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RETURNS" sheetId="1" r:id="rId1"/>
    <sheet name="XTX" sheetId="2" r:id="rId2"/>
    <sheet name="__OpenSolverCache__" sheetId="3" state="hidden" r:id="rId3"/>
    <sheet name="Sheet3" sheetId="4" r:id="rId4"/>
    <sheet name="__OpenSolver__" sheetId="5" state="hidden" r:id="rId5"/>
    <sheet name="PFC.NS" sheetId="6" r:id="rId6"/>
    <sheet name="RECLTD.NS" sheetId="7" r:id="rId7"/>
    <sheet name="OIL.NS" sheetId="8" r:id="rId8"/>
    <sheet name="ONGC.NS" sheetId="9" r:id="rId9"/>
    <sheet name="IOC.NS" sheetId="10" r:id="rId10"/>
    <sheet name="GAIL.NS" sheetId="11" r:id="rId11"/>
    <sheet name="ENGINERSIN.NS" sheetId="12" r:id="rId12"/>
    <sheet name="CONCOR.NS" sheetId="13" r:id="rId13"/>
    <sheet name="COALINDIA.NS" sheetId="14" r:id="rId14"/>
    <sheet name="BEL.NS" sheetId="15" r:id="rId15"/>
    <sheet name="COCHINSHIP.NS" sheetId="16" r:id="rId16"/>
    <sheet name="SJVN.NS" sheetId="17" r:id="rId17"/>
  </sheets>
  <definedNames>
    <definedName name="solver_opt" localSheetId="3" hidden="1">Sheet3!$C$39</definedName>
    <definedName name="solver_typ" localSheetId="3" hidden="1">1</definedName>
    <definedName name="solver_val" localSheetId="3" hidden="1">0</definedName>
    <definedName name="solver_neg" localSheetId="3" hidden="1">1</definedName>
    <definedName name="solver_num" localSheetId="3" hidden="1">0</definedName>
    <definedName name="solver_lin" localSheetId="3" hidden="1">0</definedName>
    <definedName name="solver_eng" localSheetId="3" hidden="1">1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<sst xmlns="http://schemas.openxmlformats.org/spreadsheetml/2006/main" count="297" uniqueCount="59">
  <si>
    <t>RETURNS</t>
  </si>
  <si>
    <t>EXCESS RETURN</t>
  </si>
  <si>
    <t>PFC</t>
  </si>
  <si>
    <t>RECLTD</t>
  </si>
  <si>
    <t>OIL</t>
  </si>
  <si>
    <t>ONGC</t>
  </si>
  <si>
    <t>IOC</t>
  </si>
  <si>
    <t>GAIL</t>
  </si>
  <si>
    <t>ENGINERSIN</t>
  </si>
  <si>
    <t>CONCOR</t>
  </si>
  <si>
    <t>COALINDIA</t>
  </si>
  <si>
    <t>BEL</t>
  </si>
  <si>
    <t>COCHINSHIP</t>
  </si>
  <si>
    <t>SJVN</t>
  </si>
  <si>
    <t>DATE</t>
  </si>
  <si>
    <t>NAME</t>
  </si>
  <si>
    <t>AVG RETURN</t>
  </si>
  <si>
    <t>XTX</t>
  </si>
  <si>
    <t>VARIANCE COVARIANCE MATRIX</t>
  </si>
  <si>
    <t>WEIGHTS</t>
  </si>
  <si>
    <t>W</t>
  </si>
  <si>
    <t>W'</t>
  </si>
  <si>
    <t>W''</t>
  </si>
  <si>
    <t>W'''</t>
  </si>
  <si>
    <t>TOTAL</t>
  </si>
  <si>
    <t>WTS</t>
  </si>
  <si>
    <t>VARIANCE</t>
  </si>
  <si>
    <t>{"sheetId":407141770,"showStatus":false,"minimiseUserInteraction":false,"assumeNonNegativeVars":true,"checkLinear":false,"fastBuild":false,"linearityOffset":10.423,"solveStatus":-1,"solveStatusString":"Unsolved","solveStatusStringComment":"","modelStatus":2,"numVariableAreas":1,"variableAreaStrings":["XTX!C34:C45"],"numVars":12,"varNames":["C34","C35","C36","C37","C38","C39","C40","C41","C42","C43","C44","C45"],"varLocations":[[0,0,0],[0,1,0],[0,2,0],[0,3,0],[0,4,0],[0,5,0],[0,6,0],[0,7,0],[0,8,0],[0,9,0],[0,10,0],[0,11,0]],"varKeys":["0_0_0","0_1_0","0_2_0","0_3_0","0_4_0","0_5_0","0_6_0","0_7_0","0_8_0","0_9_0","0_10_0","0_11_0"],"varRangeSizes":[{"rows":12,"cols":1}],"varNameMap":{"C34":0,"C35":1,"C36":2,"C37":3,"C38":4,"C39":5,"C40":6,"C41":7,"C42":8,"C43":9,"C44":10,"C45":11},"varValues":[],"varTypes":{},"lowerBoundedVariables":{},"objectiveSense":2,"objectiveTarget":null,"objectiveString":"XTX!C50","objective":{},"numConstraints":1,"numRows":1,"rowToConstraint":[0],"constraintToRow":[0],"rowCount":[1],"constraintSummary":["XTX!C47 = XTX!C51"],"relation":[2],"lhsString":["XTX!C47"],"lhsRangeSizes":[{"rows":1,"cols":1}],"lhsType":[1],"rhsString":["XTX!C51"],"rhsType":[1],"startVariable":12,"sparseA":[{"indices":[0,1,2,3,4,5,6,7,8,9,10,11],"values":[2,2,2,2,2,2,2,2,2,2,1,1]}],"rhs":[-20.846],"costCoeffs":{"indices":[0,1,2,3,4,5,6,7,8,9,10,11],"values":[0.00041542156710085154,0.0005417914453331972,0.0003967767204078286,0.00041916098334017493,0.0004938953691570255,0.00044843494301412615,0.00041916098335135,0.00039617946245015107,0.00044843494304646486,0.00039617946243979824,0.00019808973120705176,0.00025570799742617376]},"objectiveConstant":0.005075145603787894,"solverShortName":"SolveEngine","solver":null,"solutionWasLoaded":false}</t>
  </si>
  <si>
    <t>SUM</t>
  </si>
  <si>
    <t>RETURN</t>
  </si>
  <si>
    <t>STD DEV</t>
  </si>
  <si>
    <t>PORTFOILIO RETURN</t>
  </si>
  <si>
    <t>RANDOM NUMBERS</t>
  </si>
  <si>
    <t>RANDOM WEIGHTS</t>
  </si>
  <si>
    <t>STANDARD DEVIATION</t>
  </si>
  <si>
    <t>RISK FREE RATE</t>
  </si>
  <si>
    <t>SHARPE RATIO</t>
  </si>
  <si>
    <t>NO</t>
  </si>
  <si>
    <t>Date</t>
  </si>
  <si>
    <t>Open</t>
  </si>
  <si>
    <t>High</t>
  </si>
  <si>
    <t>Low</t>
  </si>
  <si>
    <t>Close</t>
  </si>
  <si>
    <t>Adj Close</t>
  </si>
  <si>
    <t>Volume</t>
  </si>
  <si>
    <t>ln(return)</t>
  </si>
  <si>
    <t>link:</t>
  </si>
  <si>
    <t>https://finance.yahoo.com/quote/PFC.NS/history</t>
  </si>
  <si>
    <t>https://finance.yahoo.com/quote/RECLTD.NS/history</t>
  </si>
  <si>
    <t>https://finance.yahoo.com/quote/OIL.NS/history</t>
  </si>
  <si>
    <t>https://finance.yahoo.com/quote/ONGC.NS/history</t>
  </si>
  <si>
    <t>https://finance.yahoo.com/quote/IOC.NS/history</t>
  </si>
  <si>
    <t>https://finance.yahoo.com/quote/GAIL.NS/history</t>
  </si>
  <si>
    <t>https://finance.yahoo.com/quote/ENGINERSIN.NS/history</t>
  </si>
  <si>
    <t>https://finance.yahoo.com/quote/CONCOR.NS/history</t>
  </si>
  <si>
    <t>https://finance.yahoo.com/quote/COALINDIA.NS/history</t>
  </si>
  <si>
    <t>https://finance.yahoo.com/quote/BEL.NS/history</t>
  </si>
  <si>
    <t>https://finance.yahoo.com/quote/COCHINSHIP.NS/history</t>
  </si>
  <si>
    <t>https://finance.yahoo.com/quote/SJVN.NS/history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</si>
</sst>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  <numFmt numFmtId="181" formatCode="0.0000%"/>
    <numFmt numFmtId="182" formatCode="0.0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sz val="10"/>
      <color rgb="FF000000"/>
      <name val="Monospace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5" applyNumberFormat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19" fillId="5" borderId="15" applyNumberFormat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81" fontId="1" fillId="0" borderId="0" xfId="3" applyNumberFormat="1" applyFont="1" applyAlignment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181" fontId="0" fillId="0" borderId="0" xfId="3" applyNumberFormat="1" applyFont="1" applyAlignment="1"/>
    <xf numFmtId="181" fontId="3" fillId="0" borderId="0" xfId="3" applyNumberFormat="1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181" fontId="4" fillId="0" borderId="0" xfId="3" applyNumberFormat="1" applyFont="1" applyAlignment="1"/>
    <xf numFmtId="10" fontId="4" fillId="0" borderId="0" xfId="0" applyNumberFormat="1" applyFont="1" applyAlignment="1"/>
    <xf numFmtId="10" fontId="0" fillId="0" borderId="0" xfId="3" applyNumberFormat="1" applyFont="1" applyAlignment="1">
      <alignment horizontal="right"/>
    </xf>
    <xf numFmtId="10" fontId="0" fillId="0" borderId="0" xfId="3" applyNumberFormat="1" applyFont="1" applyAlignment="1"/>
    <xf numFmtId="0" fontId="0" fillId="0" borderId="0" xfId="0" applyNumberFormat="1" applyFont="1" applyAlignment="1"/>
    <xf numFmtId="0" fontId="1" fillId="0" borderId="1" xfId="0" applyFont="1" applyBorder="1"/>
    <xf numFmtId="0" fontId="3" fillId="0" borderId="8" xfId="0" applyFont="1" applyBorder="1" applyAlignment="1">
      <alignment horizontal="center"/>
    </xf>
    <xf numFmtId="0" fontId="5" fillId="0" borderId="9" xfId="0" applyFont="1" applyBorder="1"/>
    <xf numFmtId="0" fontId="3" fillId="0" borderId="10" xfId="0" applyFont="1" applyBorder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3" fillId="0" borderId="0" xfId="0" applyFont="1"/>
    <xf numFmtId="0" fontId="3" fillId="0" borderId="0" xfId="0" applyFont="1" applyAlignment="1"/>
    <xf numFmtId="182" fontId="1" fillId="0" borderId="0" xfId="0" applyNumberFormat="1" applyFont="1"/>
    <xf numFmtId="0" fontId="5" fillId="0" borderId="11" xfId="0" applyFont="1" applyBorder="1"/>
    <xf numFmtId="180" fontId="1" fillId="0" borderId="1" xfId="0" applyNumberFormat="1" applyFont="1" applyBorder="1" applyAlignment="1"/>
    <xf numFmtId="0" fontId="3" fillId="0" borderId="0" xfId="0" applyFont="1" applyAlignment="1">
      <alignment horizontal="center"/>
    </xf>
    <xf numFmtId="181" fontId="0" fillId="0" borderId="0" xfId="3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PFC.NS/histor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RECLTD.NS/histor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OIL.NS/histor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ONGC.NS/histor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inance.yahoo.com/quote/IOC.NS/history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GAIL.NS/histor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ENGINERSIN.NS/history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CONCOR.NS/histor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COALINDIA.NS/histor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BEL.NS/history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COCHINSHIP.NS/history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SJVN.NS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BC251"/>
  <sheetViews>
    <sheetView topLeftCell="AP224" workbookViewId="0">
      <selection activeCell="AV4" sqref="AV4:BC248"/>
    </sheetView>
  </sheetViews>
  <sheetFormatPr defaultColWidth="12.6296296296296" defaultRowHeight="15.75" customHeight="1"/>
  <cols>
    <col min="29" max="29" width="14.1296296296296" customWidth="1"/>
    <col min="31" max="55" width="14.1111111111111"/>
  </cols>
  <sheetData>
    <row r="2" customHeight="1" spans="1:55">
      <c r="A2" s="28"/>
      <c r="B2" s="28"/>
      <c r="C2" s="29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8"/>
      <c r="O2" s="40"/>
      <c r="P2" s="40"/>
      <c r="Q2" s="40"/>
      <c r="R2" s="29" t="s">
        <v>1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8"/>
      <c r="AE2" s="5" t="s">
        <v>2</v>
      </c>
      <c r="AF2" s="5" t="s">
        <v>3</v>
      </c>
      <c r="AG2" s="5" t="s">
        <v>4</v>
      </c>
      <c r="AH2" s="5" t="s">
        <v>5</v>
      </c>
      <c r="AI2" s="5" t="s">
        <v>6</v>
      </c>
      <c r="AJ2" s="5" t="s">
        <v>7</v>
      </c>
      <c r="AK2" s="5" t="s">
        <v>8</v>
      </c>
      <c r="AL2" s="5" t="s">
        <v>9</v>
      </c>
      <c r="AM2" s="5" t="s">
        <v>10</v>
      </c>
      <c r="AN2" s="5" t="s">
        <v>11</v>
      </c>
      <c r="AO2" s="5" t="s">
        <v>12</v>
      </c>
      <c r="AP2" s="5" t="s">
        <v>13</v>
      </c>
      <c r="AR2" s="5" t="s">
        <v>2</v>
      </c>
      <c r="AS2" s="5" t="s">
        <v>3</v>
      </c>
      <c r="AT2" s="5" t="s">
        <v>4</v>
      </c>
      <c r="AU2" s="5" t="s">
        <v>5</v>
      </c>
      <c r="AV2" s="5" t="s">
        <v>6</v>
      </c>
      <c r="AW2" s="5" t="s">
        <v>7</v>
      </c>
      <c r="AX2" s="5" t="s">
        <v>8</v>
      </c>
      <c r="AY2" s="5" t="s">
        <v>9</v>
      </c>
      <c r="AZ2" s="5" t="s">
        <v>10</v>
      </c>
      <c r="BA2" s="5" t="s">
        <v>11</v>
      </c>
      <c r="BB2" s="5" t="s">
        <v>12</v>
      </c>
      <c r="BC2" s="5" t="s">
        <v>13</v>
      </c>
    </row>
    <row r="3" customHeight="1" spans="1:43">
      <c r="A3" s="5" t="s">
        <v>14</v>
      </c>
      <c r="B3" s="5" t="s">
        <v>15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R3" s="5" t="s">
        <v>2</v>
      </c>
      <c r="S3" s="5" t="s">
        <v>3</v>
      </c>
      <c r="T3" s="5" t="s">
        <v>4</v>
      </c>
      <c r="U3" s="5" t="s">
        <v>5</v>
      </c>
      <c r="V3" s="5" t="s">
        <v>6</v>
      </c>
      <c r="W3" s="5" t="s">
        <v>7</v>
      </c>
      <c r="X3" s="5" t="s">
        <v>8</v>
      </c>
      <c r="Y3" s="5" t="s">
        <v>9</v>
      </c>
      <c r="Z3" s="5" t="s">
        <v>10</v>
      </c>
      <c r="AA3" s="5" t="s">
        <v>11</v>
      </c>
      <c r="AB3" s="5" t="s">
        <v>12</v>
      </c>
      <c r="AC3" s="5" t="s">
        <v>13</v>
      </c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</row>
    <row r="4" customHeight="1" spans="1:55">
      <c r="A4" s="39">
        <v>45036</v>
      </c>
      <c r="C4" s="7">
        <f>(PFC.NS!F2-PFC.NS!B2)/PFC.NS!B2</f>
        <v>-0.060457162625458</v>
      </c>
      <c r="D4" s="7">
        <f>(RECLTD.NS!F2-RECLTD.NS!B2)/RECLTD.NS!B2</f>
        <v>-0.060408035171478</v>
      </c>
      <c r="E4" s="7">
        <f>(OIL.NS!F2-OIL.NS!B2)/OIL.NS!B2</f>
        <v>-0.0717426999041227</v>
      </c>
      <c r="F4" s="7">
        <f>(ONGC.NS!F2-ONGC.NS!B2)/ONGC.NS!B2</f>
        <v>-0.048450286399112</v>
      </c>
      <c r="G4" s="7">
        <f>(IOC.NS!F2-IOC.NS!B2)/IOC.NS!B2</f>
        <v>-0.0856999598048173</v>
      </c>
      <c r="H4" s="7">
        <f>GAIL.NS!F2/GAIL.NS!B2-1</f>
        <v>-0.0329552752293577</v>
      </c>
      <c r="I4" s="7">
        <f>ENGINERSIN.NS!F2/ENGINERSIN.NS!B2-1</f>
        <v>0.0165597955585095</v>
      </c>
      <c r="J4" s="7">
        <f>CONCOR.NS!F2/CONCOR.NS!B2-1</f>
        <v>-0.0225360640725623</v>
      </c>
      <c r="K4" s="7">
        <f>COALINDIA.NS!F2/COALINDIA.NS!B2-1</f>
        <v>-0.0724329249003808</v>
      </c>
      <c r="L4" s="7">
        <f>BEL.NS!F2/BEL.NS!B2-1</f>
        <v>0.00127602955665029</v>
      </c>
      <c r="M4" s="7">
        <f>COCHINSHIP.NS!F2/COCHINSHIP.NS!B2-1</f>
        <v>-0.0131071427257984</v>
      </c>
      <c r="N4" s="7">
        <f>SJVN.NS!F2/SJVN.NS!B2-1</f>
        <v>-0.0123893801025532</v>
      </c>
      <c r="R4" s="7">
        <f t="shared" ref="R4:R249" si="0">C4-$C$251</f>
        <v>-0.0364091380257492</v>
      </c>
      <c r="S4" s="7">
        <f t="shared" ref="S4:S249" si="1">D4-$D$251</f>
        <v>-0.0364162198481871</v>
      </c>
      <c r="T4" s="7">
        <f t="shared" ref="T4:T249" si="2">E4-$E$251</f>
        <v>-0.0438570562960029</v>
      </c>
      <c r="U4" s="7">
        <f t="shared" ref="U4:U249" si="3">F4-$F$251</f>
        <v>-0.0184914721574227</v>
      </c>
      <c r="V4" s="7">
        <f t="shared" ref="V4:V249" si="4">G4-$G$251</f>
        <v>-0.049948014723869</v>
      </c>
      <c r="W4" s="7">
        <f t="shared" ref="W4:W249" si="5">H4-$H$251</f>
        <v>-0.00871876541175746</v>
      </c>
      <c r="X4" s="7">
        <f t="shared" ref="X4:X249" si="6">I4-$I$251</f>
        <v>0.0259830125413235</v>
      </c>
      <c r="Y4" s="7">
        <f t="shared" ref="Y4:Y249" si="7">J4-$J$251</f>
        <v>-0.0144897868410719</v>
      </c>
      <c r="Z4" s="7">
        <f t="shared" ref="Z4:Z249" si="8">K4-$K$251</f>
        <v>-0.0316440360342842</v>
      </c>
      <c r="AA4" s="7">
        <f t="shared" ref="AA4:AA249" si="9">L4-$L$251</f>
        <v>0.00936483261192423</v>
      </c>
      <c r="AB4" s="41">
        <f t="shared" ref="AB4:AB249" si="10">M4-$M$251</f>
        <v>-0.00690057228397623</v>
      </c>
      <c r="AC4" s="41">
        <f t="shared" ref="AC4:AC249" si="11">N4-$N$251</f>
        <v>-0.00279140231529337</v>
      </c>
      <c r="AE4">
        <v>-0.020840691135239</v>
      </c>
      <c r="AF4">
        <v>-0.00654119771661106</v>
      </c>
      <c r="AG4">
        <v>0.0125466830683898</v>
      </c>
      <c r="AH4">
        <v>0.00282356330134976</v>
      </c>
      <c r="AI4">
        <v>0.00063933125373132</v>
      </c>
      <c r="AJ4">
        <v>-0.00322507774191155</v>
      </c>
      <c r="AK4">
        <v>-0.0187858242930252</v>
      </c>
      <c r="AL4">
        <v>-0.00557464570356391</v>
      </c>
      <c r="AM4">
        <v>0.00217574663717127</v>
      </c>
      <c r="AN4">
        <v>-0.000486207275155981</v>
      </c>
      <c r="AO4">
        <v>-0.00327474149134452</v>
      </c>
      <c r="AP4">
        <v>-0.00907710845476932</v>
      </c>
      <c r="AR4">
        <f>AE4-$AE$251</f>
        <v>-0.0256928319903148</v>
      </c>
      <c r="AS4">
        <f>AF4-$AF$251</f>
        <v>-0.0118685357361349</v>
      </c>
      <c r="AT4">
        <f>AG4-$AG$251</f>
        <v>0.00884234097997378</v>
      </c>
      <c r="AU4">
        <f>AH4-$AH$251</f>
        <v>0.000396329019741935</v>
      </c>
      <c r="AV4">
        <f>AI4-$AI$251</f>
        <v>-0.00277826468667171</v>
      </c>
      <c r="AW4">
        <f>AJ4-$AJ$251</f>
        <v>-0.00587888500096474</v>
      </c>
      <c r="AX4">
        <f>AK4-$AK$251</f>
        <v>-0.0226526631264648</v>
      </c>
      <c r="AY4">
        <f>AL4-$AL$251</f>
        <v>-0.00732892159532301</v>
      </c>
      <c r="AZ4">
        <f>AM4-$AM$251</f>
        <v>-0.000736829625150764</v>
      </c>
      <c r="BA4">
        <f>AN4-$AN$251</f>
        <v>-0.00387800799875469</v>
      </c>
      <c r="BB4">
        <f>AO4-$AO$251</f>
        <v>-0.00946388017305604</v>
      </c>
      <c r="BC4">
        <f>AP4-$AP$251</f>
        <v>-0.0145315508124657</v>
      </c>
    </row>
    <row r="5" customHeight="1" spans="1:55">
      <c r="A5" s="39">
        <v>45037</v>
      </c>
      <c r="C5" s="7">
        <f>(PFC.NS!F3-PFC.NS!B3)/PFC.NS!B3</f>
        <v>-0.072081052681615</v>
      </c>
      <c r="D5" s="7">
        <f>(RECLTD.NS!F3-RECLTD.NS!B3)/RECLTD.NS!B3</f>
        <v>-0.0653928703845037</v>
      </c>
      <c r="E5" s="7">
        <f>(OIL.NS!F3-OIL.NS!B3)/OIL.NS!B3</f>
        <v>-0.0361814506152404</v>
      </c>
      <c r="F5" s="7">
        <f>(ONGC.NS!F3-ONGC.NS!B3)/ONGC.NS!B3</f>
        <v>-0.0415559549989662</v>
      </c>
      <c r="G5" s="7">
        <f>(IOC.NS!F3-IOC.NS!B3)/IOC.NS!B3</f>
        <v>-0.0833725714285714</v>
      </c>
      <c r="H5" s="7">
        <f>GAIL.NS!F3/GAIL.NS!B3-1</f>
        <v>-0.0325186377996066</v>
      </c>
      <c r="I5" s="7">
        <f>ENGINERSIN.NS!F3/ENGINERSIN.NS!B3-1</f>
        <v>-0.0333030653425077</v>
      </c>
      <c r="J5" s="7">
        <f>CONCOR.NS!F3/CONCOR.NS!B3-1</f>
        <v>-0.0220255083752346</v>
      </c>
      <c r="K5" s="7">
        <f>COALINDIA.NS!F3/COALINDIA.NS!B3-1</f>
        <v>-0.0708167695652174</v>
      </c>
      <c r="L5" s="7">
        <f>BEL.NS!F3/BEL.NS!B3-1</f>
        <v>-0.0109043917498848</v>
      </c>
      <c r="M5" s="7">
        <f>COCHINSHIP.NS!F3/COCHINSHIP.NS!B3-1</f>
        <v>-0.017940681610602</v>
      </c>
      <c r="N5" s="7">
        <f>SJVN.NS!F3/SJVN.NS!B3-1</f>
        <v>-0.0257353004296598</v>
      </c>
      <c r="R5" s="7">
        <f t="shared" si="0"/>
        <v>-0.0480330280819062</v>
      </c>
      <c r="S5" s="7">
        <f t="shared" si="1"/>
        <v>-0.0414010550612128</v>
      </c>
      <c r="T5" s="7">
        <f t="shared" si="2"/>
        <v>-0.00829580700712067</v>
      </c>
      <c r="U5" s="7">
        <f t="shared" si="3"/>
        <v>-0.0115971407572768</v>
      </c>
      <c r="V5" s="7">
        <f t="shared" si="4"/>
        <v>-0.0476206263476231</v>
      </c>
      <c r="W5" s="7">
        <f t="shared" si="5"/>
        <v>-0.00828212798200638</v>
      </c>
      <c r="X5" s="7">
        <f t="shared" si="6"/>
        <v>-0.0238798483596937</v>
      </c>
      <c r="Y5" s="7">
        <f t="shared" si="7"/>
        <v>-0.0139792311437443</v>
      </c>
      <c r="Z5" s="7">
        <f t="shared" si="8"/>
        <v>-0.0300278806991208</v>
      </c>
      <c r="AA5" s="7">
        <f t="shared" si="9"/>
        <v>-0.00281558869461084</v>
      </c>
      <c r="AB5" s="7">
        <f t="shared" si="10"/>
        <v>-0.0117341111687799</v>
      </c>
      <c r="AC5" s="41">
        <f t="shared" si="11"/>
        <v>-0.0161373226423999</v>
      </c>
      <c r="AE5">
        <v>0.0258282932443144</v>
      </c>
      <c r="AF5">
        <v>0.0166771752869163</v>
      </c>
      <c r="AG5">
        <v>-0.00919854441324068</v>
      </c>
      <c r="AH5">
        <v>0.00406429830862086</v>
      </c>
      <c r="AI5">
        <v>0</v>
      </c>
      <c r="AJ5">
        <v>0.00872972411416862</v>
      </c>
      <c r="AK5">
        <v>0.0432969103860813</v>
      </c>
      <c r="AL5">
        <v>-0.0084208799997015</v>
      </c>
      <c r="AM5">
        <v>0.00649918460453295</v>
      </c>
      <c r="AN5">
        <v>-0.00977527451180757</v>
      </c>
      <c r="AO5">
        <v>0.0300881836295793</v>
      </c>
      <c r="AP5">
        <v>0.0135849965343043</v>
      </c>
      <c r="AR5">
        <f t="shared" ref="AR5:AR68" si="12">AE5-$AE$251</f>
        <v>0.0209761523892385</v>
      </c>
      <c r="AS5">
        <f t="shared" ref="AS5:AS68" si="13">AF5-$AF$251</f>
        <v>0.0113498372673924</v>
      </c>
      <c r="AT5">
        <f t="shared" ref="AT5:AT68" si="14">AG5-$AG$251</f>
        <v>-0.0129028865016567</v>
      </c>
      <c r="AU5">
        <f t="shared" ref="AU5:AU68" si="15">AH5-$AH$251</f>
        <v>0.00163706402701303</v>
      </c>
      <c r="AV5">
        <f t="shared" ref="AV5:AV68" si="16">AI5-$AI$251</f>
        <v>-0.00341759594040303</v>
      </c>
      <c r="AW5">
        <f t="shared" ref="AW5:AW68" si="17">AJ5-$AJ$251</f>
        <v>0.00607591685511543</v>
      </c>
      <c r="AX5">
        <f t="shared" ref="AX5:AX68" si="18">AK5-$AK$251</f>
        <v>0.0394300715526417</v>
      </c>
      <c r="AY5">
        <f t="shared" ref="AY5:AY68" si="19">AL5-$AL$251</f>
        <v>-0.0101751558914606</v>
      </c>
      <c r="AZ5">
        <f t="shared" ref="AZ5:AZ68" si="20">AM5-$AM$251</f>
        <v>0.00358660834221091</v>
      </c>
      <c r="BA5">
        <f t="shared" ref="BA5:BA68" si="21">AN5-$AN$251</f>
        <v>-0.0131670752354063</v>
      </c>
      <c r="BB5">
        <f t="shared" ref="BB5:BB68" si="22">AO5-$AO$251</f>
        <v>0.0238990449478678</v>
      </c>
      <c r="BC5">
        <f t="shared" ref="BC5:BC68" si="23">AP5-$AP$251</f>
        <v>0.00813055417660787</v>
      </c>
    </row>
    <row r="6" customHeight="1" spans="1:55">
      <c r="A6" s="39">
        <v>45040</v>
      </c>
      <c r="C6" s="7">
        <f>(PFC.NS!F4-PFC.NS!B4)/PFC.NS!B4</f>
        <v>-0.0283944033183823</v>
      </c>
      <c r="D6" s="7">
        <f>(RECLTD.NS!F4-RECLTD.NS!B4)/RECLTD.NS!B4</f>
        <v>-0.0446144847698202</v>
      </c>
      <c r="E6" s="7">
        <f>(OIL.NS!F4-OIL.NS!B4)/OIL.NS!B4</f>
        <v>-0.05134826953125</v>
      </c>
      <c r="F6" s="7">
        <f>(ONGC.NS!F4-ONGC.NS!B4)/ONGC.NS!B4</f>
        <v>-0.0418735197290658</v>
      </c>
      <c r="G6" s="7">
        <f>(IOC.NS!F4-IOC.NS!B4)/IOC.NS!B4</f>
        <v>-0.078104633022811</v>
      </c>
      <c r="H6" s="7">
        <f>GAIL.NS!F4/GAIL.NS!B4-1</f>
        <v>-0.0222351840916019</v>
      </c>
      <c r="I6" s="7">
        <f>ENGINERSIN.NS!F4/ENGINERSIN.NS!B4-1</f>
        <v>0.0279643454715264</v>
      </c>
      <c r="J6" s="7">
        <f>CONCOR.NS!F4/CONCOR.NS!B4-1</f>
        <v>-0.0222538469795361</v>
      </c>
      <c r="K6" s="7">
        <f>COALINDIA.NS!F4/COALINDIA.NS!B4-1</f>
        <v>-0.0629247737365527</v>
      </c>
      <c r="L6" s="7">
        <f>BEL.NS!F4/BEL.NS!B4-1</f>
        <v>-0.0214788223303846</v>
      </c>
      <c r="M6" s="7">
        <f>COCHINSHIP.NS!F4/COCHINSHIP.NS!B4-1</f>
        <v>0.0118501432058018</v>
      </c>
      <c r="N6" s="7">
        <f>SJVN.NS!F4/SJVN.NS!B4-1</f>
        <v>-0.00340425511220344</v>
      </c>
      <c r="R6" s="7">
        <f t="shared" si="0"/>
        <v>-0.00434637871867345</v>
      </c>
      <c r="S6" s="7">
        <f t="shared" si="1"/>
        <v>-0.0206226694465293</v>
      </c>
      <c r="T6" s="7">
        <f t="shared" si="2"/>
        <v>-0.0234626259231303</v>
      </c>
      <c r="U6" s="7">
        <f t="shared" si="3"/>
        <v>-0.0119147054873764</v>
      </c>
      <c r="V6" s="7">
        <f t="shared" si="4"/>
        <v>-0.0423526879418627</v>
      </c>
      <c r="W6" s="7">
        <f t="shared" si="5"/>
        <v>0.00200132572599839</v>
      </c>
      <c r="X6" s="7">
        <f t="shared" si="6"/>
        <v>0.0373875624543404</v>
      </c>
      <c r="Y6" s="7">
        <f t="shared" si="7"/>
        <v>-0.0142075697480458</v>
      </c>
      <c r="Z6" s="7">
        <f t="shared" si="8"/>
        <v>-0.0221358848704561</v>
      </c>
      <c r="AA6" s="7">
        <f t="shared" si="9"/>
        <v>-0.0133900192751106</v>
      </c>
      <c r="AB6" s="7">
        <f t="shared" si="10"/>
        <v>0.018056713647624</v>
      </c>
      <c r="AC6" s="41">
        <f t="shared" si="11"/>
        <v>0.00619372267505638</v>
      </c>
      <c r="AE6">
        <v>0.00866867832762284</v>
      </c>
      <c r="AF6">
        <v>0.00883545216023994</v>
      </c>
      <c r="AG6">
        <v>-0.00275641502054681</v>
      </c>
      <c r="AH6">
        <v>0.00249310665787291</v>
      </c>
      <c r="AI6">
        <v>0.00255260976137038</v>
      </c>
      <c r="AJ6">
        <v>-0.000915385033600258</v>
      </c>
      <c r="AK6">
        <v>-0.00363857723445416</v>
      </c>
      <c r="AL6">
        <v>0.00207042133148508</v>
      </c>
      <c r="AM6">
        <v>-0.00563021064117547</v>
      </c>
      <c r="AN6">
        <v>-0.00640555341682678</v>
      </c>
      <c r="AO6">
        <v>-0.0103980509707714</v>
      </c>
      <c r="AP6">
        <v>0.0396819305438075</v>
      </c>
      <c r="AR6">
        <f t="shared" si="12"/>
        <v>0.00381653747254699</v>
      </c>
      <c r="AS6">
        <f t="shared" si="13"/>
        <v>0.00350811414071605</v>
      </c>
      <c r="AT6">
        <f t="shared" si="14"/>
        <v>-0.00646075710896284</v>
      </c>
      <c r="AU6">
        <f t="shared" si="15"/>
        <v>6.58723762650862e-5</v>
      </c>
      <c r="AV6">
        <f t="shared" si="16"/>
        <v>-0.000864986179032654</v>
      </c>
      <c r="AW6">
        <f t="shared" si="17"/>
        <v>-0.00356919229265345</v>
      </c>
      <c r="AX6">
        <f t="shared" si="18"/>
        <v>-0.00750541606789377</v>
      </c>
      <c r="AY6">
        <f t="shared" si="19"/>
        <v>0.000316145439725979</v>
      </c>
      <c r="AZ6">
        <f t="shared" si="20"/>
        <v>-0.0085427869034975</v>
      </c>
      <c r="BA6">
        <f t="shared" si="21"/>
        <v>-0.00979735414042549</v>
      </c>
      <c r="BB6">
        <f t="shared" si="22"/>
        <v>-0.016587189652483</v>
      </c>
      <c r="BC6">
        <f t="shared" si="23"/>
        <v>0.0342274881861111</v>
      </c>
    </row>
    <row r="7" customHeight="1" spans="1:55">
      <c r="A7" s="39">
        <v>45041</v>
      </c>
      <c r="C7" s="7">
        <f>(PFC.NS!F5-PFC.NS!B5)/PFC.NS!B5</f>
        <v>-0.0472435537285654</v>
      </c>
      <c r="D7" s="7">
        <f>(RECLTD.NS!F5-RECLTD.NS!B5)/RECLTD.NS!B5</f>
        <v>-0.0543438576472048</v>
      </c>
      <c r="E7" s="7">
        <f>(OIL.NS!F5-OIL.NS!B5)/OIL.NS!B5</f>
        <v>-0.0509938916652887</v>
      </c>
      <c r="F7" s="7">
        <f>(ONGC.NS!F5-ONGC.NS!B5)/ONGC.NS!B5</f>
        <v>-0.0430792205320702</v>
      </c>
      <c r="G7" s="7">
        <f>(IOC.NS!F5-IOC.NS!B5)/IOC.NS!B5</f>
        <v>-0.0751577763578275</v>
      </c>
      <c r="H7" s="7">
        <f>GAIL.NS!F5/GAIL.NS!B5-1</f>
        <v>-0.0360242792175564</v>
      </c>
      <c r="I7" s="7">
        <f>ENGINERSIN.NS!F5/ENGINERSIN.NS!B5-1</f>
        <v>-0.0221004940385888</v>
      </c>
      <c r="J7" s="7">
        <f>CONCOR.NS!F5/CONCOR.NS!B5-1</f>
        <v>-0.0119420847066988</v>
      </c>
      <c r="K7" s="7">
        <f>COALINDIA.NS!F5/COALINDIA.NS!B5-1</f>
        <v>-0.0746357795709049</v>
      </c>
      <c r="L7" s="7">
        <f>BEL.NS!F5/BEL.NS!B5-1</f>
        <v>-0.0181759424899035</v>
      </c>
      <c r="M7" s="7">
        <f>COCHINSHIP.NS!F5/COCHINSHIP.NS!B5-1</f>
        <v>-0.0287572871287128</v>
      </c>
      <c r="N7" s="7">
        <f>SJVN.NS!F5/SJVN.NS!B5-1</f>
        <v>0.0153349711508912</v>
      </c>
      <c r="R7" s="7">
        <f t="shared" si="0"/>
        <v>-0.0231955291288566</v>
      </c>
      <c r="S7" s="7">
        <f t="shared" si="1"/>
        <v>-0.030352042323914</v>
      </c>
      <c r="T7" s="7">
        <f t="shared" si="2"/>
        <v>-0.023108248057169</v>
      </c>
      <c r="U7" s="7">
        <f t="shared" si="3"/>
        <v>-0.0131204062903809</v>
      </c>
      <c r="V7" s="7">
        <f t="shared" si="4"/>
        <v>-0.0394058312768791</v>
      </c>
      <c r="W7" s="7">
        <f t="shared" si="5"/>
        <v>-0.0117877693999561</v>
      </c>
      <c r="X7" s="7">
        <f t="shared" si="6"/>
        <v>-0.0126772770557748</v>
      </c>
      <c r="Y7" s="7">
        <f t="shared" si="7"/>
        <v>-0.00389580747520843</v>
      </c>
      <c r="Z7" s="7">
        <f t="shared" si="8"/>
        <v>-0.0338468907048083</v>
      </c>
      <c r="AA7" s="7">
        <f t="shared" si="9"/>
        <v>-0.0100871394346296</v>
      </c>
      <c r="AB7" s="7">
        <f t="shared" si="10"/>
        <v>-0.0225507166868907</v>
      </c>
      <c r="AC7" s="41">
        <f t="shared" si="11"/>
        <v>0.024932948938151</v>
      </c>
      <c r="AE7">
        <v>0.0192343174920469</v>
      </c>
      <c r="AF7">
        <v>0.00199725397038043</v>
      </c>
      <c r="AG7">
        <v>0.02261301944493</v>
      </c>
      <c r="AH7">
        <v>0.00310737211921745</v>
      </c>
      <c r="AI7">
        <v>0</v>
      </c>
      <c r="AJ7">
        <v>0.00911580857378267</v>
      </c>
      <c r="AK7">
        <v>0.0138765286704319</v>
      </c>
      <c r="AL7">
        <v>0.0102885949601955</v>
      </c>
      <c r="AM7">
        <v>-0.00217392501512848</v>
      </c>
      <c r="AN7">
        <v>0.00493102929583737</v>
      </c>
      <c r="AO7">
        <v>0.00301052524061966</v>
      </c>
      <c r="AP7">
        <v>0.022793101181414</v>
      </c>
      <c r="AR7">
        <f t="shared" si="12"/>
        <v>0.0143821766369711</v>
      </c>
      <c r="AS7">
        <f t="shared" si="13"/>
        <v>-0.00333008404914346</v>
      </c>
      <c r="AT7">
        <f t="shared" si="14"/>
        <v>0.018908677356514</v>
      </c>
      <c r="AU7">
        <f t="shared" si="15"/>
        <v>0.000680137837609618</v>
      </c>
      <c r="AV7">
        <f t="shared" si="16"/>
        <v>-0.00341759594040303</v>
      </c>
      <c r="AW7">
        <f t="shared" si="17"/>
        <v>0.00646200131472948</v>
      </c>
      <c r="AX7">
        <f t="shared" si="18"/>
        <v>0.0100096898369923</v>
      </c>
      <c r="AY7">
        <f t="shared" si="19"/>
        <v>0.00853431906843635</v>
      </c>
      <c r="AZ7">
        <f t="shared" si="20"/>
        <v>-0.00508650127745051</v>
      </c>
      <c r="BA7">
        <f t="shared" si="21"/>
        <v>0.00153922857223866</v>
      </c>
      <c r="BB7">
        <f t="shared" si="22"/>
        <v>-0.00317861344109186</v>
      </c>
      <c r="BC7">
        <f t="shared" si="23"/>
        <v>0.0173386588237176</v>
      </c>
    </row>
    <row r="8" customHeight="1" spans="1:55">
      <c r="A8" s="39">
        <v>45042</v>
      </c>
      <c r="C8" s="7">
        <f>(PFC.NS!F6-PFC.NS!B6)/PFC.NS!B6</f>
        <v>-0.0329321683466465</v>
      </c>
      <c r="D8" s="7">
        <f>(RECLTD.NS!F6-RECLTD.NS!B6)/RECLTD.NS!B6</f>
        <v>-0.0570014640000001</v>
      </c>
      <c r="E8" s="7">
        <f>(OIL.NS!F6-OIL.NS!B6)/OIL.NS!B6</f>
        <v>-0.0231652005560284</v>
      </c>
      <c r="F8" s="7">
        <f>(ONGC.NS!F6-ONGC.NS!B6)/ONGC.NS!B6</f>
        <v>-0.03890123125</v>
      </c>
      <c r="G8" s="7">
        <f>(IOC.NS!F6-IOC.NS!B6)/IOC.NS!B6</f>
        <v>-0.0763381512785744</v>
      </c>
      <c r="H8" s="7">
        <f>GAIL.NS!F6/GAIL.NS!B6-1</f>
        <v>-0.0223015638892526</v>
      </c>
      <c r="I8" s="7">
        <f>ENGINERSIN.NS!F6/ENGINERSIN.NS!B6-1</f>
        <v>-0.00120716885028549</v>
      </c>
      <c r="J8" s="7">
        <f>CONCOR.NS!F6/CONCOR.NS!B6-1</f>
        <v>0.000183222855388854</v>
      </c>
      <c r="K8" s="7">
        <f>COALINDIA.NS!F6/COALINDIA.NS!B6-1</f>
        <v>-0.0720285173913044</v>
      </c>
      <c r="L8" s="7">
        <f>BEL.NS!F6/BEL.NS!B6-1</f>
        <v>-0.00353411695831007</v>
      </c>
      <c r="M8" s="7">
        <f>COCHINSHIP.NS!F6/COCHINSHIP.NS!B6-1</f>
        <v>-0.0101481086519115</v>
      </c>
      <c r="N8" s="7">
        <f>SJVN.NS!F6/SJVN.NS!B6-1</f>
        <v>-0.00137985689900266</v>
      </c>
      <c r="R8" s="7">
        <f t="shared" si="0"/>
        <v>-0.00888414374693767</v>
      </c>
      <c r="S8" s="7">
        <f t="shared" si="1"/>
        <v>-0.0330096486767092</v>
      </c>
      <c r="T8" s="7">
        <f t="shared" si="2"/>
        <v>0.00472044305209138</v>
      </c>
      <c r="U8" s="7">
        <f t="shared" si="3"/>
        <v>-0.00894241700831067</v>
      </c>
      <c r="V8" s="7">
        <f t="shared" si="4"/>
        <v>-0.040586206197626</v>
      </c>
      <c r="W8" s="7">
        <f t="shared" si="5"/>
        <v>0.0019349459283476</v>
      </c>
      <c r="X8" s="7">
        <f t="shared" si="6"/>
        <v>0.00821604813252855</v>
      </c>
      <c r="Y8" s="7">
        <f t="shared" si="7"/>
        <v>0.0082295000868792</v>
      </c>
      <c r="Z8" s="7">
        <f t="shared" si="8"/>
        <v>-0.0312396285252078</v>
      </c>
      <c r="AA8" s="7">
        <f t="shared" si="9"/>
        <v>0.00455468609696386</v>
      </c>
      <c r="AB8" s="7">
        <f t="shared" si="10"/>
        <v>-0.00394153821008936</v>
      </c>
      <c r="AC8" s="41">
        <f t="shared" si="11"/>
        <v>0.00821812088825716</v>
      </c>
      <c r="AE8">
        <v>-0.00302844698446614</v>
      </c>
      <c r="AF8">
        <v>-0.00159751111779962</v>
      </c>
      <c r="AG8">
        <v>-0.00987898481500629</v>
      </c>
      <c r="AH8">
        <v>-0.00684926206682869</v>
      </c>
      <c r="AI8">
        <v>0.0251743151381171</v>
      </c>
      <c r="AJ8">
        <v>-0.00820042354018243</v>
      </c>
      <c r="AK8">
        <v>-0.0120556282437378</v>
      </c>
      <c r="AL8">
        <v>-0.00624268380396206</v>
      </c>
      <c r="AM8">
        <v>0.0086674827395549</v>
      </c>
      <c r="AN8">
        <v>-0.00196960659914164</v>
      </c>
      <c r="AO8">
        <v>0.000400776347859101</v>
      </c>
      <c r="AP8">
        <v>0.0139862336179537</v>
      </c>
      <c r="AR8">
        <f t="shared" si="12"/>
        <v>-0.00788058783954198</v>
      </c>
      <c r="AS8">
        <f t="shared" si="13"/>
        <v>-0.00692484913732351</v>
      </c>
      <c r="AT8">
        <f t="shared" si="14"/>
        <v>-0.0135833269034223</v>
      </c>
      <c r="AU8">
        <f t="shared" si="15"/>
        <v>-0.00927649634843651</v>
      </c>
      <c r="AV8">
        <f t="shared" si="16"/>
        <v>0.0217567191977141</v>
      </c>
      <c r="AW8">
        <f t="shared" si="17"/>
        <v>-0.0108542307992356</v>
      </c>
      <c r="AX8">
        <f t="shared" si="18"/>
        <v>-0.0159224670771774</v>
      </c>
      <c r="AY8">
        <f t="shared" si="19"/>
        <v>-0.00799695969572116</v>
      </c>
      <c r="AZ8">
        <f t="shared" si="20"/>
        <v>0.00575490647723287</v>
      </c>
      <c r="BA8">
        <f t="shared" si="21"/>
        <v>-0.00536140732274035</v>
      </c>
      <c r="BB8">
        <f t="shared" si="22"/>
        <v>-0.00578836233385242</v>
      </c>
      <c r="BC8">
        <f t="shared" si="23"/>
        <v>0.00853179126025732</v>
      </c>
    </row>
    <row r="9" customHeight="1" spans="1:55">
      <c r="A9" s="39">
        <v>45043</v>
      </c>
      <c r="C9" s="7">
        <f>(PFC.NS!F7-PFC.NS!B7)/PFC.NS!B7</f>
        <v>-0.0573593952881299</v>
      </c>
      <c r="D9" s="7">
        <f>(RECLTD.NS!F7-RECLTD.NS!B7)/RECLTD.NS!B7</f>
        <v>-0.0600106723644729</v>
      </c>
      <c r="E9" s="7">
        <f>(OIL.NS!F7-OIL.NS!B7)/OIL.NS!B7</f>
        <v>-0.0525682090205069</v>
      </c>
      <c r="F9" s="7">
        <f>(ONGC.NS!F7-ONGC.NS!B7)/ONGC.NS!B7</f>
        <v>-0.0466532218474387</v>
      </c>
      <c r="G9" s="7">
        <f>(IOC.NS!F7-IOC.NS!B7)/IOC.NS!B7</f>
        <v>-0.0552022385027791</v>
      </c>
      <c r="H9" s="7">
        <f>GAIL.NS!F7/GAIL.NS!B7-1</f>
        <v>-0.0373323349197519</v>
      </c>
      <c r="I9" s="7">
        <f>ENGINERSIN.NS!F7/ENGINERSIN.NS!B7-1</f>
        <v>-0.0308398676310311</v>
      </c>
      <c r="J9" s="7">
        <f>CONCOR.NS!F7/CONCOR.NS!B7-1</f>
        <v>-0.0215641242845462</v>
      </c>
      <c r="K9" s="7">
        <f>COALINDIA.NS!F7/COALINDIA.NS!B7-1</f>
        <v>-0.062931830250272</v>
      </c>
      <c r="L9" s="7">
        <f>BEL.NS!F7/BEL.NS!B7-1</f>
        <v>-0.00942562280906001</v>
      </c>
      <c r="M9" s="7">
        <f>COCHINSHIP.NS!F7/COCHINSHIP.NS!B7-1</f>
        <v>-0.0156928120000001</v>
      </c>
      <c r="N9" s="7">
        <f>SJVN.NS!F7/SJVN.NS!B7-1</f>
        <v>-0.00159808176027976</v>
      </c>
      <c r="R9" s="7">
        <f t="shared" si="0"/>
        <v>-0.0333113706884211</v>
      </c>
      <c r="S9" s="7">
        <f t="shared" si="1"/>
        <v>-0.0360188570411821</v>
      </c>
      <c r="T9" s="7">
        <f t="shared" si="2"/>
        <v>-0.0246825654123872</v>
      </c>
      <c r="U9" s="7">
        <f t="shared" si="3"/>
        <v>-0.0166944076057493</v>
      </c>
      <c r="V9" s="7">
        <f t="shared" si="4"/>
        <v>-0.0194502934218307</v>
      </c>
      <c r="W9" s="7">
        <f t="shared" si="5"/>
        <v>-0.0130958251021516</v>
      </c>
      <c r="X9" s="7">
        <f t="shared" si="6"/>
        <v>-0.021416650648217</v>
      </c>
      <c r="Y9" s="7">
        <f t="shared" si="7"/>
        <v>-0.0135178470530559</v>
      </c>
      <c r="Z9" s="7">
        <f t="shared" si="8"/>
        <v>-0.0221429413841754</v>
      </c>
      <c r="AA9" s="7">
        <f t="shared" si="9"/>
        <v>-0.00133681975378607</v>
      </c>
      <c r="AB9" s="7">
        <f t="shared" si="10"/>
        <v>-0.0094862415581779</v>
      </c>
      <c r="AC9" s="41">
        <f t="shared" si="11"/>
        <v>0.00799989602698006</v>
      </c>
      <c r="AE9">
        <v>0.0301740781126881</v>
      </c>
      <c r="AF9">
        <v>0.0548241841395156</v>
      </c>
      <c r="AG9">
        <v>-0.00781712820005314</v>
      </c>
      <c r="AH9">
        <v>-0.00689660366378904</v>
      </c>
      <c r="AI9">
        <v>0.0117394775454869</v>
      </c>
      <c r="AJ9">
        <v>-0.0184677031548358</v>
      </c>
      <c r="AK9">
        <v>0.00423607284225104</v>
      </c>
      <c r="AL9">
        <v>0.00804273774031715</v>
      </c>
      <c r="AM9">
        <v>0.00580838902181179</v>
      </c>
      <c r="AN9">
        <v>0.0180714115637411</v>
      </c>
      <c r="AO9">
        <v>0.00837821056953429</v>
      </c>
      <c r="AP9">
        <v>-0.0125789005871148</v>
      </c>
      <c r="AR9">
        <f t="shared" si="12"/>
        <v>0.0253219372576123</v>
      </c>
      <c r="AS9">
        <f t="shared" si="13"/>
        <v>0.0494968461199918</v>
      </c>
      <c r="AT9">
        <f t="shared" si="14"/>
        <v>-0.0115214702884692</v>
      </c>
      <c r="AU9">
        <f t="shared" si="15"/>
        <v>-0.00932383794539687</v>
      </c>
      <c r="AV9">
        <f t="shared" si="16"/>
        <v>0.00832188160508387</v>
      </c>
      <c r="AW9">
        <f t="shared" si="17"/>
        <v>-0.021121510413889</v>
      </c>
      <c r="AX9">
        <f t="shared" si="18"/>
        <v>0.000369234008811437</v>
      </c>
      <c r="AY9">
        <f t="shared" si="19"/>
        <v>0.00628846184855805</v>
      </c>
      <c r="AZ9">
        <f t="shared" si="20"/>
        <v>0.00289581275948976</v>
      </c>
      <c r="BA9">
        <f t="shared" si="21"/>
        <v>0.0146796108401424</v>
      </c>
      <c r="BB9">
        <f t="shared" si="22"/>
        <v>0.00218907188782277</v>
      </c>
      <c r="BC9">
        <f t="shared" si="23"/>
        <v>-0.0180333429448112</v>
      </c>
    </row>
    <row r="10" customHeight="1" spans="1:55">
      <c r="A10" s="39">
        <v>45044</v>
      </c>
      <c r="C10" s="7">
        <f>(PFC.NS!F8-PFC.NS!B8)/PFC.NS!B8</f>
        <v>-0.0228873737480175</v>
      </c>
      <c r="D10" s="7">
        <f>(RECLTD.NS!F8-RECLTD.NS!B8)/RECLTD.NS!B8</f>
        <v>-0.00901649284216402</v>
      </c>
      <c r="E10" s="7">
        <f>(OIL.NS!F8-OIL.NS!B8)/OIL.NS!B8</f>
        <v>-0.0566662945736434</v>
      </c>
      <c r="F10" s="7">
        <f>(ONGC.NS!F8-ONGC.NS!B8)/ONGC.NS!B8</f>
        <v>-0.0508355434761789</v>
      </c>
      <c r="G10" s="7">
        <f>(IOC.NS!F8-IOC.NS!B8)/IOC.NS!B8</f>
        <v>-0.0723874517252916</v>
      </c>
      <c r="H10" s="7">
        <f>GAIL.NS!F8/GAIL.NS!B8-1</f>
        <v>-0.0462851795835963</v>
      </c>
      <c r="I10" s="7">
        <f>ENGINERSIN.NS!F8/ENGINERSIN.NS!B8-1</f>
        <v>-0.0161594085365643</v>
      </c>
      <c r="J10" s="7">
        <f>CONCOR.NS!F8/CONCOR.NS!B8-1</f>
        <v>-0.00880029580936725</v>
      </c>
      <c r="K10" s="7">
        <f>COALINDIA.NS!F8/COALINDIA.NS!B8-1</f>
        <v>-0.0686213032258065</v>
      </c>
      <c r="L10" s="7">
        <f>BEL.NS!F8/BEL.NS!B8-1</f>
        <v>0.00121808733353856</v>
      </c>
      <c r="M10" s="7">
        <f>COCHINSHIP.NS!F8/COCHINSHIP.NS!B8-1</f>
        <v>-0.00641785385385385</v>
      </c>
      <c r="N10" s="7">
        <f>SJVN.NS!F8/SJVN.NS!B8-1</f>
        <v>-0.0318301956692629</v>
      </c>
      <c r="R10" s="7">
        <f t="shared" si="0"/>
        <v>0.00116065085169134</v>
      </c>
      <c r="S10" s="7">
        <f t="shared" si="1"/>
        <v>0.0149753224811268</v>
      </c>
      <c r="T10" s="7">
        <f t="shared" si="2"/>
        <v>-0.0287806509655236</v>
      </c>
      <c r="U10" s="7">
        <f t="shared" si="3"/>
        <v>-0.0208767292344895</v>
      </c>
      <c r="V10" s="7">
        <f t="shared" si="4"/>
        <v>-0.0366355066443433</v>
      </c>
      <c r="W10" s="7">
        <f t="shared" si="5"/>
        <v>-0.0220486697659961</v>
      </c>
      <c r="X10" s="7">
        <f t="shared" si="6"/>
        <v>-0.00673619155375024</v>
      </c>
      <c r="Y10" s="7">
        <f t="shared" si="7"/>
        <v>-0.00075401857787691</v>
      </c>
      <c r="Z10" s="7">
        <f t="shared" si="8"/>
        <v>-0.0278324143597099</v>
      </c>
      <c r="AA10" s="7">
        <f t="shared" si="9"/>
        <v>0.0093068903888125</v>
      </c>
      <c r="AB10" s="7">
        <f t="shared" si="10"/>
        <v>-0.000211283412031697</v>
      </c>
      <c r="AC10" s="41">
        <f t="shared" si="11"/>
        <v>-0.0222322178820031</v>
      </c>
      <c r="AE10">
        <v>0.0215439682995173</v>
      </c>
      <c r="AF10">
        <v>0.0320205762602288</v>
      </c>
      <c r="AG10">
        <v>0.0122844905230874</v>
      </c>
      <c r="AH10">
        <v>0.0328000136038611</v>
      </c>
      <c r="AI10">
        <v>0.00917158036649891</v>
      </c>
      <c r="AJ10">
        <v>0.00927648774007728</v>
      </c>
      <c r="AK10">
        <v>-0.00302385158389328</v>
      </c>
      <c r="AL10">
        <v>0.0148474427124235</v>
      </c>
      <c r="AM10">
        <v>0.0127878890368002</v>
      </c>
      <c r="AN10">
        <v>0.00963393341238242</v>
      </c>
      <c r="AO10">
        <v>0.0610685470621572</v>
      </c>
      <c r="AP10">
        <v>-0.00564174395547864</v>
      </c>
      <c r="AR10">
        <f t="shared" si="12"/>
        <v>0.0166918274444414</v>
      </c>
      <c r="AS10">
        <f t="shared" si="13"/>
        <v>0.0266932382407049</v>
      </c>
      <c r="AT10">
        <f t="shared" si="14"/>
        <v>0.00858014843467141</v>
      </c>
      <c r="AU10">
        <f t="shared" si="15"/>
        <v>0.0303727793222533</v>
      </c>
      <c r="AV10">
        <f t="shared" si="16"/>
        <v>0.00575398442609588</v>
      </c>
      <c r="AW10">
        <f t="shared" si="17"/>
        <v>0.00662268048102409</v>
      </c>
      <c r="AX10">
        <f t="shared" si="18"/>
        <v>-0.00689069041733289</v>
      </c>
      <c r="AY10">
        <f t="shared" si="19"/>
        <v>0.0130931668206644</v>
      </c>
      <c r="AZ10">
        <f t="shared" si="20"/>
        <v>0.0098753127744782</v>
      </c>
      <c r="BA10">
        <f t="shared" si="21"/>
        <v>0.00624213268878372</v>
      </c>
      <c r="BB10">
        <f t="shared" si="22"/>
        <v>0.0548794083804457</v>
      </c>
      <c r="BC10">
        <f t="shared" si="23"/>
        <v>-0.011096186313175</v>
      </c>
    </row>
    <row r="11" customHeight="1" spans="1:55">
      <c r="A11" s="39">
        <v>45048</v>
      </c>
      <c r="C11" s="7">
        <f>(PFC.NS!F9-PFC.NS!B9)/PFC.NS!B9</f>
        <v>-0.037494168706379</v>
      </c>
      <c r="D11" s="7">
        <f>(RECLTD.NS!F9-RECLTD.NS!B9)/RECLTD.NS!B9</f>
        <v>-0.0413438031968843</v>
      </c>
      <c r="E11" s="7">
        <f>(OIL.NS!F9-OIL.NS!B9)/OIL.NS!B9</f>
        <v>-0.0409173150856515</v>
      </c>
      <c r="F11" s="7">
        <f>(ONGC.NS!F9-ONGC.NS!B9)/ONGC.NS!B9</f>
        <v>-0.0173419247648904</v>
      </c>
      <c r="G11" s="7">
        <f>(IOC.NS!F9-IOC.NS!B9)/IOC.NS!B9</f>
        <v>-0.0730018715596331</v>
      </c>
      <c r="H11" s="7">
        <f>GAIL.NS!F9/GAIL.NS!B9-1</f>
        <v>-0.0275926203703704</v>
      </c>
      <c r="I11" s="7">
        <f>ENGINERSIN.NS!F9/ENGINERSIN.NS!B9-1</f>
        <v>-0.0197210857041984</v>
      </c>
      <c r="J11" s="7">
        <f>CONCOR.NS!F9/CONCOR.NS!B9-1</f>
        <v>-0.00444467700980278</v>
      </c>
      <c r="K11" s="7">
        <f>COALINDIA.NS!F9/COALINDIA.NS!B9-1</f>
        <v>-0.0594661585694617</v>
      </c>
      <c r="L11" s="7">
        <f>BEL.NS!F9/BEL.NS!B9-1</f>
        <v>-0.00901625961538466</v>
      </c>
      <c r="M11" s="7">
        <f>COCHINSHIP.NS!F9/COCHINSHIP.NS!B9-1</f>
        <v>0.0426856438141561</v>
      </c>
      <c r="N11" s="7">
        <f>SJVN.NS!F9/SJVN.NS!B9-1</f>
        <v>-0.0223825604045726</v>
      </c>
      <c r="R11" s="7">
        <f t="shared" si="0"/>
        <v>-0.0134461441066702</v>
      </c>
      <c r="S11" s="7">
        <f t="shared" si="1"/>
        <v>-0.0173519878735935</v>
      </c>
      <c r="T11" s="7">
        <f t="shared" si="2"/>
        <v>-0.0130316714775318</v>
      </c>
      <c r="U11" s="7">
        <f t="shared" si="3"/>
        <v>0.012616889476799</v>
      </c>
      <c r="V11" s="7">
        <f t="shared" si="4"/>
        <v>-0.0372499264786848</v>
      </c>
      <c r="W11" s="7">
        <f t="shared" si="5"/>
        <v>-0.00335611055277011</v>
      </c>
      <c r="X11" s="7">
        <f t="shared" si="6"/>
        <v>-0.0102978687213844</v>
      </c>
      <c r="Y11" s="7">
        <f t="shared" si="7"/>
        <v>0.00360160022168757</v>
      </c>
      <c r="Z11" s="7">
        <f t="shared" si="8"/>
        <v>-0.0186772697033651</v>
      </c>
      <c r="AA11" s="7">
        <f t="shared" si="9"/>
        <v>-0.000927456560110722</v>
      </c>
      <c r="AB11" s="7">
        <f t="shared" si="10"/>
        <v>0.0488922142559782</v>
      </c>
      <c r="AC11" s="41">
        <f t="shared" si="11"/>
        <v>-0.0127845826173128</v>
      </c>
      <c r="AE11">
        <v>-0.0183118799034067</v>
      </c>
      <c r="AF11">
        <v>-0.00220094067574601</v>
      </c>
      <c r="AG11">
        <v>-0.00368908099973653</v>
      </c>
      <c r="AH11">
        <v>-0.0190541478732434</v>
      </c>
      <c r="AI11">
        <v>0.00667269929847322</v>
      </c>
      <c r="AJ11">
        <v>-0.0027739543907144</v>
      </c>
      <c r="AK11">
        <v>0.138892407547098</v>
      </c>
      <c r="AL11">
        <v>0.00441964432951244</v>
      </c>
      <c r="AM11">
        <v>0.00338257140712546</v>
      </c>
      <c r="AN11">
        <v>0.0194641760311656</v>
      </c>
      <c r="AO11">
        <v>0.030641400763333</v>
      </c>
      <c r="AP11">
        <v>0.0775371715520446</v>
      </c>
      <c r="AR11">
        <f t="shared" si="12"/>
        <v>-0.0231640207584825</v>
      </c>
      <c r="AS11">
        <f t="shared" si="13"/>
        <v>-0.00752827869526989</v>
      </c>
      <c r="AT11">
        <f t="shared" si="14"/>
        <v>-0.00739342308815257</v>
      </c>
      <c r="AU11">
        <f t="shared" si="15"/>
        <v>-0.0214813821548513</v>
      </c>
      <c r="AV11">
        <f t="shared" si="16"/>
        <v>0.00325510335807019</v>
      </c>
      <c r="AW11">
        <f t="shared" si="17"/>
        <v>-0.00542776164976759</v>
      </c>
      <c r="AX11">
        <f t="shared" si="18"/>
        <v>0.135025568713658</v>
      </c>
      <c r="AY11">
        <f t="shared" si="19"/>
        <v>0.00266536843775333</v>
      </c>
      <c r="AZ11">
        <f t="shared" si="20"/>
        <v>0.000469995144803426</v>
      </c>
      <c r="BA11">
        <f t="shared" si="21"/>
        <v>0.0160723753075669</v>
      </c>
      <c r="BB11">
        <f t="shared" si="22"/>
        <v>0.0244522620816215</v>
      </c>
      <c r="BC11">
        <f t="shared" si="23"/>
        <v>0.0720827291943482</v>
      </c>
    </row>
    <row r="12" customHeight="1" spans="1:55">
      <c r="A12" s="39">
        <v>45049</v>
      </c>
      <c r="C12" s="7">
        <f>(PFC.NS!F10-PFC.NS!B10)/PFC.NS!B10</f>
        <v>-0.0704426251669264</v>
      </c>
      <c r="D12" s="7">
        <f>(RECLTD.NS!F10-RECLTD.NS!B10)/RECLTD.NS!B10</f>
        <v>-0.0596046195213939</v>
      </c>
      <c r="E12" s="7">
        <f>(OIL.NS!F10-OIL.NS!B10)/OIL.NS!B10</f>
        <v>-0.04108959375</v>
      </c>
      <c r="F12" s="7">
        <f>(ONGC.NS!F10-ONGC.NS!B10)/ONGC.NS!B10</f>
        <v>-0.0560109965381582</v>
      </c>
      <c r="G12" s="7">
        <f>(IOC.NS!F10-IOC.NS!B10)/IOC.NS!B10</f>
        <v>-0.0747184745197747</v>
      </c>
      <c r="H12" s="7">
        <f>GAIL.NS!F10/GAIL.NS!B10-1</f>
        <v>-0.0316312707973876</v>
      </c>
      <c r="I12" s="7">
        <f>ENGINERSIN.NS!F10/ENGINERSIN.NS!B10-1</f>
        <v>0.129745833001663</v>
      </c>
      <c r="J12" s="7">
        <f>CONCOR.NS!F10/CONCOR.NS!B10-1</f>
        <v>-0.00921920112997221</v>
      </c>
      <c r="K12" s="7">
        <f>COALINDIA.NS!F10/COALINDIA.NS!B10-1</f>
        <v>-0.0676735852445637</v>
      </c>
      <c r="L12" s="7">
        <f>BEL.NS!F10/BEL.NS!B10-1</f>
        <v>0.00900604879489109</v>
      </c>
      <c r="M12" s="7">
        <f>COCHINSHIP.NS!F10/COCHINSHIP.NS!B10-1</f>
        <v>0.0161812146351104</v>
      </c>
      <c r="N12" s="7">
        <f>SJVN.NS!F10/SJVN.NS!B10-1</f>
        <v>0.0654262127659575</v>
      </c>
      <c r="R12" s="7">
        <f t="shared" si="0"/>
        <v>-0.0463946005672176</v>
      </c>
      <c r="S12" s="7">
        <f t="shared" si="1"/>
        <v>-0.035612804198103</v>
      </c>
      <c r="T12" s="7">
        <f t="shared" si="2"/>
        <v>-0.0132039501418802</v>
      </c>
      <c r="U12" s="7">
        <f t="shared" si="3"/>
        <v>-0.0260521822964689</v>
      </c>
      <c r="V12" s="7">
        <f t="shared" si="4"/>
        <v>-0.0389665294388264</v>
      </c>
      <c r="W12" s="7">
        <f t="shared" si="5"/>
        <v>-0.00739476097978735</v>
      </c>
      <c r="X12" s="7">
        <f t="shared" si="6"/>
        <v>0.139169049984477</v>
      </c>
      <c r="Y12" s="7">
        <f t="shared" si="7"/>
        <v>-0.00117292389848187</v>
      </c>
      <c r="Z12" s="7">
        <f t="shared" si="8"/>
        <v>-0.0268846963784671</v>
      </c>
      <c r="AA12" s="7">
        <f t="shared" si="9"/>
        <v>0.017094851850165</v>
      </c>
      <c r="AB12" s="7">
        <f t="shared" si="10"/>
        <v>0.0223877850769325</v>
      </c>
      <c r="AC12" s="41">
        <f t="shared" si="11"/>
        <v>0.0750241905532173</v>
      </c>
      <c r="AE12">
        <v>0.0229093493973001</v>
      </c>
      <c r="AF12">
        <v>0.00549336149568091</v>
      </c>
      <c r="AG12">
        <v>0.00427024642757981</v>
      </c>
      <c r="AH12">
        <v>-0.000931093405666819</v>
      </c>
      <c r="AI12">
        <v>0.00722904300600167</v>
      </c>
      <c r="AJ12">
        <v>-0.00790150859092353</v>
      </c>
      <c r="AK12">
        <v>-0.0343196334566769</v>
      </c>
      <c r="AL12">
        <v>0.014961219656295</v>
      </c>
      <c r="AM12">
        <v>0.00231896983437547</v>
      </c>
      <c r="AN12">
        <v>0.00842694995029189</v>
      </c>
      <c r="AO12">
        <v>-0.00317673383314022</v>
      </c>
      <c r="AP12">
        <v>-0.022502651583946</v>
      </c>
      <c r="AR12">
        <f t="shared" si="12"/>
        <v>0.0180572085422242</v>
      </c>
      <c r="AS12">
        <f t="shared" si="13"/>
        <v>0.000166023476157026</v>
      </c>
      <c r="AT12">
        <f t="shared" si="14"/>
        <v>0.000565904339163768</v>
      </c>
      <c r="AU12">
        <f t="shared" si="15"/>
        <v>-0.00335832768727465</v>
      </c>
      <c r="AV12">
        <f t="shared" si="16"/>
        <v>0.00381144706559864</v>
      </c>
      <c r="AW12">
        <f t="shared" si="17"/>
        <v>-0.0105553158499767</v>
      </c>
      <c r="AX12">
        <f t="shared" si="18"/>
        <v>-0.0381864722901166</v>
      </c>
      <c r="AY12">
        <f t="shared" si="19"/>
        <v>0.0132069437645359</v>
      </c>
      <c r="AZ12">
        <f t="shared" si="20"/>
        <v>-0.000593606427946563</v>
      </c>
      <c r="BA12">
        <f t="shared" si="21"/>
        <v>0.00503514922669318</v>
      </c>
      <c r="BB12">
        <f t="shared" si="22"/>
        <v>-0.00936587251485173</v>
      </c>
      <c r="BC12">
        <f t="shared" si="23"/>
        <v>-0.0279570939416424</v>
      </c>
    </row>
    <row r="13" customHeight="1" spans="1:55">
      <c r="A13" s="39">
        <v>45050</v>
      </c>
      <c r="C13" s="7">
        <f>(PFC.NS!F11-PFC.NS!B11)/PFC.NS!B11</f>
        <v>-0.0324934130301152</v>
      </c>
      <c r="D13" s="7">
        <f>(RECLTD.NS!F11-RECLTD.NS!B11)/RECLTD.NS!B11</f>
        <v>-0.0578830517457875</v>
      </c>
      <c r="E13" s="7">
        <f>(OIL.NS!F11-OIL.NS!B11)/OIL.NS!B11</f>
        <v>-0.0369860546875</v>
      </c>
      <c r="F13" s="7">
        <f>(ONGC.NS!F11-ONGC.NS!B11)/ONGC.NS!B11</f>
        <v>-0.0445728412082182</v>
      </c>
      <c r="G13" s="7">
        <f>(IOC.NS!F11-IOC.NS!B11)/IOC.NS!B11</f>
        <v>-0.0752953207050619</v>
      </c>
      <c r="H13" s="7">
        <f>GAIL.NS!F11/GAIL.NS!B11-1</f>
        <v>-0.0379183055555556</v>
      </c>
      <c r="I13" s="7">
        <f>ENGINERSIN.NS!F11/ENGINERSIN.NS!B11-1</f>
        <v>-0.0292699677419355</v>
      </c>
      <c r="J13" s="7">
        <f>CONCOR.NS!F11/CONCOR.NS!B11-1</f>
        <v>0.00192153780711379</v>
      </c>
      <c r="K13" s="7">
        <f>COALINDIA.NS!F11/COALINDIA.NS!B11-1</f>
        <v>-0.068665448967732</v>
      </c>
      <c r="L13" s="7">
        <f>BEL.NS!F11/BEL.NS!B11-1</f>
        <v>-0.00909492311626714</v>
      </c>
      <c r="M13" s="7">
        <f>COCHINSHIP.NS!F11/COCHINSHIP.NS!B11-1</f>
        <v>-0.0229972756756758</v>
      </c>
      <c r="N13" s="7">
        <f>SJVN.NS!F11/SJVN.NS!B11-1</f>
        <v>-0.0499199456703779</v>
      </c>
      <c r="R13" s="7">
        <f t="shared" si="0"/>
        <v>-0.0084453884304064</v>
      </c>
      <c r="S13" s="7">
        <f t="shared" si="1"/>
        <v>-0.0338912364224966</v>
      </c>
      <c r="T13" s="7">
        <f t="shared" si="2"/>
        <v>-0.00910041107938028</v>
      </c>
      <c r="U13" s="7">
        <f t="shared" si="3"/>
        <v>-0.0146140269665288</v>
      </c>
      <c r="V13" s="7">
        <f t="shared" si="4"/>
        <v>-0.0395433756241136</v>
      </c>
      <c r="W13" s="7">
        <f t="shared" si="5"/>
        <v>-0.0136817957379554</v>
      </c>
      <c r="X13" s="7">
        <f t="shared" si="6"/>
        <v>-0.0198467507591214</v>
      </c>
      <c r="Y13" s="7">
        <f t="shared" si="7"/>
        <v>0.00996781503860414</v>
      </c>
      <c r="Z13" s="7">
        <f t="shared" si="8"/>
        <v>-0.0278765601016354</v>
      </c>
      <c r="AA13" s="7">
        <f t="shared" si="9"/>
        <v>-0.0010061200609932</v>
      </c>
      <c r="AB13" s="7">
        <f t="shared" si="10"/>
        <v>-0.0167907052338536</v>
      </c>
      <c r="AC13" s="41">
        <f t="shared" si="11"/>
        <v>-0.0403219678831181</v>
      </c>
      <c r="AE13">
        <v>-0.0323407074930972</v>
      </c>
      <c r="AF13">
        <v>-0.0341784231782094</v>
      </c>
      <c r="AG13">
        <v>-0.0199536523814276</v>
      </c>
      <c r="AH13">
        <v>-0.00435730394776986</v>
      </c>
      <c r="AI13">
        <v>-0.00602049774606788</v>
      </c>
      <c r="AJ13">
        <v>0.00465549374620709</v>
      </c>
      <c r="AK13">
        <v>0.0618753443458538</v>
      </c>
      <c r="AL13">
        <v>-0.0148008219784719</v>
      </c>
      <c r="AM13">
        <v>-0.00021058800548635</v>
      </c>
      <c r="AN13">
        <v>-0.00889721893343339</v>
      </c>
      <c r="AO13">
        <v>-0.00100050308052046</v>
      </c>
      <c r="AP13">
        <v>0.00534044773887675</v>
      </c>
      <c r="AR13">
        <f t="shared" si="12"/>
        <v>-0.037192848348173</v>
      </c>
      <c r="AS13">
        <f t="shared" si="13"/>
        <v>-0.0395057611977333</v>
      </c>
      <c r="AT13">
        <f t="shared" si="14"/>
        <v>-0.0236579944698437</v>
      </c>
      <c r="AU13">
        <f t="shared" si="15"/>
        <v>-0.00678453822937768</v>
      </c>
      <c r="AV13">
        <f t="shared" si="16"/>
        <v>-0.00943809368647091</v>
      </c>
      <c r="AW13">
        <f t="shared" si="17"/>
        <v>0.0020016864871539</v>
      </c>
      <c r="AX13">
        <f t="shared" si="18"/>
        <v>0.0580085055124142</v>
      </c>
      <c r="AY13">
        <f t="shared" si="19"/>
        <v>-0.016555097870231</v>
      </c>
      <c r="AZ13">
        <f t="shared" si="20"/>
        <v>-0.00312316426780838</v>
      </c>
      <c r="BA13">
        <f t="shared" si="21"/>
        <v>-0.0122890196570321</v>
      </c>
      <c r="BB13">
        <f t="shared" si="22"/>
        <v>-0.00718964176223198</v>
      </c>
      <c r="BC13">
        <f t="shared" si="23"/>
        <v>-0.000113994618819637</v>
      </c>
    </row>
    <row r="14" customHeight="1" spans="1:55">
      <c r="A14" s="39">
        <v>45051</v>
      </c>
      <c r="C14" s="7">
        <f>(PFC.NS!F12-PFC.NS!B12)/PFC.NS!B12</f>
        <v>-0.081544399898383</v>
      </c>
      <c r="D14" s="7">
        <f>(RECLTD.NS!F12-RECLTD.NS!B12)/RECLTD.NS!B12</f>
        <v>-0.0918642519110342</v>
      </c>
      <c r="E14" s="7">
        <f>(OIL.NS!F12-OIL.NS!B12)/OIL.NS!B12</f>
        <v>-0.0683842575570761</v>
      </c>
      <c r="F14" s="7">
        <f>(ONGC.NS!F12-ONGC.NS!B12)/ONGC.NS!B12</f>
        <v>-0.05020354454759</v>
      </c>
      <c r="G14" s="7">
        <f>(IOC.NS!F12-IOC.NS!B12)/IOC.NS!B12</f>
        <v>-0.0830526860845371</v>
      </c>
      <c r="H14" s="7">
        <f>GAIL.NS!F12/GAIL.NS!B12-1</f>
        <v>-0.0275763302762241</v>
      </c>
      <c r="I14" s="7">
        <f>ENGINERSIN.NS!F12/ENGINERSIN.NS!B12-1</f>
        <v>0.045052273230636</v>
      </c>
      <c r="J14" s="7">
        <f>CONCOR.NS!F12/CONCOR.NS!B12-1</f>
        <v>-0.0330547594339623</v>
      </c>
      <c r="K14" s="7">
        <f>COALINDIA.NS!F12/COALINDIA.NS!B12-1</f>
        <v>-0.0727763698269573</v>
      </c>
      <c r="L14" s="7">
        <f>BEL.NS!F12/BEL.NS!B12-1</f>
        <v>-0.0187896211455502</v>
      </c>
      <c r="M14" s="7">
        <f>COCHINSHIP.NS!F12/COCHINSHIP.NS!B12-1</f>
        <v>-0.0151013200000001</v>
      </c>
      <c r="N14" s="7">
        <f>SJVN.NS!F12/SJVN.NS!B12-1</f>
        <v>-0.0115869617984986</v>
      </c>
      <c r="R14" s="7">
        <f t="shared" si="0"/>
        <v>-0.0574963752986742</v>
      </c>
      <c r="S14" s="7">
        <f t="shared" si="1"/>
        <v>-0.0678724365877434</v>
      </c>
      <c r="T14" s="7">
        <f t="shared" si="2"/>
        <v>-0.0404986139489564</v>
      </c>
      <c r="U14" s="7">
        <f t="shared" si="3"/>
        <v>-0.0202447303059007</v>
      </c>
      <c r="V14" s="7">
        <f t="shared" si="4"/>
        <v>-0.0473007410035888</v>
      </c>
      <c r="W14" s="7">
        <f t="shared" si="5"/>
        <v>-0.00333982045862384</v>
      </c>
      <c r="X14" s="7">
        <f t="shared" si="6"/>
        <v>0.05447549021345</v>
      </c>
      <c r="Y14" s="7">
        <f t="shared" si="7"/>
        <v>-0.025008482202472</v>
      </c>
      <c r="Z14" s="7">
        <f t="shared" si="8"/>
        <v>-0.0319874809608607</v>
      </c>
      <c r="AA14" s="7">
        <f t="shared" si="9"/>
        <v>-0.0107008180902762</v>
      </c>
      <c r="AB14" s="7">
        <f t="shared" si="10"/>
        <v>-0.00889474955817793</v>
      </c>
      <c r="AC14" s="41">
        <f t="shared" si="11"/>
        <v>-0.00198898401123879</v>
      </c>
      <c r="AE14">
        <v>0.0111898752687623</v>
      </c>
      <c r="AF14">
        <v>0.00977811812029753</v>
      </c>
      <c r="AG14">
        <v>0.0205345451149064</v>
      </c>
      <c r="AH14">
        <v>0.0288983795692052</v>
      </c>
      <c r="AI14">
        <v>0.00542002826369045</v>
      </c>
      <c r="AJ14">
        <v>-0.00185964162079743</v>
      </c>
      <c r="AK14">
        <v>0.0142568165752761</v>
      </c>
      <c r="AL14">
        <v>0.0192931490255769</v>
      </c>
      <c r="AM14">
        <v>-0.0193520283042771</v>
      </c>
      <c r="AN14">
        <v>0.00936339881208106</v>
      </c>
      <c r="AO14">
        <v>0.0030892674465652</v>
      </c>
      <c r="AP14">
        <v>0.0119127865773512</v>
      </c>
      <c r="AR14">
        <f t="shared" si="12"/>
        <v>0.00633773441368645</v>
      </c>
      <c r="AS14">
        <f t="shared" si="13"/>
        <v>0.00445078010077365</v>
      </c>
      <c r="AT14">
        <f t="shared" si="14"/>
        <v>0.0168302030264904</v>
      </c>
      <c r="AU14">
        <f t="shared" si="15"/>
        <v>0.0264711452875974</v>
      </c>
      <c r="AV14">
        <f t="shared" si="16"/>
        <v>0.00200243232328742</v>
      </c>
      <c r="AW14">
        <f t="shared" si="17"/>
        <v>-0.00451344887985062</v>
      </c>
      <c r="AX14">
        <f t="shared" si="18"/>
        <v>0.0103899777418365</v>
      </c>
      <c r="AY14">
        <f t="shared" si="19"/>
        <v>0.0175388731338178</v>
      </c>
      <c r="AZ14">
        <f t="shared" si="20"/>
        <v>-0.0222646045665992</v>
      </c>
      <c r="BA14">
        <f t="shared" si="21"/>
        <v>0.00597159808848235</v>
      </c>
      <c r="BB14">
        <f t="shared" si="22"/>
        <v>-0.00309987123514632</v>
      </c>
      <c r="BC14">
        <f t="shared" si="23"/>
        <v>0.0064583442196548</v>
      </c>
    </row>
    <row r="15" customHeight="1" spans="1:55">
      <c r="A15" s="39">
        <v>45054</v>
      </c>
      <c r="C15" s="7">
        <f>(PFC.NS!F13-PFC.NS!B13)/PFC.NS!B13</f>
        <v>-0.0403962402456582</v>
      </c>
      <c r="D15" s="7">
        <f>(RECLTD.NS!F13-RECLTD.NS!B13)/RECLTD.NS!B13</f>
        <v>-0.0543042387195291</v>
      </c>
      <c r="E15" s="7">
        <f>(OIL.NS!F13-OIL.NS!B13)/OIL.NS!B13</f>
        <v>-0.0292215105260564</v>
      </c>
      <c r="F15" s="7">
        <f>(ONGC.NS!F13-ONGC.NS!B13)/ONGC.NS!B13</f>
        <v>-0.0177813908088324</v>
      </c>
      <c r="G15" s="7">
        <f>(IOC.NS!F13-IOC.NS!B13)/IOC.NS!B13</f>
        <v>-0.074737</v>
      </c>
      <c r="H15" s="7">
        <f>GAIL.NS!F13/GAIL.NS!B13-1</f>
        <v>-0.0325372803863679</v>
      </c>
      <c r="I15" s="7">
        <f>ENGINERSIN.NS!F13/ENGINERSIN.NS!B13-1</f>
        <v>-0.0199261565407212</v>
      </c>
      <c r="J15" s="7">
        <f>CONCOR.NS!F13/CONCOR.NS!B13-1</f>
        <v>0.00522238566190691</v>
      </c>
      <c r="K15" s="7">
        <f>COALINDIA.NS!F13/COALINDIA.NS!B13-1</f>
        <v>-0.0696203096774194</v>
      </c>
      <c r="L15" s="7">
        <f>BEL.NS!F13/BEL.NS!B13-1</f>
        <v>-0.00257095006855268</v>
      </c>
      <c r="M15" s="7">
        <f>COCHINSHIP.NS!F13/COCHINSHIP.NS!B13-1</f>
        <v>-0.01741356238698</v>
      </c>
      <c r="N15" s="7">
        <f>SJVN.NS!F13/SJVN.NS!B13-1</f>
        <v>-0.0194319170305468</v>
      </c>
      <c r="R15" s="7">
        <f t="shared" si="0"/>
        <v>-0.0163482156459494</v>
      </c>
      <c r="S15" s="7">
        <f t="shared" si="1"/>
        <v>-0.0303124233962383</v>
      </c>
      <c r="T15" s="7">
        <f t="shared" si="2"/>
        <v>-0.00133586691793664</v>
      </c>
      <c r="U15" s="7">
        <f t="shared" si="3"/>
        <v>0.012177423432857</v>
      </c>
      <c r="V15" s="7">
        <f t="shared" si="4"/>
        <v>-0.0389850549190516</v>
      </c>
      <c r="W15" s="7">
        <f t="shared" si="5"/>
        <v>-0.0083007705687677</v>
      </c>
      <c r="X15" s="7">
        <f t="shared" si="6"/>
        <v>-0.0105029395579071</v>
      </c>
      <c r="Y15" s="7">
        <f t="shared" si="7"/>
        <v>0.0132686628933973</v>
      </c>
      <c r="Z15" s="7">
        <f t="shared" si="8"/>
        <v>-0.0288314208113228</v>
      </c>
      <c r="AA15" s="7">
        <f t="shared" si="9"/>
        <v>0.00551785298672126</v>
      </c>
      <c r="AB15" s="7">
        <f t="shared" si="10"/>
        <v>-0.0112069919451578</v>
      </c>
      <c r="AC15" s="41">
        <f t="shared" si="11"/>
        <v>-0.00983393924328699</v>
      </c>
      <c r="AE15">
        <v>-0.0252053358146684</v>
      </c>
      <c r="AF15">
        <v>-0.012427269062492</v>
      </c>
      <c r="AG15">
        <v>-0.0165905758571831</v>
      </c>
      <c r="AH15">
        <v>0.00151397902270887</v>
      </c>
      <c r="AI15">
        <v>0.00896867870242841</v>
      </c>
      <c r="AJ15">
        <v>-0.00466417959150095</v>
      </c>
      <c r="AK15">
        <v>-0.037604119246311</v>
      </c>
      <c r="AL15">
        <v>-0.00149516812319309</v>
      </c>
      <c r="AM15">
        <v>0.0149193593894182</v>
      </c>
      <c r="AN15">
        <v>0.0023272593034993</v>
      </c>
      <c r="AO15">
        <v>-0.0365861674261036</v>
      </c>
      <c r="AP15">
        <v>-0.0185927804040458</v>
      </c>
      <c r="AR15">
        <f t="shared" si="12"/>
        <v>-0.0300574766697442</v>
      </c>
      <c r="AS15">
        <f t="shared" si="13"/>
        <v>-0.0177546070820159</v>
      </c>
      <c r="AT15">
        <f t="shared" si="14"/>
        <v>-0.0202949179455991</v>
      </c>
      <c r="AU15">
        <f t="shared" si="15"/>
        <v>-0.00091325525889896</v>
      </c>
      <c r="AV15">
        <f t="shared" si="16"/>
        <v>0.00555108276202539</v>
      </c>
      <c r="AW15">
        <f t="shared" si="17"/>
        <v>-0.00731798685055414</v>
      </c>
      <c r="AX15">
        <f t="shared" si="18"/>
        <v>-0.0414709580797506</v>
      </c>
      <c r="AY15">
        <f t="shared" si="19"/>
        <v>-0.00324944401495219</v>
      </c>
      <c r="AZ15">
        <f t="shared" si="20"/>
        <v>0.0120067831270961</v>
      </c>
      <c r="BA15">
        <f t="shared" si="21"/>
        <v>-0.0010645414200994</v>
      </c>
      <c r="BB15">
        <f t="shared" si="22"/>
        <v>-0.0427753061078151</v>
      </c>
      <c r="BC15">
        <f t="shared" si="23"/>
        <v>-0.0240472227617422</v>
      </c>
    </row>
    <row r="16" customHeight="1" spans="1:55">
      <c r="A16" s="39">
        <v>45055</v>
      </c>
      <c r="C16" s="7">
        <f>(PFC.NS!F14-PFC.NS!B14)/PFC.NS!B14</f>
        <v>-0.0784752143551346</v>
      </c>
      <c r="D16" s="7">
        <f>(RECLTD.NS!F14-RECLTD.NS!B14)/RECLTD.NS!B14</f>
        <v>-0.0715726792424685</v>
      </c>
      <c r="E16" s="7">
        <f>(OIL.NS!F14-OIL.NS!B14)/OIL.NS!B14</f>
        <v>-0.0607196466458991</v>
      </c>
      <c r="F16" s="7">
        <f>(ONGC.NS!F14-ONGC.NS!B14)/ONGC.NS!B14</f>
        <v>-0.0443139272727273</v>
      </c>
      <c r="G16" s="7">
        <f>(IOC.NS!F14-IOC.NS!B14)/IOC.NS!B14</f>
        <v>-0.0747618746268657</v>
      </c>
      <c r="H16" s="7">
        <f>GAIL.NS!F14/GAIL.NS!B14-1</f>
        <v>-0.0347987073466367</v>
      </c>
      <c r="I16" s="7">
        <f>ENGINERSIN.NS!F14/ENGINERSIN.NS!B14-1</f>
        <v>-0.059879817839284</v>
      </c>
      <c r="J16" s="7">
        <f>CONCOR.NS!F14/CONCOR.NS!B14-1</f>
        <v>-0.0200054480902715</v>
      </c>
      <c r="K16" s="7">
        <f>COALINDIA.NS!F14/COALINDIA.NS!B14-1</f>
        <v>-0.0648861788983879</v>
      </c>
      <c r="L16" s="7">
        <f>BEL.NS!F14/BEL.NS!B14-1</f>
        <v>-0.00864036404777124</v>
      </c>
      <c r="M16" s="7">
        <f>COCHINSHIP.NS!F14/COCHINSHIP.NS!B14-1</f>
        <v>-0.0544228664259927</v>
      </c>
      <c r="N16" s="7">
        <f>SJVN.NS!F14/SJVN.NS!B14-1</f>
        <v>-0.0425211238256169</v>
      </c>
      <c r="R16" s="7">
        <f t="shared" si="0"/>
        <v>-0.0544271897554258</v>
      </c>
      <c r="S16" s="7">
        <f t="shared" si="1"/>
        <v>-0.0475808639191776</v>
      </c>
      <c r="T16" s="7">
        <f t="shared" si="2"/>
        <v>-0.0328340030377793</v>
      </c>
      <c r="U16" s="7">
        <f t="shared" si="3"/>
        <v>-0.014355113031038</v>
      </c>
      <c r="V16" s="7">
        <f t="shared" si="4"/>
        <v>-0.0390099295459174</v>
      </c>
      <c r="W16" s="7">
        <f t="shared" si="5"/>
        <v>-0.0105621975290365</v>
      </c>
      <c r="X16" s="7">
        <f t="shared" si="6"/>
        <v>-0.0504566008564699</v>
      </c>
      <c r="Y16" s="7">
        <f t="shared" si="7"/>
        <v>-0.0119591708587812</v>
      </c>
      <c r="Z16" s="7">
        <f t="shared" si="8"/>
        <v>-0.0240972900322913</v>
      </c>
      <c r="AA16" s="7">
        <f t="shared" si="9"/>
        <v>-0.000551560992497306</v>
      </c>
      <c r="AB16" s="7">
        <f t="shared" si="10"/>
        <v>-0.0482162959841705</v>
      </c>
      <c r="AC16" s="41">
        <f t="shared" si="11"/>
        <v>-0.0329231460383571</v>
      </c>
      <c r="AE16">
        <v>-0.00723323355487191</v>
      </c>
      <c r="AF16">
        <v>-0.00379649293417758</v>
      </c>
      <c r="AG16">
        <v>0.0204545420675637</v>
      </c>
      <c r="AH16">
        <v>0.0102348849457248</v>
      </c>
      <c r="AI16">
        <v>0.00297178183909064</v>
      </c>
      <c r="AJ16">
        <v>0.0189864750434605</v>
      </c>
      <c r="AK16">
        <v>0.0411368507389391</v>
      </c>
      <c r="AL16">
        <v>0.00745358986884454</v>
      </c>
      <c r="AM16">
        <v>0.000845889169582668</v>
      </c>
      <c r="AN16">
        <v>0.00463821119352764</v>
      </c>
      <c r="AO16">
        <v>0.0151292647838481</v>
      </c>
      <c r="AP16">
        <v>-0.0148551372756259</v>
      </c>
      <c r="AR16">
        <f t="shared" si="12"/>
        <v>-0.0120853744099478</v>
      </c>
      <c r="AS16">
        <f t="shared" si="13"/>
        <v>-0.00912383095370146</v>
      </c>
      <c r="AT16">
        <f t="shared" si="14"/>
        <v>0.0167501999791477</v>
      </c>
      <c r="AU16">
        <f t="shared" si="15"/>
        <v>0.00780765066411696</v>
      </c>
      <c r="AV16">
        <f t="shared" si="16"/>
        <v>-0.000445814101312388</v>
      </c>
      <c r="AW16">
        <f t="shared" si="17"/>
        <v>0.0163326677844073</v>
      </c>
      <c r="AX16">
        <f t="shared" si="18"/>
        <v>0.0372700119054995</v>
      </c>
      <c r="AY16">
        <f t="shared" si="19"/>
        <v>0.00569931397708544</v>
      </c>
      <c r="AZ16">
        <f t="shared" si="20"/>
        <v>-0.00206668709273937</v>
      </c>
      <c r="BA16">
        <f t="shared" si="21"/>
        <v>0.00124641046992893</v>
      </c>
      <c r="BB16">
        <f t="shared" si="22"/>
        <v>0.00894012610213656</v>
      </c>
      <c r="BC16">
        <f t="shared" si="23"/>
        <v>-0.0203095796333223</v>
      </c>
    </row>
    <row r="17" customHeight="1" spans="1:55">
      <c r="A17" s="39">
        <v>45056</v>
      </c>
      <c r="C17" s="7">
        <f>(PFC.NS!F15-PFC.NS!B15)/PFC.NS!B15</f>
        <v>-0.0652102324562645</v>
      </c>
      <c r="D17" s="7">
        <f>(RECLTD.NS!F15-RECLTD.NS!B15)/RECLTD.NS!B15</f>
        <v>-0.0638882938430752</v>
      </c>
      <c r="E17" s="7">
        <f>(OIL.NS!F15-OIL.NS!B15)/OIL.NS!B15</f>
        <v>-0.0258465384639639</v>
      </c>
      <c r="F17" s="7">
        <f>(ONGC.NS!F15-ONGC.NS!B15)/ONGC.NS!B15</f>
        <v>-0.0359430559757943</v>
      </c>
      <c r="G17" s="7">
        <f>(IOC.NS!F15-IOC.NS!B15)/IOC.NS!B15</f>
        <v>-0.0802447928994083</v>
      </c>
      <c r="H17" s="7">
        <f>GAIL.NS!F15/GAIL.NS!B15-1</f>
        <v>-0.0112367631199858</v>
      </c>
      <c r="I17" s="7">
        <f>ENGINERSIN.NS!F15/ENGINERSIN.NS!B15-1</f>
        <v>0.0323559672340856</v>
      </c>
      <c r="J17" s="7">
        <f>CONCOR.NS!F15/CONCOR.NS!B15-1</f>
        <v>-0.00832697955974848</v>
      </c>
      <c r="K17" s="7">
        <f>COALINDIA.NS!F15/COALINDIA.NS!B15-1</f>
        <v>-0.0725868884480299</v>
      </c>
      <c r="L17" s="7">
        <f>BEL.NS!F15/BEL.NS!B15-1</f>
        <v>-0.0104929284431339</v>
      </c>
      <c r="M17" s="7">
        <f>COCHINSHIP.NS!F15/COCHINSHIP.NS!B15-1</f>
        <v>-0.000309304511278086</v>
      </c>
      <c r="N17" s="7">
        <f>SJVN.NS!F15/SJVN.NS!B15-1</f>
        <v>-0.0390768903764303</v>
      </c>
      <c r="R17" s="7">
        <f t="shared" si="0"/>
        <v>-0.0411622078565557</v>
      </c>
      <c r="S17" s="7">
        <f t="shared" si="1"/>
        <v>-0.0398964785197844</v>
      </c>
      <c r="T17" s="7">
        <f t="shared" si="2"/>
        <v>0.00203910514415591</v>
      </c>
      <c r="U17" s="7">
        <f t="shared" si="3"/>
        <v>-0.00598424173410496</v>
      </c>
      <c r="V17" s="7">
        <f t="shared" si="4"/>
        <v>-0.04449284781846</v>
      </c>
      <c r="W17" s="7">
        <f t="shared" si="5"/>
        <v>0.0129997466976145</v>
      </c>
      <c r="X17" s="7">
        <f t="shared" si="6"/>
        <v>0.0417791842168997</v>
      </c>
      <c r="Y17" s="7">
        <f t="shared" si="7"/>
        <v>-0.000280702328258138</v>
      </c>
      <c r="Z17" s="7">
        <f t="shared" si="8"/>
        <v>-0.0317979995819333</v>
      </c>
      <c r="AA17" s="7">
        <f t="shared" si="9"/>
        <v>-0.00240412538785994</v>
      </c>
      <c r="AB17" s="7">
        <f t="shared" si="10"/>
        <v>0.00589726593054407</v>
      </c>
      <c r="AC17" s="41">
        <f t="shared" si="11"/>
        <v>-0.0294789125891704</v>
      </c>
      <c r="AE17">
        <v>-0.00424378807460706</v>
      </c>
      <c r="AF17">
        <v>0.00114054766946459</v>
      </c>
      <c r="AG17">
        <v>-0.00173689635733167</v>
      </c>
      <c r="AH17">
        <v>0.000598921447902462</v>
      </c>
      <c r="AI17">
        <v>-0.00356723303029144</v>
      </c>
      <c r="AJ17">
        <v>0.00320587629682942</v>
      </c>
      <c r="AK17">
        <v>0.00802816146489827</v>
      </c>
      <c r="AL17">
        <v>0.00374506321595888</v>
      </c>
      <c r="AM17">
        <v>-0.00169256740663752</v>
      </c>
      <c r="AN17">
        <v>0.0050772371772652</v>
      </c>
      <c r="AO17">
        <v>-0.0128734458667469</v>
      </c>
      <c r="AP17">
        <v>0.0027174247471724</v>
      </c>
      <c r="AR17">
        <f t="shared" si="12"/>
        <v>-0.0090959289296829</v>
      </c>
      <c r="AS17">
        <f t="shared" si="13"/>
        <v>-0.0041867903500593</v>
      </c>
      <c r="AT17">
        <f t="shared" si="14"/>
        <v>-0.00544123844574771</v>
      </c>
      <c r="AU17">
        <f t="shared" si="15"/>
        <v>-0.00182831283370536</v>
      </c>
      <c r="AV17">
        <f t="shared" si="16"/>
        <v>-0.00698482897069447</v>
      </c>
      <c r="AW17">
        <f t="shared" si="17"/>
        <v>0.000552069037776235</v>
      </c>
      <c r="AX17">
        <f t="shared" si="18"/>
        <v>0.00416132263145866</v>
      </c>
      <c r="AY17">
        <f t="shared" si="19"/>
        <v>0.00199078732419978</v>
      </c>
      <c r="AZ17">
        <f t="shared" si="20"/>
        <v>-0.00460514366895956</v>
      </c>
      <c r="BA17">
        <f t="shared" si="21"/>
        <v>0.0016854364536665</v>
      </c>
      <c r="BB17">
        <f t="shared" si="22"/>
        <v>-0.0190625845484584</v>
      </c>
      <c r="BC17">
        <f t="shared" si="23"/>
        <v>-0.00273701761052399</v>
      </c>
    </row>
    <row r="18" customHeight="1" spans="1:55">
      <c r="A18" s="39">
        <v>45057</v>
      </c>
      <c r="C18" s="7">
        <f>(PFC.NS!F16-PFC.NS!B16)/PFC.NS!B16</f>
        <v>-0.0593559399241881</v>
      </c>
      <c r="D18" s="7">
        <f>(RECLTD.NS!F16-RECLTD.NS!B16)/RECLTD.NS!B16</f>
        <v>-0.0645902728557489</v>
      </c>
      <c r="E18" s="7">
        <f>(OIL.NS!F16-OIL.NS!B16)/OIL.NS!B16</f>
        <v>-0.0414886438500653</v>
      </c>
      <c r="F18" s="7">
        <f>(ONGC.NS!F16-ONGC.NS!B16)/ONGC.NS!B16</f>
        <v>-0.04030194315586</v>
      </c>
      <c r="G18" s="7">
        <f>(IOC.NS!F16-IOC.NS!B16)/IOC.NS!B16</f>
        <v>-0.0813456317433346</v>
      </c>
      <c r="H18" s="7">
        <f>GAIL.NS!F16/GAIL.NS!B16-1</f>
        <v>-0.0347000916649993</v>
      </c>
      <c r="I18" s="7">
        <f>ENGINERSIN.NS!F16/ENGINERSIN.NS!B16-1</f>
        <v>-0.0203565212794536</v>
      </c>
      <c r="J18" s="7">
        <f>CONCOR.NS!F16/CONCOR.NS!B16-1</f>
        <v>-0.0137553009345268</v>
      </c>
      <c r="K18" s="7">
        <f>COALINDIA.NS!F16/COALINDIA.NS!B16-1</f>
        <v>-0.0725897137274608</v>
      </c>
      <c r="L18" s="7">
        <f>BEL.NS!F16/BEL.NS!B16-1</f>
        <v>-0.00867178752886832</v>
      </c>
      <c r="M18" s="7">
        <f>COCHINSHIP.NS!F16/COCHINSHIP.NS!B16-1</f>
        <v>-0.030320871061316</v>
      </c>
      <c r="N18" s="7">
        <f>SJVN.NS!F16/SJVN.NS!B16-1</f>
        <v>-0.0208372162162163</v>
      </c>
      <c r="R18" s="7">
        <f t="shared" si="0"/>
        <v>-0.0353079153244793</v>
      </c>
      <c r="S18" s="7">
        <f t="shared" si="1"/>
        <v>-0.040598457532458</v>
      </c>
      <c r="T18" s="7">
        <f t="shared" si="2"/>
        <v>-0.0136030002419456</v>
      </c>
      <c r="U18" s="7">
        <f t="shared" si="3"/>
        <v>-0.0103431289141706</v>
      </c>
      <c r="V18" s="7">
        <f t="shared" si="4"/>
        <v>-0.0455936866623863</v>
      </c>
      <c r="W18" s="7">
        <f t="shared" si="5"/>
        <v>-0.0104635818473991</v>
      </c>
      <c r="X18" s="7">
        <f t="shared" si="6"/>
        <v>-0.0109333042966396</v>
      </c>
      <c r="Y18" s="7">
        <f t="shared" si="7"/>
        <v>-0.00570902370303647</v>
      </c>
      <c r="Z18" s="7">
        <f t="shared" si="8"/>
        <v>-0.0318008248613642</v>
      </c>
      <c r="AA18" s="7">
        <f t="shared" si="9"/>
        <v>-0.000582984473594388</v>
      </c>
      <c r="AB18" s="7">
        <f t="shared" si="10"/>
        <v>-0.0241143006194938</v>
      </c>
      <c r="AC18" s="41">
        <f t="shared" si="11"/>
        <v>-0.0112392384289564</v>
      </c>
      <c r="AE18">
        <v>0.00030368226198932</v>
      </c>
      <c r="AF18">
        <v>0.00945365379189556</v>
      </c>
      <c r="AG18">
        <v>-0.0108760632664566</v>
      </c>
      <c r="AH18">
        <v>-0.00932211603884073</v>
      </c>
      <c r="AI18">
        <v>-0.00477605371003316</v>
      </c>
      <c r="AJ18">
        <v>-0.0119596659940263</v>
      </c>
      <c r="AK18">
        <v>-0.0181548531607662</v>
      </c>
      <c r="AL18">
        <v>-0.00593608257411843</v>
      </c>
      <c r="AM18">
        <v>-0.00466880468992619</v>
      </c>
      <c r="AN18">
        <v>-0.0120427076742922</v>
      </c>
      <c r="AO18">
        <v>0.0129661694970651</v>
      </c>
      <c r="AP18">
        <v>-0.00544217075898658</v>
      </c>
      <c r="AR18">
        <f t="shared" si="12"/>
        <v>-0.00454845859308653</v>
      </c>
      <c r="AS18">
        <f t="shared" si="13"/>
        <v>0.00412631577237167</v>
      </c>
      <c r="AT18">
        <f t="shared" si="14"/>
        <v>-0.0145804053548727</v>
      </c>
      <c r="AU18">
        <f t="shared" si="15"/>
        <v>-0.0117493503204486</v>
      </c>
      <c r="AV18">
        <f t="shared" si="16"/>
        <v>-0.00819364965043618</v>
      </c>
      <c r="AW18">
        <f t="shared" si="17"/>
        <v>-0.0146134732530795</v>
      </c>
      <c r="AX18">
        <f t="shared" si="18"/>
        <v>-0.0220216919942058</v>
      </c>
      <c r="AY18">
        <f t="shared" si="19"/>
        <v>-0.00769035846587753</v>
      </c>
      <c r="AZ18">
        <f t="shared" si="20"/>
        <v>-0.00758138095224822</v>
      </c>
      <c r="BA18">
        <f t="shared" si="21"/>
        <v>-0.0154345083978909</v>
      </c>
      <c r="BB18">
        <f t="shared" si="22"/>
        <v>0.0067770308153536</v>
      </c>
      <c r="BC18">
        <f t="shared" si="23"/>
        <v>-0.010896613116683</v>
      </c>
    </row>
    <row r="19" customHeight="1" spans="1:55">
      <c r="A19" s="39">
        <v>45058</v>
      </c>
      <c r="C19" s="7">
        <f>(PFC.NS!F17-PFC.NS!B17)/PFC.NS!B17</f>
        <v>-0.0367293089983864</v>
      </c>
      <c r="D19" s="7">
        <f>(RECLTD.NS!F17-RECLTD.NS!B17)/RECLTD.NS!B17</f>
        <v>-0.0488781224754089</v>
      </c>
      <c r="E19" s="7">
        <f>(OIL.NS!F17-OIL.NS!B17)/OIL.NS!B17</f>
        <v>-0.0533252483155361</v>
      </c>
      <c r="F19" s="7">
        <f>(ONGC.NS!F17-ONGC.NS!B17)/ONGC.NS!B17</f>
        <v>-0.0607983132012481</v>
      </c>
      <c r="G19" s="7">
        <f>(IOC.NS!F17-IOC.NS!B17)/IOC.NS!B17</f>
        <v>-0.0808159828459388</v>
      </c>
      <c r="H19" s="7">
        <f>GAIL.NS!F17/GAIL.NS!B17-1</f>
        <v>-0.0387379357798165</v>
      </c>
      <c r="I19" s="7">
        <f>ENGINERSIN.NS!F17/ENGINERSIN.NS!B17-1</f>
        <v>-0.0360649992815737</v>
      </c>
      <c r="J19" s="7">
        <f>CONCOR.NS!F17/CONCOR.NS!B17-1</f>
        <v>-0.0198213834403187</v>
      </c>
      <c r="K19" s="7">
        <f>COALINDIA.NS!F17/COALINDIA.NS!B17-1</f>
        <v>-0.0753459176458839</v>
      </c>
      <c r="L19" s="7">
        <f>BEL.NS!F17/BEL.NS!B17-1</f>
        <v>-0.0241444174110553</v>
      </c>
      <c r="M19" s="7">
        <f>COCHINSHIP.NS!F17/COCHINSHIP.NS!B17-1</f>
        <v>-0.00396111235955054</v>
      </c>
      <c r="N19" s="7">
        <f>SJVN.NS!F17/SJVN.NS!B17-1</f>
        <v>-0.0208588320885553</v>
      </c>
      <c r="R19" s="7">
        <f t="shared" si="0"/>
        <v>-0.0126812843986776</v>
      </c>
      <c r="S19" s="7">
        <f t="shared" si="1"/>
        <v>-0.0248863071521181</v>
      </c>
      <c r="T19" s="7">
        <f t="shared" si="2"/>
        <v>-0.0254396047074164</v>
      </c>
      <c r="U19" s="7">
        <f t="shared" si="3"/>
        <v>-0.0308394989595587</v>
      </c>
      <c r="V19" s="7">
        <f t="shared" si="4"/>
        <v>-0.0450640377649905</v>
      </c>
      <c r="W19" s="7">
        <f t="shared" si="5"/>
        <v>-0.0145014259622163</v>
      </c>
      <c r="X19" s="7">
        <f t="shared" si="6"/>
        <v>-0.0266417822987597</v>
      </c>
      <c r="Y19" s="7">
        <f t="shared" si="7"/>
        <v>-0.0117751062088284</v>
      </c>
      <c r="Z19" s="7">
        <f t="shared" si="8"/>
        <v>-0.0345570287797873</v>
      </c>
      <c r="AA19" s="7">
        <f t="shared" si="9"/>
        <v>-0.0160556143557814</v>
      </c>
      <c r="AB19" s="7">
        <f t="shared" si="10"/>
        <v>0.00224545808227161</v>
      </c>
      <c r="AC19" s="41">
        <f t="shared" si="11"/>
        <v>-0.0112608543012955</v>
      </c>
      <c r="AE19">
        <v>0.0387183619496337</v>
      </c>
      <c r="AF19">
        <v>0.0260043385861206</v>
      </c>
      <c r="AG19">
        <v>0.0126129596237882</v>
      </c>
      <c r="AH19">
        <v>0.000604072301642745</v>
      </c>
      <c r="AI19">
        <v>0.00774959012354826</v>
      </c>
      <c r="AJ19">
        <v>0.0336701073513873</v>
      </c>
      <c r="AK19">
        <v>-0.0138357336281023</v>
      </c>
      <c r="AL19">
        <v>0.0133842020546551</v>
      </c>
      <c r="AM19">
        <v>0.0112110785787257</v>
      </c>
      <c r="AN19">
        <v>0.00325658657539997</v>
      </c>
      <c r="AO19">
        <v>-0.0017625465956456</v>
      </c>
      <c r="AP19">
        <v>-0.00959574340846071</v>
      </c>
      <c r="AR19">
        <f t="shared" si="12"/>
        <v>0.0338662210945579</v>
      </c>
      <c r="AS19">
        <f t="shared" si="13"/>
        <v>0.0206770005665967</v>
      </c>
      <c r="AT19">
        <f t="shared" si="14"/>
        <v>0.00890861753537217</v>
      </c>
      <c r="AU19">
        <f t="shared" si="15"/>
        <v>-0.00182316197996508</v>
      </c>
      <c r="AV19">
        <f t="shared" si="16"/>
        <v>0.00433199418314523</v>
      </c>
      <c r="AW19">
        <f t="shared" si="17"/>
        <v>0.0310163000923341</v>
      </c>
      <c r="AX19">
        <f t="shared" si="18"/>
        <v>-0.0177025724615419</v>
      </c>
      <c r="AY19">
        <f t="shared" si="19"/>
        <v>0.011629926162896</v>
      </c>
      <c r="AZ19">
        <f t="shared" si="20"/>
        <v>0.0082985023164037</v>
      </c>
      <c r="BA19">
        <f t="shared" si="21"/>
        <v>-0.000135214148198732</v>
      </c>
      <c r="BB19">
        <f t="shared" si="22"/>
        <v>-0.00795168527735711</v>
      </c>
      <c r="BC19">
        <f t="shared" si="23"/>
        <v>-0.0150501857661571</v>
      </c>
    </row>
    <row r="20" customHeight="1" spans="1:55">
      <c r="A20" s="39">
        <v>45061</v>
      </c>
      <c r="C20" s="7">
        <f>(PFC.NS!F18-PFC.NS!B18)/PFC.NS!B18</f>
        <v>-0.0174853937402131</v>
      </c>
      <c r="D20" s="7">
        <f>(RECLTD.NS!F18-RECLTD.NS!B18)/RECLTD.NS!B18</f>
        <v>-0.038816096788672</v>
      </c>
      <c r="E20" s="7">
        <f>(OIL.NS!F18-OIL.NS!B18)/OIL.NS!B18</f>
        <v>-0.0296637542672071</v>
      </c>
      <c r="F20" s="7">
        <f>(ONGC.NS!F18-ONGC.NS!B18)/ONGC.NS!B18</f>
        <v>-0.045183166163142</v>
      </c>
      <c r="G20" s="7">
        <f>(IOC.NS!F18-IOC.NS!B18)/IOC.NS!B18</f>
        <v>-0.0731123601511089</v>
      </c>
      <c r="H20" s="7">
        <f>GAIL.NS!F18/GAIL.NS!B18-1</f>
        <v>0.00338426851851836</v>
      </c>
      <c r="I20" s="7">
        <f>ENGINERSIN.NS!F18/ENGINERSIN.NS!B18-1</f>
        <v>-0.0260276836734694</v>
      </c>
      <c r="J20" s="7">
        <f>CONCOR.NS!F18/CONCOR.NS!B18-1</f>
        <v>-0.000308332288401325</v>
      </c>
      <c r="K20" s="7">
        <f>COALINDIA.NS!F18/COALINDIA.NS!B18-1</f>
        <v>-0.0587432124788607</v>
      </c>
      <c r="L20" s="7">
        <f>BEL.NS!F18/BEL.NS!B18-1</f>
        <v>-0.00679214765251446</v>
      </c>
      <c r="M20" s="7">
        <f>COCHINSHIP.NS!F18/COCHINSHIP.NS!B18-1</f>
        <v>-0.0159426710987156</v>
      </c>
      <c r="N20" s="7">
        <f>SJVN.NS!F18/SJVN.NS!B18-1</f>
        <v>-0.0262404351301263</v>
      </c>
      <c r="R20" s="7">
        <f t="shared" si="0"/>
        <v>0.00656263085949569</v>
      </c>
      <c r="S20" s="7">
        <f t="shared" si="1"/>
        <v>-0.0148242814653811</v>
      </c>
      <c r="T20" s="7">
        <f t="shared" si="2"/>
        <v>-0.00177811065908736</v>
      </c>
      <c r="U20" s="7">
        <f t="shared" si="3"/>
        <v>-0.0152243519214526</v>
      </c>
      <c r="V20" s="7">
        <f t="shared" si="4"/>
        <v>-0.0373604150701605</v>
      </c>
      <c r="W20" s="7">
        <f t="shared" si="5"/>
        <v>0.0276207783361186</v>
      </c>
      <c r="X20" s="7">
        <f t="shared" si="6"/>
        <v>-0.0166044666906554</v>
      </c>
      <c r="Y20" s="7">
        <f t="shared" si="7"/>
        <v>0.00773794494308902</v>
      </c>
      <c r="Z20" s="7">
        <f t="shared" si="8"/>
        <v>-0.0179543236127641</v>
      </c>
      <c r="AA20" s="7">
        <f t="shared" si="9"/>
        <v>0.00129665540275948</v>
      </c>
      <c r="AB20" s="7">
        <f t="shared" si="10"/>
        <v>-0.00973610065689346</v>
      </c>
      <c r="AC20" s="41">
        <f t="shared" si="11"/>
        <v>-0.0166424573428665</v>
      </c>
      <c r="AE20">
        <v>-0.0227517839296198</v>
      </c>
      <c r="AF20">
        <v>-0.0275110492044528</v>
      </c>
      <c r="AG20">
        <v>0.00672624896446436</v>
      </c>
      <c r="AH20">
        <v>0.0143887398929866</v>
      </c>
      <c r="AI20">
        <v>0.0327131807435013</v>
      </c>
      <c r="AJ20">
        <v>-0.000447511882884157</v>
      </c>
      <c r="AK20">
        <v>0.0344861883236601</v>
      </c>
      <c r="AL20">
        <v>-0.00565849633660079</v>
      </c>
      <c r="AM20">
        <v>0.0135800279355499</v>
      </c>
      <c r="AN20">
        <v>0.00740398818534652</v>
      </c>
      <c r="AO20">
        <v>0.0252110259376086</v>
      </c>
      <c r="AP20">
        <v>0.0136801801225986</v>
      </c>
      <c r="AR20">
        <f t="shared" si="12"/>
        <v>-0.0276039247846957</v>
      </c>
      <c r="AS20">
        <f t="shared" si="13"/>
        <v>-0.0328383872239767</v>
      </c>
      <c r="AT20">
        <f t="shared" si="14"/>
        <v>0.00302190687604832</v>
      </c>
      <c r="AU20">
        <f t="shared" si="15"/>
        <v>0.0119615056113788</v>
      </c>
      <c r="AV20">
        <f t="shared" si="16"/>
        <v>0.0292955848030982</v>
      </c>
      <c r="AW20">
        <f t="shared" si="17"/>
        <v>-0.00310131914193735</v>
      </c>
      <c r="AX20">
        <f t="shared" si="18"/>
        <v>0.0306193494902205</v>
      </c>
      <c r="AY20">
        <f t="shared" si="19"/>
        <v>-0.00741277222835989</v>
      </c>
      <c r="AZ20">
        <f t="shared" si="20"/>
        <v>0.0106674516732279</v>
      </c>
      <c r="BA20">
        <f t="shared" si="21"/>
        <v>0.00401218746174782</v>
      </c>
      <c r="BB20">
        <f t="shared" si="22"/>
        <v>0.0190218872558971</v>
      </c>
      <c r="BC20">
        <f t="shared" si="23"/>
        <v>0.00822573776490225</v>
      </c>
    </row>
    <row r="21" customHeight="1" spans="1:55">
      <c r="A21" s="39">
        <v>45062</v>
      </c>
      <c r="C21" s="7">
        <f>(PFC.NS!F19-PFC.NS!B19)/PFC.NS!B19</f>
        <v>-0.0783492769435713</v>
      </c>
      <c r="D21" s="7">
        <f>(RECLTD.NS!F19-RECLTD.NS!B19)/RECLTD.NS!B19</f>
        <v>-0.0887970154537498</v>
      </c>
      <c r="E21" s="7">
        <f>(OIL.NS!F19-OIL.NS!B19)/OIL.NS!B19</f>
        <v>-0.0475604928366762</v>
      </c>
      <c r="F21" s="7">
        <f>(ONGC.NS!F19-ONGC.NS!B19)/ONGC.NS!B19</f>
        <v>-0.0474607240500168</v>
      </c>
      <c r="G21" s="7">
        <f>(IOC.NS!F19-IOC.NS!B19)/IOC.NS!B19</f>
        <v>-0.0602325512826101</v>
      </c>
      <c r="H21" s="7">
        <f>GAIL.NS!F19/GAIL.NS!B19-1</f>
        <v>-0.0401681974331979</v>
      </c>
      <c r="I21" s="7">
        <f>ENGINERSIN.NS!F19/ENGINERSIN.NS!B19-1</f>
        <v>0.0143571249618659</v>
      </c>
      <c r="J21" s="7">
        <f>CONCOR.NS!F19/CONCOR.NS!B19-1</f>
        <v>-0.0182593374613003</v>
      </c>
      <c r="K21" s="7">
        <f>COALINDIA.NS!F19/COALINDIA.NS!B19-1</f>
        <v>-0.0624585214659685</v>
      </c>
      <c r="L21" s="7">
        <f>BEL.NS!F19/BEL.NS!B19-1</f>
        <v>-0.00498545974889864</v>
      </c>
      <c r="M21" s="7">
        <f>COCHINSHIP.NS!F19/COCHINSHIP.NS!B19-1</f>
        <v>0.00740800740055492</v>
      </c>
      <c r="N21" s="7">
        <f>SJVN.NS!F19/SJVN.NS!B19-1</f>
        <v>-0.0033094215787719</v>
      </c>
      <c r="R21" s="7">
        <f t="shared" si="0"/>
        <v>-0.0543012523438625</v>
      </c>
      <c r="S21" s="7">
        <f t="shared" si="1"/>
        <v>-0.064805200130459</v>
      </c>
      <c r="T21" s="7">
        <f t="shared" si="2"/>
        <v>-0.0196748492285565</v>
      </c>
      <c r="U21" s="7">
        <f t="shared" si="3"/>
        <v>-0.0175019098083274</v>
      </c>
      <c r="V21" s="7">
        <f t="shared" si="4"/>
        <v>-0.0244806062016618</v>
      </c>
      <c r="W21" s="7">
        <f t="shared" si="5"/>
        <v>-0.0159316876155976</v>
      </c>
      <c r="X21" s="7">
        <f t="shared" si="6"/>
        <v>0.02378034194468</v>
      </c>
      <c r="Y21" s="7">
        <f t="shared" si="7"/>
        <v>-0.0102130602298099</v>
      </c>
      <c r="Z21" s="7">
        <f t="shared" si="8"/>
        <v>-0.0216696325998719</v>
      </c>
      <c r="AA21" s="7">
        <f t="shared" si="9"/>
        <v>0.0031033433063753</v>
      </c>
      <c r="AB21" s="7">
        <f t="shared" si="10"/>
        <v>0.0136145778423771</v>
      </c>
      <c r="AC21" s="41">
        <f t="shared" si="11"/>
        <v>0.00628855620848792</v>
      </c>
      <c r="AE21">
        <v>-0.0177901767398368</v>
      </c>
      <c r="AF21">
        <v>0.00338675432425759</v>
      </c>
      <c r="AG21">
        <v>0.0174677132006516</v>
      </c>
      <c r="AH21">
        <v>-0.00447429798949573</v>
      </c>
      <c r="AI21">
        <v>0.00630198446684711</v>
      </c>
      <c r="AJ21">
        <v>-0.0153363474082876</v>
      </c>
      <c r="AK21">
        <v>-0.0130457996540571</v>
      </c>
      <c r="AL21">
        <v>-0.00608189454049996</v>
      </c>
      <c r="AM21">
        <v>0.0026940817815107</v>
      </c>
      <c r="AN21">
        <v>-0.00184592019890588</v>
      </c>
      <c r="AO21">
        <v>0.000542944979840894</v>
      </c>
      <c r="AP21">
        <v>0.00542002040717771</v>
      </c>
      <c r="AR21">
        <f t="shared" si="12"/>
        <v>-0.0226423175949126</v>
      </c>
      <c r="AS21">
        <f t="shared" si="13"/>
        <v>-0.0019405836952663</v>
      </c>
      <c r="AT21">
        <f t="shared" si="14"/>
        <v>0.0137633711122356</v>
      </c>
      <c r="AU21">
        <f t="shared" si="15"/>
        <v>-0.00690153227110356</v>
      </c>
      <c r="AV21">
        <f t="shared" si="16"/>
        <v>0.00288438852644409</v>
      </c>
      <c r="AW21">
        <f t="shared" si="17"/>
        <v>-0.0179901546673408</v>
      </c>
      <c r="AX21">
        <f t="shared" si="18"/>
        <v>-0.0169126384874967</v>
      </c>
      <c r="AY21">
        <f t="shared" si="19"/>
        <v>-0.00783617043225906</v>
      </c>
      <c r="AZ21">
        <f t="shared" si="20"/>
        <v>-0.000218494480811337</v>
      </c>
      <c r="BA21">
        <f t="shared" si="21"/>
        <v>-0.00523772092250459</v>
      </c>
      <c r="BB21">
        <f t="shared" si="22"/>
        <v>-0.00564619370187062</v>
      </c>
      <c r="BC21">
        <f t="shared" si="23"/>
        <v>-3.442195051868e-5</v>
      </c>
    </row>
    <row r="22" customHeight="1" spans="1:55">
      <c r="A22" s="39">
        <v>45063</v>
      </c>
      <c r="C22" s="7">
        <f>(PFC.NS!F20-PFC.NS!B20)/PFC.NS!B20</f>
        <v>-0.0719656282127512</v>
      </c>
      <c r="D22" s="7">
        <f>(RECLTD.NS!F20-RECLTD.NS!B20)/RECLTD.NS!B20</f>
        <v>-0.0613748228504418</v>
      </c>
      <c r="E22" s="7">
        <f>(OIL.NS!F20-OIL.NS!B20)/OIL.NS!B20</f>
        <v>-0.0346498189337816</v>
      </c>
      <c r="F22" s="7">
        <f>(ONGC.NS!F20-ONGC.NS!B20)/ONGC.NS!B20</f>
        <v>-0.0500197619047619</v>
      </c>
      <c r="G22" s="7">
        <f>(IOC.NS!F20-IOC.NS!B20)/IOC.NS!B20</f>
        <v>-0.0801422637764602</v>
      </c>
      <c r="H22" s="7">
        <f>GAIL.NS!F20/GAIL.NS!B20-1</f>
        <v>-0.0505696048165484</v>
      </c>
      <c r="I22" s="7">
        <f>ENGINERSIN.NS!F20/ENGINERSIN.NS!B20-1</f>
        <v>-0.0320808635235732</v>
      </c>
      <c r="J22" s="7">
        <f>CONCOR.NS!F20/CONCOR.NS!B20-1</f>
        <v>-0.0196593950233281</v>
      </c>
      <c r="K22" s="7">
        <f>COALINDIA.NS!F20/COALINDIA.NS!B20-1</f>
        <v>-0.0685126300292089</v>
      </c>
      <c r="L22" s="7">
        <f>BEL.NS!F20/BEL.NS!B20-1</f>
        <v>-0.0168618745350587</v>
      </c>
      <c r="M22" s="7">
        <f>COCHINSHIP.NS!F20/COCHINSHIP.NS!B20-1</f>
        <v>-0.0184672447916528</v>
      </c>
      <c r="N22" s="7">
        <f>SJVN.NS!F20/SJVN.NS!B20-1</f>
        <v>-0.0115082611822898</v>
      </c>
      <c r="R22" s="7">
        <f t="shared" si="0"/>
        <v>-0.0479176036130424</v>
      </c>
      <c r="S22" s="7">
        <f t="shared" si="1"/>
        <v>-0.0373830075271509</v>
      </c>
      <c r="T22" s="7">
        <f t="shared" si="2"/>
        <v>-0.00676417532566185</v>
      </c>
      <c r="U22" s="7">
        <f t="shared" si="3"/>
        <v>-0.0200609476630726</v>
      </c>
      <c r="V22" s="7">
        <f t="shared" si="4"/>
        <v>-0.0443903186955119</v>
      </c>
      <c r="W22" s="7">
        <f t="shared" si="5"/>
        <v>-0.0263330949989481</v>
      </c>
      <c r="X22" s="7">
        <f t="shared" si="6"/>
        <v>-0.0226576465407592</v>
      </c>
      <c r="Y22" s="7">
        <f t="shared" si="7"/>
        <v>-0.0116131177918378</v>
      </c>
      <c r="Z22" s="7">
        <f t="shared" si="8"/>
        <v>-0.0277237411631123</v>
      </c>
      <c r="AA22" s="7">
        <f t="shared" si="9"/>
        <v>-0.00877307147978478</v>
      </c>
      <c r="AB22" s="7">
        <f t="shared" si="10"/>
        <v>-0.0122606743498307</v>
      </c>
      <c r="AC22" s="41">
        <f t="shared" si="11"/>
        <v>-0.00191028339502994</v>
      </c>
      <c r="AE22">
        <v>0.00303759022021725</v>
      </c>
      <c r="AF22">
        <v>-0.0274198961577685</v>
      </c>
      <c r="AG22">
        <v>0.00880737582614308</v>
      </c>
      <c r="AH22">
        <v>-0.00539566368939365</v>
      </c>
      <c r="AI22">
        <v>-0.017862726311895</v>
      </c>
      <c r="AJ22">
        <v>-0.0351562771643154</v>
      </c>
      <c r="AK22">
        <v>-0.021440388669603</v>
      </c>
      <c r="AL22">
        <v>-0.0124343114042725</v>
      </c>
      <c r="AM22">
        <v>-0.00831263767249072</v>
      </c>
      <c r="AN22">
        <v>-0.00416560523252301</v>
      </c>
      <c r="AO22">
        <v>-0.0115575728231603</v>
      </c>
      <c r="AP22">
        <v>-0.0177236657465858</v>
      </c>
      <c r="AR22">
        <f t="shared" si="12"/>
        <v>-0.00181455063485859</v>
      </c>
      <c r="AS22">
        <f t="shared" si="13"/>
        <v>-0.0327472341772924</v>
      </c>
      <c r="AT22">
        <f t="shared" si="14"/>
        <v>0.00510303373772704</v>
      </c>
      <c r="AU22">
        <f t="shared" si="15"/>
        <v>-0.00782289797100148</v>
      </c>
      <c r="AV22">
        <f t="shared" si="16"/>
        <v>-0.021280322252298</v>
      </c>
      <c r="AW22">
        <f t="shared" si="17"/>
        <v>-0.0378100844233685</v>
      </c>
      <c r="AX22">
        <f t="shared" si="18"/>
        <v>-0.0253072275030426</v>
      </c>
      <c r="AY22">
        <f t="shared" si="19"/>
        <v>-0.0141885872960316</v>
      </c>
      <c r="AZ22">
        <f t="shared" si="20"/>
        <v>-0.0112252139348127</v>
      </c>
      <c r="BA22">
        <f t="shared" si="21"/>
        <v>-0.00755740595612172</v>
      </c>
      <c r="BB22">
        <f t="shared" si="22"/>
        <v>-0.0177467115048718</v>
      </c>
      <c r="BC22">
        <f t="shared" si="23"/>
        <v>-0.0231781081042822</v>
      </c>
    </row>
    <row r="23" customHeight="1" spans="1:55">
      <c r="A23" s="39">
        <v>45064</v>
      </c>
      <c r="C23" s="7">
        <f>(PFC.NS!F21-PFC.NS!B21)/PFC.NS!B21</f>
        <v>-0.0559367776656571</v>
      </c>
      <c r="D23" s="7">
        <f>(RECLTD.NS!F21-RECLTD.NS!B21)/RECLTD.NS!B21</f>
        <v>-0.0847038729660163</v>
      </c>
      <c r="E23" s="7">
        <f>(OIL.NS!F21-OIL.NS!B21)/OIL.NS!B21</f>
        <v>-0.0450064813432836</v>
      </c>
      <c r="F23" s="7">
        <f>(ONGC.NS!F21-ONGC.NS!B21)/ONGC.NS!B21</f>
        <v>-0.0523112298507463</v>
      </c>
      <c r="G23" s="7">
        <f>(IOC.NS!F21-IOC.NS!B21)/IOC.NS!B21</f>
        <v>-0.0943645455334371</v>
      </c>
      <c r="H23" s="7">
        <f>GAIL.NS!F21/GAIL.NS!B21-1</f>
        <v>-0.0692852495384502</v>
      </c>
      <c r="I23" s="7">
        <f>ENGINERSIN.NS!F21/ENGINERSIN.NS!B21-1</f>
        <v>-0.0435943473869436</v>
      </c>
      <c r="J23" s="7">
        <f>CONCOR.NS!F21/CONCOR.NS!B21-1</f>
        <v>-0.0323004877208544</v>
      </c>
      <c r="K23" s="7">
        <f>COALINDIA.NS!F21/COALINDIA.NS!B21-1</f>
        <v>-0.0802317851239669</v>
      </c>
      <c r="L23" s="7">
        <f>BEL.NS!F21/BEL.NS!B21-1</f>
        <v>-0.0182416405529954</v>
      </c>
      <c r="M23" s="7">
        <f>COCHINSHIP.NS!F21/COCHINSHIP.NS!B21-1</f>
        <v>-0.0298334511187223</v>
      </c>
      <c r="N23" s="7">
        <f>SJVN.NS!F21/SJVN.NS!B21-1</f>
        <v>-0.0367263631658415</v>
      </c>
      <c r="R23" s="7">
        <f t="shared" si="0"/>
        <v>-0.0318887530659483</v>
      </c>
      <c r="S23" s="7">
        <f t="shared" si="1"/>
        <v>-0.0607120576427255</v>
      </c>
      <c r="T23" s="7">
        <f t="shared" si="2"/>
        <v>-0.0171208377351638</v>
      </c>
      <c r="U23" s="7">
        <f t="shared" si="3"/>
        <v>-0.022352415609057</v>
      </c>
      <c r="V23" s="7">
        <f t="shared" si="4"/>
        <v>-0.0586126004524888</v>
      </c>
      <c r="W23" s="7">
        <f t="shared" si="5"/>
        <v>-0.0450487397208499</v>
      </c>
      <c r="X23" s="7">
        <f t="shared" si="6"/>
        <v>-0.0341711304041295</v>
      </c>
      <c r="Y23" s="7">
        <f t="shared" si="7"/>
        <v>-0.024254210489364</v>
      </c>
      <c r="Z23" s="7">
        <f t="shared" si="8"/>
        <v>-0.0394428962578703</v>
      </c>
      <c r="AA23" s="7">
        <f t="shared" si="9"/>
        <v>-0.0101528374977214</v>
      </c>
      <c r="AB23" s="7">
        <f t="shared" si="10"/>
        <v>-0.0236268806769001</v>
      </c>
      <c r="AC23" s="41">
        <f t="shared" si="11"/>
        <v>-0.0271283853785817</v>
      </c>
      <c r="AE23">
        <v>0.00484121011356624</v>
      </c>
      <c r="AF23">
        <v>0.00231396237025152</v>
      </c>
      <c r="AG23">
        <v>0.00335259379680366</v>
      </c>
      <c r="AH23">
        <v>-0.00875489115286788</v>
      </c>
      <c r="AI23">
        <v>0.000581261384533885</v>
      </c>
      <c r="AJ23">
        <v>-0.0127933374987702</v>
      </c>
      <c r="AK23">
        <v>0.0359806218485661</v>
      </c>
      <c r="AL23">
        <v>-0.00803015310085329</v>
      </c>
      <c r="AM23">
        <v>0.00125127050940694</v>
      </c>
      <c r="AN23">
        <v>-0.00744887384750407</v>
      </c>
      <c r="AO23">
        <v>-0.00753389092276397</v>
      </c>
      <c r="AP23">
        <v>-0.0194451144957554</v>
      </c>
      <c r="AR23">
        <f t="shared" si="12"/>
        <v>-1.0930741509603e-5</v>
      </c>
      <c r="AS23">
        <f t="shared" si="13"/>
        <v>-0.00301337564927237</v>
      </c>
      <c r="AT23">
        <f t="shared" si="14"/>
        <v>-0.000351748291612385</v>
      </c>
      <c r="AU23">
        <f t="shared" si="15"/>
        <v>-0.0111821254344757</v>
      </c>
      <c r="AV23">
        <f t="shared" si="16"/>
        <v>-0.00283633455586914</v>
      </c>
      <c r="AW23">
        <f t="shared" si="17"/>
        <v>-0.0154471447578234</v>
      </c>
      <c r="AX23">
        <f t="shared" si="18"/>
        <v>0.0321137830151265</v>
      </c>
      <c r="AY23">
        <f t="shared" si="19"/>
        <v>-0.00978442899261239</v>
      </c>
      <c r="AZ23">
        <f t="shared" si="20"/>
        <v>-0.00166130575291509</v>
      </c>
      <c r="BA23">
        <f t="shared" si="21"/>
        <v>-0.0108406745711028</v>
      </c>
      <c r="BB23">
        <f t="shared" si="22"/>
        <v>-0.0137230296044755</v>
      </c>
      <c r="BC23">
        <f t="shared" si="23"/>
        <v>-0.0248995568534518</v>
      </c>
    </row>
    <row r="24" customHeight="1" spans="1:55">
      <c r="A24" s="39">
        <v>45065</v>
      </c>
      <c r="C24" s="7">
        <f>(PFC.NS!F22-PFC.NS!B22)/PFC.NS!B22</f>
        <v>-0.0476181742424243</v>
      </c>
      <c r="D24" s="7">
        <f>(RECLTD.NS!F22-RECLTD.NS!B22)/RECLTD.NS!B22</f>
        <v>-0.0625094280230326</v>
      </c>
      <c r="E24" s="7">
        <f>(OIL.NS!F22-OIL.NS!B22)/OIL.NS!B22</f>
        <v>-0.0469558412934865</v>
      </c>
      <c r="F24" s="7">
        <f>(ONGC.NS!F22-ONGC.NS!B22)/ONGC.NS!B22</f>
        <v>-0.053223797591284</v>
      </c>
      <c r="G24" s="7">
        <f>(IOC.NS!F22-IOC.NS!B22)/IOC.NS!B22</f>
        <v>-0.0769791744186047</v>
      </c>
      <c r="H24" s="7">
        <f>GAIL.NS!F22/GAIL.NS!B22-1</f>
        <v>-0.0298237205203135</v>
      </c>
      <c r="I24" s="7">
        <f>ENGINERSIN.NS!F22/ENGINERSIN.NS!B22-1</f>
        <v>0.0184883372416194</v>
      </c>
      <c r="J24" s="7">
        <f>CONCOR.NS!F22/CONCOR.NS!B22-1</f>
        <v>-0.0118557616</v>
      </c>
      <c r="K24" s="7">
        <f>COALINDIA.NS!F22/COALINDIA.NS!B22-1</f>
        <v>-0.0714058541666667</v>
      </c>
      <c r="L24" s="7">
        <f>BEL.NS!F22/BEL.NS!B22-1</f>
        <v>-0.0191997490018623</v>
      </c>
      <c r="M24" s="7">
        <f>COCHINSHIP.NS!F22/COCHINSHIP.NS!B22-1</f>
        <v>-0.0242837026130055</v>
      </c>
      <c r="N24" s="7">
        <f>SJVN.NS!F22/SJVN.NS!B22-1</f>
        <v>-0.0331243034482758</v>
      </c>
      <c r="R24" s="7">
        <f t="shared" si="0"/>
        <v>-0.0235701496427155</v>
      </c>
      <c r="S24" s="7">
        <f t="shared" si="1"/>
        <v>-0.0385176126997418</v>
      </c>
      <c r="T24" s="7">
        <f t="shared" si="2"/>
        <v>-0.0190701976853667</v>
      </c>
      <c r="U24" s="7">
        <f t="shared" si="3"/>
        <v>-0.0232649833495947</v>
      </c>
      <c r="V24" s="7">
        <f t="shared" si="4"/>
        <v>-0.0412272293376563</v>
      </c>
      <c r="W24" s="7">
        <f t="shared" si="5"/>
        <v>-0.00558721070271321</v>
      </c>
      <c r="X24" s="7">
        <f t="shared" si="6"/>
        <v>0.0279115542244334</v>
      </c>
      <c r="Y24" s="7">
        <f t="shared" si="7"/>
        <v>-0.00380948436850967</v>
      </c>
      <c r="Z24" s="7">
        <f t="shared" si="8"/>
        <v>-0.0306169653005701</v>
      </c>
      <c r="AA24" s="7">
        <f t="shared" si="9"/>
        <v>-0.0111109459465883</v>
      </c>
      <c r="AB24" s="7">
        <f t="shared" si="10"/>
        <v>-0.0180771321711833</v>
      </c>
      <c r="AC24" s="41">
        <f t="shared" si="11"/>
        <v>-0.023526325661016</v>
      </c>
      <c r="AE24">
        <v>0.00391624742968497</v>
      </c>
      <c r="AF24">
        <v>-0.00618247748601251</v>
      </c>
      <c r="AG24">
        <v>-0.0170655585780212</v>
      </c>
      <c r="AH24">
        <v>0.00423611293877081</v>
      </c>
      <c r="AI24">
        <v>0.012702150456921</v>
      </c>
      <c r="AJ24">
        <v>0.0142048183681635</v>
      </c>
      <c r="AK24">
        <v>-0.00448987517567169</v>
      </c>
      <c r="AL24">
        <v>0.0291858812557828</v>
      </c>
      <c r="AM24">
        <v>-0.0050146344011339</v>
      </c>
      <c r="AN24">
        <v>0.0317340760942549</v>
      </c>
      <c r="AO24">
        <v>-0.109848728700541</v>
      </c>
      <c r="AP24">
        <v>0.0097698770707786</v>
      </c>
      <c r="AR24">
        <f t="shared" si="12"/>
        <v>-0.000935893425390881</v>
      </c>
      <c r="AS24">
        <f t="shared" si="13"/>
        <v>-0.0115098155055364</v>
      </c>
      <c r="AT24">
        <f t="shared" si="14"/>
        <v>-0.0207699006664372</v>
      </c>
      <c r="AU24">
        <f t="shared" si="15"/>
        <v>0.00180887865716298</v>
      </c>
      <c r="AV24">
        <f t="shared" si="16"/>
        <v>0.00928455451651793</v>
      </c>
      <c r="AW24">
        <f t="shared" si="17"/>
        <v>0.0115510111091103</v>
      </c>
      <c r="AX24">
        <f t="shared" si="18"/>
        <v>-0.00835671400911129</v>
      </c>
      <c r="AY24">
        <f t="shared" si="19"/>
        <v>0.0274316053640237</v>
      </c>
      <c r="AZ24">
        <f t="shared" si="20"/>
        <v>-0.00792721066345593</v>
      </c>
      <c r="BA24">
        <f t="shared" si="21"/>
        <v>0.0283422753706562</v>
      </c>
      <c r="BB24">
        <f t="shared" si="22"/>
        <v>-0.116037867382252</v>
      </c>
      <c r="BC24">
        <f t="shared" si="23"/>
        <v>0.00431543471308221</v>
      </c>
    </row>
    <row r="25" customHeight="1" spans="1:55">
      <c r="A25" s="39">
        <v>45068</v>
      </c>
      <c r="C25" s="7">
        <f>(PFC.NS!F23-PFC.NS!B23)/PFC.NS!B23</f>
        <v>-0.0476328766183858</v>
      </c>
      <c r="D25" s="7">
        <f>(RECLTD.NS!F23-RECLTD.NS!B23)/RECLTD.NS!B23</f>
        <v>-0.0650574561234794</v>
      </c>
      <c r="E25" s="7">
        <f>(OIL.NS!F23-OIL.NS!B23)/OIL.NS!B23</f>
        <v>-0.0516433748320042</v>
      </c>
      <c r="F25" s="7">
        <f>(ONGC.NS!F23-ONGC.NS!B23)/ONGC.NS!B23</f>
        <v>-0.0370372929785268</v>
      </c>
      <c r="G25" s="7">
        <f>(IOC.NS!F23-IOC.NS!B23)/IOC.NS!B23</f>
        <v>-0.0657232632519491</v>
      </c>
      <c r="H25" s="7">
        <f>GAIL.NS!F23/GAIL.NS!B23-1</f>
        <v>-0.0178185619047618</v>
      </c>
      <c r="I25" s="7">
        <f>ENGINERSIN.NS!F23/ENGINERSIN.NS!B23-1</f>
        <v>-0.0193839030179364</v>
      </c>
      <c r="J25" s="7">
        <f>CONCOR.NS!F23/CONCOR.NS!B23-1</f>
        <v>0.00933440634920624</v>
      </c>
      <c r="K25" s="7">
        <f>COALINDIA.NS!F23/COALINDIA.NS!B23-1</f>
        <v>-0.0737350728588573</v>
      </c>
      <c r="L25" s="7">
        <f>BEL.NS!F23/BEL.NS!B23-1</f>
        <v>0.00542906479698568</v>
      </c>
      <c r="M25" s="7">
        <f>COCHINSHIP.NS!F23/COCHINSHIP.NS!B23-1</f>
        <v>-0.0146225679012345</v>
      </c>
      <c r="N25" s="7">
        <f>SJVN.NS!F23/SJVN.NS!B23-1</f>
        <v>-0.0127377691903916</v>
      </c>
      <c r="R25" s="7">
        <f t="shared" si="0"/>
        <v>-0.023584852018677</v>
      </c>
      <c r="S25" s="7">
        <f t="shared" si="1"/>
        <v>-0.0410656408001886</v>
      </c>
      <c r="T25" s="7">
        <f t="shared" si="2"/>
        <v>-0.0237577312238845</v>
      </c>
      <c r="U25" s="7">
        <f t="shared" si="3"/>
        <v>-0.00707847873683743</v>
      </c>
      <c r="V25" s="7">
        <f t="shared" si="4"/>
        <v>-0.0299713181710007</v>
      </c>
      <c r="W25" s="7">
        <f t="shared" si="5"/>
        <v>0.00641794791283841</v>
      </c>
      <c r="X25" s="7">
        <f t="shared" si="6"/>
        <v>-0.00996068603512231</v>
      </c>
      <c r="Y25" s="7">
        <f t="shared" si="7"/>
        <v>0.0173806835806966</v>
      </c>
      <c r="Z25" s="7">
        <f t="shared" si="8"/>
        <v>-0.0329461839927607</v>
      </c>
      <c r="AA25" s="7">
        <f t="shared" si="9"/>
        <v>0.0135178678522596</v>
      </c>
      <c r="AB25" s="7">
        <f t="shared" si="10"/>
        <v>-0.00841599745941235</v>
      </c>
      <c r="AC25" s="41">
        <f t="shared" si="11"/>
        <v>-0.00313979140313178</v>
      </c>
      <c r="AE25">
        <v>-0.00331275966411092</v>
      </c>
      <c r="AF25">
        <v>0.0115608795145294</v>
      </c>
      <c r="AG25">
        <v>0.019108927350512</v>
      </c>
      <c r="AH25">
        <v>-0.00362974167913824</v>
      </c>
      <c r="AI25">
        <v>0.0210056933620942</v>
      </c>
      <c r="AJ25">
        <v>0.0107553371535068</v>
      </c>
      <c r="AK25">
        <v>0.00697547070126923</v>
      </c>
      <c r="AL25">
        <v>0.0249610808293152</v>
      </c>
      <c r="AM25">
        <v>0.0025104582678856</v>
      </c>
      <c r="AN25">
        <v>-0.0233580291758993</v>
      </c>
      <c r="AO25">
        <v>0.00287795729373709</v>
      </c>
      <c r="AP25">
        <v>-0.00417550511407255</v>
      </c>
      <c r="AR25">
        <f t="shared" si="12"/>
        <v>-0.00816490051918677</v>
      </c>
      <c r="AS25">
        <f t="shared" si="13"/>
        <v>0.0062335414950055</v>
      </c>
      <c r="AT25">
        <f t="shared" si="14"/>
        <v>0.0154045852620959</v>
      </c>
      <c r="AU25">
        <f t="shared" si="15"/>
        <v>-0.00605697596074607</v>
      </c>
      <c r="AV25">
        <f t="shared" si="16"/>
        <v>0.0175880974216911</v>
      </c>
      <c r="AW25">
        <f t="shared" si="17"/>
        <v>0.00810152989445362</v>
      </c>
      <c r="AX25">
        <f t="shared" si="18"/>
        <v>0.00310863186782962</v>
      </c>
      <c r="AY25">
        <f t="shared" si="19"/>
        <v>0.0232068049375561</v>
      </c>
      <c r="AZ25">
        <f t="shared" si="20"/>
        <v>-0.000402117994436437</v>
      </c>
      <c r="BA25">
        <f t="shared" si="21"/>
        <v>-0.026749829899498</v>
      </c>
      <c r="BB25">
        <f t="shared" si="22"/>
        <v>-0.00331118138797443</v>
      </c>
      <c r="BC25">
        <f t="shared" si="23"/>
        <v>-0.00962994747176894</v>
      </c>
    </row>
    <row r="26" customHeight="1" spans="1:55">
      <c r="A26" s="39">
        <v>45069</v>
      </c>
      <c r="C26" s="7">
        <f>(PFC.NS!F24-PFC.NS!B24)/PFC.NS!B24</f>
        <v>-0.0567614722798331</v>
      </c>
      <c r="D26" s="7">
        <f>(RECLTD.NS!F24-RECLTD.NS!B24)/RECLTD.NS!B24</f>
        <v>-0.0519948803088804</v>
      </c>
      <c r="E26" s="7">
        <f>(OIL.NS!F24-OIL.NS!B24)/OIL.NS!B24</f>
        <v>-0.032438362890542</v>
      </c>
      <c r="F26" s="7">
        <f>(ONGC.NS!F24-ONGC.NS!B24)/ONGC.NS!B24</f>
        <v>-0.0492171479752241</v>
      </c>
      <c r="G26" s="7">
        <f>(IOC.NS!F24-IOC.NS!B24)/IOC.NS!B24</f>
        <v>-0.061164976369296</v>
      </c>
      <c r="H26" s="7">
        <f>GAIL.NS!F24/GAIL.NS!B24-1</f>
        <v>-0.0239305049457723</v>
      </c>
      <c r="I26" s="7">
        <f>ENGINERSIN.NS!F24/ENGINERSIN.NS!B24-1</f>
        <v>-0.0125197315834663</v>
      </c>
      <c r="J26" s="7">
        <f>CONCOR.NS!F24/CONCOR.NS!B24-1</f>
        <v>0.00563428978499392</v>
      </c>
      <c r="K26" s="7">
        <f>COALINDIA.NS!F24/COALINDIA.NS!B24-1</f>
        <v>-0.0696580506757655</v>
      </c>
      <c r="L26" s="7">
        <f>BEL.NS!F24/BEL.NS!B24-1</f>
        <v>-0.039030248914743</v>
      </c>
      <c r="M26" s="7">
        <f>COCHINSHIP.NS!F24/COCHINSHIP.NS!B24-1</f>
        <v>-0.018547775393304</v>
      </c>
      <c r="N26" s="7">
        <f>SJVN.NS!F24/SJVN.NS!B24-1</f>
        <v>-0.0343596712328768</v>
      </c>
      <c r="R26" s="7">
        <f t="shared" si="0"/>
        <v>-0.0327134476801243</v>
      </c>
      <c r="S26" s="7">
        <f t="shared" si="1"/>
        <v>-0.0280030649855895</v>
      </c>
      <c r="T26" s="7">
        <f t="shared" si="2"/>
        <v>-0.00455271928242222</v>
      </c>
      <c r="U26" s="7">
        <f t="shared" si="3"/>
        <v>-0.0192583337335348</v>
      </c>
      <c r="V26" s="7">
        <f t="shared" si="4"/>
        <v>-0.0254130312883476</v>
      </c>
      <c r="W26" s="7">
        <f t="shared" si="5"/>
        <v>0.000306004871827931</v>
      </c>
      <c r="X26" s="7">
        <f t="shared" si="6"/>
        <v>-0.00309651460065227</v>
      </c>
      <c r="Y26" s="7">
        <f t="shared" si="7"/>
        <v>0.0136805670164843</v>
      </c>
      <c r="Z26" s="7">
        <f t="shared" si="8"/>
        <v>-0.0288691618096689</v>
      </c>
      <c r="AA26" s="7">
        <f t="shared" si="9"/>
        <v>-0.0309414458594691</v>
      </c>
      <c r="AB26" s="7">
        <f t="shared" si="10"/>
        <v>-0.0123412049514818</v>
      </c>
      <c r="AC26" s="41">
        <f t="shared" si="11"/>
        <v>-0.0247616934456169</v>
      </c>
      <c r="AE26">
        <v>0.00451464998795522</v>
      </c>
      <c r="AF26">
        <v>0.00306032202860474</v>
      </c>
      <c r="AG26">
        <v>0.000741900815343942</v>
      </c>
      <c r="AH26">
        <v>0.00754717192129774</v>
      </c>
      <c r="AI26">
        <v>0.00727675871929329</v>
      </c>
      <c r="AJ26">
        <v>0.00185870074388052</v>
      </c>
      <c r="AK26">
        <v>0.0750652435442268</v>
      </c>
      <c r="AL26">
        <v>0.000755874941527787</v>
      </c>
      <c r="AM26">
        <v>0.00707901417610173</v>
      </c>
      <c r="AN26">
        <v>0.00830646182155243</v>
      </c>
      <c r="AO26">
        <v>0.00123093988137323</v>
      </c>
      <c r="AP26">
        <v>0.00139382980581292</v>
      </c>
      <c r="AR26">
        <f t="shared" si="12"/>
        <v>-0.000337490867120631</v>
      </c>
      <c r="AS26">
        <f t="shared" si="13"/>
        <v>-0.00226701599091915</v>
      </c>
      <c r="AT26">
        <f t="shared" si="14"/>
        <v>-0.0029624412730721</v>
      </c>
      <c r="AU26">
        <f t="shared" si="15"/>
        <v>0.00511993763968991</v>
      </c>
      <c r="AV26">
        <f t="shared" si="16"/>
        <v>0.00385916277889026</v>
      </c>
      <c r="AW26">
        <f t="shared" si="17"/>
        <v>-0.000795106515172673</v>
      </c>
      <c r="AX26">
        <f t="shared" si="18"/>
        <v>0.0711984047107872</v>
      </c>
      <c r="AY26">
        <f t="shared" si="19"/>
        <v>-0.000998400950231314</v>
      </c>
      <c r="AZ26">
        <f t="shared" si="20"/>
        <v>0.00416643791377969</v>
      </c>
      <c r="BA26">
        <f t="shared" si="21"/>
        <v>0.00491466109795373</v>
      </c>
      <c r="BB26">
        <f t="shared" si="22"/>
        <v>-0.00495819880033829</v>
      </c>
      <c r="BC26">
        <f t="shared" si="23"/>
        <v>-0.00406061255188347</v>
      </c>
    </row>
    <row r="27" customHeight="1" spans="1:55">
      <c r="A27" s="39">
        <v>45070</v>
      </c>
      <c r="C27" s="7">
        <f>(PFC.NS!F25-PFC.NS!B25)/PFC.NS!B25</f>
        <v>-0.0470628334662368</v>
      </c>
      <c r="D27" s="7">
        <f>(RECLTD.NS!F25-RECLTD.NS!B25)/RECLTD.NS!B25</f>
        <v>-0.056375908045977</v>
      </c>
      <c r="E27" s="7">
        <f>(OIL.NS!F25-OIL.NS!B25)/OIL.NS!B25</f>
        <v>-0.0527349556137218</v>
      </c>
      <c r="F27" s="7">
        <f>(ONGC.NS!F25-ONGC.NS!B25)/ONGC.NS!B25</f>
        <v>-0.0385306606060607</v>
      </c>
      <c r="G27" s="7">
        <f>(IOC.NS!F25-IOC.NS!B25)/IOC.NS!B25</f>
        <v>-0.0718212025100158</v>
      </c>
      <c r="H27" s="7">
        <f>GAIL.NS!F25/GAIL.NS!B25-1</f>
        <v>-0.0271246767978515</v>
      </c>
      <c r="I27" s="7">
        <f>ENGINERSIN.NS!F25/ENGINERSIN.NS!B25-1</f>
        <v>0.0649888333667563</v>
      </c>
      <c r="J27" s="7">
        <f>CONCOR.NS!F25/CONCOR.NS!B25-1</f>
        <v>-0.0128668323558484</v>
      </c>
      <c r="K27" s="7">
        <f>COALINDIA.NS!F25/COALINDIA.NS!B25-1</f>
        <v>-0.0604931255498138</v>
      </c>
      <c r="L27" s="7">
        <f>BEL.NS!F25/BEL.NS!B25-1</f>
        <v>-0.0036245689782286</v>
      </c>
      <c r="M27" s="7">
        <f>COCHINSHIP.NS!F25/COCHINSHIP.NS!B25-1</f>
        <v>-0.0140143691446126</v>
      </c>
      <c r="N27" s="7">
        <f>SJVN.NS!F25/SJVN.NS!B25-1</f>
        <v>-0.0154801961216289</v>
      </c>
      <c r="R27" s="7">
        <f t="shared" si="0"/>
        <v>-0.023014808866528</v>
      </c>
      <c r="S27" s="7">
        <f t="shared" si="1"/>
        <v>-0.0323840927226862</v>
      </c>
      <c r="T27" s="7">
        <f t="shared" si="2"/>
        <v>-0.0248493120056021</v>
      </c>
      <c r="U27" s="7">
        <f t="shared" si="3"/>
        <v>-0.00857184636437131</v>
      </c>
      <c r="V27" s="7">
        <f t="shared" si="4"/>
        <v>-0.0360692574290675</v>
      </c>
      <c r="W27" s="7">
        <f t="shared" si="5"/>
        <v>-0.00288816698025122</v>
      </c>
      <c r="X27" s="7">
        <f t="shared" si="6"/>
        <v>0.0744120503495704</v>
      </c>
      <c r="Y27" s="7">
        <f t="shared" si="7"/>
        <v>-0.00482055512435806</v>
      </c>
      <c r="Z27" s="7">
        <f t="shared" si="8"/>
        <v>-0.0197042366837172</v>
      </c>
      <c r="AA27" s="7">
        <f t="shared" si="9"/>
        <v>0.00446423407704533</v>
      </c>
      <c r="AB27" s="7">
        <f t="shared" si="10"/>
        <v>-0.00780779870279047</v>
      </c>
      <c r="AC27" s="41">
        <f t="shared" si="11"/>
        <v>-0.00588221833436905</v>
      </c>
      <c r="AE27">
        <v>0.0243264058479558</v>
      </c>
      <c r="AF27">
        <v>0.0159154612895318</v>
      </c>
      <c r="AG27">
        <v>-0.0341381308341313</v>
      </c>
      <c r="AH27">
        <v>-0.00150496023294451</v>
      </c>
      <c r="AI27">
        <v>-0.00559276802055643</v>
      </c>
      <c r="AJ27">
        <v>0.000928128183276765</v>
      </c>
      <c r="AK27">
        <v>0.0168992433935688</v>
      </c>
      <c r="AL27">
        <v>0.0101492900463496</v>
      </c>
      <c r="AM27">
        <v>-0.00394972440615301</v>
      </c>
      <c r="AN27">
        <v>0.00732602440842975</v>
      </c>
      <c r="AO27">
        <v>-0.0308133138790997</v>
      </c>
      <c r="AP27">
        <v>-0.00698820176251895</v>
      </c>
      <c r="AR27">
        <f t="shared" si="12"/>
        <v>0.0194742649928799</v>
      </c>
      <c r="AS27">
        <f t="shared" si="13"/>
        <v>0.0105881232700079</v>
      </c>
      <c r="AT27">
        <f t="shared" si="14"/>
        <v>-0.0378424729225473</v>
      </c>
      <c r="AU27">
        <f t="shared" si="15"/>
        <v>-0.00393219451455233</v>
      </c>
      <c r="AV27">
        <f t="shared" si="16"/>
        <v>-0.00901036396095945</v>
      </c>
      <c r="AW27">
        <f t="shared" si="17"/>
        <v>-0.00172567907577642</v>
      </c>
      <c r="AX27">
        <f t="shared" si="18"/>
        <v>0.0130324045601292</v>
      </c>
      <c r="AY27">
        <f t="shared" si="19"/>
        <v>0.00839501415459053</v>
      </c>
      <c r="AZ27">
        <f t="shared" si="20"/>
        <v>-0.00686230066847504</v>
      </c>
      <c r="BA27">
        <f t="shared" si="21"/>
        <v>0.00393422368483104</v>
      </c>
      <c r="BB27">
        <f t="shared" si="22"/>
        <v>-0.0370024525608112</v>
      </c>
      <c r="BC27">
        <f t="shared" si="23"/>
        <v>-0.0124426441202153</v>
      </c>
    </row>
    <row r="28" customHeight="1" spans="1:55">
      <c r="A28" s="39">
        <v>45071</v>
      </c>
      <c r="C28" s="7">
        <f>(PFC.NS!F26-PFC.NS!B26)/PFC.NS!B26</f>
        <v>-0.027703250895066</v>
      </c>
      <c r="D28" s="7">
        <f>(RECLTD.NS!F26-RECLTD.NS!B26)/RECLTD.NS!B26</f>
        <v>-0.043436566282036</v>
      </c>
      <c r="E28" s="7">
        <f>(OIL.NS!F26-OIL.NS!B26)/OIL.NS!B26</f>
        <v>-0.0573055946969697</v>
      </c>
      <c r="F28" s="7">
        <f>(ONGC.NS!F26-ONGC.NS!B26)/ONGC.NS!B26</f>
        <v>-0.0471947669172932</v>
      </c>
      <c r="G28" s="7">
        <f>(IOC.NS!F26-IOC.NS!B26)/IOC.NS!B26</f>
        <v>-0.0847023279844704</v>
      </c>
      <c r="H28" s="7">
        <f>GAIL.NS!F26/GAIL.NS!B26-1</f>
        <v>-0.0298362784222738</v>
      </c>
      <c r="I28" s="7">
        <f>ENGINERSIN.NS!F26/ENGINERSIN.NS!B26-1</f>
        <v>0.00274032280517256</v>
      </c>
      <c r="J28" s="7">
        <f>CONCOR.NS!F26/CONCOR.NS!B26-1</f>
        <v>-0.00279711773422286</v>
      </c>
      <c r="K28" s="7">
        <f>COALINDIA.NS!F26/COALINDIA.NS!B26-1</f>
        <v>-0.0756395730569949</v>
      </c>
      <c r="L28" s="7">
        <f>BEL.NS!F26/BEL.NS!B26-1</f>
        <v>0.00277237037037037</v>
      </c>
      <c r="M28" s="7">
        <f>COCHINSHIP.NS!F26/COCHINSHIP.NS!B26-1</f>
        <v>-0.0455959073731468</v>
      </c>
      <c r="N28" s="7">
        <f>SJVN.NS!F26/SJVN.NS!B26-1</f>
        <v>-0.0264098888888888</v>
      </c>
      <c r="R28" s="7">
        <f t="shared" si="0"/>
        <v>-0.00365522629535723</v>
      </c>
      <c r="S28" s="7">
        <f t="shared" si="1"/>
        <v>-0.0194447509587451</v>
      </c>
      <c r="T28" s="7">
        <f t="shared" si="2"/>
        <v>-0.02941995108885</v>
      </c>
      <c r="U28" s="7">
        <f t="shared" si="3"/>
        <v>-0.0172359526756038</v>
      </c>
      <c r="V28" s="7">
        <f t="shared" si="4"/>
        <v>-0.048950382903522</v>
      </c>
      <c r="W28" s="7">
        <f t="shared" si="5"/>
        <v>-0.00559976860467352</v>
      </c>
      <c r="X28" s="7">
        <f t="shared" si="6"/>
        <v>0.0121635397879866</v>
      </c>
      <c r="Y28" s="7">
        <f t="shared" si="7"/>
        <v>0.00524915949726748</v>
      </c>
      <c r="Z28" s="7">
        <f t="shared" si="8"/>
        <v>-0.0348506841908983</v>
      </c>
      <c r="AA28" s="7">
        <f t="shared" si="9"/>
        <v>0.0108611734256443</v>
      </c>
      <c r="AB28" s="7">
        <f t="shared" si="10"/>
        <v>-0.0393893369313246</v>
      </c>
      <c r="AC28" s="41">
        <f t="shared" si="11"/>
        <v>-0.016811911101629</v>
      </c>
      <c r="AE28">
        <v>-0.000879587206252483</v>
      </c>
      <c r="AF28">
        <v>0.00337785698931855</v>
      </c>
      <c r="AG28">
        <v>-0.000383886477716896</v>
      </c>
      <c r="AH28">
        <v>-0.0136468728405654</v>
      </c>
      <c r="AI28">
        <v>0.0117090378753762</v>
      </c>
      <c r="AJ28">
        <v>-0.013542166080664</v>
      </c>
      <c r="AK28">
        <v>-0.0530110698492687</v>
      </c>
      <c r="AL28">
        <v>0.00641229347586823</v>
      </c>
      <c r="AM28">
        <v>0.00602227450414707</v>
      </c>
      <c r="AN28">
        <v>0.00998644057758211</v>
      </c>
      <c r="AO28">
        <v>0.0131283624673644</v>
      </c>
      <c r="AP28">
        <v>-0.00986615483430692</v>
      </c>
      <c r="AR28">
        <f t="shared" si="12"/>
        <v>-0.00573172806132833</v>
      </c>
      <c r="AS28">
        <f t="shared" si="13"/>
        <v>-0.00194948103020534</v>
      </c>
      <c r="AT28">
        <f t="shared" si="14"/>
        <v>-0.00408822856613294</v>
      </c>
      <c r="AU28">
        <f t="shared" si="15"/>
        <v>-0.0160741071221732</v>
      </c>
      <c r="AV28">
        <f t="shared" si="16"/>
        <v>0.00829144193497314</v>
      </c>
      <c r="AW28">
        <f t="shared" si="17"/>
        <v>-0.0161959733397172</v>
      </c>
      <c r="AX28">
        <f t="shared" si="18"/>
        <v>-0.0568779086827083</v>
      </c>
      <c r="AY28">
        <f t="shared" si="19"/>
        <v>0.00465801758410913</v>
      </c>
      <c r="AZ28">
        <f t="shared" si="20"/>
        <v>0.00310969824182503</v>
      </c>
      <c r="BA28">
        <f t="shared" si="21"/>
        <v>0.0065946398539834</v>
      </c>
      <c r="BB28">
        <f t="shared" si="22"/>
        <v>0.00693922378565285</v>
      </c>
      <c r="BC28">
        <f t="shared" si="23"/>
        <v>-0.0153205971920033</v>
      </c>
    </row>
    <row r="29" customHeight="1" spans="1:55">
      <c r="A29" s="39">
        <v>45072</v>
      </c>
      <c r="C29" s="7">
        <f>(PFC.NS!F27-PFC.NS!B27)/PFC.NS!B27</f>
        <v>-0.0588096178869379</v>
      </c>
      <c r="D29" s="7">
        <f>(RECLTD.NS!F27-RECLTD.NS!B27)/RECLTD.NS!B27</f>
        <v>-0.0560763383458646</v>
      </c>
      <c r="E29" s="7">
        <f>(OIL.NS!F27-OIL.NS!B27)/OIL.NS!B27</f>
        <v>-0.0464706449935756</v>
      </c>
      <c r="F29" s="7">
        <f>(ONGC.NS!F27-ONGC.NS!B27)/ONGC.NS!B27</f>
        <v>-0.0589772166399781</v>
      </c>
      <c r="G29" s="7">
        <f>(IOC.NS!F27-IOC.NS!B27)/IOC.NS!B27</f>
        <v>-0.0671737466538255</v>
      </c>
      <c r="H29" s="7">
        <f>GAIL.NS!F27/GAIL.NS!B27-1</f>
        <v>-0.0451013796296296</v>
      </c>
      <c r="I29" s="7">
        <f>ENGINERSIN.NS!F27/ENGINERSIN.NS!B27-1</f>
        <v>-0.0658286854016543</v>
      </c>
      <c r="J29" s="7">
        <f>CONCOR.NS!F27/CONCOR.NS!B27-1</f>
        <v>-0.00697427095808389</v>
      </c>
      <c r="K29" s="7">
        <f>COALINDIA.NS!F27/COALINDIA.NS!B27-1</f>
        <v>-0.0644329391438748</v>
      </c>
      <c r="L29" s="7">
        <f>BEL.NS!F27/BEL.NS!B27-1</f>
        <v>-0.00149377449127053</v>
      </c>
      <c r="M29" s="7">
        <f>COCHINSHIP.NS!F27/COCHINSHIP.NS!B27-1</f>
        <v>-0.00497916187815906</v>
      </c>
      <c r="N29" s="7">
        <f>SJVN.NS!F27/SJVN.NS!B27-1</f>
        <v>-0.0265037572788916</v>
      </c>
      <c r="R29" s="7">
        <f t="shared" si="0"/>
        <v>-0.0347615932872291</v>
      </c>
      <c r="S29" s="7">
        <f t="shared" si="1"/>
        <v>-0.0320845230225738</v>
      </c>
      <c r="T29" s="7">
        <f t="shared" si="2"/>
        <v>-0.0185850013854558</v>
      </c>
      <c r="U29" s="7">
        <f t="shared" si="3"/>
        <v>-0.0290184023982887</v>
      </c>
      <c r="V29" s="7">
        <f t="shared" si="4"/>
        <v>-0.0314218015728771</v>
      </c>
      <c r="W29" s="7">
        <f t="shared" si="5"/>
        <v>-0.0208648698120293</v>
      </c>
      <c r="X29" s="7">
        <f t="shared" si="6"/>
        <v>-0.0564054684188403</v>
      </c>
      <c r="Y29" s="7">
        <f t="shared" si="7"/>
        <v>0.00107200627340645</v>
      </c>
      <c r="Z29" s="7">
        <f t="shared" si="8"/>
        <v>-0.0236440502777782</v>
      </c>
      <c r="AA29" s="7">
        <f t="shared" si="9"/>
        <v>0.00659502856400341</v>
      </c>
      <c r="AB29" s="7">
        <f t="shared" si="10"/>
        <v>0.0012274085636631</v>
      </c>
      <c r="AC29" s="41">
        <f t="shared" si="11"/>
        <v>-0.0169057794916318</v>
      </c>
      <c r="AE29">
        <v>0.0223358628211327</v>
      </c>
      <c r="AF29">
        <v>0.0178245563404054</v>
      </c>
      <c r="AG29">
        <v>-0.0145000018991336</v>
      </c>
      <c r="AH29">
        <v>-0.0294366588215055</v>
      </c>
      <c r="AI29">
        <v>-0.00166427515048811</v>
      </c>
      <c r="AJ29">
        <v>-0.000940710848256263</v>
      </c>
      <c r="AK29">
        <v>0.0557246413249528</v>
      </c>
      <c r="AL29">
        <v>0.00141110679944808</v>
      </c>
      <c r="AM29">
        <v>0.018868488761724</v>
      </c>
      <c r="AN29">
        <v>0.00675225643883573</v>
      </c>
      <c r="AO29">
        <v>0.0160434446122094</v>
      </c>
      <c r="AP29">
        <v>0.0154605267910129</v>
      </c>
      <c r="AR29">
        <f t="shared" si="12"/>
        <v>0.0174837219660569</v>
      </c>
      <c r="AS29">
        <f t="shared" si="13"/>
        <v>0.0124972183208816</v>
      </c>
      <c r="AT29">
        <f t="shared" si="14"/>
        <v>-0.0182043439875496</v>
      </c>
      <c r="AU29">
        <f t="shared" si="15"/>
        <v>-0.0318638931031133</v>
      </c>
      <c r="AV29">
        <f t="shared" si="16"/>
        <v>-0.00508187109089114</v>
      </c>
      <c r="AW29">
        <f t="shared" si="17"/>
        <v>-0.00359451810730945</v>
      </c>
      <c r="AX29">
        <f t="shared" si="18"/>
        <v>0.0518578024915132</v>
      </c>
      <c r="AY29">
        <f t="shared" si="19"/>
        <v>-0.000343169092311019</v>
      </c>
      <c r="AZ29">
        <f t="shared" si="20"/>
        <v>0.015955912499402</v>
      </c>
      <c r="BA29">
        <f t="shared" si="21"/>
        <v>0.00336045571523703</v>
      </c>
      <c r="BB29">
        <f t="shared" si="22"/>
        <v>0.00985430593049788</v>
      </c>
      <c r="BC29">
        <f t="shared" si="23"/>
        <v>0.0100060844333165</v>
      </c>
    </row>
    <row r="30" customHeight="1" spans="1:55">
      <c r="A30" s="39">
        <v>45075</v>
      </c>
      <c r="C30" s="7">
        <f>(PFC.NS!F28-PFC.NS!B28)/PFC.NS!B28</f>
        <v>-0.0486260884665034</v>
      </c>
      <c r="D30" s="7">
        <f>(RECLTD.NS!F28-RECLTD.NS!B28)/RECLTD.NS!B28</f>
        <v>-0.0498168252788104</v>
      </c>
      <c r="E30" s="7">
        <f>(OIL.NS!F28-OIL.NS!B28)/OIL.NS!B28</f>
        <v>-0.0607370569961489</v>
      </c>
      <c r="F30" s="7">
        <f>(ONGC.NS!F28-ONGC.NS!B28)/ONGC.NS!B28</f>
        <v>-0.05172376875</v>
      </c>
      <c r="G30" s="7">
        <f>(IOC.NS!F28-IOC.NS!B28)/IOC.NS!B28</f>
        <v>-0.0800694325558328</v>
      </c>
      <c r="H30" s="7">
        <f>GAIL.NS!F28/GAIL.NS!B28-1</f>
        <v>-0.0361825998843293</v>
      </c>
      <c r="I30" s="7">
        <f>ENGINERSIN.NS!F28/ENGINERSIN.NS!B28-1</f>
        <v>0.00361414627493528</v>
      </c>
      <c r="J30" s="7">
        <f>CONCOR.NS!F28/CONCOR.NS!B28-1</f>
        <v>-0.0125932471200298</v>
      </c>
      <c r="K30" s="7">
        <f>COALINDIA.NS!F28/COALINDIA.NS!B28-1</f>
        <v>-0.0535197840589553</v>
      </c>
      <c r="L30" s="7">
        <f>BEL.NS!F28/BEL.NS!B28-1</f>
        <v>-0.0078606846846847</v>
      </c>
      <c r="M30" s="7">
        <f>COCHINSHIP.NS!F28/COCHINSHIP.NS!B28-1</f>
        <v>-0.00337036321269601</v>
      </c>
      <c r="N30" s="7">
        <f>SJVN.NS!F28/SJVN.NS!B28-1</f>
        <v>-0.00715853521126764</v>
      </c>
      <c r="R30" s="7">
        <f t="shared" si="0"/>
        <v>-0.0245780638667946</v>
      </c>
      <c r="S30" s="7">
        <f t="shared" si="1"/>
        <v>-0.0258250099555195</v>
      </c>
      <c r="T30" s="7">
        <f t="shared" si="2"/>
        <v>-0.0328514133880291</v>
      </c>
      <c r="U30" s="7">
        <f t="shared" si="3"/>
        <v>-0.0217649545083106</v>
      </c>
      <c r="V30" s="7">
        <f t="shared" si="4"/>
        <v>-0.0443174874748845</v>
      </c>
      <c r="W30" s="7">
        <f t="shared" si="5"/>
        <v>-0.011946090066729</v>
      </c>
      <c r="X30" s="7">
        <f t="shared" si="6"/>
        <v>0.0130373632577493</v>
      </c>
      <c r="Y30" s="7">
        <f t="shared" si="7"/>
        <v>-0.00454696988853951</v>
      </c>
      <c r="Z30" s="7">
        <f t="shared" si="8"/>
        <v>-0.0127308951928587</v>
      </c>
      <c r="AA30" s="7">
        <f t="shared" si="9"/>
        <v>0.000228118370589232</v>
      </c>
      <c r="AB30" s="7">
        <f t="shared" si="10"/>
        <v>0.00283620722912614</v>
      </c>
      <c r="AC30" s="41">
        <f t="shared" si="11"/>
        <v>0.00243944257599218</v>
      </c>
      <c r="AE30">
        <v>0.0385473909575616</v>
      </c>
      <c r="AF30">
        <v>0.0325878792492879</v>
      </c>
      <c r="AG30">
        <v>-0.000389644055788664</v>
      </c>
      <c r="AH30">
        <v>-0.000943781900258788</v>
      </c>
      <c r="AI30">
        <v>0.00277229113655584</v>
      </c>
      <c r="AJ30">
        <v>-0.00282755118136942</v>
      </c>
      <c r="AK30">
        <v>0</v>
      </c>
      <c r="AL30">
        <v>-0.00483575237547789</v>
      </c>
      <c r="AM30">
        <v>-0.00734103928826732</v>
      </c>
      <c r="AN30">
        <v>-0.00179604168864793</v>
      </c>
      <c r="AO30">
        <v>0.0159921344198165</v>
      </c>
      <c r="AP30">
        <v>0</v>
      </c>
      <c r="AR30">
        <f t="shared" si="12"/>
        <v>0.0336952501024858</v>
      </c>
      <c r="AS30">
        <f t="shared" si="13"/>
        <v>0.027260541229764</v>
      </c>
      <c r="AT30">
        <f t="shared" si="14"/>
        <v>-0.0040939861442047</v>
      </c>
      <c r="AU30">
        <f t="shared" si="15"/>
        <v>-0.00337101618186661</v>
      </c>
      <c r="AV30">
        <f t="shared" si="16"/>
        <v>-0.000645304803847189</v>
      </c>
      <c r="AW30">
        <f t="shared" si="17"/>
        <v>-0.00548135844042261</v>
      </c>
      <c r="AX30">
        <f t="shared" si="18"/>
        <v>-0.0038668388334396</v>
      </c>
      <c r="AY30">
        <f t="shared" si="19"/>
        <v>-0.00659002826723699</v>
      </c>
      <c r="AZ30">
        <f t="shared" si="20"/>
        <v>-0.0102536155505894</v>
      </c>
      <c r="BA30">
        <f t="shared" si="21"/>
        <v>-0.00518784241224663</v>
      </c>
      <c r="BB30">
        <f t="shared" si="22"/>
        <v>0.00980299573810495</v>
      </c>
      <c r="BC30">
        <f t="shared" si="23"/>
        <v>-0.00545444235769639</v>
      </c>
    </row>
    <row r="31" customHeight="1" spans="1:55">
      <c r="A31" s="39">
        <v>45076</v>
      </c>
      <c r="C31" s="7">
        <f>(PFC.NS!F29-PFC.NS!B29)/PFC.NS!B29</f>
        <v>-0.0177366524424365</v>
      </c>
      <c r="D31" s="7">
        <f>(RECLTD.NS!F29-RECLTD.NS!B29)/RECLTD.NS!B29</f>
        <v>-0.029169419117647</v>
      </c>
      <c r="E31" s="7">
        <f>(OIL.NS!F29-OIL.NS!B29)/OIL.NS!B29</f>
        <v>-0.0451926429983961</v>
      </c>
      <c r="F31" s="7">
        <f>(ONGC.NS!F29-ONGC.NS!B29)/ONGC.NS!B29</f>
        <v>-0.0508386171103058</v>
      </c>
      <c r="G31" s="7">
        <f>(IOC.NS!F29-IOC.NS!B29)/IOC.NS!B29</f>
        <v>-0.0744406</v>
      </c>
      <c r="H31" s="7">
        <f>GAIL.NS!F29/GAIL.NS!B29-1</f>
        <v>-0.0334791900241057</v>
      </c>
      <c r="I31" s="7">
        <f>ENGINERSIN.NS!F29/ENGINERSIN.NS!B29-1</f>
        <v>-0.0149712560516148</v>
      </c>
      <c r="J31" s="7">
        <f>CONCOR.NS!F29/CONCOR.NS!B29-1</f>
        <v>-0.021936173211321</v>
      </c>
      <c r="K31" s="7">
        <f>COALINDIA.NS!F29/COALINDIA.NS!B29-1</f>
        <v>-0.0783751512690355</v>
      </c>
      <c r="L31" s="7">
        <f>BEL.NS!F29/BEL.NS!B29-1</f>
        <v>-0.0136397401607825</v>
      </c>
      <c r="M31" s="7">
        <f>COCHINSHIP.NS!F29/COCHINSHIP.NS!B29-1</f>
        <v>-0.00262590877989077</v>
      </c>
      <c r="N31" s="7">
        <f>SJVN.NS!F29/SJVN.NS!B29-1</f>
        <v>-0.0182208903498112</v>
      </c>
      <c r="R31" s="7">
        <f t="shared" si="0"/>
        <v>0.00631137215727226</v>
      </c>
      <c r="S31" s="7">
        <f t="shared" si="1"/>
        <v>-0.00517760379435616</v>
      </c>
      <c r="T31" s="7">
        <f t="shared" si="2"/>
        <v>-0.0173069993902764</v>
      </c>
      <c r="U31" s="7">
        <f t="shared" si="3"/>
        <v>-0.0208798028686165</v>
      </c>
      <c r="V31" s="7">
        <f t="shared" si="4"/>
        <v>-0.0386886549190516</v>
      </c>
      <c r="W31" s="7">
        <f t="shared" si="5"/>
        <v>-0.00924268020650547</v>
      </c>
      <c r="X31" s="7">
        <f t="shared" si="6"/>
        <v>-0.00554803906880072</v>
      </c>
      <c r="Y31" s="7">
        <f t="shared" si="7"/>
        <v>-0.0138898959798307</v>
      </c>
      <c r="Z31" s="7">
        <f t="shared" si="8"/>
        <v>-0.0375862624029389</v>
      </c>
      <c r="AA31" s="7">
        <f t="shared" si="9"/>
        <v>-0.00555093710550857</v>
      </c>
      <c r="AB31" s="7">
        <f t="shared" si="10"/>
        <v>0.00358066166193138</v>
      </c>
      <c r="AC31" s="41">
        <f t="shared" si="11"/>
        <v>-0.0086229125625514</v>
      </c>
      <c r="AE31">
        <v>0.00687661936743125</v>
      </c>
      <c r="AF31">
        <v>0.00851372485819406</v>
      </c>
      <c r="AG31">
        <v>0.00233515470594786</v>
      </c>
      <c r="AH31">
        <v>-0.0251806664424014</v>
      </c>
      <c r="AI31">
        <v>-0.00332782218537904</v>
      </c>
      <c r="AJ31">
        <v>-0.010913466199967</v>
      </c>
      <c r="AK31">
        <v>0.00135420343047396</v>
      </c>
      <c r="AL31">
        <v>0.000745358002182908</v>
      </c>
      <c r="AM31">
        <v>-0.0125632210542647</v>
      </c>
      <c r="AN31">
        <v>0.00805733884918939</v>
      </c>
      <c r="AO31">
        <v>0.00322842655226646</v>
      </c>
      <c r="AP31">
        <v>-0.0013956332205967</v>
      </c>
      <c r="AR31">
        <f t="shared" si="12"/>
        <v>0.00202447851235541</v>
      </c>
      <c r="AS31">
        <f t="shared" si="13"/>
        <v>0.00318638683867017</v>
      </c>
      <c r="AT31">
        <f t="shared" si="14"/>
        <v>-0.00136918738246818</v>
      </c>
      <c r="AU31">
        <f t="shared" si="15"/>
        <v>-0.0276079007240093</v>
      </c>
      <c r="AV31">
        <f t="shared" si="16"/>
        <v>-0.00674541812578207</v>
      </c>
      <c r="AW31">
        <f t="shared" si="17"/>
        <v>-0.0135672734590202</v>
      </c>
      <c r="AX31">
        <f t="shared" si="18"/>
        <v>-0.00251263540296564</v>
      </c>
      <c r="AY31">
        <f t="shared" si="19"/>
        <v>-0.00100891788957619</v>
      </c>
      <c r="AZ31">
        <f t="shared" si="20"/>
        <v>-0.0154757973165868</v>
      </c>
      <c r="BA31">
        <f t="shared" si="21"/>
        <v>0.00466553812559068</v>
      </c>
      <c r="BB31">
        <f t="shared" si="22"/>
        <v>-0.00296071212944506</v>
      </c>
      <c r="BC31">
        <f t="shared" si="23"/>
        <v>-0.00685007557829309</v>
      </c>
    </row>
    <row r="32" customHeight="1" spans="1:55">
      <c r="A32" s="39">
        <v>45077</v>
      </c>
      <c r="C32" s="7">
        <f>(PFC.NS!F30-PFC.NS!B30)/PFC.NS!B30</f>
        <v>-0.0434893377315552</v>
      </c>
      <c r="D32" s="7">
        <f>(RECLTD.NS!F30-RECLTD.NS!B30)/RECLTD.NS!B30</f>
        <v>-0.0518914001827996</v>
      </c>
      <c r="E32" s="7">
        <f>(OIL.NS!F30-OIL.NS!B30)/OIL.NS!B30</f>
        <v>-0.0427738993050589</v>
      </c>
      <c r="F32" s="7">
        <f>(ONGC.NS!F30-ONGC.NS!B30)/ONGC.NS!B30</f>
        <v>-0.0703659559748428</v>
      </c>
      <c r="G32" s="7">
        <f>(IOC.NS!F30-IOC.NS!B30)/IOC.NS!B30</f>
        <v>-0.081597387575279</v>
      </c>
      <c r="H32" s="7">
        <f>GAIL.NS!F30/GAIL.NS!B30-1</f>
        <v>-0.0403588566504466</v>
      </c>
      <c r="I32" s="7">
        <f>ENGINERSIN.NS!F30/ENGINERSIN.NS!B30-1</f>
        <v>-0.00871136616048362</v>
      </c>
      <c r="J32" s="7">
        <f>CONCOR.NS!F30/CONCOR.NS!B30-1</f>
        <v>-0.00829514645343055</v>
      </c>
      <c r="K32" s="7">
        <f>COALINDIA.NS!F30/COALINDIA.NS!B30-1</f>
        <v>-0.0959389454442665</v>
      </c>
      <c r="L32" s="7">
        <f>BEL.NS!F30/BEL.NS!B30-1</f>
        <v>0.00243478057617064</v>
      </c>
      <c r="M32" s="7">
        <f>COCHINSHIP.NS!F30/COCHINSHIP.NS!B30-1</f>
        <v>-0.0153056418511066</v>
      </c>
      <c r="N32" s="7">
        <f>SJVN.NS!F30/SJVN.NS!B30-1</f>
        <v>-0.0182226509468703</v>
      </c>
      <c r="R32" s="7">
        <f t="shared" si="0"/>
        <v>-0.0194413131318464</v>
      </c>
      <c r="S32" s="7">
        <f t="shared" si="1"/>
        <v>-0.0278995848595088</v>
      </c>
      <c r="T32" s="7">
        <f t="shared" si="2"/>
        <v>-0.0148882556969392</v>
      </c>
      <c r="U32" s="7">
        <f t="shared" si="3"/>
        <v>-0.0404071417331534</v>
      </c>
      <c r="V32" s="7">
        <f t="shared" si="4"/>
        <v>-0.0458454424943306</v>
      </c>
      <c r="W32" s="7">
        <f t="shared" si="5"/>
        <v>-0.0161223468328463</v>
      </c>
      <c r="X32" s="7">
        <f t="shared" si="6"/>
        <v>0.000711850822330416</v>
      </c>
      <c r="Y32" s="7">
        <f t="shared" si="7"/>
        <v>-0.000248869221940203</v>
      </c>
      <c r="Z32" s="7">
        <f t="shared" si="8"/>
        <v>-0.0551500565781699</v>
      </c>
      <c r="AA32" s="7">
        <f t="shared" si="9"/>
        <v>0.0105235836314446</v>
      </c>
      <c r="AB32" s="7">
        <f t="shared" si="10"/>
        <v>-0.00909907140928446</v>
      </c>
      <c r="AC32" s="41">
        <f t="shared" si="11"/>
        <v>-0.00862467315961044</v>
      </c>
      <c r="AE32">
        <v>0.00437647844966695</v>
      </c>
      <c r="AF32">
        <v>-0.00673417816302427</v>
      </c>
      <c r="AG32">
        <v>-0.0117302514719749</v>
      </c>
      <c r="AH32">
        <v>-0.00810241588751051</v>
      </c>
      <c r="AI32">
        <v>0.00554017784687945</v>
      </c>
      <c r="AJ32">
        <v>0.00523427486222042</v>
      </c>
      <c r="AK32">
        <v>-0.00860706189027663</v>
      </c>
      <c r="AL32">
        <v>-0.0172882885386867</v>
      </c>
      <c r="AM32">
        <v>-0.046233873229285</v>
      </c>
      <c r="AN32">
        <v>0.00666511070878936</v>
      </c>
      <c r="AO32">
        <v>0.00482309347920206</v>
      </c>
      <c r="AP32">
        <v>-0.00700776225244559</v>
      </c>
      <c r="AR32">
        <f t="shared" si="12"/>
        <v>-0.000475662405408895</v>
      </c>
      <c r="AS32">
        <f t="shared" si="13"/>
        <v>-0.0120615161825482</v>
      </c>
      <c r="AT32">
        <f t="shared" si="14"/>
        <v>-0.015434593560391</v>
      </c>
      <c r="AU32">
        <f t="shared" si="15"/>
        <v>-0.0105296501691183</v>
      </c>
      <c r="AV32">
        <f t="shared" si="16"/>
        <v>0.00212258190647642</v>
      </c>
      <c r="AW32">
        <f t="shared" si="17"/>
        <v>0.00258046760316723</v>
      </c>
      <c r="AX32">
        <f t="shared" si="18"/>
        <v>-0.0124739007237162</v>
      </c>
      <c r="AY32">
        <f t="shared" si="19"/>
        <v>-0.0190425644304458</v>
      </c>
      <c r="AZ32">
        <f t="shared" si="20"/>
        <v>-0.049146449491607</v>
      </c>
      <c r="BA32">
        <f t="shared" si="21"/>
        <v>0.00327330998519066</v>
      </c>
      <c r="BB32">
        <f t="shared" si="22"/>
        <v>-0.00136604520250946</v>
      </c>
      <c r="BC32">
        <f t="shared" si="23"/>
        <v>-0.012462204610142</v>
      </c>
    </row>
    <row r="33" customHeight="1" spans="1:55">
      <c r="A33" s="39">
        <v>45078</v>
      </c>
      <c r="C33" s="7">
        <f>(PFC.NS!F31-PFC.NS!B31)/PFC.NS!B31</f>
        <v>-0.0451005132513526</v>
      </c>
      <c r="D33" s="7">
        <f>(RECLTD.NS!F31-RECLTD.NS!B31)/RECLTD.NS!B31</f>
        <v>-0.0695171819704755</v>
      </c>
      <c r="E33" s="7">
        <f>(OIL.NS!F31-OIL.NS!B31)/OIL.NS!B31</f>
        <v>-0.0531990538569365</v>
      </c>
      <c r="F33" s="7">
        <f>(ONGC.NS!F31-ONGC.NS!B31)/ONGC.NS!B31</f>
        <v>-0.0522364457447274</v>
      </c>
      <c r="G33" s="7">
        <f>(IOC.NS!F31-IOC.NS!B31)/IOC.NS!B31</f>
        <v>-0.0775155801104972</v>
      </c>
      <c r="H33" s="7">
        <f>GAIL.NS!F31/GAIL.NS!B31-1</f>
        <v>-0.0219307330377424</v>
      </c>
      <c r="I33" s="7">
        <f>ENGINERSIN.NS!F31/ENGINERSIN.NS!B31-1</f>
        <v>-0.0269243235955056</v>
      </c>
      <c r="J33" s="7">
        <f>CONCOR.NS!F31/CONCOR.NS!B31-1</f>
        <v>-0.0316794728220403</v>
      </c>
      <c r="K33" s="7">
        <f>COALINDIA.NS!F31/COALINDIA.NS!B31-1</f>
        <v>-0.0712203360560851</v>
      </c>
      <c r="L33" s="7">
        <f>BEL.NS!F31/BEL.NS!B31-1</f>
        <v>-0.0057017826836484</v>
      </c>
      <c r="M33" s="7">
        <f>COCHINSHIP.NS!F31/COCHINSHIP.NS!B31-1</f>
        <v>-0.00994730396744992</v>
      </c>
      <c r="N33" s="7">
        <f>SJVN.NS!F31/SJVN.NS!B31-1</f>
        <v>-0.0237170677015941</v>
      </c>
      <c r="R33" s="7">
        <f t="shared" si="0"/>
        <v>-0.0210524886516438</v>
      </c>
      <c r="S33" s="7">
        <f t="shared" si="1"/>
        <v>-0.0455253666471847</v>
      </c>
      <c r="T33" s="7">
        <f t="shared" si="2"/>
        <v>-0.0253134102488167</v>
      </c>
      <c r="U33" s="7">
        <f t="shared" si="3"/>
        <v>-0.022277631503038</v>
      </c>
      <c r="V33" s="7">
        <f t="shared" si="4"/>
        <v>-0.0417636350295488</v>
      </c>
      <c r="W33" s="7">
        <f t="shared" si="5"/>
        <v>0.00230577677985784</v>
      </c>
      <c r="X33" s="7">
        <f t="shared" si="6"/>
        <v>-0.0175011066126915</v>
      </c>
      <c r="Y33" s="7">
        <f t="shared" si="7"/>
        <v>-0.02363319559055</v>
      </c>
      <c r="Z33" s="7">
        <f t="shared" si="8"/>
        <v>-0.0304314471899885</v>
      </c>
      <c r="AA33" s="7">
        <f t="shared" si="9"/>
        <v>0.00238702037162553</v>
      </c>
      <c r="AB33" s="7">
        <f t="shared" si="10"/>
        <v>-0.00374073352562776</v>
      </c>
      <c r="AC33" s="41">
        <f t="shared" si="11"/>
        <v>-0.0141190899143343</v>
      </c>
      <c r="AE33">
        <v>0.0388113208786045</v>
      </c>
      <c r="AF33">
        <v>0.0256291385754894</v>
      </c>
      <c r="AG33">
        <v>-0.0168572190444946</v>
      </c>
      <c r="AH33">
        <v>0.00681036540037388</v>
      </c>
      <c r="AI33">
        <v>-0.0077648380491489</v>
      </c>
      <c r="AJ33">
        <v>-0.0071445271971219</v>
      </c>
      <c r="AK33">
        <v>-0.0197572172604806</v>
      </c>
      <c r="AL33">
        <v>0.0114587633566035</v>
      </c>
      <c r="AM33">
        <v>0.00238490104841174</v>
      </c>
      <c r="AN33">
        <v>0.00353672058129361</v>
      </c>
      <c r="AO33">
        <v>0.00499953224121833</v>
      </c>
      <c r="AP33">
        <v>0.00421063880778559</v>
      </c>
      <c r="AR33">
        <f t="shared" si="12"/>
        <v>0.0339591800235286</v>
      </c>
      <c r="AS33">
        <f t="shared" si="13"/>
        <v>0.0203018005559655</v>
      </c>
      <c r="AT33">
        <f t="shared" si="14"/>
        <v>-0.0205615611329107</v>
      </c>
      <c r="AU33">
        <f t="shared" si="15"/>
        <v>0.00438313111876605</v>
      </c>
      <c r="AV33">
        <f t="shared" si="16"/>
        <v>-0.0111824339895519</v>
      </c>
      <c r="AW33">
        <f t="shared" si="17"/>
        <v>-0.00979833445617509</v>
      </c>
      <c r="AX33">
        <f t="shared" si="18"/>
        <v>-0.0236240560939202</v>
      </c>
      <c r="AY33">
        <f t="shared" si="19"/>
        <v>0.00970448746484435</v>
      </c>
      <c r="AZ33">
        <f t="shared" si="20"/>
        <v>-0.000527675213910291</v>
      </c>
      <c r="BA33">
        <f t="shared" si="21"/>
        <v>0.000144919857694905</v>
      </c>
      <c r="BB33">
        <f t="shared" si="22"/>
        <v>-0.00118960644049319</v>
      </c>
      <c r="BC33">
        <f t="shared" si="23"/>
        <v>-0.0012438035499108</v>
      </c>
    </row>
    <row r="34" customHeight="1" spans="1:55">
      <c r="A34" s="39">
        <v>45079</v>
      </c>
      <c r="C34" s="7">
        <f>(PFC.NS!F32-PFC.NS!B32)/PFC.NS!B32</f>
        <v>-0.0181010533580378</v>
      </c>
      <c r="D34" s="7">
        <f>(RECLTD.NS!F32-RECLTD.NS!B32)/RECLTD.NS!B32</f>
        <v>-0.0426676613756613</v>
      </c>
      <c r="E34" s="7">
        <f>(OIL.NS!F32-OIL.NS!B32)/OIL.NS!B32</f>
        <v>-0.0690257132840376</v>
      </c>
      <c r="F34" s="7">
        <f>(ONGC.NS!F32-ONGC.NS!B32)/ONGC.NS!B32</f>
        <v>-0.0476067354838709</v>
      </c>
      <c r="G34" s="7">
        <f>(IOC.NS!F32-IOC.NS!B32)/IOC.NS!B32</f>
        <v>-0.0846507845303867</v>
      </c>
      <c r="H34" s="7">
        <f>GAIL.NS!F32/GAIL.NS!B32-1</f>
        <v>-0.0412849704739612</v>
      </c>
      <c r="I34" s="7">
        <f>ENGINERSIN.NS!F32/ENGINERSIN.NS!B32-1</f>
        <v>-0.0381798828850002</v>
      </c>
      <c r="J34" s="7">
        <f>CONCOR.NS!F32/CONCOR.NS!B32-1</f>
        <v>-0.00269767096285067</v>
      </c>
      <c r="K34" s="7">
        <f>COALINDIA.NS!F32/COALINDIA.NS!B32-1</f>
        <v>-0.0612613347921225</v>
      </c>
      <c r="L34" s="7">
        <f>BEL.NS!F32/BEL.NS!B32-1</f>
        <v>-0.0127379980116755</v>
      </c>
      <c r="M34" s="7">
        <f>COCHINSHIP.NS!F32/COCHINSHIP.NS!B32-1</f>
        <v>-0.012835486022197</v>
      </c>
      <c r="N34" s="7">
        <f>SJVN.NS!F32/SJVN.NS!B32-1</f>
        <v>-0.0195976262457437</v>
      </c>
      <c r="R34" s="7">
        <f t="shared" si="0"/>
        <v>0.00594697124167096</v>
      </c>
      <c r="S34" s="7">
        <f t="shared" si="1"/>
        <v>-0.0186758460523704</v>
      </c>
      <c r="T34" s="7">
        <f t="shared" si="2"/>
        <v>-0.0411400696759179</v>
      </c>
      <c r="U34" s="7">
        <f t="shared" si="3"/>
        <v>-0.0176479212421816</v>
      </c>
      <c r="V34" s="7">
        <f t="shared" si="4"/>
        <v>-0.0488988394494383</v>
      </c>
      <c r="W34" s="7">
        <f t="shared" si="5"/>
        <v>-0.0170484606563609</v>
      </c>
      <c r="X34" s="7">
        <f t="shared" si="6"/>
        <v>-0.0287566659021861</v>
      </c>
      <c r="Y34" s="7">
        <f t="shared" si="7"/>
        <v>0.00534860626863967</v>
      </c>
      <c r="Z34" s="7">
        <f t="shared" si="8"/>
        <v>-0.0204724459260259</v>
      </c>
      <c r="AA34" s="7">
        <f t="shared" si="9"/>
        <v>-0.00464919495640159</v>
      </c>
      <c r="AB34" s="7">
        <f t="shared" si="10"/>
        <v>-0.00662891558037482</v>
      </c>
      <c r="AC34" s="41">
        <f t="shared" si="11"/>
        <v>-0.00999964845848386</v>
      </c>
      <c r="AE34">
        <v>0.0166625926490809</v>
      </c>
      <c r="AF34">
        <v>0.00690844064997666</v>
      </c>
      <c r="AG34">
        <v>0.0156765115529972</v>
      </c>
      <c r="AH34">
        <v>0.00451468624372689</v>
      </c>
      <c r="AI34">
        <v>-0.00614359776800362</v>
      </c>
      <c r="AJ34">
        <v>-0.00143511245039199</v>
      </c>
      <c r="AK34">
        <v>0.0124511655780358</v>
      </c>
      <c r="AL34">
        <v>0.00664899984204453</v>
      </c>
      <c r="AM34">
        <v>-0.00521067426694892</v>
      </c>
      <c r="AN34">
        <v>0.0205292165771143</v>
      </c>
      <c r="AO34">
        <v>0.108765968797799</v>
      </c>
      <c r="AP34">
        <v>0.00139953970945675</v>
      </c>
      <c r="AR34">
        <f t="shared" si="12"/>
        <v>0.0118104517940051</v>
      </c>
      <c r="AS34">
        <f t="shared" si="13"/>
        <v>0.00158110263045277</v>
      </c>
      <c r="AT34">
        <f t="shared" si="14"/>
        <v>0.0119721694645812</v>
      </c>
      <c r="AU34">
        <f t="shared" si="15"/>
        <v>0.00208745196211906</v>
      </c>
      <c r="AV34">
        <f t="shared" si="16"/>
        <v>-0.00956119370840665</v>
      </c>
      <c r="AW34">
        <f t="shared" si="17"/>
        <v>-0.00408891970944518</v>
      </c>
      <c r="AX34">
        <f t="shared" si="18"/>
        <v>0.00858432674459624</v>
      </c>
      <c r="AY34">
        <f t="shared" si="19"/>
        <v>0.00489472395028543</v>
      </c>
      <c r="AZ34">
        <f t="shared" si="20"/>
        <v>-0.00812325052927096</v>
      </c>
      <c r="BA34">
        <f t="shared" si="21"/>
        <v>0.0171374158535156</v>
      </c>
      <c r="BB34">
        <f t="shared" si="22"/>
        <v>0.102576830116087</v>
      </c>
      <c r="BC34">
        <f t="shared" si="23"/>
        <v>-0.00405490264823965</v>
      </c>
    </row>
    <row r="35" customHeight="1" spans="1:55">
      <c r="A35" s="39">
        <v>45082</v>
      </c>
      <c r="C35" s="7">
        <f>(PFC.NS!F33-PFC.NS!B33)/PFC.NS!B33</f>
        <v>-0.0409551670270436</v>
      </c>
      <c r="D35" s="7">
        <f>(RECLTD.NS!F33-RECLTD.NS!B33)/RECLTD.NS!B33</f>
        <v>-0.0576372896551724</v>
      </c>
      <c r="E35" s="7">
        <f>(OIL.NS!F33-OIL.NS!B33)/OIL.NS!B33</f>
        <v>-0.0433112465483235</v>
      </c>
      <c r="F35" s="7">
        <f>(ONGC.NS!F33-ONGC.NS!B33)/ONGC.NS!B33</f>
        <v>-0.0463734726688102</v>
      </c>
      <c r="G35" s="7">
        <f>(IOC.NS!F33-IOC.NS!B33)/IOC.NS!B33</f>
        <v>-0.0841854041338064</v>
      </c>
      <c r="H35" s="7">
        <f>GAIL.NS!F33/GAIL.NS!B33-1</f>
        <v>-0.0353658</v>
      </c>
      <c r="I35" s="7">
        <f>ENGINERSIN.NS!F33/ENGINERSIN.NS!B33-1</f>
        <v>-0.0049385462962962</v>
      </c>
      <c r="J35" s="7">
        <f>CONCOR.NS!F33/CONCOR.NS!B33-1</f>
        <v>-0.0154518319702602</v>
      </c>
      <c r="K35" s="7">
        <f>COALINDIA.NS!F33/COALINDIA.NS!B33-1</f>
        <v>-0.0742429804772234</v>
      </c>
      <c r="L35" s="7">
        <f>BEL.NS!F33/BEL.NS!B33-1</f>
        <v>0.00818374959300838</v>
      </c>
      <c r="M35" s="7">
        <f>COCHINSHIP.NS!F33/COCHINSHIP.NS!B33-1</f>
        <v>0.0936011103272667</v>
      </c>
      <c r="N35" s="7">
        <f>SJVN.NS!F33/SJVN.NS!B33-1</f>
        <v>-0.0223210285863414</v>
      </c>
      <c r="R35" s="7">
        <f t="shared" si="0"/>
        <v>-0.0169071424273348</v>
      </c>
      <c r="S35" s="7">
        <f t="shared" si="1"/>
        <v>-0.0336454743318815</v>
      </c>
      <c r="T35" s="7">
        <f t="shared" si="2"/>
        <v>-0.0154256029402037</v>
      </c>
      <c r="U35" s="7">
        <f t="shared" si="3"/>
        <v>-0.0164146584271209</v>
      </c>
      <c r="V35" s="7">
        <f t="shared" si="4"/>
        <v>-0.0484334590528581</v>
      </c>
      <c r="W35" s="7">
        <f t="shared" si="5"/>
        <v>-0.0111292901823998</v>
      </c>
      <c r="X35" s="7">
        <f t="shared" si="6"/>
        <v>0.00448467068651784</v>
      </c>
      <c r="Y35" s="7">
        <f t="shared" si="7"/>
        <v>-0.00740555473876989</v>
      </c>
      <c r="Z35" s="7">
        <f t="shared" si="8"/>
        <v>-0.0334540916111268</v>
      </c>
      <c r="AA35" s="7">
        <f t="shared" si="9"/>
        <v>0.0162725526482823</v>
      </c>
      <c r="AB35" s="7">
        <f t="shared" si="10"/>
        <v>0.0998076807690889</v>
      </c>
      <c r="AC35" s="41">
        <f t="shared" si="11"/>
        <v>-0.0127230507990816</v>
      </c>
      <c r="AE35">
        <v>0.00437977479613969</v>
      </c>
      <c r="AF35">
        <v>0.00617697458527634</v>
      </c>
      <c r="AG35">
        <v>0.000787231402281651</v>
      </c>
      <c r="AH35">
        <v>-0.0113250516441007</v>
      </c>
      <c r="AI35">
        <v>0.0016792777415386</v>
      </c>
      <c r="AJ35">
        <v>0.00239065535317008</v>
      </c>
      <c r="AK35">
        <v>0.0104856116678704</v>
      </c>
      <c r="AL35">
        <v>-0.00178875118582062</v>
      </c>
      <c r="AM35">
        <v>-0.00830603801319583</v>
      </c>
      <c r="AN35">
        <v>0.0205399509410948</v>
      </c>
      <c r="AO35">
        <v>0.0237799871043076</v>
      </c>
      <c r="AP35">
        <v>0.00418704676161275</v>
      </c>
      <c r="AR35">
        <f t="shared" si="12"/>
        <v>-0.000472366058936154</v>
      </c>
      <c r="AS35">
        <f t="shared" si="13"/>
        <v>0.000849636565752455</v>
      </c>
      <c r="AT35">
        <f t="shared" si="14"/>
        <v>-0.00291711068613439</v>
      </c>
      <c r="AU35">
        <f t="shared" si="15"/>
        <v>-0.0137522859257085</v>
      </c>
      <c r="AV35">
        <f t="shared" si="16"/>
        <v>-0.00173831819886443</v>
      </c>
      <c r="AW35">
        <f t="shared" si="17"/>
        <v>-0.00026315190588311</v>
      </c>
      <c r="AX35">
        <f t="shared" si="18"/>
        <v>0.00661877283443081</v>
      </c>
      <c r="AY35">
        <f t="shared" si="19"/>
        <v>-0.00354302707757972</v>
      </c>
      <c r="AZ35">
        <f t="shared" si="20"/>
        <v>-0.0112186142755179</v>
      </c>
      <c r="BA35">
        <f t="shared" si="21"/>
        <v>0.0171481502174961</v>
      </c>
      <c r="BB35">
        <f t="shared" si="22"/>
        <v>0.0175908484225961</v>
      </c>
      <c r="BC35">
        <f t="shared" si="23"/>
        <v>-0.00126739559608364</v>
      </c>
    </row>
    <row r="36" customHeight="1" spans="1:55">
      <c r="A36" s="39">
        <v>45083</v>
      </c>
      <c r="C36" s="7">
        <f>(PFC.NS!F34-PFC.NS!B34)/PFC.NS!B34</f>
        <v>-0.0508673340826303</v>
      </c>
      <c r="D36" s="7">
        <f>(RECLTD.NS!F34-RECLTD.NS!B34)/RECLTD.NS!B34</f>
        <v>-0.0550567491408936</v>
      </c>
      <c r="E36" s="7">
        <f>(OIL.NS!F34-OIL.NS!B34)/OIL.NS!B34</f>
        <v>-0.0496805023417503</v>
      </c>
      <c r="F36" s="7">
        <f>(ONGC.NS!F34-ONGC.NS!B34)/ONGC.NS!B34</f>
        <v>-0.0571124180064308</v>
      </c>
      <c r="G36" s="7">
        <f>(IOC.NS!F34-IOC.NS!B34)/IOC.NS!B34</f>
        <v>-0.0775155911070338</v>
      </c>
      <c r="H36" s="7">
        <f>GAIL.NS!F34/GAIL.NS!B34-1</f>
        <v>-0.0312116498698956</v>
      </c>
      <c r="I36" s="7">
        <f>ENGINERSIN.NS!F34/ENGINERSIN.NS!B34-1</f>
        <v>-0.00912937060455055</v>
      </c>
      <c r="J36" s="7">
        <f>CONCOR.NS!F34/CONCOR.NS!B34-1</f>
        <v>-0.0167727726848063</v>
      </c>
      <c r="K36" s="7">
        <f>COALINDIA.NS!F34/COALINDIA.NS!B34-1</f>
        <v>-0.0791038719002976</v>
      </c>
      <c r="L36" s="7">
        <f>BEL.NS!F34/BEL.NS!B34-1</f>
        <v>0.00343359139784938</v>
      </c>
      <c r="M36" s="7">
        <f>COCHINSHIP.NS!F34/COCHINSHIP.NS!B34-1</f>
        <v>0.00583065240641711</v>
      </c>
      <c r="N36" s="7">
        <f>SJVN.NS!F34/SJVN.NS!B34-1</f>
        <v>-0.0141051959247263</v>
      </c>
      <c r="R36" s="7">
        <f t="shared" si="0"/>
        <v>-0.0268193094829215</v>
      </c>
      <c r="S36" s="7">
        <f t="shared" si="1"/>
        <v>-0.0310649338176027</v>
      </c>
      <c r="T36" s="7">
        <f t="shared" si="2"/>
        <v>-0.0217948587336305</v>
      </c>
      <c r="U36" s="7">
        <f t="shared" si="3"/>
        <v>-0.0271536037647415</v>
      </c>
      <c r="V36" s="7">
        <f t="shared" si="4"/>
        <v>-0.0417636460260855</v>
      </c>
      <c r="W36" s="7">
        <f t="shared" si="5"/>
        <v>-0.00697514005229531</v>
      </c>
      <c r="X36" s="7">
        <f t="shared" si="6"/>
        <v>0.000293846378263494</v>
      </c>
      <c r="Y36" s="7">
        <f t="shared" si="7"/>
        <v>-0.00872649545331592</v>
      </c>
      <c r="Z36" s="7">
        <f t="shared" si="8"/>
        <v>-0.038314983034201</v>
      </c>
      <c r="AA36" s="7">
        <f t="shared" si="9"/>
        <v>0.0115223944531233</v>
      </c>
      <c r="AB36" s="7">
        <f t="shared" si="10"/>
        <v>0.0120372228482393</v>
      </c>
      <c r="AC36" s="41">
        <f t="shared" si="11"/>
        <v>-0.00450721813746643</v>
      </c>
      <c r="AE36">
        <v>0.00997580482003258</v>
      </c>
      <c r="AF36">
        <v>0.0027331810267018</v>
      </c>
      <c r="AG36">
        <v>-0.000590319065413795</v>
      </c>
      <c r="AH36">
        <v>0.00130076512958627</v>
      </c>
      <c r="AI36">
        <v>0.0160890956855292</v>
      </c>
      <c r="AJ36">
        <v>0.00855925037369488</v>
      </c>
      <c r="AK36">
        <v>0.0272887462802223</v>
      </c>
      <c r="AL36">
        <v>0.0034255016628232</v>
      </c>
      <c r="AM36">
        <v>0.0126501156639272</v>
      </c>
      <c r="AN36">
        <v>0</v>
      </c>
      <c r="AO36">
        <v>-0.0333082066106622</v>
      </c>
      <c r="AP36">
        <v>0.0607884824738031</v>
      </c>
      <c r="AR36">
        <f t="shared" si="12"/>
        <v>0.00512366396495674</v>
      </c>
      <c r="AS36">
        <f t="shared" si="13"/>
        <v>-0.00259415699282208</v>
      </c>
      <c r="AT36">
        <f t="shared" si="14"/>
        <v>-0.00429466115382984</v>
      </c>
      <c r="AU36">
        <f t="shared" si="15"/>
        <v>-0.00112646915202156</v>
      </c>
      <c r="AV36">
        <f t="shared" si="16"/>
        <v>0.0126714997451262</v>
      </c>
      <c r="AW36">
        <f t="shared" si="17"/>
        <v>0.00590544311464169</v>
      </c>
      <c r="AX36">
        <f t="shared" si="18"/>
        <v>0.0234219074467827</v>
      </c>
      <c r="AY36">
        <f t="shared" si="19"/>
        <v>0.0016712257710641</v>
      </c>
      <c r="AZ36">
        <f t="shared" si="20"/>
        <v>0.00973753940160519</v>
      </c>
      <c r="BA36">
        <f t="shared" si="21"/>
        <v>-0.00339180072359871</v>
      </c>
      <c r="BB36">
        <f t="shared" si="22"/>
        <v>-0.0394973452923737</v>
      </c>
      <c r="BC36">
        <f t="shared" si="23"/>
        <v>0.0553340401161067</v>
      </c>
    </row>
    <row r="37" customHeight="1" spans="1:55">
      <c r="A37" s="39">
        <v>45084</v>
      </c>
      <c r="C37" s="7">
        <f>(PFC.NS!F35-PFC.NS!B35)/PFC.NS!B35</f>
        <v>-0.0465016369499769</v>
      </c>
      <c r="D37" s="7">
        <f>(RECLTD.NS!F35-RECLTD.NS!B35)/RECLTD.NS!B35</f>
        <v>-0.0595802567702487</v>
      </c>
      <c r="E37" s="7">
        <f>(OIL.NS!F35-OIL.NS!B35)/OIL.NS!B35</f>
        <v>-0.0451944257603493</v>
      </c>
      <c r="F37" s="7">
        <f>(ONGC.NS!F35-ONGC.NS!B35)/ONGC.NS!B35</f>
        <v>-0.0442066779606768</v>
      </c>
      <c r="G37" s="7">
        <f>(IOC.NS!F35-IOC.NS!B35)/IOC.NS!B35</f>
        <v>-0.0641238839489486</v>
      </c>
      <c r="H37" s="7">
        <f>GAIL.NS!F35/GAIL.NS!B35-1</f>
        <v>-0.0247451047619047</v>
      </c>
      <c r="I37" s="7">
        <f>ENGINERSIN.NS!F35/ENGINERSIN.NS!B35-1</f>
        <v>-0.00309272004714745</v>
      </c>
      <c r="J37" s="7">
        <f>CONCOR.NS!F35/CONCOR.NS!B35-1</f>
        <v>-0.0141322652451507</v>
      </c>
      <c r="K37" s="7">
        <f>COALINDIA.NS!F35/COALINDIA.NS!B35-1</f>
        <v>-0.0630995453551912</v>
      </c>
      <c r="L37" s="7">
        <f>BEL.NS!F35/BEL.NS!B35-1</f>
        <v>-0.0176913263157895</v>
      </c>
      <c r="M37" s="7">
        <f>COCHINSHIP.NS!F35/COCHINSHIP.NS!B35-1</f>
        <v>-0.0458291853146853</v>
      </c>
      <c r="N37" s="7">
        <f>SJVN.NS!F35/SJVN.NS!B35-1</f>
        <v>0.0404193908576806</v>
      </c>
      <c r="R37" s="7">
        <f t="shared" si="0"/>
        <v>-0.0224536123502681</v>
      </c>
      <c r="S37" s="7">
        <f t="shared" si="1"/>
        <v>-0.0355884414469578</v>
      </c>
      <c r="T37" s="7">
        <f t="shared" si="2"/>
        <v>-0.0173087821522295</v>
      </c>
      <c r="U37" s="7">
        <f t="shared" si="3"/>
        <v>-0.0142478637189874</v>
      </c>
      <c r="V37" s="7">
        <f t="shared" si="4"/>
        <v>-0.0283719388680003</v>
      </c>
      <c r="W37" s="7">
        <f t="shared" si="5"/>
        <v>-0.000508594944304479</v>
      </c>
      <c r="X37" s="7">
        <f t="shared" si="6"/>
        <v>0.00633049693566659</v>
      </c>
      <c r="Y37" s="7">
        <f t="shared" si="7"/>
        <v>-0.00608598801366031</v>
      </c>
      <c r="Z37" s="7">
        <f t="shared" si="8"/>
        <v>-0.0223106564890946</v>
      </c>
      <c r="AA37" s="7">
        <f t="shared" si="9"/>
        <v>-0.00960252326051558</v>
      </c>
      <c r="AB37" s="7">
        <f t="shared" si="10"/>
        <v>-0.0396226148728631</v>
      </c>
      <c r="AC37" s="41">
        <f t="shared" si="11"/>
        <v>0.0500173686449405</v>
      </c>
      <c r="AE37">
        <v>0.00203411615297335</v>
      </c>
      <c r="AF37">
        <v>-0.00513070558797533</v>
      </c>
      <c r="AG37">
        <v>-0.00453781228306778</v>
      </c>
      <c r="AH37">
        <v>0.0145187826390044</v>
      </c>
      <c r="AI37">
        <v>-0.00884458440797153</v>
      </c>
      <c r="AJ37">
        <v>-0.00808181618032151</v>
      </c>
      <c r="AK37">
        <v>-0.0268352279238585</v>
      </c>
      <c r="AL37">
        <v>0.00230183695605464</v>
      </c>
      <c r="AM37">
        <v>-0.0113340014292325</v>
      </c>
      <c r="AN37">
        <v>-0.00424453391410633</v>
      </c>
      <c r="AO37">
        <v>-0.0188728085994502</v>
      </c>
      <c r="AP37">
        <v>-0.0292574765822604</v>
      </c>
      <c r="AR37">
        <f t="shared" si="12"/>
        <v>-0.0028180247021025</v>
      </c>
      <c r="AS37">
        <f t="shared" si="13"/>
        <v>-0.0104580436074992</v>
      </c>
      <c r="AT37">
        <f t="shared" si="14"/>
        <v>-0.00824215437148382</v>
      </c>
      <c r="AU37">
        <f t="shared" si="15"/>
        <v>0.0120915483573966</v>
      </c>
      <c r="AV37">
        <f t="shared" si="16"/>
        <v>-0.0122621803483746</v>
      </c>
      <c r="AW37">
        <f t="shared" si="17"/>
        <v>-0.0107356234393747</v>
      </c>
      <c r="AX37">
        <f t="shared" si="18"/>
        <v>-0.0307020667572981</v>
      </c>
      <c r="AY37">
        <f t="shared" si="19"/>
        <v>0.000547561064295537</v>
      </c>
      <c r="AZ37">
        <f t="shared" si="20"/>
        <v>-0.0142465776915545</v>
      </c>
      <c r="BA37">
        <f t="shared" si="21"/>
        <v>-0.00763633463770503</v>
      </c>
      <c r="BB37">
        <f t="shared" si="22"/>
        <v>-0.0250619472811617</v>
      </c>
      <c r="BC37">
        <f t="shared" si="23"/>
        <v>-0.0347119189399568</v>
      </c>
    </row>
    <row r="38" customHeight="1" spans="1:55">
      <c r="A38" s="39">
        <v>45085</v>
      </c>
      <c r="C38" s="7">
        <f>(PFC.NS!F36-PFC.NS!B36)/PFC.NS!B36</f>
        <v>-0.0482124659946021</v>
      </c>
      <c r="D38" s="7">
        <f>(RECLTD.NS!F36-RECLTD.NS!B36)/RECLTD.NS!B36</f>
        <v>-0.0643929168734142</v>
      </c>
      <c r="E38" s="7">
        <f>(OIL.NS!F36-OIL.NS!B36)/OIL.NS!B36</f>
        <v>-0.0510114920535841</v>
      </c>
      <c r="F38" s="7">
        <f>(ONGC.NS!F36-ONGC.NS!B36)/ONGC.NS!B36</f>
        <v>-0.0358776116504855</v>
      </c>
      <c r="G38" s="7">
        <f>(IOC.NS!F36-IOC.NS!B36)/IOC.NS!B36</f>
        <v>-0.0846310413223141</v>
      </c>
      <c r="H38" s="7">
        <f>GAIL.NS!F36/GAIL.NS!B36-1</f>
        <v>-0.0412693735139983</v>
      </c>
      <c r="I38" s="7">
        <f>ENGINERSIN.NS!F36/ENGINERSIN.NS!B36-1</f>
        <v>-0.0427428898678415</v>
      </c>
      <c r="J38" s="7">
        <f>CONCOR.NS!F36/CONCOR.NS!B36-1</f>
        <v>-0.013766234421365</v>
      </c>
      <c r="K38" s="7">
        <f>COALINDIA.NS!F36/COALINDIA.NS!B36-1</f>
        <v>-0.0842668950112418</v>
      </c>
      <c r="L38" s="7">
        <f>BEL.NS!F36/BEL.NS!B36-1</f>
        <v>-0.019788329113924</v>
      </c>
      <c r="M38" s="7">
        <f>COCHINSHIP.NS!F36/COCHINSHIP.NS!B36-1</f>
        <v>-0.0377617479451706</v>
      </c>
      <c r="N38" s="7">
        <f>SJVN.NS!F36/SJVN.NS!B36-1</f>
        <v>-0.0451992112608539</v>
      </c>
      <c r="R38" s="7">
        <f t="shared" si="0"/>
        <v>-0.0241644413948933</v>
      </c>
      <c r="S38" s="7">
        <f t="shared" si="1"/>
        <v>-0.0404011015501233</v>
      </c>
      <c r="T38" s="7">
        <f t="shared" si="2"/>
        <v>-0.0231258484454643</v>
      </c>
      <c r="U38" s="7">
        <f t="shared" si="3"/>
        <v>-0.00591879740879611</v>
      </c>
      <c r="V38" s="7">
        <f t="shared" si="4"/>
        <v>-0.0488790962413657</v>
      </c>
      <c r="W38" s="7">
        <f t="shared" si="5"/>
        <v>-0.017032863696398</v>
      </c>
      <c r="X38" s="7">
        <f t="shared" si="6"/>
        <v>-0.0333196728850274</v>
      </c>
      <c r="Y38" s="7">
        <f t="shared" si="7"/>
        <v>-0.0057199571898747</v>
      </c>
      <c r="Z38" s="7">
        <f t="shared" si="8"/>
        <v>-0.0434780061451452</v>
      </c>
      <c r="AA38" s="7">
        <f t="shared" si="9"/>
        <v>-0.0116995260586501</v>
      </c>
      <c r="AB38" s="7">
        <f t="shared" si="10"/>
        <v>-0.0315551775033485</v>
      </c>
      <c r="AC38" s="41">
        <f t="shared" si="11"/>
        <v>-0.0356012334735941</v>
      </c>
      <c r="AE38">
        <v>0.00935411720725688</v>
      </c>
      <c r="AF38">
        <v>0.0220458615042231</v>
      </c>
      <c r="AG38">
        <v>0.0121856237952916</v>
      </c>
      <c r="AH38">
        <v>-0.0119222018758443</v>
      </c>
      <c r="AI38">
        <v>0.00277229113655584</v>
      </c>
      <c r="AJ38">
        <v>0.00143100525571616</v>
      </c>
      <c r="AK38">
        <v>-0.004543485719921</v>
      </c>
      <c r="AL38">
        <v>-0.0010388478497217</v>
      </c>
      <c r="AM38">
        <v>-0.00197485930941695</v>
      </c>
      <c r="AN38">
        <v>0.0235402835972364</v>
      </c>
      <c r="AO38">
        <v>-0.00646348591333191</v>
      </c>
      <c r="AP38">
        <v>-0.0135871585609574</v>
      </c>
      <c r="AR38">
        <f t="shared" si="12"/>
        <v>0.00450197635218103</v>
      </c>
      <c r="AS38">
        <f t="shared" si="13"/>
        <v>0.0167185234846992</v>
      </c>
      <c r="AT38">
        <f t="shared" si="14"/>
        <v>0.00848128170687556</v>
      </c>
      <c r="AU38">
        <f t="shared" si="15"/>
        <v>-0.0143494361574521</v>
      </c>
      <c r="AV38">
        <f t="shared" si="16"/>
        <v>-0.000645304803847189</v>
      </c>
      <c r="AW38">
        <f t="shared" si="17"/>
        <v>-0.00122280200333702</v>
      </c>
      <c r="AX38">
        <f t="shared" si="18"/>
        <v>-0.0084103245533606</v>
      </c>
      <c r="AY38">
        <f t="shared" si="19"/>
        <v>-0.0027931237414808</v>
      </c>
      <c r="AZ38">
        <f t="shared" si="20"/>
        <v>-0.00488743557173898</v>
      </c>
      <c r="BA38">
        <f t="shared" si="21"/>
        <v>0.0201484828736377</v>
      </c>
      <c r="BB38">
        <f t="shared" si="22"/>
        <v>-0.0126526245950434</v>
      </c>
      <c r="BC38">
        <f t="shared" si="23"/>
        <v>-0.0190416009186538</v>
      </c>
    </row>
    <row r="39" customHeight="1" spans="1:55">
      <c r="A39" s="39">
        <v>45086</v>
      </c>
      <c r="C39" s="7">
        <f>(PFC.NS!F37-PFC.NS!B37)/PFC.NS!B37</f>
        <v>-0.0480014159596495</v>
      </c>
      <c r="D39" s="7">
        <f>(RECLTD.NS!F37-RECLTD.NS!B37)/RECLTD.NS!B37</f>
        <v>-0.038948610237777</v>
      </c>
      <c r="E39" s="7">
        <f>(OIL.NS!F37-OIL.NS!B37)/OIL.NS!B37</f>
        <v>-0.0408845114957541</v>
      </c>
      <c r="F39" s="7">
        <f>(ONGC.NS!F37-ONGC.NS!B37)/ONGC.NS!B37</f>
        <v>-0.0606792481304258</v>
      </c>
      <c r="G39" s="7">
        <f>(IOC.NS!F37-IOC.NS!B37)/IOC.NS!B37</f>
        <v>-0.0764928074221554</v>
      </c>
      <c r="H39" s="7">
        <f>GAIL.NS!F37/GAIL.NS!B37-1</f>
        <v>-0.0293610106098947</v>
      </c>
      <c r="I39" s="7">
        <f>ENGINERSIN.NS!F37/ENGINERSIN.NS!B37-1</f>
        <v>-0.0194364908584816</v>
      </c>
      <c r="J39" s="7">
        <f>CONCOR.NS!F37/CONCOR.NS!B37-1</f>
        <v>-0.0147902492581602</v>
      </c>
      <c r="K39" s="7">
        <f>COALINDIA.NS!F37/COALINDIA.NS!B37-1</f>
        <v>-0.07629361532597</v>
      </c>
      <c r="L39" s="7">
        <f>BEL.NS!F37/BEL.NS!B37-1</f>
        <v>0.00781223728813552</v>
      </c>
      <c r="M39" s="7">
        <f>COCHINSHIP.NS!F37/COCHINSHIP.NS!B37-1</f>
        <v>-0.0243285614523553</v>
      </c>
      <c r="N39" s="7">
        <f>SJVN.NS!F37/SJVN.NS!B37-1</f>
        <v>-0.0301193260491046</v>
      </c>
      <c r="R39" s="7">
        <f t="shared" si="0"/>
        <v>-0.0239533913599407</v>
      </c>
      <c r="S39" s="7">
        <f t="shared" si="1"/>
        <v>-0.0149567949144861</v>
      </c>
      <c r="T39" s="7">
        <f t="shared" si="2"/>
        <v>-0.0129988678876344</v>
      </c>
      <c r="U39" s="7">
        <f t="shared" si="3"/>
        <v>-0.0307204338887365</v>
      </c>
      <c r="V39" s="7">
        <f t="shared" si="4"/>
        <v>-0.040740862341207</v>
      </c>
      <c r="W39" s="7">
        <f t="shared" si="5"/>
        <v>-0.00512450079229447</v>
      </c>
      <c r="X39" s="7">
        <f t="shared" si="6"/>
        <v>-0.0100132738756676</v>
      </c>
      <c r="Y39" s="7">
        <f t="shared" si="7"/>
        <v>-0.00674397202666985</v>
      </c>
      <c r="Z39" s="7">
        <f t="shared" si="8"/>
        <v>-0.0355047264598734</v>
      </c>
      <c r="AA39" s="7">
        <f t="shared" si="9"/>
        <v>0.0159010403434095</v>
      </c>
      <c r="AB39" s="7">
        <f t="shared" si="10"/>
        <v>-0.0181219910105331</v>
      </c>
      <c r="AC39" s="41">
        <f t="shared" si="11"/>
        <v>-0.0205213482618448</v>
      </c>
      <c r="AE39">
        <v>0.0172138170704746</v>
      </c>
      <c r="AF39">
        <v>0.0365593467129754</v>
      </c>
      <c r="AG39">
        <v>-0.00136837513046102</v>
      </c>
      <c r="AH39">
        <v>0.0051730151879316</v>
      </c>
      <c r="AI39">
        <v>0.0170193170079868</v>
      </c>
      <c r="AJ39">
        <v>0.00285573475771158</v>
      </c>
      <c r="AK39">
        <v>0.0018198482323224</v>
      </c>
      <c r="AL39">
        <v>-0.0150355964416849</v>
      </c>
      <c r="AM39">
        <v>0.00591261994997724</v>
      </c>
      <c r="AN39">
        <v>-0.0104406314555832</v>
      </c>
      <c r="AO39">
        <v>0.033252739576087</v>
      </c>
      <c r="AP39">
        <v>0.0402199311699595</v>
      </c>
      <c r="AR39">
        <f t="shared" si="12"/>
        <v>0.0123616762153987</v>
      </c>
      <c r="AS39">
        <f t="shared" si="13"/>
        <v>0.0312320086934515</v>
      </c>
      <c r="AT39">
        <f t="shared" si="14"/>
        <v>-0.00507271721887706</v>
      </c>
      <c r="AU39">
        <f t="shared" si="15"/>
        <v>0.00274578090632377</v>
      </c>
      <c r="AV39">
        <f t="shared" si="16"/>
        <v>0.0136017210675838</v>
      </c>
      <c r="AW39">
        <f t="shared" si="17"/>
        <v>0.000201927498658386</v>
      </c>
      <c r="AX39">
        <f t="shared" si="18"/>
        <v>-0.0020469906011172</v>
      </c>
      <c r="AY39">
        <f t="shared" si="19"/>
        <v>-0.016789872333444</v>
      </c>
      <c r="AZ39">
        <f t="shared" si="20"/>
        <v>0.0030000436876552</v>
      </c>
      <c r="BA39">
        <f t="shared" si="21"/>
        <v>-0.0138324321791819</v>
      </c>
      <c r="BB39">
        <f t="shared" si="22"/>
        <v>0.0270636008943755</v>
      </c>
      <c r="BC39">
        <f t="shared" si="23"/>
        <v>0.0347654888122631</v>
      </c>
    </row>
    <row r="40" customHeight="1" spans="1:55">
      <c r="A40" s="39">
        <v>45089</v>
      </c>
      <c r="C40" s="7">
        <f>(PFC.NS!F38-PFC.NS!B38)/PFC.NS!B38</f>
        <v>-0.0385132431500783</v>
      </c>
      <c r="D40" s="7">
        <f>(RECLTD.NS!F38-RECLTD.NS!B38)/RECLTD.NS!B38</f>
        <v>-0.0278175055688168</v>
      </c>
      <c r="E40" s="7">
        <f>(OIL.NS!F38-OIL.NS!B38)/OIL.NS!B38</f>
        <v>-0.04649865625</v>
      </c>
      <c r="F40" s="7">
        <f>(ONGC.NS!F38-ONGC.NS!B38)/ONGC.NS!B38</f>
        <v>-0.0445272827435344</v>
      </c>
      <c r="G40" s="7">
        <f>(IOC.NS!F38-IOC.NS!B38)/IOC.NS!B38</f>
        <v>-0.0658192193766004</v>
      </c>
      <c r="H40" s="7">
        <f>GAIL.NS!F38/GAIL.NS!B38-1</f>
        <v>-0.0284392571428571</v>
      </c>
      <c r="I40" s="7">
        <f>ENGINERSIN.NS!F38/ENGINERSIN.NS!B38-1</f>
        <v>-0.0149712272727273</v>
      </c>
      <c r="J40" s="7">
        <f>CONCOR.NS!F38/CONCOR.NS!B38-1</f>
        <v>-0.0163579729323309</v>
      </c>
      <c r="K40" s="7">
        <f>COALINDIA.NS!F38/COALINDIA.NS!B38-1</f>
        <v>-0.067966291347207</v>
      </c>
      <c r="L40" s="7">
        <f>BEL.NS!F38/BEL.NS!B38-1</f>
        <v>-0.0269806786353206</v>
      </c>
      <c r="M40" s="7">
        <f>COCHINSHIP.NS!F38/COCHINSHIP.NS!B38-1</f>
        <v>-0.017636542857143</v>
      </c>
      <c r="N40" s="7">
        <f>SJVN.NS!F38/SJVN.NS!B38-1</f>
        <v>0.0193133782203438</v>
      </c>
      <c r="R40" s="7">
        <f t="shared" si="0"/>
        <v>-0.0144652185503694</v>
      </c>
      <c r="S40" s="7">
        <f t="shared" si="1"/>
        <v>-0.0038256902455259</v>
      </c>
      <c r="T40" s="7">
        <f t="shared" si="2"/>
        <v>-0.0186130126418803</v>
      </c>
      <c r="U40" s="7">
        <f t="shared" si="3"/>
        <v>-0.014568468501845</v>
      </c>
      <c r="V40" s="7">
        <f t="shared" si="4"/>
        <v>-0.0300672742956521</v>
      </c>
      <c r="W40" s="7">
        <f t="shared" si="5"/>
        <v>-0.00420274732525687</v>
      </c>
      <c r="X40" s="7">
        <f t="shared" si="6"/>
        <v>-0.00554801028991322</v>
      </c>
      <c r="Y40" s="7">
        <f t="shared" si="7"/>
        <v>-0.00831169570084053</v>
      </c>
      <c r="Z40" s="7">
        <f t="shared" si="8"/>
        <v>-0.0271774024811104</v>
      </c>
      <c r="AA40" s="7">
        <f t="shared" si="9"/>
        <v>-0.0188918755800467</v>
      </c>
      <c r="AB40" s="7">
        <f t="shared" si="10"/>
        <v>-0.0114299724153208</v>
      </c>
      <c r="AC40" s="41">
        <f t="shared" si="11"/>
        <v>0.0289113560076037</v>
      </c>
      <c r="AE40">
        <v>0.00444229566886115</v>
      </c>
      <c r="AF40">
        <v>0.00193864421010854</v>
      </c>
      <c r="AG40">
        <v>-0.00156625962642253</v>
      </c>
      <c r="AH40">
        <v>0.00386212227234119</v>
      </c>
      <c r="AI40">
        <v>0.000544250480739314</v>
      </c>
      <c r="AJ40">
        <v>0.0174327697566023</v>
      </c>
      <c r="AK40">
        <v>0.018910933288833</v>
      </c>
      <c r="AL40">
        <v>-0.0187917279065298</v>
      </c>
      <c r="AM40">
        <v>-0.00021828424141684</v>
      </c>
      <c r="AN40">
        <v>0.0248769122086682</v>
      </c>
      <c r="AO40">
        <v>-0.0117170407854185</v>
      </c>
      <c r="AP40">
        <v>0.00785334902111295</v>
      </c>
      <c r="AR40">
        <f t="shared" si="12"/>
        <v>-0.000409845186214701</v>
      </c>
      <c r="AS40">
        <f t="shared" si="13"/>
        <v>-0.00338869380941535</v>
      </c>
      <c r="AT40">
        <f t="shared" si="14"/>
        <v>-0.00527060171483857</v>
      </c>
      <c r="AU40">
        <f t="shared" si="15"/>
        <v>0.00143488799073336</v>
      </c>
      <c r="AV40">
        <f t="shared" si="16"/>
        <v>-0.00287334545966372</v>
      </c>
      <c r="AW40">
        <f t="shared" si="17"/>
        <v>0.0147789624975491</v>
      </c>
      <c r="AX40">
        <f t="shared" si="18"/>
        <v>0.0150440944553934</v>
      </c>
      <c r="AY40">
        <f t="shared" si="19"/>
        <v>-0.0205460037982889</v>
      </c>
      <c r="AZ40">
        <f t="shared" si="20"/>
        <v>-0.00313086050373887</v>
      </c>
      <c r="BA40">
        <f t="shared" si="21"/>
        <v>0.0214851114850695</v>
      </c>
      <c r="BB40">
        <f t="shared" si="22"/>
        <v>-0.01790617946713</v>
      </c>
      <c r="BC40">
        <f t="shared" si="23"/>
        <v>0.00239890666341656</v>
      </c>
    </row>
    <row r="41" customHeight="1" spans="1:55">
      <c r="A41" s="39">
        <v>45090</v>
      </c>
      <c r="C41" s="7">
        <f>(PFC.NS!F39-PFC.NS!B39)/PFC.NS!B39</f>
        <v>-0.04901344324299</v>
      </c>
      <c r="D41" s="7">
        <f>(RECLTD.NS!F39-RECLTD.NS!B39)/RECLTD.NS!B39</f>
        <v>-0.0607751232011005</v>
      </c>
      <c r="E41" s="7">
        <f>(OIL.NS!F39-OIL.NS!B39)/OIL.NS!B39</f>
        <v>-0.0465010982824468</v>
      </c>
      <c r="F41" s="7">
        <f>(ONGC.NS!F39-ONGC.NS!B39)/ONGC.NS!B39</f>
        <v>-0.0429930162949681</v>
      </c>
      <c r="G41" s="7">
        <f>(IOC.NS!F39-IOC.NS!B39)/IOC.NS!B39</f>
        <v>-0.0869539814098866</v>
      </c>
      <c r="H41" s="7">
        <f>GAIL.NS!F39/GAIL.NS!B39-1</f>
        <v>-0.0202184337957083</v>
      </c>
      <c r="I41" s="7">
        <f>ENGINERSIN.NS!F39/ENGINERSIN.NS!B39-1</f>
        <v>-0.0210840508576937</v>
      </c>
      <c r="J41" s="7">
        <f>CONCOR.NS!F39/CONCOR.NS!B39-1</f>
        <v>-0.0302951042296071</v>
      </c>
      <c r="K41" s="7">
        <f>COALINDIA.NS!F39/COALINDIA.NS!B39-1</f>
        <v>-0.0752597304347826</v>
      </c>
      <c r="L41" s="7">
        <f>BEL.NS!F39/BEL.NS!B39-1</f>
        <v>0.0062642450998458</v>
      </c>
      <c r="M41" s="7">
        <f>COCHINSHIP.NS!F39/COCHINSHIP.NS!B39-1</f>
        <v>-0.020773828005403</v>
      </c>
      <c r="N41" s="7">
        <f>SJVN.NS!F39/SJVN.NS!B39-1</f>
        <v>-0.0332373589743589</v>
      </c>
      <c r="R41" s="7">
        <f t="shared" si="0"/>
        <v>-0.0249654186432812</v>
      </c>
      <c r="S41" s="7">
        <f t="shared" si="1"/>
        <v>-0.0367833078778096</v>
      </c>
      <c r="T41" s="7">
        <f t="shared" si="2"/>
        <v>-0.0186154546743271</v>
      </c>
      <c r="U41" s="7">
        <f t="shared" si="3"/>
        <v>-0.0130342020532788</v>
      </c>
      <c r="V41" s="7">
        <f t="shared" si="4"/>
        <v>-0.0512020363289382</v>
      </c>
      <c r="W41" s="7">
        <f t="shared" si="5"/>
        <v>0.00401807602189193</v>
      </c>
      <c r="X41" s="7">
        <f t="shared" si="6"/>
        <v>-0.0116608338748797</v>
      </c>
      <c r="Y41" s="7">
        <f t="shared" si="7"/>
        <v>-0.0222488269981168</v>
      </c>
      <c r="Z41" s="7">
        <f t="shared" si="8"/>
        <v>-0.034470841568686</v>
      </c>
      <c r="AA41" s="7">
        <f t="shared" si="9"/>
        <v>0.0143530481551197</v>
      </c>
      <c r="AB41" s="7">
        <f t="shared" si="10"/>
        <v>-0.0145672575635808</v>
      </c>
      <c r="AC41" s="41">
        <f t="shared" si="11"/>
        <v>-0.023639381187099</v>
      </c>
      <c r="AE41">
        <v>-0.0098987609264605</v>
      </c>
      <c r="AF41">
        <v>-0.00777722249623069</v>
      </c>
      <c r="AG41">
        <v>-0.008262787867249</v>
      </c>
      <c r="AH41">
        <v>0.0140354618268003</v>
      </c>
      <c r="AI41">
        <v>0.0135100844076774</v>
      </c>
      <c r="AJ41">
        <v>0.00140020418026358</v>
      </c>
      <c r="AK41">
        <v>-0.00851066861420422</v>
      </c>
      <c r="AL41">
        <v>0.0171321653746659</v>
      </c>
      <c r="AM41">
        <v>0</v>
      </c>
      <c r="AN41">
        <v>-0.00574952448205003</v>
      </c>
      <c r="AO41">
        <v>-0.00472555234109707</v>
      </c>
      <c r="AP41">
        <v>0.0026043045105821</v>
      </c>
      <c r="AR41">
        <f t="shared" si="12"/>
        <v>-0.0147509017815363</v>
      </c>
      <c r="AS41">
        <f t="shared" si="13"/>
        <v>-0.0131045605157546</v>
      </c>
      <c r="AT41">
        <f t="shared" si="14"/>
        <v>-0.011967129955665</v>
      </c>
      <c r="AU41">
        <f t="shared" si="15"/>
        <v>0.0116082275451925</v>
      </c>
      <c r="AV41">
        <f t="shared" si="16"/>
        <v>0.0100924884672744</v>
      </c>
      <c r="AW41">
        <f t="shared" si="17"/>
        <v>-0.00125360307878961</v>
      </c>
      <c r="AX41">
        <f t="shared" si="18"/>
        <v>-0.0123775074476438</v>
      </c>
      <c r="AY41">
        <f t="shared" si="19"/>
        <v>0.0153778894829068</v>
      </c>
      <c r="AZ41">
        <f t="shared" si="20"/>
        <v>-0.00291257626232203</v>
      </c>
      <c r="BA41">
        <f t="shared" si="21"/>
        <v>-0.00914132520564874</v>
      </c>
      <c r="BB41">
        <f t="shared" si="22"/>
        <v>-0.0109146910228086</v>
      </c>
      <c r="BC41">
        <f t="shared" si="23"/>
        <v>-0.00285013784711429</v>
      </c>
    </row>
    <row r="42" customHeight="1" spans="1:55">
      <c r="A42" s="39">
        <v>45091</v>
      </c>
      <c r="C42" s="7">
        <f>(PFC.NS!F40-PFC.NS!B40)/PFC.NS!B40</f>
        <v>-0.0669031417098057</v>
      </c>
      <c r="D42" s="7">
        <f>(RECLTD.NS!F40-RECLTD.NS!B40)/RECLTD.NS!B40</f>
        <v>-0.0695506268809766</v>
      </c>
      <c r="E42" s="7">
        <f>(OIL.NS!F40-OIL.NS!B40)/OIL.NS!B40</f>
        <v>-0.0594985914396887</v>
      </c>
      <c r="F42" s="7">
        <f>(ONGC.NS!F40-ONGC.NS!B40)/ONGC.NS!B40</f>
        <v>-0.0350619781526466</v>
      </c>
      <c r="G42" s="7">
        <f>(IOC.NS!F40-IOC.NS!B40)/IOC.NS!B40</f>
        <v>-0.0680105119743116</v>
      </c>
      <c r="H42" s="7">
        <f>GAIL.NS!F40/GAIL.NS!B40-1</f>
        <v>-0.0334420725213741</v>
      </c>
      <c r="I42" s="7">
        <f>ENGINERSIN.NS!F40/ENGINERSIN.NS!B40-1</f>
        <v>-0.0237543910164175</v>
      </c>
      <c r="J42" s="7">
        <f>CONCOR.NS!F40/CONCOR.NS!B40-1</f>
        <v>-0.00299650076335878</v>
      </c>
      <c r="K42" s="7">
        <f>COALINDIA.NS!F40/COALINDIA.NS!B40-1</f>
        <v>-0.0748574704182028</v>
      </c>
      <c r="L42" s="7">
        <f>BEL.NS!F40/BEL.NS!B40-1</f>
        <v>-0.0195391012593232</v>
      </c>
      <c r="M42" s="7">
        <f>COCHINSHIP.NS!F40/COCHINSHIP.NS!B40-1</f>
        <v>-0.0231912671480146</v>
      </c>
      <c r="N42" s="7">
        <f>SJVN.NS!F40/SJVN.NS!B40-1</f>
        <v>-0.0194017125655439</v>
      </c>
      <c r="R42" s="7">
        <f t="shared" si="0"/>
        <v>-0.0428551171100969</v>
      </c>
      <c r="S42" s="7">
        <f t="shared" si="1"/>
        <v>-0.0455588115576857</v>
      </c>
      <c r="T42" s="7">
        <f t="shared" si="2"/>
        <v>-0.0316129478315689</v>
      </c>
      <c r="U42" s="7">
        <f t="shared" si="3"/>
        <v>-0.00510316391095721</v>
      </c>
      <c r="V42" s="7">
        <f t="shared" si="4"/>
        <v>-0.0322585668933633</v>
      </c>
      <c r="W42" s="7">
        <f t="shared" si="5"/>
        <v>-0.00920556270377386</v>
      </c>
      <c r="X42" s="7">
        <f t="shared" si="6"/>
        <v>-0.0143311740336035</v>
      </c>
      <c r="Y42" s="7">
        <f t="shared" si="7"/>
        <v>0.00504977646813157</v>
      </c>
      <c r="Z42" s="7">
        <f t="shared" si="8"/>
        <v>-0.0340685815521062</v>
      </c>
      <c r="AA42" s="7">
        <f t="shared" si="9"/>
        <v>-0.0114502982040493</v>
      </c>
      <c r="AB42" s="7">
        <f t="shared" si="10"/>
        <v>-0.0169846967061924</v>
      </c>
      <c r="AC42" s="41">
        <f t="shared" si="11"/>
        <v>-0.00980373477828408</v>
      </c>
      <c r="AE42">
        <v>-0.000746214897189748</v>
      </c>
      <c r="AF42">
        <v>-0.014087087407388</v>
      </c>
      <c r="AG42">
        <v>0.00138181996417556</v>
      </c>
      <c r="AH42">
        <v>-0.0012678884431942</v>
      </c>
      <c r="AI42">
        <v>-0.00268744986863983</v>
      </c>
      <c r="AJ42">
        <v>-0.00046652012741682</v>
      </c>
      <c r="AK42">
        <v>-0.0264372696590133</v>
      </c>
      <c r="AL42">
        <v>-0.00431234380843461</v>
      </c>
      <c r="AM42">
        <v>-0.00152984326777979</v>
      </c>
      <c r="AN42">
        <v>0.00452023488406213</v>
      </c>
      <c r="AO42">
        <v>0.0150080029511498</v>
      </c>
      <c r="AP42">
        <v>0.0116355582769634</v>
      </c>
      <c r="AR42">
        <f t="shared" si="12"/>
        <v>-0.00559835575226559</v>
      </c>
      <c r="AS42">
        <f t="shared" si="13"/>
        <v>-0.0194144254269119</v>
      </c>
      <c r="AT42">
        <f t="shared" si="14"/>
        <v>-0.00232252212424048</v>
      </c>
      <c r="AU42">
        <f t="shared" si="15"/>
        <v>-0.00369512272480203</v>
      </c>
      <c r="AV42">
        <f t="shared" si="16"/>
        <v>-0.00610504580904286</v>
      </c>
      <c r="AW42">
        <f t="shared" si="17"/>
        <v>-0.00312032738647001</v>
      </c>
      <c r="AX42">
        <f t="shared" si="18"/>
        <v>-0.0303041084924529</v>
      </c>
      <c r="AY42">
        <f t="shared" si="19"/>
        <v>-0.00606661970019371</v>
      </c>
      <c r="AZ42">
        <f t="shared" si="20"/>
        <v>-0.00444241953010182</v>
      </c>
      <c r="BA42">
        <f t="shared" si="21"/>
        <v>0.00112843416046343</v>
      </c>
      <c r="BB42">
        <f t="shared" si="22"/>
        <v>0.0088188642694383</v>
      </c>
      <c r="BC42">
        <f t="shared" si="23"/>
        <v>0.00618111591926701</v>
      </c>
    </row>
    <row r="43" customHeight="1" spans="1:55">
      <c r="A43" s="39">
        <v>45092</v>
      </c>
      <c r="C43" s="7">
        <f>(PFC.NS!F41-PFC.NS!B41)/PFC.NS!B41</f>
        <v>-0.0494626390073306</v>
      </c>
      <c r="D43" s="7">
        <f>(RECLTD.NS!F41-RECLTD.NS!B41)/RECLTD.NS!B41</f>
        <v>-0.0781168151872026</v>
      </c>
      <c r="E43" s="7">
        <f>(OIL.NS!F41-OIL.NS!B41)/OIL.NS!B41</f>
        <v>-0.0444410259245042</v>
      </c>
      <c r="F43" s="7">
        <f>(ONGC.NS!F41-ONGC.NS!B41)/ONGC.NS!B41</f>
        <v>-0.0448509587301588</v>
      </c>
      <c r="G43" s="7">
        <f>(IOC.NS!F41-IOC.NS!B41)/IOC.NS!B41</f>
        <v>-0.081470479695483</v>
      </c>
      <c r="H43" s="7">
        <f>GAIL.NS!F41/GAIL.NS!B41-1</f>
        <v>-0.0307385642930569</v>
      </c>
      <c r="I43" s="7">
        <f>ENGINERSIN.NS!F41/ENGINERSIN.NS!B41-1</f>
        <v>-0.0372066455981942</v>
      </c>
      <c r="J43" s="7">
        <f>CONCOR.NS!F41/CONCOR.NS!B41-1</f>
        <v>-0.0144339007199697</v>
      </c>
      <c r="K43" s="7">
        <f>COALINDIA.NS!F41/COALINDIA.NS!B41-1</f>
        <v>-0.0734505637886199</v>
      </c>
      <c r="L43" s="7">
        <f>BEL.NS!F41/BEL.NS!B41-1</f>
        <v>-0.00738995869209302</v>
      </c>
      <c r="M43" s="7">
        <f>COCHINSHIP.NS!F41/COCHINSHIP.NS!B41-1</f>
        <v>0.00426855575868368</v>
      </c>
      <c r="N43" s="7">
        <f>SJVN.NS!F41/SJVN.NS!B41-1</f>
        <v>-0.0193723076923076</v>
      </c>
      <c r="R43" s="7">
        <f t="shared" si="0"/>
        <v>-0.0254146144076218</v>
      </c>
      <c r="S43" s="7">
        <f t="shared" si="1"/>
        <v>-0.0541249998639117</v>
      </c>
      <c r="T43" s="7">
        <f t="shared" si="2"/>
        <v>-0.0165553823163845</v>
      </c>
      <c r="U43" s="7">
        <f t="shared" si="3"/>
        <v>-0.0148921444884695</v>
      </c>
      <c r="V43" s="7">
        <f t="shared" si="4"/>
        <v>-0.0457185346145346</v>
      </c>
      <c r="W43" s="7">
        <f t="shared" si="5"/>
        <v>-0.00650205447545664</v>
      </c>
      <c r="X43" s="7">
        <f t="shared" si="6"/>
        <v>-0.0277834286153802</v>
      </c>
      <c r="Y43" s="7">
        <f t="shared" si="7"/>
        <v>-0.00638762348847941</v>
      </c>
      <c r="Z43" s="7">
        <f t="shared" si="8"/>
        <v>-0.0326616749225233</v>
      </c>
      <c r="AA43" s="7">
        <f t="shared" si="9"/>
        <v>0.000698844363180913</v>
      </c>
      <c r="AB43" s="7">
        <f t="shared" si="10"/>
        <v>0.0104751262005058</v>
      </c>
      <c r="AC43" s="41">
        <f t="shared" si="11"/>
        <v>-0.00977432990504776</v>
      </c>
      <c r="AE43">
        <v>0.00355760197654663</v>
      </c>
      <c r="AF43">
        <v>0.00690472733109445</v>
      </c>
      <c r="AG43">
        <v>0.00334813865514929</v>
      </c>
      <c r="AH43">
        <v>-0.00413156624723496</v>
      </c>
      <c r="AI43">
        <v>-0.00810596934596272</v>
      </c>
      <c r="AJ43">
        <v>0.00326114679897269</v>
      </c>
      <c r="AK43">
        <v>0.0353939104652944</v>
      </c>
      <c r="AL43">
        <v>0.0133308791897926</v>
      </c>
      <c r="AM43">
        <v>-0.000218812212527171</v>
      </c>
      <c r="AN43">
        <v>0.026301331094271</v>
      </c>
      <c r="AO43">
        <v>0.0386372151714419</v>
      </c>
      <c r="AP43">
        <v>-0.00257403391661294</v>
      </c>
      <c r="AR43">
        <f t="shared" si="12"/>
        <v>-0.00129453887852922</v>
      </c>
      <c r="AS43">
        <f t="shared" si="13"/>
        <v>0.00157738931157056</v>
      </c>
      <c r="AT43">
        <f t="shared" si="14"/>
        <v>-0.000356203433266752</v>
      </c>
      <c r="AU43">
        <f t="shared" si="15"/>
        <v>-0.00655880052884278</v>
      </c>
      <c r="AV43">
        <f t="shared" si="16"/>
        <v>-0.0115235652863658</v>
      </c>
      <c r="AW43">
        <f t="shared" si="17"/>
        <v>0.000607339539919498</v>
      </c>
      <c r="AX43">
        <f t="shared" si="18"/>
        <v>0.0315270716318547</v>
      </c>
      <c r="AY43">
        <f t="shared" si="19"/>
        <v>0.0115766032980335</v>
      </c>
      <c r="AZ43">
        <f t="shared" si="20"/>
        <v>-0.0031313884748492</v>
      </c>
      <c r="BA43">
        <f t="shared" si="21"/>
        <v>0.0229095303706723</v>
      </c>
      <c r="BB43">
        <f t="shared" si="22"/>
        <v>0.0324480764897304</v>
      </c>
      <c r="BC43">
        <f t="shared" si="23"/>
        <v>-0.00802847627430933</v>
      </c>
    </row>
    <row r="44" customHeight="1" spans="1:55">
      <c r="A44" s="39">
        <v>45093</v>
      </c>
      <c r="C44" s="7">
        <f>(PFC.NS!F42-PFC.NS!B42)/PFC.NS!B42</f>
        <v>-0.0283872816456002</v>
      </c>
      <c r="D44" s="7">
        <f>(RECLTD.NS!F42-RECLTD.NS!B42)/RECLTD.NS!B42</f>
        <v>-0.0539898714991762</v>
      </c>
      <c r="E44" s="7">
        <f>(OIL.NS!F42-OIL.NS!B42)/OIL.NS!B42</f>
        <v>-0.0476280666666667</v>
      </c>
      <c r="F44" s="7">
        <f>(ONGC.NS!F42-ONGC.NS!B42)/ONGC.NS!B42</f>
        <v>-0.0532971879936809</v>
      </c>
      <c r="G44" s="7">
        <f>(IOC.NS!F42-IOC.NS!B42)/IOC.NS!B42</f>
        <v>-0.0859468494623655</v>
      </c>
      <c r="H44" s="7">
        <f>GAIL.NS!F42/GAIL.NS!B42-1</f>
        <v>-0.0275725007716184</v>
      </c>
      <c r="I44" s="7">
        <f>ENGINERSIN.NS!F42/ENGINERSIN.NS!B42-1</f>
        <v>0.0134952110091744</v>
      </c>
      <c r="J44" s="7">
        <f>CONCOR.NS!F42/CONCOR.NS!B42-1</f>
        <v>-0.00909267819548876</v>
      </c>
      <c r="K44" s="7">
        <f>COALINDIA.NS!F42/COALINDIA.NS!B42-1</f>
        <v>-0.0708154704595185</v>
      </c>
      <c r="L44" s="7">
        <f>BEL.NS!F42/BEL.NS!B42-1</f>
        <v>0.0115641125536194</v>
      </c>
      <c r="M44" s="7">
        <f>COCHINSHIP.NS!F42/COCHINSHIP.NS!B42-1</f>
        <v>0.0232527526881721</v>
      </c>
      <c r="N44" s="7">
        <f>SJVN.NS!F42/SJVN.NS!B42-1</f>
        <v>-0.0256408160592176</v>
      </c>
      <c r="R44" s="7">
        <f t="shared" si="0"/>
        <v>-0.00433925704589142</v>
      </c>
      <c r="S44" s="7">
        <f t="shared" si="1"/>
        <v>-0.0299980561758854</v>
      </c>
      <c r="T44" s="7">
        <f t="shared" si="2"/>
        <v>-0.0197424230585469</v>
      </c>
      <c r="U44" s="7">
        <f t="shared" si="3"/>
        <v>-0.0233383737519915</v>
      </c>
      <c r="V44" s="7">
        <f t="shared" si="4"/>
        <v>-0.0501949043814172</v>
      </c>
      <c r="W44" s="7">
        <f t="shared" si="5"/>
        <v>-0.00333599095401819</v>
      </c>
      <c r="X44" s="7">
        <f t="shared" si="6"/>
        <v>0.0229184279919884</v>
      </c>
      <c r="Y44" s="7">
        <f t="shared" si="7"/>
        <v>-0.00104640096399841</v>
      </c>
      <c r="Z44" s="7">
        <f t="shared" si="8"/>
        <v>-0.0300265815934219</v>
      </c>
      <c r="AA44" s="7">
        <f t="shared" si="9"/>
        <v>0.0196529156088934</v>
      </c>
      <c r="AB44" s="7">
        <f t="shared" si="10"/>
        <v>0.0294593231299942</v>
      </c>
      <c r="AC44" s="41">
        <f t="shared" si="11"/>
        <v>-0.0160428382719578</v>
      </c>
      <c r="AE44">
        <v>0.000760911202207734</v>
      </c>
      <c r="AF44">
        <v>0.00815793506665477</v>
      </c>
      <c r="AG44">
        <v>-0.00137725984428387</v>
      </c>
      <c r="AH44">
        <v>0.00508263491501686</v>
      </c>
      <c r="AI44">
        <v>-0.00271666519307473</v>
      </c>
      <c r="AJ44">
        <v>0.00464036179195111</v>
      </c>
      <c r="AK44">
        <v>0.0163611941221058</v>
      </c>
      <c r="AL44">
        <v>-0.0110590537755869</v>
      </c>
      <c r="AM44">
        <v>-0.00614438531442146</v>
      </c>
      <c r="AN44">
        <v>-0.00279938788644192</v>
      </c>
      <c r="AO44">
        <v>0.0231269093959955</v>
      </c>
      <c r="AP44">
        <v>-0.00776201677474261</v>
      </c>
      <c r="AR44">
        <f t="shared" si="12"/>
        <v>-0.00409122965286811</v>
      </c>
      <c r="AS44">
        <f t="shared" si="13"/>
        <v>0.00283059704713088</v>
      </c>
      <c r="AT44">
        <f t="shared" si="14"/>
        <v>-0.00508160193269991</v>
      </c>
      <c r="AU44">
        <f t="shared" si="15"/>
        <v>0.00265540063340903</v>
      </c>
      <c r="AV44">
        <f t="shared" si="16"/>
        <v>-0.00613426113347776</v>
      </c>
      <c r="AW44">
        <f t="shared" si="17"/>
        <v>0.00198655453289792</v>
      </c>
      <c r="AX44">
        <f t="shared" si="18"/>
        <v>0.0124943552886662</v>
      </c>
      <c r="AY44">
        <f t="shared" si="19"/>
        <v>-0.012813329667346</v>
      </c>
      <c r="AZ44">
        <f t="shared" si="20"/>
        <v>-0.0090569615767435</v>
      </c>
      <c r="BA44">
        <f t="shared" si="21"/>
        <v>-0.00619118861004063</v>
      </c>
      <c r="BB44">
        <f t="shared" si="22"/>
        <v>0.016937770714284</v>
      </c>
      <c r="BC44">
        <f t="shared" si="23"/>
        <v>-0.013216459132439</v>
      </c>
    </row>
    <row r="45" customHeight="1" spans="1:55">
      <c r="A45" s="39">
        <v>45096</v>
      </c>
      <c r="C45" s="7">
        <f>(PFC.NS!F43-PFC.NS!B43)/PFC.NS!B43</f>
        <v>-0.0288809944328194</v>
      </c>
      <c r="D45" s="7">
        <f>(RECLTD.NS!F43-RECLTD.NS!B43)/RECLTD.NS!B43</f>
        <v>-0.0540329673202614</v>
      </c>
      <c r="E45" s="7">
        <f>(OIL.NS!F43-OIL.NS!B43)/OIL.NS!B43</f>
        <v>-0.0470703379174853</v>
      </c>
      <c r="F45" s="7">
        <f>(ONGC.NS!F43-ONGC.NS!B43)/ONGC.NS!B43</f>
        <v>-0.0463640106281448</v>
      </c>
      <c r="G45" s="7">
        <f>(IOC.NS!F43-IOC.NS!B43)/IOC.NS!B43</f>
        <v>-0.0800182402600491</v>
      </c>
      <c r="H45" s="7">
        <f>GAIL.NS!F43/GAIL.NS!B43-1</f>
        <v>-0.02893758050881</v>
      </c>
      <c r="I45" s="7">
        <f>ENGINERSIN.NS!F43/ENGINERSIN.NS!B43-1</f>
        <v>-0.00800985003559662</v>
      </c>
      <c r="J45" s="7">
        <f>CONCOR.NS!F43/CONCOR.NS!B43-1</f>
        <v>-0.0299104977060524</v>
      </c>
      <c r="K45" s="7">
        <f>COALINDIA.NS!F43/COALINDIA.NS!B43-1</f>
        <v>-0.0765072341356673</v>
      </c>
      <c r="L45" s="7">
        <f>BEL.NS!F43/BEL.NS!B43-1</f>
        <v>-0.0235974993842105</v>
      </c>
      <c r="M45" s="7">
        <f>COCHINSHIP.NS!F43/COCHINSHIP.NS!B43-1</f>
        <v>0.000571578767123215</v>
      </c>
      <c r="N45" s="7">
        <f>SJVN.NS!F43/SJVN.NS!B43-1</f>
        <v>-0.029455923076923</v>
      </c>
      <c r="R45" s="7">
        <f t="shared" si="0"/>
        <v>-0.0048329698331106</v>
      </c>
      <c r="S45" s="7">
        <f t="shared" si="1"/>
        <v>-0.0300411519969706</v>
      </c>
      <c r="T45" s="7">
        <f t="shared" si="2"/>
        <v>-0.0191846943093655</v>
      </c>
      <c r="U45" s="7">
        <f t="shared" si="3"/>
        <v>-0.0164051963864554</v>
      </c>
      <c r="V45" s="7">
        <f t="shared" si="4"/>
        <v>-0.0442662951791008</v>
      </c>
      <c r="W45" s="7">
        <f t="shared" si="5"/>
        <v>-0.00470107069120977</v>
      </c>
      <c r="X45" s="7">
        <f t="shared" si="6"/>
        <v>0.00141336694721742</v>
      </c>
      <c r="Y45" s="7">
        <f t="shared" si="7"/>
        <v>-0.021864220474562</v>
      </c>
      <c r="Z45" s="7">
        <f t="shared" si="8"/>
        <v>-0.0357183452695707</v>
      </c>
      <c r="AA45" s="7">
        <f t="shared" si="9"/>
        <v>-0.0155086963289366</v>
      </c>
      <c r="AB45" s="7">
        <f t="shared" si="10"/>
        <v>0.00677814920894537</v>
      </c>
      <c r="AC45" s="41">
        <f t="shared" si="11"/>
        <v>-0.0198579452896632</v>
      </c>
      <c r="AE45">
        <v>0.0334028661609327</v>
      </c>
      <c r="AF45">
        <v>0.0379448641251732</v>
      </c>
      <c r="AG45">
        <v>-0.00691495452285948</v>
      </c>
      <c r="AH45">
        <v>-0.0034915717642706</v>
      </c>
      <c r="AI45">
        <v>0</v>
      </c>
      <c r="AJ45">
        <v>0.00231209759526226</v>
      </c>
      <c r="AK45">
        <v>0.0575238750023521</v>
      </c>
      <c r="AL45">
        <v>-0.0379294206424996</v>
      </c>
      <c r="AM45">
        <v>0.0004401260368937</v>
      </c>
      <c r="AN45">
        <v>0.00240000100950984</v>
      </c>
      <c r="AO45">
        <v>0.00496481688387159</v>
      </c>
      <c r="AP45">
        <v>0.0205662559351879</v>
      </c>
      <c r="AR45">
        <f t="shared" si="12"/>
        <v>0.0285507253058569</v>
      </c>
      <c r="AS45">
        <f t="shared" si="13"/>
        <v>0.0326175261056493</v>
      </c>
      <c r="AT45">
        <f t="shared" si="14"/>
        <v>-0.0106192966112755</v>
      </c>
      <c r="AU45">
        <f t="shared" si="15"/>
        <v>-0.00591880604587843</v>
      </c>
      <c r="AV45">
        <f t="shared" si="16"/>
        <v>-0.00341759594040303</v>
      </c>
      <c r="AW45">
        <f t="shared" si="17"/>
        <v>-0.000341709663790931</v>
      </c>
      <c r="AX45">
        <f t="shared" si="18"/>
        <v>0.0536570361689125</v>
      </c>
      <c r="AY45">
        <f t="shared" si="19"/>
        <v>-0.0396836965342587</v>
      </c>
      <c r="AZ45">
        <f t="shared" si="20"/>
        <v>-0.00247245022542833</v>
      </c>
      <c r="BA45">
        <f t="shared" si="21"/>
        <v>-0.000991799714088865</v>
      </c>
      <c r="BB45">
        <f t="shared" si="22"/>
        <v>-0.00122432179783993</v>
      </c>
      <c r="BC45">
        <f t="shared" si="23"/>
        <v>0.0151118135774916</v>
      </c>
    </row>
    <row r="46" customHeight="1" spans="1:55">
      <c r="A46" s="39">
        <v>45097</v>
      </c>
      <c r="C46" s="7">
        <f>(PFC.NS!F44-PFC.NS!B44)/PFC.NS!B44</f>
        <v>0.00080451328959254</v>
      </c>
      <c r="D46" s="7">
        <f>(RECLTD.NS!F44-RECLTD.NS!B44)/RECLTD.NS!B44</f>
        <v>-0.0235118159826921</v>
      </c>
      <c r="E46" s="7">
        <f>(OIL.NS!F44-OIL.NS!B44)/OIL.NS!B44</f>
        <v>-0.0515874469571267</v>
      </c>
      <c r="F46" s="7">
        <f>(ONGC.NS!F44-ONGC.NS!B44)/ONGC.NS!B44</f>
        <v>-0.0475768128039961</v>
      </c>
      <c r="G46" s="7">
        <f>(IOC.NS!F44-IOC.NS!B44)/IOC.NS!B44</f>
        <v>-0.0775155695861683</v>
      </c>
      <c r="H46" s="7">
        <f>GAIL.NS!F44/GAIL.NS!B44-1</f>
        <v>-0.0271408521382605</v>
      </c>
      <c r="I46" s="7">
        <f>ENGINERSIN.NS!F44/ENGINERSIN.NS!B44-1</f>
        <v>0.0320367028199566</v>
      </c>
      <c r="J46" s="7">
        <f>CONCOR.NS!F44/CONCOR.NS!B44-1</f>
        <v>-0.0375792875972829</v>
      </c>
      <c r="K46" s="7">
        <f>COALINDIA.NS!F44/COALINDIA.NS!B44-1</f>
        <v>-0.0730582129527991</v>
      </c>
      <c r="L46" s="7">
        <f>BEL.NS!F44/BEL.NS!B44-1</f>
        <v>-0.010680848</v>
      </c>
      <c r="M46" s="7">
        <f>COCHINSHIP.NS!F44/COCHINSHIP.NS!B44-1</f>
        <v>-0.0114600827161366</v>
      </c>
      <c r="N46" s="7">
        <f>SJVN.NS!F44/SJVN.NS!B44-1</f>
        <v>0.0114590572916478</v>
      </c>
      <c r="R46" s="7">
        <f t="shared" si="0"/>
        <v>0.0248525378893013</v>
      </c>
      <c r="S46" s="7">
        <f t="shared" si="1"/>
        <v>0.000479999340598801</v>
      </c>
      <c r="T46" s="7">
        <f t="shared" si="2"/>
        <v>-0.023701803349007</v>
      </c>
      <c r="U46" s="7">
        <f t="shared" si="3"/>
        <v>-0.0176179985623067</v>
      </c>
      <c r="V46" s="7">
        <f t="shared" si="4"/>
        <v>-0.04176362450522</v>
      </c>
      <c r="W46" s="7">
        <f t="shared" si="5"/>
        <v>-0.00290434232066021</v>
      </c>
      <c r="X46" s="7">
        <f t="shared" si="6"/>
        <v>0.0414599198027707</v>
      </c>
      <c r="Y46" s="7">
        <f t="shared" si="7"/>
        <v>-0.0295330103657926</v>
      </c>
      <c r="Z46" s="7">
        <f t="shared" si="8"/>
        <v>-0.0322693240867025</v>
      </c>
      <c r="AA46" s="7">
        <f t="shared" si="9"/>
        <v>-0.00259204494472608</v>
      </c>
      <c r="AB46" s="7">
        <f t="shared" si="10"/>
        <v>-0.00525351227431448</v>
      </c>
      <c r="AC46" s="41">
        <f t="shared" si="11"/>
        <v>0.0210570350789076</v>
      </c>
      <c r="AE46">
        <v>0.0235019836475674</v>
      </c>
      <c r="AF46">
        <v>0.0250284290074493</v>
      </c>
      <c r="AG46">
        <v>-0.00496870368987482</v>
      </c>
      <c r="AH46">
        <v>0.0185861935096585</v>
      </c>
      <c r="AI46">
        <v>0.00108753066049513</v>
      </c>
      <c r="AJ46">
        <v>-0.0144222358550227</v>
      </c>
      <c r="AK46">
        <v>-0.011243083863837</v>
      </c>
      <c r="AL46">
        <v>0.0260581225850274</v>
      </c>
      <c r="AM46">
        <v>0.00526663252262098</v>
      </c>
      <c r="AN46">
        <v>-0.0189559982828888</v>
      </c>
      <c r="AO46">
        <v>-0.0151396326834171</v>
      </c>
      <c r="AP46">
        <v>0.0350035752266931</v>
      </c>
      <c r="AR46">
        <f t="shared" si="12"/>
        <v>0.0186498427924916</v>
      </c>
      <c r="AS46">
        <f t="shared" si="13"/>
        <v>0.0197010909879254</v>
      </c>
      <c r="AT46">
        <f t="shared" si="14"/>
        <v>-0.00867304577829086</v>
      </c>
      <c r="AU46">
        <f t="shared" si="15"/>
        <v>0.0161589592280507</v>
      </c>
      <c r="AV46">
        <f t="shared" si="16"/>
        <v>-0.0023300652799079</v>
      </c>
      <c r="AW46">
        <f t="shared" si="17"/>
        <v>-0.0170760431140759</v>
      </c>
      <c r="AX46">
        <f t="shared" si="18"/>
        <v>-0.0151099226972766</v>
      </c>
      <c r="AY46">
        <f t="shared" si="19"/>
        <v>0.0243038466932683</v>
      </c>
      <c r="AZ46">
        <f t="shared" si="20"/>
        <v>0.00235405626029895</v>
      </c>
      <c r="BA46">
        <f t="shared" si="21"/>
        <v>-0.0223477990064876</v>
      </c>
      <c r="BB46">
        <f t="shared" si="22"/>
        <v>-0.0213287713651287</v>
      </c>
      <c r="BC46">
        <f t="shared" si="23"/>
        <v>0.0295491328689967</v>
      </c>
    </row>
    <row r="47" customHeight="1" spans="1:55">
      <c r="A47" s="39">
        <v>45098</v>
      </c>
      <c r="C47" s="7">
        <f>(PFC.NS!F45-PFC.NS!B45)/PFC.NS!B45</f>
        <v>-0.0104252562193177</v>
      </c>
      <c r="D47" s="7">
        <f>(RECLTD.NS!F45-RECLTD.NS!B45)/RECLTD.NS!B45</f>
        <v>-0.043200743269991</v>
      </c>
      <c r="E47" s="7">
        <f>(OIL.NS!F45-OIL.NS!B45)/OIL.NS!B45</f>
        <v>-0.0514322988663914</v>
      </c>
      <c r="F47" s="7">
        <f>(ONGC.NS!F45-ONGC.NS!B45)/ONGC.NS!B45</f>
        <v>-0.0263102356687898</v>
      </c>
      <c r="G47" s="7">
        <f>(IOC.NS!F45-IOC.NS!B45)/IOC.NS!B45</f>
        <v>-0.0770139122462397</v>
      </c>
      <c r="H47" s="7">
        <f>GAIL.NS!F45/GAIL.NS!B45-1</f>
        <v>-0.0441714087759815</v>
      </c>
      <c r="I47" s="7">
        <f>ENGINERSIN.NS!F45/ENGINERSIN.NS!B45-1</f>
        <v>-0.027996347107438</v>
      </c>
      <c r="J47" s="7">
        <f>CONCOR.NS!F45/CONCOR.NS!B45-1</f>
        <v>0.00942830564263319</v>
      </c>
      <c r="K47" s="7">
        <f>COALINDIA.NS!F45/COALINDIA.NS!B45-1</f>
        <v>-0.0683680149029673</v>
      </c>
      <c r="L47" s="7">
        <f>BEL.NS!F45/BEL.NS!B45-1</f>
        <v>-0.0381071813221215</v>
      </c>
      <c r="M47" s="7">
        <f>COCHINSHIP.NS!F45/COCHINSHIP.NS!B45-1</f>
        <v>-0.0359692366666667</v>
      </c>
      <c r="N47" s="7">
        <f>SJVN.NS!F45/SJVN.NS!B45-1</f>
        <v>0.0117356766557692</v>
      </c>
      <c r="R47" s="7">
        <f t="shared" si="0"/>
        <v>0.0136227683803911</v>
      </c>
      <c r="S47" s="7">
        <f t="shared" si="1"/>
        <v>-0.0192089279467001</v>
      </c>
      <c r="T47" s="7">
        <f t="shared" si="2"/>
        <v>-0.0235466552582717</v>
      </c>
      <c r="U47" s="7">
        <f t="shared" si="3"/>
        <v>0.00364857857289953</v>
      </c>
      <c r="V47" s="7">
        <f t="shared" si="4"/>
        <v>-0.0412619671652913</v>
      </c>
      <c r="W47" s="7">
        <f t="shared" si="5"/>
        <v>-0.0199348989583812</v>
      </c>
      <c r="X47" s="7">
        <f t="shared" si="6"/>
        <v>-0.018573130124624</v>
      </c>
      <c r="Y47" s="7">
        <f t="shared" si="7"/>
        <v>0.0174745828741235</v>
      </c>
      <c r="Z47" s="7">
        <f t="shared" si="8"/>
        <v>-0.0275791260368707</v>
      </c>
      <c r="AA47" s="7">
        <f t="shared" si="9"/>
        <v>-0.0300183782668476</v>
      </c>
      <c r="AB47" s="7">
        <f t="shared" si="10"/>
        <v>-0.0297626662248446</v>
      </c>
      <c r="AC47" s="41">
        <f t="shared" si="11"/>
        <v>0.0213336544430291</v>
      </c>
      <c r="AE47">
        <v>-0.0269400943859531</v>
      </c>
      <c r="AF47">
        <v>-0.0297328142428096</v>
      </c>
      <c r="AG47">
        <v>-0.0140451987297444</v>
      </c>
      <c r="AH47">
        <v>-0.00783341089229308</v>
      </c>
      <c r="AI47">
        <v>0</v>
      </c>
      <c r="AJ47">
        <v>-0.0213126537005836</v>
      </c>
      <c r="AK47">
        <v>-0.0379820708997987</v>
      </c>
      <c r="AL47">
        <v>-0.0165178202757171</v>
      </c>
      <c r="AM47">
        <v>-0.00658766808242101</v>
      </c>
      <c r="AN47">
        <v>0.0052791532917011</v>
      </c>
      <c r="AO47">
        <v>-0.00358579183425733</v>
      </c>
      <c r="AP47">
        <v>-0.0123610648697001</v>
      </c>
      <c r="AR47">
        <f t="shared" si="12"/>
        <v>-0.0317922352410289</v>
      </c>
      <c r="AS47">
        <f t="shared" si="13"/>
        <v>-0.0350601522623335</v>
      </c>
      <c r="AT47">
        <f t="shared" si="14"/>
        <v>-0.0177495408181605</v>
      </c>
      <c r="AU47">
        <f t="shared" si="15"/>
        <v>-0.0102606451739009</v>
      </c>
      <c r="AV47">
        <f t="shared" si="16"/>
        <v>-0.00341759594040303</v>
      </c>
      <c r="AW47">
        <f t="shared" si="17"/>
        <v>-0.0239664609596368</v>
      </c>
      <c r="AX47">
        <f t="shared" si="18"/>
        <v>-0.0418489097332383</v>
      </c>
      <c r="AY47">
        <f t="shared" si="19"/>
        <v>-0.0182720961674762</v>
      </c>
      <c r="AZ47">
        <f t="shared" si="20"/>
        <v>-0.00950024434474305</v>
      </c>
      <c r="BA47">
        <f t="shared" si="21"/>
        <v>0.0018873525681024</v>
      </c>
      <c r="BB47">
        <f t="shared" si="22"/>
        <v>-0.00977493051596885</v>
      </c>
      <c r="BC47">
        <f t="shared" si="23"/>
        <v>-0.0178155072273965</v>
      </c>
    </row>
    <row r="48" customHeight="1" spans="1:55">
      <c r="A48" s="39">
        <v>45099</v>
      </c>
      <c r="C48" s="7">
        <f>(PFC.NS!F46-PFC.NS!B46)/PFC.NS!B46</f>
        <v>-0.0560908397681061</v>
      </c>
      <c r="D48" s="7">
        <f>(RECLTD.NS!F46-RECLTD.NS!B46)/RECLTD.NS!B46</f>
        <v>-0.0870969647503465</v>
      </c>
      <c r="E48" s="7">
        <f>(OIL.NS!F46-OIL.NS!B46)/OIL.NS!B46</f>
        <v>-0.0585133824701195</v>
      </c>
      <c r="F48" s="7">
        <f>(ONGC.NS!F46-ONGC.NS!B46)/ONGC.NS!B46</f>
        <v>-0.0532054566767564</v>
      </c>
      <c r="G48" s="7">
        <f>(IOC.NS!F46-IOC.NS!B46)/IOC.NS!B46</f>
        <v>-0.0775155652173913</v>
      </c>
      <c r="H48" s="7">
        <f>GAIL.NS!F46/GAIL.NS!B46-1</f>
        <v>-0.0507348280431535</v>
      </c>
      <c r="I48" s="7">
        <f>ENGINERSIN.NS!F46/ENGINERSIN.NS!B46-1</f>
        <v>-0.0560312394172048</v>
      </c>
      <c r="J48" s="7">
        <f>CONCOR.NS!F46/CONCOR.NS!B46-1</f>
        <v>-0.0313992278287462</v>
      </c>
      <c r="K48" s="7">
        <f>COALINDIA.NS!F46/COALINDIA.NS!B46-1</f>
        <v>-0.0769163899365076</v>
      </c>
      <c r="L48" s="7">
        <f>BEL.NS!F46/BEL.NS!B46-1</f>
        <v>-0.0126664586159501</v>
      </c>
      <c r="M48" s="7">
        <f>COCHINSHIP.NS!F46/COCHINSHIP.NS!B46-1</f>
        <v>-0.0219784562425615</v>
      </c>
      <c r="N48" s="7">
        <f>SJVN.NS!F46/SJVN.NS!B46-1</f>
        <v>-0.028929458748662</v>
      </c>
      <c r="R48" s="7">
        <f t="shared" si="0"/>
        <v>-0.0320428151683973</v>
      </c>
      <c r="S48" s="7">
        <f t="shared" si="1"/>
        <v>-0.0631051494270557</v>
      </c>
      <c r="T48" s="7">
        <f t="shared" si="2"/>
        <v>-0.0306277388619998</v>
      </c>
      <c r="U48" s="7">
        <f t="shared" si="3"/>
        <v>-0.0232466424350671</v>
      </c>
      <c r="V48" s="7">
        <f t="shared" si="4"/>
        <v>-0.041763620136443</v>
      </c>
      <c r="W48" s="7">
        <f t="shared" si="5"/>
        <v>-0.0264983182255533</v>
      </c>
      <c r="X48" s="7">
        <f t="shared" si="6"/>
        <v>-0.0466080224343907</v>
      </c>
      <c r="Y48" s="7">
        <f t="shared" si="7"/>
        <v>-0.0233529505972558</v>
      </c>
      <c r="Z48" s="7">
        <f t="shared" si="8"/>
        <v>-0.036127501070411</v>
      </c>
      <c r="AA48" s="7">
        <f t="shared" si="9"/>
        <v>-0.00457765556067612</v>
      </c>
      <c r="AB48" s="7">
        <f t="shared" si="10"/>
        <v>-0.0157718858007393</v>
      </c>
      <c r="AC48" s="41">
        <f t="shared" si="11"/>
        <v>-0.0193314809614022</v>
      </c>
      <c r="AE48">
        <v>-0.0153697371127546</v>
      </c>
      <c r="AF48">
        <v>-0.0193626381097163</v>
      </c>
      <c r="AG48">
        <v>-0.0150654403634847</v>
      </c>
      <c r="AH48">
        <v>-0.0129810246028706</v>
      </c>
      <c r="AI48">
        <v>-0.0297870773440774</v>
      </c>
      <c r="AJ48">
        <v>0.00572797667510255</v>
      </c>
      <c r="AK48">
        <v>-0.0175519865776716</v>
      </c>
      <c r="AL48">
        <v>-7.78558045490157e-5</v>
      </c>
      <c r="AM48">
        <v>-0.00463724683887103</v>
      </c>
      <c r="AN48">
        <v>-0.0279278645599251</v>
      </c>
      <c r="AO48">
        <v>-0.0216140365747163</v>
      </c>
      <c r="AP48">
        <v>-0.0201011833026198</v>
      </c>
      <c r="AR48">
        <f t="shared" si="12"/>
        <v>-0.0202218779678304</v>
      </c>
      <c r="AS48">
        <f t="shared" si="13"/>
        <v>-0.0246899761292402</v>
      </c>
      <c r="AT48">
        <f t="shared" si="14"/>
        <v>-0.0187697824519007</v>
      </c>
      <c r="AU48">
        <f t="shared" si="15"/>
        <v>-0.0154082588844784</v>
      </c>
      <c r="AV48">
        <f t="shared" si="16"/>
        <v>-0.0332046732844805</v>
      </c>
      <c r="AW48">
        <f t="shared" si="17"/>
        <v>0.00307416941604936</v>
      </c>
      <c r="AX48">
        <f t="shared" si="18"/>
        <v>-0.0214188254111112</v>
      </c>
      <c r="AY48">
        <f t="shared" si="19"/>
        <v>-0.00183213169630812</v>
      </c>
      <c r="AZ48">
        <f t="shared" si="20"/>
        <v>-0.00754982310119306</v>
      </c>
      <c r="BA48">
        <f t="shared" si="21"/>
        <v>-0.0313196652835238</v>
      </c>
      <c r="BB48">
        <f t="shared" si="22"/>
        <v>-0.0278031752564278</v>
      </c>
      <c r="BC48">
        <f t="shared" si="23"/>
        <v>-0.0255556256603162</v>
      </c>
    </row>
    <row r="49" customHeight="1" spans="1:55">
      <c r="A49" s="39">
        <v>45100</v>
      </c>
      <c r="C49" s="7">
        <f>(PFC.NS!F47-PFC.NS!B47)/PFC.NS!B47</f>
        <v>-0.0430074954237035</v>
      </c>
      <c r="D49" s="7">
        <f>(RECLTD.NS!F47-RECLTD.NS!B47)/RECLTD.NS!B47</f>
        <v>-0.08277788125</v>
      </c>
      <c r="E49" s="7">
        <f>(OIL.NS!F47-OIL.NS!B47)/OIL.NS!B47</f>
        <v>-0.0575722145748988</v>
      </c>
      <c r="F49" s="7">
        <f>(ONGC.NS!F47-ONGC.NS!B47)/ONGC.NS!B47</f>
        <v>-0.0583629496855346</v>
      </c>
      <c r="G49" s="7">
        <f>(IOC.NS!F47-IOC.NS!B47)/IOC.NS!B47</f>
        <v>-0.107498826408489</v>
      </c>
      <c r="H49" s="7">
        <f>GAIL.NS!F47/GAIL.NS!B47-1</f>
        <v>-0.0237812654294444</v>
      </c>
      <c r="I49" s="7">
        <f>ENGINERSIN.NS!F47/ENGINERSIN.NS!B47-1</f>
        <v>-0.032109631112039</v>
      </c>
      <c r="J49" s="7">
        <f>CONCOR.NS!F47/CONCOR.NS!B47-1</f>
        <v>-0.0140624544030673</v>
      </c>
      <c r="K49" s="7">
        <f>COALINDIA.NS!F47/COALINDIA.NS!B47-1</f>
        <v>-0.07592748808646</v>
      </c>
      <c r="L49" s="7">
        <f>BEL.NS!F47/BEL.NS!B47-1</f>
        <v>-0.0414108121212121</v>
      </c>
      <c r="M49" s="7">
        <f>COCHINSHIP.NS!F47/COCHINSHIP.NS!B47-1</f>
        <v>-0.0380752808285268</v>
      </c>
      <c r="N49" s="7">
        <f>SJVN.NS!F47/SJVN.NS!B47-1</f>
        <v>-0.0291716526731002</v>
      </c>
      <c r="R49" s="7">
        <f t="shared" si="0"/>
        <v>-0.0189594708239947</v>
      </c>
      <c r="S49" s="7">
        <f t="shared" si="1"/>
        <v>-0.0587860659267092</v>
      </c>
      <c r="T49" s="7">
        <f t="shared" si="2"/>
        <v>-0.029686570966779</v>
      </c>
      <c r="U49" s="7">
        <f t="shared" si="3"/>
        <v>-0.0284041354438452</v>
      </c>
      <c r="V49" s="7">
        <f t="shared" si="4"/>
        <v>-0.0717468813275406</v>
      </c>
      <c r="W49" s="7">
        <f t="shared" si="5"/>
        <v>0.000455244388155879</v>
      </c>
      <c r="X49" s="7">
        <f t="shared" si="6"/>
        <v>-0.022686414129225</v>
      </c>
      <c r="Y49" s="7">
        <f t="shared" si="7"/>
        <v>-0.00601617717157696</v>
      </c>
      <c r="Z49" s="7">
        <f t="shared" si="8"/>
        <v>-0.0351385992203634</v>
      </c>
      <c r="AA49" s="7">
        <f t="shared" si="9"/>
        <v>-0.0333220090659382</v>
      </c>
      <c r="AB49" s="7">
        <f t="shared" si="10"/>
        <v>-0.0318687103867047</v>
      </c>
      <c r="AC49" s="41">
        <f t="shared" si="11"/>
        <v>-0.0195736748858404</v>
      </c>
      <c r="AE49">
        <v>-0.00149992752623613</v>
      </c>
      <c r="AF49">
        <v>0.00160127348447745</v>
      </c>
      <c r="AG49">
        <v>-0.00865274050091092</v>
      </c>
      <c r="AH49">
        <v>0</v>
      </c>
      <c r="AI49">
        <v>0.00279563927546924</v>
      </c>
      <c r="AJ49">
        <v>-0.00238261188980906</v>
      </c>
      <c r="AK49">
        <v>0.0205922678803661</v>
      </c>
      <c r="AL49">
        <v>0.011453560742035</v>
      </c>
      <c r="AM49">
        <v>-0.00710800085119544</v>
      </c>
      <c r="AN49">
        <v>0.0111825304497116</v>
      </c>
      <c r="AO49">
        <v>0.0244326084377814</v>
      </c>
      <c r="AP49">
        <v>0.0639038204192966</v>
      </c>
      <c r="AR49">
        <f t="shared" si="12"/>
        <v>-0.00635206838131198</v>
      </c>
      <c r="AS49">
        <f t="shared" si="13"/>
        <v>-0.00372606453504644</v>
      </c>
      <c r="AT49">
        <f t="shared" si="14"/>
        <v>-0.012357082589327</v>
      </c>
      <c r="AU49">
        <f t="shared" si="15"/>
        <v>-0.00242723428160783</v>
      </c>
      <c r="AV49">
        <f t="shared" si="16"/>
        <v>-0.000621956664933787</v>
      </c>
      <c r="AW49">
        <f t="shared" si="17"/>
        <v>-0.00503641914886225</v>
      </c>
      <c r="AX49">
        <f t="shared" si="18"/>
        <v>0.0167254290469265</v>
      </c>
      <c r="AY49">
        <f t="shared" si="19"/>
        <v>0.0096992848502759</v>
      </c>
      <c r="AZ49">
        <f t="shared" si="20"/>
        <v>-0.0100205771135175</v>
      </c>
      <c r="BA49">
        <f t="shared" si="21"/>
        <v>0.00779072972611289</v>
      </c>
      <c r="BB49">
        <f t="shared" si="22"/>
        <v>0.0182434697560699</v>
      </c>
      <c r="BC49">
        <f t="shared" si="23"/>
        <v>0.0584493780616002</v>
      </c>
    </row>
    <row r="50" customHeight="1" spans="1:55">
      <c r="A50" s="39">
        <v>45103</v>
      </c>
      <c r="C50" s="7">
        <f>(PFC.NS!F48-PFC.NS!B48)/PFC.NS!B48</f>
        <v>-0.0315578844861028</v>
      </c>
      <c r="D50" s="7">
        <f>(RECLTD.NS!F48-RECLTD.NS!B48)/RECLTD.NS!B48</f>
        <v>-0.0637533566878981</v>
      </c>
      <c r="E50" s="7">
        <f>(OIL.NS!F48-OIL.NS!B48)/OIL.NS!B48</f>
        <v>-0.0542042213114754</v>
      </c>
      <c r="F50" s="7">
        <f>(ONGC.NS!F48-ONGC.NS!B48)/ONGC.NS!B48</f>
        <v>-0.0463675732484076</v>
      </c>
      <c r="G50" s="7">
        <f>(IOC.NS!F48-IOC.NS!B48)/IOC.NS!B48</f>
        <v>-0.0749330433953066</v>
      </c>
      <c r="H50" s="7">
        <f>GAIL.NS!F48/GAIL.NS!B48-1</f>
        <v>-0.0275024019138757</v>
      </c>
      <c r="I50" s="7">
        <f>ENGINERSIN.NS!F48/ENGINERSIN.NS!B48-1</f>
        <v>0.00241676074801167</v>
      </c>
      <c r="J50" s="7">
        <f>CONCOR.NS!F48/CONCOR.NS!B48-1</f>
        <v>-0.00309297333574654</v>
      </c>
      <c r="K50" s="7">
        <f>COALINDIA.NS!F48/COALINDIA.NS!B48-1</f>
        <v>-0.0780066415929204</v>
      </c>
      <c r="L50" s="7">
        <f>BEL.NS!F48/BEL.NS!B48-1</f>
        <v>-0.00860009090909086</v>
      </c>
      <c r="M50" s="7">
        <f>COCHINSHIP.NS!F48/COCHINSHIP.NS!B48-1</f>
        <v>0.00868211867364765</v>
      </c>
      <c r="N50" s="7">
        <f>SJVN.NS!F48/SJVN.NS!B48-1</f>
        <v>0.0466980723270451</v>
      </c>
      <c r="R50" s="7">
        <f t="shared" si="0"/>
        <v>-0.00750985988639396</v>
      </c>
      <c r="S50" s="7">
        <f t="shared" si="1"/>
        <v>-0.0397615413646072</v>
      </c>
      <c r="T50" s="7">
        <f t="shared" si="2"/>
        <v>-0.0263185777033557</v>
      </c>
      <c r="U50" s="7">
        <f t="shared" si="3"/>
        <v>-0.0164087590067183</v>
      </c>
      <c r="V50" s="7">
        <f t="shared" si="4"/>
        <v>-0.0391810983143583</v>
      </c>
      <c r="W50" s="7">
        <f t="shared" si="5"/>
        <v>-0.00326589209627541</v>
      </c>
      <c r="X50" s="7">
        <f t="shared" si="6"/>
        <v>0.0118399777308257</v>
      </c>
      <c r="Y50" s="7">
        <f t="shared" si="7"/>
        <v>0.0049533038957438</v>
      </c>
      <c r="Z50" s="7">
        <f t="shared" si="8"/>
        <v>-0.0372177527268238</v>
      </c>
      <c r="AA50" s="7">
        <f t="shared" si="9"/>
        <v>-0.000511287853816926</v>
      </c>
      <c r="AB50" s="7">
        <f t="shared" si="10"/>
        <v>0.0148886891154698</v>
      </c>
      <c r="AC50" s="41">
        <f t="shared" si="11"/>
        <v>0.056296050114305</v>
      </c>
      <c r="AE50">
        <v>0.0392495756695081</v>
      </c>
      <c r="AF50">
        <v>0.0299470963125918</v>
      </c>
      <c r="AG50">
        <v>0.0119294056560171</v>
      </c>
      <c r="AH50">
        <v>0.00603663352518816</v>
      </c>
      <c r="AI50">
        <v>-0.00223585185215529</v>
      </c>
      <c r="AJ50">
        <v>-0.00478239143610853</v>
      </c>
      <c r="AK50">
        <v>0.0112118078502172</v>
      </c>
      <c r="AL50">
        <v>-0.0016172260840291</v>
      </c>
      <c r="AM50">
        <v>0.00378237137162663</v>
      </c>
      <c r="AN50">
        <v>-0.0250221043983992</v>
      </c>
      <c r="AO50">
        <v>-0.0110630897152891</v>
      </c>
      <c r="AP50">
        <v>-0.0180185195929332</v>
      </c>
      <c r="AR50">
        <f t="shared" si="12"/>
        <v>0.0343974348144323</v>
      </c>
      <c r="AS50">
        <f t="shared" si="13"/>
        <v>0.0246197582930679</v>
      </c>
      <c r="AT50">
        <f t="shared" si="14"/>
        <v>0.0082250635676011</v>
      </c>
      <c r="AU50">
        <f t="shared" si="15"/>
        <v>0.00360939924358033</v>
      </c>
      <c r="AV50">
        <f t="shared" si="16"/>
        <v>-0.00565344779255832</v>
      </c>
      <c r="AW50">
        <f t="shared" si="17"/>
        <v>-0.00743619869516172</v>
      </c>
      <c r="AX50">
        <f t="shared" si="18"/>
        <v>0.0073449690167776</v>
      </c>
      <c r="AY50">
        <f t="shared" si="19"/>
        <v>-0.0033715019757882</v>
      </c>
      <c r="AZ50">
        <f t="shared" si="20"/>
        <v>0.000869795109304594</v>
      </c>
      <c r="BA50">
        <f t="shared" si="21"/>
        <v>-0.0284139051219979</v>
      </c>
      <c r="BB50">
        <f t="shared" si="22"/>
        <v>-0.0172522283970007</v>
      </c>
      <c r="BC50">
        <f t="shared" si="23"/>
        <v>-0.0234729619506296</v>
      </c>
    </row>
    <row r="51" customHeight="1" spans="1:55">
      <c r="A51" s="39">
        <v>45104</v>
      </c>
      <c r="C51" s="7">
        <f>(PFC.NS!F49-PFC.NS!B49)/PFC.NS!B49</f>
        <v>0.00245310004242244</v>
      </c>
      <c r="D51" s="7">
        <f>(RECLTD.NS!F49-RECLTD.NS!B49)/RECLTD.NS!B49</f>
        <v>-0.0352914394904458</v>
      </c>
      <c r="E51" s="7">
        <f>(OIL.NS!F49-OIL.NS!B49)/OIL.NS!B49</f>
        <v>-0.0349435743801653</v>
      </c>
      <c r="F51" s="7">
        <f>(ONGC.NS!F49-ONGC.NS!B49)/ONGC.NS!B49</f>
        <v>-0.051766916521237</v>
      </c>
      <c r="G51" s="7">
        <f>(IOC.NS!F49-IOC.NS!B49)/IOC.NS!B49</f>
        <v>-0.0816268746518106</v>
      </c>
      <c r="H51" s="7">
        <f>GAIL.NS!F49/GAIL.NS!B49-1</f>
        <v>-0.0349127757181458</v>
      </c>
      <c r="I51" s="7">
        <f>ENGINERSIN.NS!F49/ENGINERSIN.NS!B49-1</f>
        <v>-0.00859424270339648</v>
      </c>
      <c r="J51" s="7">
        <f>CONCOR.NS!F49/CONCOR.NS!B49-1</f>
        <v>-0.0155788999491332</v>
      </c>
      <c r="K51" s="7">
        <f>COALINDIA.NS!F49/COALINDIA.NS!B49-1</f>
        <v>-0.0759438018305156</v>
      </c>
      <c r="L51" s="7">
        <f>BEL.NS!F49/BEL.NS!B49-1</f>
        <v>-0.0418100170648651</v>
      </c>
      <c r="M51" s="7">
        <f>COCHINSHIP.NS!F49/COCHINSHIP.NS!B49-1</f>
        <v>-0.0300086244020082</v>
      </c>
      <c r="N51" s="7">
        <f>SJVN.NS!F49/SJVN.NS!B49-1</f>
        <v>-0.0412558165781516</v>
      </c>
      <c r="R51" s="7">
        <f t="shared" si="0"/>
        <v>0.0265011246421312</v>
      </c>
      <c r="S51" s="7">
        <f t="shared" si="1"/>
        <v>-0.0112996241671549</v>
      </c>
      <c r="T51" s="7">
        <f t="shared" si="2"/>
        <v>-0.00705793077204552</v>
      </c>
      <c r="U51" s="7">
        <f t="shared" si="3"/>
        <v>-0.0218081022795477</v>
      </c>
      <c r="V51" s="7">
        <f t="shared" si="4"/>
        <v>-0.0458749295708623</v>
      </c>
      <c r="W51" s="7">
        <f t="shared" si="5"/>
        <v>-0.0106762659005455</v>
      </c>
      <c r="X51" s="7">
        <f t="shared" si="6"/>
        <v>0.000828974279417558</v>
      </c>
      <c r="Y51" s="7">
        <f t="shared" si="7"/>
        <v>-0.00753262271764285</v>
      </c>
      <c r="Z51" s="7">
        <f t="shared" si="8"/>
        <v>-0.035154912964419</v>
      </c>
      <c r="AA51" s="7">
        <f t="shared" si="9"/>
        <v>-0.0337212140095912</v>
      </c>
      <c r="AB51" s="7">
        <f t="shared" si="10"/>
        <v>-0.0238020539601861</v>
      </c>
      <c r="AC51" s="41">
        <f t="shared" si="11"/>
        <v>-0.0316578387908918</v>
      </c>
      <c r="AE51">
        <v>0.0467605434542875</v>
      </c>
      <c r="AF51">
        <v>0.0350914937512989</v>
      </c>
      <c r="AG51">
        <v>-0.00718170802113456</v>
      </c>
      <c r="AH51">
        <v>0.00442479121235501</v>
      </c>
      <c r="AI51">
        <v>0.014444661875006</v>
      </c>
      <c r="AJ51">
        <v>-0.00480545213153857</v>
      </c>
      <c r="AK51">
        <v>-0.0107782807861997</v>
      </c>
      <c r="AL51">
        <v>0.0127886776442042</v>
      </c>
      <c r="AM51">
        <v>0.00928391187824002</v>
      </c>
      <c r="AN51">
        <v>0.0196535072356842</v>
      </c>
      <c r="AO51">
        <v>-0.0283386255463755</v>
      </c>
      <c r="AP51">
        <v>-0.0171153575461109</v>
      </c>
      <c r="AR51">
        <f t="shared" si="12"/>
        <v>0.0419084025992116</v>
      </c>
      <c r="AS51">
        <f t="shared" si="13"/>
        <v>0.029764155731775</v>
      </c>
      <c r="AT51">
        <f t="shared" si="14"/>
        <v>-0.0108860501095506</v>
      </c>
      <c r="AU51">
        <f t="shared" si="15"/>
        <v>0.00199755693074719</v>
      </c>
      <c r="AV51">
        <f t="shared" si="16"/>
        <v>0.0110270659346029</v>
      </c>
      <c r="AW51">
        <f t="shared" si="17"/>
        <v>-0.00745925939059176</v>
      </c>
      <c r="AX51">
        <f t="shared" si="18"/>
        <v>-0.0146451196196393</v>
      </c>
      <c r="AY51">
        <f t="shared" si="19"/>
        <v>0.0110344017524451</v>
      </c>
      <c r="AZ51">
        <f t="shared" si="20"/>
        <v>0.00637133561591799</v>
      </c>
      <c r="BA51">
        <f t="shared" si="21"/>
        <v>0.0162617065120855</v>
      </c>
      <c r="BB51">
        <f t="shared" si="22"/>
        <v>-0.034527764228087</v>
      </c>
      <c r="BC51">
        <f t="shared" si="23"/>
        <v>-0.0225697999038073</v>
      </c>
    </row>
    <row r="52" customHeight="1" spans="1:55">
      <c r="A52" s="39">
        <v>45105</v>
      </c>
      <c r="C52" s="7">
        <f>(PFC.NS!F50-PFC.NS!B50)/PFC.NS!B50</f>
        <v>0.012449616766467</v>
      </c>
      <c r="D52" s="7">
        <f>(RECLTD.NS!F50-RECLTD.NS!B50)/RECLTD.NS!B50</f>
        <v>-0.0352489285886005</v>
      </c>
      <c r="E52" s="7">
        <f>(OIL.NS!F50-OIL.NS!B50)/OIL.NS!B50</f>
        <v>-0.0518404491698166</v>
      </c>
      <c r="F52" s="7">
        <f>(ONGC.NS!F50-ONGC.NS!B50)/ONGC.NS!B50</f>
        <v>-0.0415280693749229</v>
      </c>
      <c r="G52" s="7">
        <f>(IOC.NS!F50-IOC.NS!B50)/IOC.NS!B50</f>
        <v>-0.0677456209948368</v>
      </c>
      <c r="H52" s="7">
        <f>GAIL.NS!F50/GAIL.NS!B50-1</f>
        <v>-0.0386219304285175</v>
      </c>
      <c r="I52" s="7">
        <f>ENGINERSIN.NS!F50/ENGINERSIN.NS!B50-1</f>
        <v>-0.0288626495726496</v>
      </c>
      <c r="J52" s="7">
        <f>CONCOR.NS!F50/CONCOR.NS!B50-1</f>
        <v>-0.0016026488647326</v>
      </c>
      <c r="K52" s="7">
        <f>COALINDIA.NS!F50/COALINDIA.NS!B50-1</f>
        <v>-0.0623539967760336</v>
      </c>
      <c r="L52" s="7">
        <f>BEL.NS!F50/BEL.NS!B50-1</f>
        <v>0.00140242549051739</v>
      </c>
      <c r="M52" s="7">
        <f>COCHINSHIP.NS!F50/COCHINSHIP.NS!B50-1</f>
        <v>-0.0456943409188494</v>
      </c>
      <c r="N52" s="7">
        <f>SJVN.NS!F50/SJVN.NS!B50-1</f>
        <v>-0.0416664683493495</v>
      </c>
      <c r="R52" s="7">
        <f t="shared" si="0"/>
        <v>0.0364976413661758</v>
      </c>
      <c r="S52" s="7">
        <f t="shared" si="1"/>
        <v>-0.0112571132653097</v>
      </c>
      <c r="T52" s="7">
        <f t="shared" si="2"/>
        <v>-0.0239548055616969</v>
      </c>
      <c r="U52" s="7">
        <f t="shared" si="3"/>
        <v>-0.0115692551332336</v>
      </c>
      <c r="V52" s="7">
        <f t="shared" si="4"/>
        <v>-0.0319936759138884</v>
      </c>
      <c r="W52" s="7">
        <f t="shared" si="5"/>
        <v>-0.0143854206109172</v>
      </c>
      <c r="X52" s="7">
        <f t="shared" si="6"/>
        <v>-0.0194394325898356</v>
      </c>
      <c r="Y52" s="7">
        <f t="shared" si="7"/>
        <v>0.00644362836675774</v>
      </c>
      <c r="Z52" s="7">
        <f t="shared" si="8"/>
        <v>-0.021565107909937</v>
      </c>
      <c r="AA52" s="7">
        <f t="shared" si="9"/>
        <v>0.00949122854579133</v>
      </c>
      <c r="AB52" s="7">
        <f t="shared" si="10"/>
        <v>-0.0394877704770272</v>
      </c>
      <c r="AC52" s="41">
        <f t="shared" si="11"/>
        <v>-0.0320684905620897</v>
      </c>
      <c r="AE52">
        <v>-0.00876185357209899</v>
      </c>
      <c r="AF52">
        <v>-0.0126738715913546</v>
      </c>
      <c r="AG52">
        <v>0.00881605737237702</v>
      </c>
      <c r="AH52">
        <v>0.0109770682425086</v>
      </c>
      <c r="AI52">
        <v>0.00714487545638491</v>
      </c>
      <c r="AJ52">
        <v>0.011970455457456</v>
      </c>
      <c r="AK52">
        <v>-0.00347380836671197</v>
      </c>
      <c r="AL52">
        <v>0.00712719684441978</v>
      </c>
      <c r="AM52">
        <v>0.0163669507348664</v>
      </c>
      <c r="AN52">
        <v>0.0405735670832388</v>
      </c>
      <c r="AO52">
        <v>0.00389598682438135</v>
      </c>
      <c r="AP52">
        <v>0.00859433256255527</v>
      </c>
      <c r="AR52">
        <f t="shared" si="12"/>
        <v>-0.0136139944271748</v>
      </c>
      <c r="AS52">
        <f t="shared" si="13"/>
        <v>-0.0180012096108784</v>
      </c>
      <c r="AT52">
        <f t="shared" si="14"/>
        <v>0.00511171528396098</v>
      </c>
      <c r="AU52">
        <f t="shared" si="15"/>
        <v>0.00854983396090079</v>
      </c>
      <c r="AV52">
        <f t="shared" si="16"/>
        <v>0.00372727951598188</v>
      </c>
      <c r="AW52">
        <f t="shared" si="17"/>
        <v>0.00931664819840284</v>
      </c>
      <c r="AX52">
        <f t="shared" si="18"/>
        <v>-0.00734064720015157</v>
      </c>
      <c r="AY52">
        <f t="shared" si="19"/>
        <v>0.00537292095266068</v>
      </c>
      <c r="AZ52">
        <f t="shared" si="20"/>
        <v>0.0134543744725444</v>
      </c>
      <c r="BA52">
        <f t="shared" si="21"/>
        <v>0.0371817663596401</v>
      </c>
      <c r="BB52">
        <f t="shared" si="22"/>
        <v>-0.00229315185733017</v>
      </c>
      <c r="BC52">
        <f t="shared" si="23"/>
        <v>0.00313989020485888</v>
      </c>
    </row>
    <row r="53" customHeight="1" spans="1:55">
      <c r="A53" s="39">
        <v>45107</v>
      </c>
      <c r="C53" s="7">
        <f>(PFC.NS!F51-PFC.NS!B51)/PFC.NS!B51</f>
        <v>-0.0477039147727273</v>
      </c>
      <c r="D53" s="7">
        <f>(RECLTD.NS!F51-RECLTD.NS!B51)/RECLTD.NS!B51</f>
        <v>-0.0834737041420118</v>
      </c>
      <c r="E53" s="7">
        <f>(OIL.NS!F51-OIL.NS!B51)/OIL.NS!B51</f>
        <v>-0.0389249598748963</v>
      </c>
      <c r="F53" s="7">
        <f>(ONGC.NS!F51-ONGC.NS!B51)/ONGC.NS!B51</f>
        <v>-0.0499085590062112</v>
      </c>
      <c r="G53" s="7">
        <f>(IOC.NS!F51-IOC.NS!B51)/IOC.NS!B51</f>
        <v>-0.0739655329510346</v>
      </c>
      <c r="H53" s="7">
        <f>GAIL.NS!F51/GAIL.NS!B51-1</f>
        <v>-0.020024762482677</v>
      </c>
      <c r="I53" s="7">
        <f>ENGINERSIN.NS!F51/ENGINERSIN.NS!B51-1</f>
        <v>-0.0238875</v>
      </c>
      <c r="J53" s="7">
        <f>CONCOR.NS!F51/CONCOR.NS!B51-1</f>
        <v>-0.00829141337386008</v>
      </c>
      <c r="K53" s="7">
        <f>COALINDIA.NS!F51/COALINDIA.NS!B51-1</f>
        <v>-0.0583823095668884</v>
      </c>
      <c r="L53" s="7">
        <f>BEL.NS!F51/BEL.NS!B51-1</f>
        <v>0.0235401314079056</v>
      </c>
      <c r="M53" s="7">
        <f>COCHINSHIP.NS!F51/COCHINSHIP.NS!B51-1</f>
        <v>-0.0151598651768419</v>
      </c>
      <c r="N53" s="7">
        <f>SJVN.NS!F51/SJVN.NS!B51-1</f>
        <v>-0.0204438981837733</v>
      </c>
      <c r="R53" s="7">
        <f t="shared" si="0"/>
        <v>-0.0236558901730185</v>
      </c>
      <c r="S53" s="7">
        <f t="shared" si="1"/>
        <v>-0.059481888818721</v>
      </c>
      <c r="T53" s="7">
        <f t="shared" si="2"/>
        <v>-0.0110393162667765</v>
      </c>
      <c r="U53" s="7">
        <f t="shared" si="3"/>
        <v>-0.0199497447645219</v>
      </c>
      <c r="V53" s="7">
        <f t="shared" si="4"/>
        <v>-0.0382135878700863</v>
      </c>
      <c r="W53" s="7">
        <f t="shared" si="5"/>
        <v>0.00421174733492321</v>
      </c>
      <c r="X53" s="7">
        <f t="shared" si="6"/>
        <v>-0.0144642830171859</v>
      </c>
      <c r="Y53" s="7">
        <f t="shared" si="7"/>
        <v>-0.000245136142369736</v>
      </c>
      <c r="Z53" s="7">
        <f t="shared" si="8"/>
        <v>-0.0175934207007918</v>
      </c>
      <c r="AA53" s="7">
        <f t="shared" si="9"/>
        <v>0.0316289344631795</v>
      </c>
      <c r="AB53" s="7">
        <f t="shared" si="10"/>
        <v>-0.00895329473501972</v>
      </c>
      <c r="AC53" s="41">
        <f t="shared" si="11"/>
        <v>-0.0108459203965135</v>
      </c>
      <c r="AE53">
        <v>0.0176751827471138</v>
      </c>
      <c r="AF53">
        <v>0.0096706898895801</v>
      </c>
      <c r="AG53">
        <v>-0.00040835409704318</v>
      </c>
      <c r="AH53">
        <v>0.0160894121766935</v>
      </c>
      <c r="AI53">
        <v>0.0423541393228086</v>
      </c>
      <c r="AJ53">
        <v>0.0132389527702421</v>
      </c>
      <c r="AK53">
        <v>-0.00217713699790993</v>
      </c>
      <c r="AL53">
        <v>-0.00720322109834967</v>
      </c>
      <c r="AM53">
        <v>0.00280989295436534</v>
      </c>
      <c r="AN53">
        <v>-0.0160323929474849</v>
      </c>
      <c r="AO53">
        <v>0.00238324931526124</v>
      </c>
      <c r="AP53">
        <v>0.0348382273037779</v>
      </c>
      <c r="AR53">
        <f t="shared" si="12"/>
        <v>0.0128230418920379</v>
      </c>
      <c r="AS53">
        <f t="shared" si="13"/>
        <v>0.00434335187005621</v>
      </c>
      <c r="AT53">
        <f t="shared" si="14"/>
        <v>-0.00411269618545922</v>
      </c>
      <c r="AU53">
        <f t="shared" si="15"/>
        <v>0.0136621778950857</v>
      </c>
      <c r="AV53">
        <f t="shared" si="16"/>
        <v>0.0389365433824056</v>
      </c>
      <c r="AW53">
        <f t="shared" si="17"/>
        <v>0.0105851455111889</v>
      </c>
      <c r="AX53">
        <f t="shared" si="18"/>
        <v>-0.00604397583134954</v>
      </c>
      <c r="AY53">
        <f t="shared" si="19"/>
        <v>-0.00895749699010877</v>
      </c>
      <c r="AZ53">
        <f t="shared" si="20"/>
        <v>-0.000102683307956688</v>
      </c>
      <c r="BA53">
        <f t="shared" si="21"/>
        <v>-0.0194241936710836</v>
      </c>
      <c r="BB53">
        <f t="shared" si="22"/>
        <v>-0.00380588936645027</v>
      </c>
      <c r="BC53">
        <f t="shared" si="23"/>
        <v>0.0293837849460815</v>
      </c>
    </row>
    <row r="54" customHeight="1" spans="1:55">
      <c r="A54" s="39">
        <v>45110</v>
      </c>
      <c r="C54" s="7">
        <f>(PFC.NS!F52-PFC.NS!B52)/PFC.NS!B52</f>
        <v>-0.0170956328312472</v>
      </c>
      <c r="D54" s="7">
        <f>(RECLTD.NS!F52-RECLTD.NS!B52)/RECLTD.NS!B52</f>
        <v>-0.0589763247709324</v>
      </c>
      <c r="E54" s="7">
        <f>(OIL.NS!F52-OIL.NS!B52)/OIL.NS!B52</f>
        <v>-0.049470918699187</v>
      </c>
      <c r="F54" s="7">
        <f>(ONGC.NS!F52-ONGC.NS!B52)/ONGC.NS!B52</f>
        <v>-0.0302823637501741</v>
      </c>
      <c r="G54" s="7">
        <f>(IOC.NS!F52-IOC.NS!B52)/IOC.NS!B52</f>
        <v>-0.0407572061300701</v>
      </c>
      <c r="H54" s="7">
        <f>GAIL.NS!F52/GAIL.NS!B52-1</f>
        <v>-0.0215543033175355</v>
      </c>
      <c r="I54" s="7">
        <f>ENGINERSIN.NS!F52/ENGINERSIN.NS!B52-1</f>
        <v>-0.0217939134199134</v>
      </c>
      <c r="J54" s="7">
        <f>CONCOR.NS!F52/CONCOR.NS!B52-1</f>
        <v>-0.0286945757121438</v>
      </c>
      <c r="K54" s="7">
        <f>COALINDIA.NS!F52/COALINDIA.NS!B52-1</f>
        <v>-0.0704168380129589</v>
      </c>
      <c r="L54" s="7">
        <f>BEL.NS!F52/BEL.NS!B52-1</f>
        <v>-0.0295118333333333</v>
      </c>
      <c r="M54" s="7">
        <f>COCHINSHIP.NS!F52/COCHINSHIP.NS!B52-1</f>
        <v>-0.0167160003496282</v>
      </c>
      <c r="N54" s="7">
        <f>SJVN.NS!F52/SJVN.NS!B52-1</f>
        <v>0.0105906793545951</v>
      </c>
      <c r="R54" s="7">
        <f t="shared" si="0"/>
        <v>0.0069523917684616</v>
      </c>
      <c r="S54" s="7">
        <f t="shared" si="1"/>
        <v>-0.0349845094476416</v>
      </c>
      <c r="T54" s="7">
        <f t="shared" si="2"/>
        <v>-0.0215852750910673</v>
      </c>
      <c r="U54" s="7">
        <f t="shared" si="3"/>
        <v>-0.000323549508484771</v>
      </c>
      <c r="V54" s="7">
        <f t="shared" si="4"/>
        <v>-0.00500526104912172</v>
      </c>
      <c r="W54" s="7">
        <f t="shared" si="5"/>
        <v>0.00268220650006475</v>
      </c>
      <c r="X54" s="7">
        <f t="shared" si="6"/>
        <v>-0.0123706964370994</v>
      </c>
      <c r="Y54" s="7">
        <f t="shared" si="7"/>
        <v>-0.0206482984806535</v>
      </c>
      <c r="Z54" s="7">
        <f t="shared" si="8"/>
        <v>-0.0296279491468623</v>
      </c>
      <c r="AA54" s="7">
        <f t="shared" si="9"/>
        <v>-0.0214230302780594</v>
      </c>
      <c r="AB54" s="7">
        <f t="shared" si="10"/>
        <v>-0.010509429907806</v>
      </c>
      <c r="AC54" s="41">
        <f t="shared" si="11"/>
        <v>0.0201886571418549</v>
      </c>
      <c r="AE54">
        <v>0.00680276176888154</v>
      </c>
      <c r="AF54">
        <v>-0.0096706898895802</v>
      </c>
      <c r="AG54">
        <v>0.00651339931528182</v>
      </c>
      <c r="AH54">
        <v>-0.0104907800647228</v>
      </c>
      <c r="AI54">
        <v>-0.0063190374766731</v>
      </c>
      <c r="AJ54">
        <v>0.000939021715962484</v>
      </c>
      <c r="AK54">
        <v>-0.00963653861205994</v>
      </c>
      <c r="AL54">
        <v>0.0115757230024194</v>
      </c>
      <c r="AM54">
        <v>0.000647369268507552</v>
      </c>
      <c r="AN54">
        <v>-0.0138325814733126</v>
      </c>
      <c r="AO54">
        <v>-0.0134017810631048</v>
      </c>
      <c r="AP54">
        <v>-0.0082986827272892</v>
      </c>
      <c r="AR54">
        <f t="shared" si="12"/>
        <v>0.00195062091380569</v>
      </c>
      <c r="AS54">
        <f t="shared" si="13"/>
        <v>-0.0149980279091041</v>
      </c>
      <c r="AT54">
        <f t="shared" si="14"/>
        <v>0.00280905722686578</v>
      </c>
      <c r="AU54">
        <f t="shared" si="15"/>
        <v>-0.0129180143463306</v>
      </c>
      <c r="AV54">
        <f t="shared" si="16"/>
        <v>-0.00973663341707613</v>
      </c>
      <c r="AW54">
        <f t="shared" si="17"/>
        <v>-0.00171478554309071</v>
      </c>
      <c r="AX54">
        <f t="shared" si="18"/>
        <v>-0.0135033774454995</v>
      </c>
      <c r="AY54">
        <f t="shared" si="19"/>
        <v>0.00982144711066027</v>
      </c>
      <c r="AZ54">
        <f t="shared" si="20"/>
        <v>-0.00226520699381448</v>
      </c>
      <c r="BA54">
        <f t="shared" si="21"/>
        <v>-0.0172243821969113</v>
      </c>
      <c r="BB54">
        <f t="shared" si="22"/>
        <v>-0.0195909197448164</v>
      </c>
      <c r="BC54">
        <f t="shared" si="23"/>
        <v>-0.0137531250849856</v>
      </c>
    </row>
    <row r="55" customHeight="1" spans="1:55">
      <c r="A55" s="39">
        <v>45111</v>
      </c>
      <c r="C55" s="7">
        <f>(PFC.NS!F53-PFC.NS!B53)/PFC.NS!B53</f>
        <v>-0.0234402199385883</v>
      </c>
      <c r="D55" s="7">
        <f>(RECLTD.NS!F53-RECLTD.NS!B53)/RECLTD.NS!B53</f>
        <v>-0.0774690319524371</v>
      </c>
      <c r="E55" s="7">
        <f>(OIL.NS!F53-OIL.NS!B53)/OIL.NS!B53</f>
        <v>-0.0459742324196298</v>
      </c>
      <c r="F55" s="7">
        <f>(ONGC.NS!F53-ONGC.NS!B53)/ONGC.NS!B53</f>
        <v>-0.0533937415384615</v>
      </c>
      <c r="G55" s="7">
        <f>(IOC.NS!F53-IOC.NS!B53)/IOC.NS!B53</f>
        <v>-0.0904879583333333</v>
      </c>
      <c r="H55" s="7">
        <f>GAIL.NS!F53/GAIL.NS!B53-1</f>
        <v>-0.0343645046728972</v>
      </c>
      <c r="I55" s="7">
        <f>ENGINERSIN.NS!F53/ENGINERSIN.NS!B53-1</f>
        <v>-0.024417855913283</v>
      </c>
      <c r="J55" s="7">
        <f>CONCOR.NS!F53/CONCOR.NS!B53-1</f>
        <v>-0.0159102882882883</v>
      </c>
      <c r="K55" s="7">
        <f>COALINDIA.NS!F53/COALINDIA.NS!B53-1</f>
        <v>-0.072818686759957</v>
      </c>
      <c r="L55" s="7">
        <f>BEL.NS!F53/BEL.NS!B53-1</f>
        <v>-0.0274057661290322</v>
      </c>
      <c r="M55" s="7">
        <f>COCHINSHIP.NS!F53/COCHINSHIP.NS!B53-1</f>
        <v>-0.0289520290506933</v>
      </c>
      <c r="N55" s="7">
        <f>SJVN.NS!F53/SJVN.NS!B53-1</f>
        <v>-0.0306985460421852</v>
      </c>
      <c r="R55" s="7">
        <f t="shared" si="0"/>
        <v>0.000607804661120506</v>
      </c>
      <c r="S55" s="7">
        <f t="shared" si="1"/>
        <v>-0.0534772166291462</v>
      </c>
      <c r="T55" s="7">
        <f t="shared" si="2"/>
        <v>-0.0180885888115101</v>
      </c>
      <c r="U55" s="7">
        <f t="shared" si="3"/>
        <v>-0.0234349272967721</v>
      </c>
      <c r="V55" s="7">
        <f t="shared" si="4"/>
        <v>-0.0547360132523849</v>
      </c>
      <c r="W55" s="7">
        <f t="shared" si="5"/>
        <v>-0.010127994855297</v>
      </c>
      <c r="X55" s="7">
        <f t="shared" si="6"/>
        <v>-0.014994638930469</v>
      </c>
      <c r="Y55" s="7">
        <f t="shared" si="7"/>
        <v>-0.00786401105679799</v>
      </c>
      <c r="Z55" s="7">
        <f t="shared" si="8"/>
        <v>-0.0320297978938604</v>
      </c>
      <c r="AA55" s="7">
        <f t="shared" si="9"/>
        <v>-0.0193169630737583</v>
      </c>
      <c r="AB55" s="7">
        <f t="shared" si="10"/>
        <v>-0.0227454586088711</v>
      </c>
      <c r="AC55" s="41">
        <f t="shared" si="11"/>
        <v>-0.0211005682549254</v>
      </c>
      <c r="AE55">
        <v>0.00922282920073744</v>
      </c>
      <c r="AF55">
        <v>0.0111734081275854</v>
      </c>
      <c r="AG55">
        <v>0.0116984819066145</v>
      </c>
      <c r="AH55">
        <v>0.00987668601370844</v>
      </c>
      <c r="AI55">
        <v>0.00894036066293407</v>
      </c>
      <c r="AJ55">
        <v>0.00794582668868087</v>
      </c>
      <c r="AK55">
        <v>0.022629322241746</v>
      </c>
      <c r="AL55">
        <v>0.0124837106771946</v>
      </c>
      <c r="AM55">
        <v>-0.0017271370294209</v>
      </c>
      <c r="AN55">
        <v>-0.00246110113542174</v>
      </c>
      <c r="AO55">
        <v>0.0042797647797152</v>
      </c>
      <c r="AP55">
        <v>0.0465199198651879</v>
      </c>
      <c r="AR55">
        <f t="shared" si="12"/>
        <v>0.00437068834566159</v>
      </c>
      <c r="AS55">
        <f t="shared" si="13"/>
        <v>0.00584607010806155</v>
      </c>
      <c r="AT55">
        <f t="shared" si="14"/>
        <v>0.00799413981819845</v>
      </c>
      <c r="AU55">
        <f t="shared" si="15"/>
        <v>0.00744945173210061</v>
      </c>
      <c r="AV55">
        <f t="shared" si="16"/>
        <v>0.00552276472253104</v>
      </c>
      <c r="AW55">
        <f t="shared" si="17"/>
        <v>0.00529201942962768</v>
      </c>
      <c r="AX55">
        <f t="shared" si="18"/>
        <v>0.0187624834083064</v>
      </c>
      <c r="AY55">
        <f t="shared" si="19"/>
        <v>0.0107294347854355</v>
      </c>
      <c r="AZ55">
        <f t="shared" si="20"/>
        <v>-0.00463971329174293</v>
      </c>
      <c r="BA55">
        <f t="shared" si="21"/>
        <v>-0.00585290185902045</v>
      </c>
      <c r="BB55">
        <f t="shared" si="22"/>
        <v>-0.00190937390199632</v>
      </c>
      <c r="BC55">
        <f t="shared" si="23"/>
        <v>0.0410654775074915</v>
      </c>
    </row>
    <row r="56" customHeight="1" spans="1:55">
      <c r="A56" s="39">
        <v>45112</v>
      </c>
      <c r="C56" s="7">
        <f>(PFC.NS!F54-PFC.NS!B54)/PFC.NS!B54</f>
        <v>-0.0239372232904091</v>
      </c>
      <c r="D56" s="7">
        <f>(RECLTD.NS!F54-RECLTD.NS!B54)/RECLTD.NS!B54</f>
        <v>-0.0512820998928371</v>
      </c>
      <c r="E56" s="7">
        <f>(OIL.NS!F54-OIL.NS!B54)/OIL.NS!B54</f>
        <v>-0.0368952275025278</v>
      </c>
      <c r="F56" s="7">
        <f>(ONGC.NS!F54-ONGC.NS!B54)/ONGC.NS!B54</f>
        <v>-0.0410474629629629</v>
      </c>
      <c r="G56" s="7">
        <f>(IOC.NS!F54-IOC.NS!B54)/IOC.NS!B54</f>
        <v>-0.0741222790515548</v>
      </c>
      <c r="H56" s="7">
        <f>GAIL.NS!F54/GAIL.NS!B54-1</f>
        <v>-0.0230088465855318</v>
      </c>
      <c r="I56" s="7">
        <f>ENGINERSIN.NS!F54/ENGINERSIN.NS!B54-1</f>
        <v>0.00846116299559463</v>
      </c>
      <c r="J56" s="7">
        <f>CONCOR.NS!F54/CONCOR.NS!B54-1</f>
        <v>-0.00204977142857143</v>
      </c>
      <c r="K56" s="7">
        <f>COALINDIA.NS!F54/COALINDIA.NS!B54-1</f>
        <v>-0.0726218282231861</v>
      </c>
      <c r="L56" s="7">
        <f>BEL.NS!F54/BEL.NS!B54-1</f>
        <v>-0.0183171435744477</v>
      </c>
      <c r="M56" s="7">
        <f>COCHINSHIP.NS!F54/COCHINSHIP.NS!B54-1</f>
        <v>-0.0124460389436815</v>
      </c>
      <c r="N56" s="7">
        <f>SJVN.NS!F54/SJVN.NS!B54-1</f>
        <v>0.0299650714285715</v>
      </c>
      <c r="R56" s="7">
        <f t="shared" si="0"/>
        <v>0.000110801309299701</v>
      </c>
      <c r="S56" s="7">
        <f t="shared" si="1"/>
        <v>-0.0272902845695463</v>
      </c>
      <c r="T56" s="7">
        <f t="shared" si="2"/>
        <v>-0.00900958389440802</v>
      </c>
      <c r="U56" s="7">
        <f t="shared" si="3"/>
        <v>-0.0110886487212736</v>
      </c>
      <c r="V56" s="7">
        <f t="shared" si="4"/>
        <v>-0.0383703339706065</v>
      </c>
      <c r="W56" s="7">
        <f t="shared" si="5"/>
        <v>0.00122766323206843</v>
      </c>
      <c r="X56" s="7">
        <f t="shared" si="6"/>
        <v>0.0178843799784087</v>
      </c>
      <c r="Y56" s="7">
        <f t="shared" si="7"/>
        <v>0.00599650580291891</v>
      </c>
      <c r="Z56" s="7">
        <f t="shared" si="8"/>
        <v>-0.0318329393570895</v>
      </c>
      <c r="AA56" s="7">
        <f t="shared" si="9"/>
        <v>-0.0102283405191738</v>
      </c>
      <c r="AB56" s="7">
        <f t="shared" si="10"/>
        <v>-0.00623946850185931</v>
      </c>
      <c r="AC56" s="41">
        <f t="shared" si="11"/>
        <v>0.0395630492158313</v>
      </c>
      <c r="AE56">
        <v>0.0015662083985059</v>
      </c>
      <c r="AF56">
        <v>-0.00511822804741722</v>
      </c>
      <c r="AG56">
        <v>0.00260324412176407</v>
      </c>
      <c r="AH56">
        <v>0.0158442870595833</v>
      </c>
      <c r="AI56">
        <v>0.031944949687775</v>
      </c>
      <c r="AJ56">
        <v>0.0311666043879756</v>
      </c>
      <c r="AK56">
        <v>0.0296757116388904</v>
      </c>
      <c r="AL56">
        <v>0.0248721707902464</v>
      </c>
      <c r="AM56">
        <v>0.0137341580562742</v>
      </c>
      <c r="AN56">
        <v>0.024742777021261</v>
      </c>
      <c r="AO56">
        <v>0.0260803012164108</v>
      </c>
      <c r="AP56">
        <v>0.0733772201083434</v>
      </c>
      <c r="AR56">
        <f t="shared" si="12"/>
        <v>-0.00328593245656995</v>
      </c>
      <c r="AS56">
        <f t="shared" si="13"/>
        <v>-0.0104455660669411</v>
      </c>
      <c r="AT56">
        <f t="shared" si="14"/>
        <v>-0.00110109796665197</v>
      </c>
      <c r="AU56">
        <f t="shared" si="15"/>
        <v>0.0134170527779755</v>
      </c>
      <c r="AV56">
        <f t="shared" si="16"/>
        <v>0.0285273537473719</v>
      </c>
      <c r="AW56">
        <f t="shared" si="17"/>
        <v>0.0285127971289224</v>
      </c>
      <c r="AX56">
        <f t="shared" si="18"/>
        <v>0.0258088728054508</v>
      </c>
      <c r="AY56">
        <f t="shared" si="19"/>
        <v>0.0231178948984873</v>
      </c>
      <c r="AZ56">
        <f t="shared" si="20"/>
        <v>0.0108215817939522</v>
      </c>
      <c r="BA56">
        <f t="shared" si="21"/>
        <v>0.0213509762976623</v>
      </c>
      <c r="BB56">
        <f t="shared" si="22"/>
        <v>0.0198911625346993</v>
      </c>
      <c r="BC56">
        <f t="shared" si="23"/>
        <v>0.067922777750647</v>
      </c>
    </row>
    <row r="57" customHeight="1" spans="1:55">
      <c r="A57" s="39">
        <v>45113</v>
      </c>
      <c r="C57" s="7">
        <f>(PFC.NS!F55-PFC.NS!B55)/PFC.NS!B55</f>
        <v>-0.0278809509110544</v>
      </c>
      <c r="D57" s="7">
        <f>(RECLTD.NS!F55-RECLTD.NS!B55)/RECLTD.NS!B55</f>
        <v>-0.0634994013281033</v>
      </c>
      <c r="E57" s="7">
        <f>(OIL.NS!F55-OIL.NS!B55)/OIL.NS!B55</f>
        <v>-0.045006532</v>
      </c>
      <c r="F57" s="7">
        <f>(ONGC.NS!F55-ONGC.NS!B55)/ONGC.NS!B55</f>
        <v>-0.0305201100027006</v>
      </c>
      <c r="G57" s="7">
        <f>(IOC.NS!F55-IOC.NS!B55)/IOC.NS!B55</f>
        <v>-0.0525316354166666</v>
      </c>
      <c r="H57" s="7">
        <f>GAIL.NS!F55/GAIL.NS!B55-1</f>
        <v>0.000878295312124688</v>
      </c>
      <c r="I57" s="7">
        <f>ENGINERSIN.NS!F55/ENGINERSIN.NS!B55-1</f>
        <v>0.00819101346364293</v>
      </c>
      <c r="J57" s="7">
        <f>CONCOR.NS!F55/CONCOR.NS!B55-1</f>
        <v>0.00942132937685458</v>
      </c>
      <c r="K57" s="7">
        <f>COALINDIA.NS!F55/COALINDIA.NS!B55-1</f>
        <v>-0.0581719245852703</v>
      </c>
      <c r="L57" s="7">
        <f>BEL.NS!F55/BEL.NS!B55-1</f>
        <v>0.00833238736715303</v>
      </c>
      <c r="M57" s="7">
        <f>COCHINSHIP.NS!F55/COCHINSHIP.NS!B55-1</f>
        <v>0.00834655673758866</v>
      </c>
      <c r="N57" s="7">
        <f>SJVN.NS!F55/SJVN.NS!B55-1</f>
        <v>0.0508370891836813</v>
      </c>
      <c r="R57" s="7">
        <f t="shared" si="0"/>
        <v>-0.00383292631134559</v>
      </c>
      <c r="S57" s="7">
        <f t="shared" si="1"/>
        <v>-0.0395075860048125</v>
      </c>
      <c r="T57" s="7">
        <f t="shared" si="2"/>
        <v>-0.0171208883918802</v>
      </c>
      <c r="U57" s="7">
        <f t="shared" si="3"/>
        <v>-0.000561295761011282</v>
      </c>
      <c r="V57" s="7">
        <f t="shared" si="4"/>
        <v>-0.0167796903357183</v>
      </c>
      <c r="W57" s="7">
        <f t="shared" si="5"/>
        <v>0.0251148051297249</v>
      </c>
      <c r="X57" s="7">
        <f t="shared" si="6"/>
        <v>0.017614230446457</v>
      </c>
      <c r="Y57" s="7">
        <f t="shared" si="7"/>
        <v>0.0174676066083449</v>
      </c>
      <c r="Z57" s="7">
        <f t="shared" si="8"/>
        <v>-0.0173830357191737</v>
      </c>
      <c r="AA57" s="7">
        <f t="shared" si="9"/>
        <v>0.016421190422427</v>
      </c>
      <c r="AB57" s="7">
        <f t="shared" si="10"/>
        <v>0.0145531271794108</v>
      </c>
      <c r="AC57" s="41">
        <f t="shared" si="11"/>
        <v>0.0604350669709412</v>
      </c>
      <c r="AE57">
        <v>-0.0105631397277439</v>
      </c>
      <c r="AF57">
        <v>0.00150806095034207</v>
      </c>
      <c r="AG57">
        <v>0.0127187347839671</v>
      </c>
      <c r="AH57">
        <v>-0.0115537449560226</v>
      </c>
      <c r="AI57">
        <v>0.00606673468365061</v>
      </c>
      <c r="AJ57">
        <v>-0.000902996318362997</v>
      </c>
      <c r="AK57">
        <v>0.0169812257329918</v>
      </c>
      <c r="AL57">
        <v>-0.0284442474340004</v>
      </c>
      <c r="AM57">
        <v>-0.00256089090008956</v>
      </c>
      <c r="AN57">
        <v>-0.00602777774343677</v>
      </c>
      <c r="AO57">
        <v>0.00475605105087304</v>
      </c>
      <c r="AP57">
        <v>0.0115487127912164</v>
      </c>
      <c r="AR57">
        <f t="shared" si="12"/>
        <v>-0.0154152805828198</v>
      </c>
      <c r="AS57">
        <f t="shared" si="13"/>
        <v>-0.00381927706918182</v>
      </c>
      <c r="AT57">
        <f t="shared" si="14"/>
        <v>0.00901439269555108</v>
      </c>
      <c r="AU57">
        <f t="shared" si="15"/>
        <v>-0.0139809792376304</v>
      </c>
      <c r="AV57">
        <f t="shared" si="16"/>
        <v>0.00264913874324758</v>
      </c>
      <c r="AW57">
        <f t="shared" si="17"/>
        <v>-0.00355680357741619</v>
      </c>
      <c r="AX57">
        <f t="shared" si="18"/>
        <v>0.0131143868995522</v>
      </c>
      <c r="AY57">
        <f t="shared" si="19"/>
        <v>-0.0301985233257595</v>
      </c>
      <c r="AZ57">
        <f t="shared" si="20"/>
        <v>-0.00547346716241159</v>
      </c>
      <c r="BA57">
        <f t="shared" si="21"/>
        <v>-0.00941957846703547</v>
      </c>
      <c r="BB57">
        <f t="shared" si="22"/>
        <v>-0.00143308763083847</v>
      </c>
      <c r="BC57">
        <f t="shared" si="23"/>
        <v>0.00609427043351999</v>
      </c>
    </row>
    <row r="58" customHeight="1" spans="1:55">
      <c r="A58" s="39">
        <v>45114</v>
      </c>
      <c r="C58" s="7">
        <f>(PFC.NS!F56-PFC.NS!B56)/PFC.NS!B56</f>
        <v>-0.0391714758528276</v>
      </c>
      <c r="D58" s="7">
        <f>(RECLTD.NS!F56-RECLTD.NS!B56)/RECLTD.NS!B56</f>
        <v>-0.0620860358925252</v>
      </c>
      <c r="E58" s="7">
        <f>(OIL.NS!F56-OIL.NS!B56)/OIL.NS!B56</f>
        <v>-0.0366361075697211</v>
      </c>
      <c r="F58" s="7">
        <f>(ONGC.NS!F56-ONGC.NS!B56)/ONGC.NS!B56</f>
        <v>-0.0572913595166163</v>
      </c>
      <c r="G58" s="7">
        <f>(IOC.NS!F56-IOC.NS!B56)/IOC.NS!B56</f>
        <v>-0.0798345423781159</v>
      </c>
      <c r="H58" s="7">
        <f>GAIL.NS!F56/GAIL.NS!B56-1</f>
        <v>-0.0205537686232439</v>
      </c>
      <c r="I58" s="7">
        <f>ENGINERSIN.NS!F56/ENGINERSIN.NS!B56-1</f>
        <v>-0.00185391590755024</v>
      </c>
      <c r="J58" s="7">
        <f>CONCOR.NS!F56/CONCOR.NS!B56-1</f>
        <v>-0.045027716744411</v>
      </c>
      <c r="K58" s="7">
        <f>COALINDIA.NS!F56/COALINDIA.NS!B56-1</f>
        <v>-0.0630103146551724</v>
      </c>
      <c r="L58" s="7">
        <f>BEL.NS!F56/BEL.NS!B56-1</f>
        <v>-0.0142504867591554</v>
      </c>
      <c r="M58" s="7">
        <f>COCHINSHIP.NS!F56/COCHINSHIP.NS!B56-1</f>
        <v>-0.0148802451143227</v>
      </c>
      <c r="N58" s="7">
        <f>SJVN.NS!F56/SJVN.NS!B56-1</f>
        <v>0.00197478723404254</v>
      </c>
      <c r="R58" s="7">
        <f t="shared" si="0"/>
        <v>-0.0151234512531188</v>
      </c>
      <c r="S58" s="7">
        <f t="shared" si="1"/>
        <v>-0.0380942205692344</v>
      </c>
      <c r="T58" s="7">
        <f t="shared" si="2"/>
        <v>-0.00875046396160133</v>
      </c>
      <c r="U58" s="7">
        <f t="shared" si="3"/>
        <v>-0.0273325452749269</v>
      </c>
      <c r="V58" s="7">
        <f t="shared" si="4"/>
        <v>-0.0440825972971675</v>
      </c>
      <c r="W58" s="7">
        <f t="shared" si="5"/>
        <v>0.00368274119435637</v>
      </c>
      <c r="X58" s="7">
        <f t="shared" si="6"/>
        <v>0.0075693010752638</v>
      </c>
      <c r="Y58" s="7">
        <f t="shared" si="7"/>
        <v>-0.0369814395129206</v>
      </c>
      <c r="Z58" s="7">
        <f t="shared" si="8"/>
        <v>-0.0222214257890758</v>
      </c>
      <c r="AA58" s="7">
        <f t="shared" si="9"/>
        <v>-0.00616168370388148</v>
      </c>
      <c r="AB58" s="7">
        <f t="shared" si="10"/>
        <v>-0.00867367467250058</v>
      </c>
      <c r="AC58" s="41">
        <f t="shared" si="11"/>
        <v>0.0115727650213024</v>
      </c>
      <c r="AE58">
        <v>0.0143566507355175</v>
      </c>
      <c r="AF58">
        <v>0.00600959732643555</v>
      </c>
      <c r="AG58">
        <v>0.00649552802263766</v>
      </c>
      <c r="AH58">
        <v>-0.00459772738428074</v>
      </c>
      <c r="AI58">
        <v>-0.0183116822033607</v>
      </c>
      <c r="AJ58">
        <v>-0.0159347693333164</v>
      </c>
      <c r="AK58">
        <v>-0.0115655615255451</v>
      </c>
      <c r="AL58">
        <v>0.0014899010113006</v>
      </c>
      <c r="AM58">
        <v>-0.00106891814611263</v>
      </c>
      <c r="AN58">
        <v>-0.00850039520755339</v>
      </c>
      <c r="AO58">
        <v>0.0051626101623277</v>
      </c>
      <c r="AP58">
        <v>-0.0200322746785566</v>
      </c>
      <c r="AR58">
        <f t="shared" si="12"/>
        <v>0.00950450988044164</v>
      </c>
      <c r="AS58">
        <f t="shared" si="13"/>
        <v>0.000682259306911666</v>
      </c>
      <c r="AT58">
        <f t="shared" si="14"/>
        <v>0.00279118593422162</v>
      </c>
      <c r="AU58">
        <f t="shared" si="15"/>
        <v>-0.00702496166588857</v>
      </c>
      <c r="AV58">
        <f t="shared" si="16"/>
        <v>-0.0217292781437638</v>
      </c>
      <c r="AW58">
        <f t="shared" si="17"/>
        <v>-0.0185885765923696</v>
      </c>
      <c r="AX58">
        <f t="shared" si="18"/>
        <v>-0.0154324003589847</v>
      </c>
      <c r="AY58">
        <f t="shared" si="19"/>
        <v>-0.000264374880458499</v>
      </c>
      <c r="AZ58">
        <f t="shared" si="20"/>
        <v>-0.00398149440843466</v>
      </c>
      <c r="BA58">
        <f t="shared" si="21"/>
        <v>-0.0118921959311521</v>
      </c>
      <c r="BB58">
        <f t="shared" si="22"/>
        <v>-0.00102652851938382</v>
      </c>
      <c r="BC58">
        <f t="shared" si="23"/>
        <v>-0.025486717036253</v>
      </c>
    </row>
    <row r="59" customHeight="1" spans="1:55">
      <c r="A59" s="39">
        <v>45117</v>
      </c>
      <c r="C59" s="7">
        <f>(PFC.NS!F57-PFC.NS!B57)/PFC.NS!B57</f>
        <v>-0.0155876813664357</v>
      </c>
      <c r="D59" s="7">
        <f>(RECLTD.NS!F57-RECLTD.NS!B57)/RECLTD.NS!B57</f>
        <v>-0.0541589578313253</v>
      </c>
      <c r="E59" s="7">
        <f>(OIL.NS!F57-OIL.NS!B57)/OIL.NS!B57</f>
        <v>-0.0418106456692913</v>
      </c>
      <c r="F59" s="7">
        <f>(ONGC.NS!F57-ONGC.NS!B57)/ONGC.NS!B57</f>
        <v>-0.0524551391990899</v>
      </c>
      <c r="G59" s="7">
        <f>(IOC.NS!F57-IOC.NS!B57)/IOC.NS!B57</f>
        <v>-0.110396128712871</v>
      </c>
      <c r="H59" s="7">
        <f>GAIL.NS!F57/GAIL.NS!B57-1</f>
        <v>-0.0481954324324324</v>
      </c>
      <c r="I59" s="7">
        <f>ENGINERSIN.NS!F57/ENGINERSIN.NS!B57-1</f>
        <v>-0.0262980041067762</v>
      </c>
      <c r="J59" s="7">
        <f>CONCOR.NS!F57/CONCOR.NS!B57-1</f>
        <v>-0.0188065497804599</v>
      </c>
      <c r="K59" s="7">
        <f>COALINDIA.NS!F57/COALINDIA.NS!B57-1</f>
        <v>-0.0759601361702127</v>
      </c>
      <c r="L59" s="7">
        <f>BEL.NS!F57/BEL.NS!B57-1</f>
        <v>-0.0214137847362427</v>
      </c>
      <c r="M59" s="7">
        <f>COCHINSHIP.NS!F57/COCHINSHIP.NS!B57-1</f>
        <v>-0.00884151509922348</v>
      </c>
      <c r="N59" s="7">
        <f>SJVN.NS!F57/SJVN.NS!B57-1</f>
        <v>-0.0383578125</v>
      </c>
      <c r="R59" s="7">
        <f t="shared" si="0"/>
        <v>0.00846034323327308</v>
      </c>
      <c r="S59" s="7">
        <f t="shared" si="1"/>
        <v>-0.0301671425080344</v>
      </c>
      <c r="T59" s="7">
        <f t="shared" si="2"/>
        <v>-0.0139250020611715</v>
      </c>
      <c r="U59" s="7">
        <f t="shared" si="3"/>
        <v>-0.0224963249574006</v>
      </c>
      <c r="V59" s="7">
        <f t="shared" si="4"/>
        <v>-0.0746441836319229</v>
      </c>
      <c r="W59" s="7">
        <f t="shared" si="5"/>
        <v>-0.0239589226148322</v>
      </c>
      <c r="X59" s="7">
        <f t="shared" si="6"/>
        <v>-0.0168747871239621</v>
      </c>
      <c r="Y59" s="7">
        <f t="shared" si="7"/>
        <v>-0.0107602725489696</v>
      </c>
      <c r="Z59" s="7">
        <f t="shared" si="8"/>
        <v>-0.0351712473041161</v>
      </c>
      <c r="AA59" s="7">
        <f t="shared" si="9"/>
        <v>-0.0133249816809687</v>
      </c>
      <c r="AB59" s="7">
        <f t="shared" si="10"/>
        <v>-0.00263494465740133</v>
      </c>
      <c r="AC59" s="41">
        <f t="shared" si="11"/>
        <v>-0.0287598347127402</v>
      </c>
      <c r="AE59">
        <v>0.0115145401053279</v>
      </c>
      <c r="AF59">
        <v>0.0148680544435652</v>
      </c>
      <c r="AG59">
        <v>-0.00235704376211045</v>
      </c>
      <c r="AH59">
        <v>0.0113030426766014</v>
      </c>
      <c r="AI59">
        <v>0.0071611321092091</v>
      </c>
      <c r="AJ59">
        <v>0.00320734517953266</v>
      </c>
      <c r="AK59">
        <v>-0.00124724075602977</v>
      </c>
      <c r="AL59">
        <v>0.00830308953915543</v>
      </c>
      <c r="AM59">
        <v>0.00106891814611258</v>
      </c>
      <c r="AN59">
        <v>0.0351473810491422</v>
      </c>
      <c r="AO59">
        <v>0.105308944655301</v>
      </c>
      <c r="AP59">
        <v>0.0273125772081068</v>
      </c>
      <c r="AR59">
        <f t="shared" si="12"/>
        <v>0.00666239925025202</v>
      </c>
      <c r="AS59">
        <f t="shared" si="13"/>
        <v>0.00954071642404132</v>
      </c>
      <c r="AT59">
        <f t="shared" si="14"/>
        <v>-0.00606138585052649</v>
      </c>
      <c r="AU59">
        <f t="shared" si="15"/>
        <v>0.00887580839499359</v>
      </c>
      <c r="AV59">
        <f t="shared" si="16"/>
        <v>0.00374353616880607</v>
      </c>
      <c r="AW59">
        <f t="shared" si="17"/>
        <v>0.000553537920479472</v>
      </c>
      <c r="AX59">
        <f t="shared" si="18"/>
        <v>-0.00511407958946937</v>
      </c>
      <c r="AY59">
        <f t="shared" si="19"/>
        <v>0.00654881364739633</v>
      </c>
      <c r="AZ59">
        <f t="shared" si="20"/>
        <v>-0.00184365811620945</v>
      </c>
      <c r="BA59">
        <f t="shared" si="21"/>
        <v>0.0317555803255435</v>
      </c>
      <c r="BB59">
        <f t="shared" si="22"/>
        <v>0.0991198059735898</v>
      </c>
      <c r="BC59">
        <f t="shared" si="23"/>
        <v>0.0218581348504104</v>
      </c>
    </row>
    <row r="60" customHeight="1" spans="1:55">
      <c r="A60" s="39">
        <v>45118</v>
      </c>
      <c r="C60" s="7">
        <f>(PFC.NS!F58-PFC.NS!B58)/PFC.NS!B58</f>
        <v>-0.0185999388699617</v>
      </c>
      <c r="D60" s="7">
        <f>(RECLTD.NS!F58-RECLTD.NS!B58)/RECLTD.NS!B58</f>
        <v>-0.0511373394070379</v>
      </c>
      <c r="E60" s="7">
        <f>(OIL.NS!F58-OIL.NS!B58)/OIL.NS!B58</f>
        <v>-0.0520901046751537</v>
      </c>
      <c r="F60" s="7">
        <f>(ONGC.NS!F58-ONGC.NS!B58)/ONGC.NS!B58</f>
        <v>-0.0378686248085758</v>
      </c>
      <c r="G60" s="7">
        <f>(IOC.NS!F58-IOC.NS!B58)/IOC.NS!B58</f>
        <v>-0.0746858361548312</v>
      </c>
      <c r="H60" s="7">
        <f>GAIL.NS!F58/GAIL.NS!B58-1</f>
        <v>-0.0271710792245364</v>
      </c>
      <c r="I60" s="7">
        <f>ENGINERSIN.NS!F58/ENGINERSIN.NS!B58-1</f>
        <v>-0.0161989699409882</v>
      </c>
      <c r="J60" s="7">
        <f>CONCOR.NS!F58/CONCOR.NS!B58-1</f>
        <v>-0.00583863916917726</v>
      </c>
      <c r="K60" s="7">
        <f>COALINDIA.NS!F58/COALINDIA.NS!B58-1</f>
        <v>-0.070224105172488</v>
      </c>
      <c r="L60" s="7">
        <f>BEL.NS!F58/BEL.NS!B58-1</f>
        <v>0.0197504581551347</v>
      </c>
      <c r="M60" s="7">
        <f>COCHINSHIP.NS!F58/COCHINSHIP.NS!B58-1</f>
        <v>0.090876964102564</v>
      </c>
      <c r="N60" s="7">
        <f>SJVN.NS!F58/SJVN.NS!B58-1</f>
        <v>0.0092960851063828</v>
      </c>
      <c r="R60" s="7">
        <f t="shared" si="0"/>
        <v>0.00544808572974711</v>
      </c>
      <c r="S60" s="7">
        <f t="shared" si="1"/>
        <v>-0.0271455240837471</v>
      </c>
      <c r="T60" s="7">
        <f t="shared" si="2"/>
        <v>-0.0242044610670339</v>
      </c>
      <c r="U60" s="7">
        <f t="shared" si="3"/>
        <v>-0.00790981056688643</v>
      </c>
      <c r="V60" s="7">
        <f t="shared" si="4"/>
        <v>-0.0389338910738829</v>
      </c>
      <c r="W60" s="7">
        <f t="shared" si="5"/>
        <v>-0.00293456940693619</v>
      </c>
      <c r="X60" s="7">
        <f t="shared" si="6"/>
        <v>-0.0067757529581742</v>
      </c>
      <c r="Y60" s="7">
        <f t="shared" si="7"/>
        <v>0.00220763806231308</v>
      </c>
      <c r="Z60" s="7">
        <f t="shared" si="8"/>
        <v>-0.0294352163063914</v>
      </c>
      <c r="AA60" s="7">
        <f t="shared" si="9"/>
        <v>0.0278392612104086</v>
      </c>
      <c r="AB60" s="7">
        <f t="shared" si="10"/>
        <v>0.0970835345443861</v>
      </c>
      <c r="AC60" s="41">
        <f t="shared" si="11"/>
        <v>0.0188940628936426</v>
      </c>
      <c r="AE60">
        <v>0.000660422003085475</v>
      </c>
      <c r="AF60">
        <v>-0.00236426671499531</v>
      </c>
      <c r="AG60">
        <v>0.00470854902964915</v>
      </c>
      <c r="AH60">
        <v>0.0183601734378749</v>
      </c>
      <c r="AI60">
        <v>-0.002040873538969</v>
      </c>
      <c r="AJ60">
        <v>0.011823695611868</v>
      </c>
      <c r="AK60">
        <v>0.0103456843494041</v>
      </c>
      <c r="AL60">
        <v>0.00867409483240734</v>
      </c>
      <c r="AM60">
        <v>0.00170796305392956</v>
      </c>
      <c r="AN60">
        <v>0.00196038991134871</v>
      </c>
      <c r="AO60">
        <v>-0.00604309077542245</v>
      </c>
      <c r="AP60">
        <v>-0.00623701467325689</v>
      </c>
      <c r="AR60">
        <f t="shared" si="12"/>
        <v>-0.00419171885199037</v>
      </c>
      <c r="AS60">
        <f t="shared" si="13"/>
        <v>-0.0076916047345192</v>
      </c>
      <c r="AT60">
        <f t="shared" si="14"/>
        <v>0.00100420694123311</v>
      </c>
      <c r="AU60">
        <f t="shared" si="15"/>
        <v>0.0159329391562671</v>
      </c>
      <c r="AV60">
        <f t="shared" si="16"/>
        <v>-0.00545846947937203</v>
      </c>
      <c r="AW60">
        <f t="shared" si="17"/>
        <v>0.00916988835281485</v>
      </c>
      <c r="AX60">
        <f t="shared" si="18"/>
        <v>0.00647884551596451</v>
      </c>
      <c r="AY60">
        <f t="shared" si="19"/>
        <v>0.00691981894064823</v>
      </c>
      <c r="AZ60">
        <f t="shared" si="20"/>
        <v>-0.00120461320839248</v>
      </c>
      <c r="BA60">
        <f t="shared" si="21"/>
        <v>-0.00143141081225</v>
      </c>
      <c r="BB60">
        <f t="shared" si="22"/>
        <v>-0.012232229457134</v>
      </c>
      <c r="BC60">
        <f t="shared" si="23"/>
        <v>-0.0116914570309533</v>
      </c>
    </row>
    <row r="61" customHeight="1" spans="1:55">
      <c r="A61" s="39">
        <v>45119</v>
      </c>
      <c r="C61" s="7">
        <f>(PFC.NS!F59-PFC.NS!B59)/PFC.NS!B59</f>
        <v>-0.0315372632512677</v>
      </c>
      <c r="D61" s="7">
        <f>(RECLTD.NS!F59-RECLTD.NS!B59)/RECLTD.NS!B59</f>
        <v>-0.067262212976161</v>
      </c>
      <c r="E61" s="7">
        <f>(OIL.NS!F59-OIL.NS!B59)/OIL.NS!B59</f>
        <v>-0.04705828515625</v>
      </c>
      <c r="F61" s="7">
        <f>(ONGC.NS!F59-ONGC.NS!B59)/ONGC.NS!B59</f>
        <v>-0.0359844477731446</v>
      </c>
      <c r="G61" s="7">
        <f>(IOC.NS!F59-IOC.NS!B59)/IOC.NS!B59</f>
        <v>-0.0808017709923664</v>
      </c>
      <c r="H61" s="7">
        <f>GAIL.NS!F59/GAIL.NS!B59-1</f>
        <v>-0.0160519633027523</v>
      </c>
      <c r="I61" s="7">
        <f>ENGINERSIN.NS!F59/ENGINERSIN.NS!B59-1</f>
        <v>-0.0076172457664726</v>
      </c>
      <c r="J61" s="7">
        <f>CONCOR.NS!F59/CONCOR.NS!B59-1</f>
        <v>-0.00649592330383475</v>
      </c>
      <c r="K61" s="7">
        <f>COALINDIA.NS!F59/COALINDIA.NS!B59-1</f>
        <v>-0.0733906212765957</v>
      </c>
      <c r="L61" s="7">
        <f>BEL.NS!F59/BEL.NS!B59-1</f>
        <v>-0.0168727977348528</v>
      </c>
      <c r="M61" s="7">
        <f>COCHINSHIP.NS!F59/COCHINSHIP.NS!B59-1</f>
        <v>-0.0200553255687685</v>
      </c>
      <c r="N61" s="7">
        <f>SJVN.NS!F59/SJVN.NS!B59-1</f>
        <v>-0.0269975020227553</v>
      </c>
      <c r="R61" s="7">
        <f t="shared" si="0"/>
        <v>-0.00748923865155894</v>
      </c>
      <c r="S61" s="7">
        <f t="shared" si="1"/>
        <v>-0.0432703976528701</v>
      </c>
      <c r="T61" s="7">
        <f t="shared" si="2"/>
        <v>-0.0191726415481302</v>
      </c>
      <c r="U61" s="7">
        <f t="shared" si="3"/>
        <v>-0.00602563353145526</v>
      </c>
      <c r="V61" s="7">
        <f t="shared" si="4"/>
        <v>-0.045049825911418</v>
      </c>
      <c r="W61" s="7">
        <f t="shared" si="5"/>
        <v>0.00818454651484797</v>
      </c>
      <c r="X61" s="7">
        <f t="shared" si="6"/>
        <v>0.00180597121634144</v>
      </c>
      <c r="Y61" s="7">
        <f t="shared" si="7"/>
        <v>0.00155035392765559</v>
      </c>
      <c r="Z61" s="7">
        <f t="shared" si="8"/>
        <v>-0.0326017324104991</v>
      </c>
      <c r="AA61" s="7">
        <f t="shared" si="9"/>
        <v>-0.0087839946795789</v>
      </c>
      <c r="AB61" s="7">
        <f t="shared" si="10"/>
        <v>-0.0138487551269464</v>
      </c>
      <c r="AC61" s="41">
        <f t="shared" si="11"/>
        <v>-0.0173995242354955</v>
      </c>
      <c r="AE61">
        <v>-0.0115072440316007</v>
      </c>
      <c r="AF61">
        <v>-0.0221366326957565</v>
      </c>
      <c r="AG61">
        <v>0.000978275120139581</v>
      </c>
      <c r="AH61">
        <v>0.000894364602979918</v>
      </c>
      <c r="AI61">
        <v>-0.0175171745534505</v>
      </c>
      <c r="AJ61">
        <v>-0.0228633809692015</v>
      </c>
      <c r="AK61">
        <v>0.0118683634771102</v>
      </c>
      <c r="AL61">
        <v>-0.00705122789155452</v>
      </c>
      <c r="AM61">
        <v>-0.0193846465084308</v>
      </c>
      <c r="AN61">
        <v>-0.0169863954599566</v>
      </c>
      <c r="AO61">
        <v>-0.00952623934844927</v>
      </c>
      <c r="AP61">
        <v>-0.0491552027920648</v>
      </c>
      <c r="AR61">
        <f t="shared" si="12"/>
        <v>-0.0163593848866765</v>
      </c>
      <c r="AS61">
        <f t="shared" si="13"/>
        <v>-0.0274639707152804</v>
      </c>
      <c r="AT61">
        <f t="shared" si="14"/>
        <v>-0.00272606696827646</v>
      </c>
      <c r="AU61">
        <f t="shared" si="15"/>
        <v>-0.00153286967862791</v>
      </c>
      <c r="AV61">
        <f t="shared" si="16"/>
        <v>-0.0209347704938535</v>
      </c>
      <c r="AW61">
        <f t="shared" si="17"/>
        <v>-0.0255171882282547</v>
      </c>
      <c r="AX61">
        <f t="shared" si="18"/>
        <v>0.0080015246436706</v>
      </c>
      <c r="AY61">
        <f t="shared" si="19"/>
        <v>-0.00880550378331362</v>
      </c>
      <c r="AZ61">
        <f t="shared" si="20"/>
        <v>-0.0222972227707529</v>
      </c>
      <c r="BA61">
        <f t="shared" si="21"/>
        <v>-0.0203781961835554</v>
      </c>
      <c r="BB61">
        <f t="shared" si="22"/>
        <v>-0.0157153780301608</v>
      </c>
      <c r="BC61">
        <f t="shared" si="23"/>
        <v>-0.0546096451497611</v>
      </c>
    </row>
    <row r="62" customHeight="1" spans="1:55">
      <c r="A62" s="39">
        <v>45120</v>
      </c>
      <c r="C62" s="7">
        <f>(PFC.NS!F60-PFC.NS!B60)/PFC.NS!B60</f>
        <v>-0.0447153762567417</v>
      </c>
      <c r="D62" s="7">
        <f>(RECLTD.NS!F60-RECLTD.NS!B60)/RECLTD.NS!B60</f>
        <v>-0.0831107340880637</v>
      </c>
      <c r="E62" s="7">
        <f>(OIL.NS!F60-OIL.NS!B60)/OIL.NS!B60</f>
        <v>-0.0494672841448179</v>
      </c>
      <c r="F62" s="7">
        <f>(ONGC.NS!F60-ONGC.NS!B60)/ONGC.NS!B60</f>
        <v>-0.0505690679123297</v>
      </c>
      <c r="G62" s="7">
        <f>(IOC.NS!F60-IOC.NS!B60)/IOC.NS!B60</f>
        <v>-0.0981402215825158</v>
      </c>
      <c r="H62" s="7">
        <f>GAIL.NS!F60/GAIL.NS!B60-1</f>
        <v>-0.0522056790633939</v>
      </c>
      <c r="I62" s="7">
        <f>ENGINERSIN.NS!F60/ENGINERSIN.NS!B60-1</f>
        <v>-0.00770462295081975</v>
      </c>
      <c r="J62" s="7">
        <f>CONCOR.NS!F60/CONCOR.NS!B60-1</f>
        <v>-0.0210570171972192</v>
      </c>
      <c r="K62" s="7">
        <f>COALINDIA.NS!F60/COALINDIA.NS!B60-1</f>
        <v>-0.0911796425531914</v>
      </c>
      <c r="L62" s="7">
        <f>BEL.NS!F60/BEL.NS!B60-1</f>
        <v>-0.0292701761252446</v>
      </c>
      <c r="M62" s="7">
        <f>COCHINSHIP.NS!F60/COCHINSHIP.NS!B60-1</f>
        <v>-0.023158911259473</v>
      </c>
      <c r="N62" s="7">
        <f>SJVN.NS!F60/SJVN.NS!B60-1</f>
        <v>-0.0688645421397398</v>
      </c>
      <c r="R62" s="7">
        <f t="shared" si="0"/>
        <v>-0.0206673516570329</v>
      </c>
      <c r="S62" s="7">
        <f t="shared" si="1"/>
        <v>-0.0591189187647728</v>
      </c>
      <c r="T62" s="7">
        <f t="shared" si="2"/>
        <v>-0.0215816405366981</v>
      </c>
      <c r="U62" s="7">
        <f t="shared" si="3"/>
        <v>-0.0206102536706403</v>
      </c>
      <c r="V62" s="7">
        <f t="shared" si="4"/>
        <v>-0.0623882765015675</v>
      </c>
      <c r="W62" s="7">
        <f t="shared" si="5"/>
        <v>-0.0279691692457937</v>
      </c>
      <c r="X62" s="7">
        <f t="shared" si="6"/>
        <v>0.00171859403199429</v>
      </c>
      <c r="Y62" s="7">
        <f t="shared" si="7"/>
        <v>-0.0130107399657289</v>
      </c>
      <c r="Z62" s="7">
        <f t="shared" si="8"/>
        <v>-0.0503907536870948</v>
      </c>
      <c r="AA62" s="7">
        <f t="shared" si="9"/>
        <v>-0.0211813730699707</v>
      </c>
      <c r="AB62" s="7">
        <f t="shared" si="10"/>
        <v>-0.0169523408176508</v>
      </c>
      <c r="AC62" s="41">
        <f t="shared" si="11"/>
        <v>-0.05926656435248</v>
      </c>
      <c r="AE62">
        <v>-0.000222609187261333</v>
      </c>
      <c r="AF62">
        <v>-0.00404668567111109</v>
      </c>
      <c r="AG62">
        <v>0.00136777488332336</v>
      </c>
      <c r="AH62">
        <v>0.00860413990457109</v>
      </c>
      <c r="AI62">
        <v>0.00414940846348088</v>
      </c>
      <c r="AJ62">
        <v>0.0174236129013249</v>
      </c>
      <c r="AK62">
        <v>0.0308456037152559</v>
      </c>
      <c r="AL62">
        <v>0.0152876399673437</v>
      </c>
      <c r="AM62">
        <v>0.00498978283608878</v>
      </c>
      <c r="AN62">
        <v>0.0130617012851834</v>
      </c>
      <c r="AO62">
        <v>-0.0119969122502719</v>
      </c>
      <c r="AP62">
        <v>0.0043715538537881</v>
      </c>
      <c r="AR62">
        <f t="shared" si="12"/>
        <v>-0.00507475004233718</v>
      </c>
      <c r="AS62">
        <f t="shared" si="13"/>
        <v>-0.00937402369063497</v>
      </c>
      <c r="AT62">
        <f t="shared" si="14"/>
        <v>-0.00233656720509268</v>
      </c>
      <c r="AU62">
        <f t="shared" si="15"/>
        <v>0.00617690562296327</v>
      </c>
      <c r="AV62">
        <f t="shared" si="16"/>
        <v>0.000731812523077848</v>
      </c>
      <c r="AW62">
        <f t="shared" si="17"/>
        <v>0.0147698056422717</v>
      </c>
      <c r="AX62">
        <f t="shared" si="18"/>
        <v>0.0269787648818163</v>
      </c>
      <c r="AY62">
        <f t="shared" si="19"/>
        <v>0.0135333640755846</v>
      </c>
      <c r="AZ62">
        <f t="shared" si="20"/>
        <v>0.00207720657376674</v>
      </c>
      <c r="BA62">
        <f t="shared" si="21"/>
        <v>0.00966990056158474</v>
      </c>
      <c r="BB62">
        <f t="shared" si="22"/>
        <v>-0.0181860509319834</v>
      </c>
      <c r="BC62">
        <f t="shared" si="23"/>
        <v>-0.00108288850390829</v>
      </c>
    </row>
    <row r="63" customHeight="1" spans="1:55">
      <c r="A63" s="39">
        <v>45121</v>
      </c>
      <c r="C63" s="7">
        <f>(PFC.NS!F61-PFC.NS!B61)/PFC.NS!B61</f>
        <v>-0.035630873302585</v>
      </c>
      <c r="D63" s="7">
        <f>(RECLTD.NS!F61-RECLTD.NS!B61)/RECLTD.NS!B61</f>
        <v>-0.0427910004426885</v>
      </c>
      <c r="E63" s="7">
        <f>(OIL.NS!F61-OIL.NS!B61)/OIL.NS!B61</f>
        <v>-0.052224507751938</v>
      </c>
      <c r="F63" s="7">
        <f>(ONGC.NS!F61-ONGC.NS!B61)/ONGC.NS!B61</f>
        <v>-0.0443480887573964</v>
      </c>
      <c r="G63" s="7">
        <f>(IOC.NS!F61-IOC.NS!B61)/IOC.NS!B61</f>
        <v>-0.076559585492228</v>
      </c>
      <c r="H63" s="7">
        <f>GAIL.NS!F61/GAIL.NS!B61-1</f>
        <v>-0.0141542887473463</v>
      </c>
      <c r="I63" s="7">
        <f>ENGINERSIN.NS!F61/ENGINERSIN.NS!B61-1</f>
        <v>0.00687414516129037</v>
      </c>
      <c r="J63" s="7">
        <f>CONCOR.NS!F61/CONCOR.NS!B61-1</f>
        <v>0.000982589535740708</v>
      </c>
      <c r="K63" s="7">
        <f>COALINDIA.NS!F61/COALINDIA.NS!B61-1</f>
        <v>-0.0667776999999999</v>
      </c>
      <c r="L63" s="7">
        <f>BEL.NS!F61/BEL.NS!B61-1</f>
        <v>-0.00284800793650797</v>
      </c>
      <c r="M63" s="7">
        <f>COCHINSHIP.NS!F61/COCHINSHIP.NS!B61-1</f>
        <v>-0.0305121460643265</v>
      </c>
      <c r="N63" s="7">
        <f>SJVN.NS!F61/SJVN.NS!B61-1</f>
        <v>-0.0200574347826088</v>
      </c>
      <c r="R63" s="7">
        <f t="shared" si="0"/>
        <v>-0.0115828487028762</v>
      </c>
      <c r="S63" s="7">
        <f t="shared" si="1"/>
        <v>-0.0187991851193977</v>
      </c>
      <c r="T63" s="7">
        <f t="shared" si="2"/>
        <v>-0.0243388641438183</v>
      </c>
      <c r="U63" s="7">
        <f t="shared" si="3"/>
        <v>-0.014389274515707</v>
      </c>
      <c r="V63" s="7">
        <f t="shared" si="4"/>
        <v>-0.0408076404112797</v>
      </c>
      <c r="W63" s="7">
        <f t="shared" si="5"/>
        <v>0.010082221070254</v>
      </c>
      <c r="X63" s="7">
        <f t="shared" si="6"/>
        <v>0.0162973621441044</v>
      </c>
      <c r="Y63" s="7">
        <f t="shared" si="7"/>
        <v>0.00902886676723105</v>
      </c>
      <c r="Z63" s="7">
        <f t="shared" si="8"/>
        <v>-0.0259888111339033</v>
      </c>
      <c r="AA63" s="7">
        <f t="shared" si="9"/>
        <v>0.00524079511876597</v>
      </c>
      <c r="AB63" s="7">
        <f t="shared" si="10"/>
        <v>-0.0243055756225044</v>
      </c>
      <c r="AC63" s="41">
        <f t="shared" si="11"/>
        <v>-0.010459456995349</v>
      </c>
      <c r="AE63">
        <v>-0.00535697614373309</v>
      </c>
      <c r="AF63">
        <v>0.0055988895506059</v>
      </c>
      <c r="AG63">
        <v>-0.00273748874947886</v>
      </c>
      <c r="AH63">
        <v>-0.0169825100385226</v>
      </c>
      <c r="AI63">
        <v>0.00773390870974541</v>
      </c>
      <c r="AJ63">
        <v>-0.0128089475710807</v>
      </c>
      <c r="AK63">
        <v>0.0156559325630048</v>
      </c>
      <c r="AL63">
        <v>-0.00597008425920355</v>
      </c>
      <c r="AM63">
        <v>-0.00368568262905792</v>
      </c>
      <c r="AN63">
        <v>0</v>
      </c>
      <c r="AO63">
        <v>0.0460110288575137</v>
      </c>
      <c r="AP63">
        <v>0.0130013740630262</v>
      </c>
      <c r="AR63">
        <f t="shared" si="12"/>
        <v>-0.0102091169988089</v>
      </c>
      <c r="AS63">
        <f t="shared" si="13"/>
        <v>0.000271551531082016</v>
      </c>
      <c r="AT63">
        <f t="shared" si="14"/>
        <v>-0.0064418308378949</v>
      </c>
      <c r="AU63">
        <f t="shared" si="15"/>
        <v>-0.0194097443201304</v>
      </c>
      <c r="AV63">
        <f t="shared" si="16"/>
        <v>0.00431631276934238</v>
      </c>
      <c r="AW63">
        <f t="shared" si="17"/>
        <v>-0.0154627548301339</v>
      </c>
      <c r="AX63">
        <f t="shared" si="18"/>
        <v>0.0117890937295652</v>
      </c>
      <c r="AY63">
        <f t="shared" si="19"/>
        <v>-0.00772436015096265</v>
      </c>
      <c r="AZ63">
        <f t="shared" si="20"/>
        <v>-0.00659825889137995</v>
      </c>
      <c r="BA63">
        <f t="shared" si="21"/>
        <v>-0.00339180072359871</v>
      </c>
      <c r="BB63">
        <f t="shared" si="22"/>
        <v>0.0398218901758022</v>
      </c>
      <c r="BC63">
        <f t="shared" si="23"/>
        <v>0.0075469317053298</v>
      </c>
    </row>
    <row r="64" customHeight="1" spans="1:55">
      <c r="A64" s="39">
        <v>45124</v>
      </c>
      <c r="C64" s="7">
        <f>(PFC.NS!F62-PFC.NS!B62)/PFC.NS!B62</f>
        <v>-0.036519961111111</v>
      </c>
      <c r="D64" s="7">
        <f>(RECLTD.NS!F62-RECLTD.NS!B62)/RECLTD.NS!B62</f>
        <v>-0.0308276919258435</v>
      </c>
      <c r="E64" s="7">
        <f>(OIL.NS!F62-OIL.NS!B62)/OIL.NS!B62</f>
        <v>-0.0436956666666666</v>
      </c>
      <c r="F64" s="7">
        <f>(ONGC.NS!F62-ONGC.NS!B62)/ONGC.NS!B62</f>
        <v>-0.0537213041646965</v>
      </c>
      <c r="G64" s="7">
        <f>(IOC.NS!F62-IOC.NS!B62)/IOC.NS!B62</f>
        <v>-0.0779891770433434</v>
      </c>
      <c r="H64" s="7">
        <f>GAIL.NS!F62/GAIL.NS!B62-1</f>
        <v>-0.0426281363636363</v>
      </c>
      <c r="I64" s="7">
        <f>ENGINERSIN.NS!F62/ENGINERSIN.NS!B62-1</f>
        <v>-0.0244426461538462</v>
      </c>
      <c r="J64" s="7">
        <f>CONCOR.NS!F62/CONCOR.NS!B62-1</f>
        <v>-0.0135533893552289</v>
      </c>
      <c r="K64" s="7">
        <f>COALINDIA.NS!F62/COALINDIA.NS!B62-1</f>
        <v>-0.0742359913419913</v>
      </c>
      <c r="L64" s="7">
        <f>BEL.NS!F62/BEL.NS!B62-1</f>
        <v>-0.016892425268566</v>
      </c>
      <c r="M64" s="7">
        <f>COCHINSHIP.NS!F62/COCHINSHIP.NS!B62-1</f>
        <v>0.0289561218836565</v>
      </c>
      <c r="N64" s="7">
        <f>SJVN.NS!F62/SJVN.NS!B62-1</f>
        <v>-0.0115313633867671</v>
      </c>
      <c r="R64" s="7">
        <f t="shared" si="0"/>
        <v>-0.0124719365114022</v>
      </c>
      <c r="S64" s="7">
        <f t="shared" si="1"/>
        <v>-0.00683587660255269</v>
      </c>
      <c r="T64" s="7">
        <f t="shared" si="2"/>
        <v>-0.0158100230585469</v>
      </c>
      <c r="U64" s="7">
        <f t="shared" si="3"/>
        <v>-0.0237624899230072</v>
      </c>
      <c r="V64" s="7">
        <f t="shared" si="4"/>
        <v>-0.0422372319623951</v>
      </c>
      <c r="W64" s="7">
        <f t="shared" si="5"/>
        <v>-0.018391626546036</v>
      </c>
      <c r="X64" s="7">
        <f t="shared" si="6"/>
        <v>-0.0150194291710321</v>
      </c>
      <c r="Y64" s="7">
        <f t="shared" si="7"/>
        <v>-0.00550711212373853</v>
      </c>
      <c r="Z64" s="7">
        <f t="shared" si="8"/>
        <v>-0.0334471024758947</v>
      </c>
      <c r="AA64" s="7">
        <f t="shared" si="9"/>
        <v>-0.00880362221329211</v>
      </c>
      <c r="AB64" s="7">
        <f t="shared" si="10"/>
        <v>0.0351626923254786</v>
      </c>
      <c r="AC64" s="41">
        <f t="shared" si="11"/>
        <v>-0.00193338559950726</v>
      </c>
      <c r="AE64">
        <v>-0.00763886001083339</v>
      </c>
      <c r="AF64">
        <v>-0.0068471597107908</v>
      </c>
      <c r="AG64">
        <v>-0.00215619464143497</v>
      </c>
      <c r="AH64">
        <v>0.00300025144545945</v>
      </c>
      <c r="AI64">
        <v>0.0025648493546971</v>
      </c>
      <c r="AJ64">
        <v>0.00275864987980036</v>
      </c>
      <c r="AK64">
        <v>0.0199929700983794</v>
      </c>
      <c r="AL64">
        <v>-0.00534513019662029</v>
      </c>
      <c r="AM64">
        <v>-0.00850695107906861</v>
      </c>
      <c r="AN64">
        <v>-0.000393260597982075</v>
      </c>
      <c r="AO64">
        <v>0.00174256232088973</v>
      </c>
      <c r="AP64">
        <v>-0.0140924500160852</v>
      </c>
      <c r="AR64">
        <f t="shared" si="12"/>
        <v>-0.0124910008659092</v>
      </c>
      <c r="AS64">
        <f t="shared" si="13"/>
        <v>-0.0121744977303147</v>
      </c>
      <c r="AT64">
        <f t="shared" si="14"/>
        <v>-0.00586053672985101</v>
      </c>
      <c r="AU64">
        <f t="shared" si="15"/>
        <v>0.000573017163851622</v>
      </c>
      <c r="AV64">
        <f t="shared" si="16"/>
        <v>-0.000852746585705926</v>
      </c>
      <c r="AW64">
        <f t="shared" si="17"/>
        <v>0.000104842620747168</v>
      </c>
      <c r="AX64">
        <f t="shared" si="18"/>
        <v>0.0161261312649398</v>
      </c>
      <c r="AY64">
        <f t="shared" si="19"/>
        <v>-0.00709940608837939</v>
      </c>
      <c r="AZ64">
        <f t="shared" si="20"/>
        <v>-0.0114195273413906</v>
      </c>
      <c r="BA64">
        <f t="shared" si="21"/>
        <v>-0.00378506132158078</v>
      </c>
      <c r="BB64">
        <f t="shared" si="22"/>
        <v>-0.00444657636082179</v>
      </c>
      <c r="BC64">
        <f t="shared" si="23"/>
        <v>-0.0195468923737816</v>
      </c>
    </row>
    <row r="65" customHeight="1" spans="1:55">
      <c r="A65" s="39">
        <v>45125</v>
      </c>
      <c r="C65" s="7">
        <f>(PFC.NS!F63-PFC.NS!B63)/PFC.NS!B63</f>
        <v>-0.0370038437947412</v>
      </c>
      <c r="D65" s="7">
        <f>(RECLTD.NS!F63-RECLTD.NS!B63)/RECLTD.NS!B63</f>
        <v>-0.0407242666666667</v>
      </c>
      <c r="E65" s="7">
        <f>(OIL.NS!F63-OIL.NS!B63)/OIL.NS!B63</f>
        <v>-0.0478091796383192</v>
      </c>
      <c r="F65" s="7">
        <f>(ONGC.NS!F63-ONGC.NS!B63)/ONGC.NS!B63</f>
        <v>-0.0428925135658359</v>
      </c>
      <c r="G65" s="7">
        <f>(IOC.NS!F63-IOC.NS!B63)/IOC.NS!B63</f>
        <v>-0.0817492886767173</v>
      </c>
      <c r="H65" s="7">
        <f>GAIL.NS!F63/GAIL.NS!B63-1</f>
        <v>-0.0307312996071032</v>
      </c>
      <c r="I65" s="7">
        <f>ENGINERSIN.NS!F63/ENGINERSIN.NS!B63-1</f>
        <v>-0.000899382239382129</v>
      </c>
      <c r="J65" s="7">
        <f>CONCOR.NS!F63/CONCOR.NS!B63-1</f>
        <v>-0.0182381798245614</v>
      </c>
      <c r="K65" s="7">
        <f>COALINDIA.NS!F63/COALINDIA.NS!B63-1</f>
        <v>-0.0768829744477533</v>
      </c>
      <c r="L65" s="7">
        <f>BEL.NS!F63/BEL.NS!B63-1</f>
        <v>-0.0165093660887087</v>
      </c>
      <c r="M65" s="7">
        <f>COCHINSHIP.NS!F63/COCHINSHIP.NS!B63-1</f>
        <v>-0.0185730851544839</v>
      </c>
      <c r="N65" s="7">
        <f>SJVN.NS!F63/SJVN.NS!B63-1</f>
        <v>-0.0368299037433155</v>
      </c>
      <c r="R65" s="7">
        <f t="shared" si="0"/>
        <v>-0.0129558191950324</v>
      </c>
      <c r="S65" s="7">
        <f t="shared" si="1"/>
        <v>-0.0167324513433758</v>
      </c>
      <c r="T65" s="7">
        <f t="shared" si="2"/>
        <v>-0.0199235360301994</v>
      </c>
      <c r="U65" s="7">
        <f t="shared" si="3"/>
        <v>-0.0129336993241465</v>
      </c>
      <c r="V65" s="7">
        <f t="shared" si="4"/>
        <v>-0.045997343595769</v>
      </c>
      <c r="W65" s="7">
        <f t="shared" si="5"/>
        <v>-0.00649478978950295</v>
      </c>
      <c r="X65" s="7">
        <f t="shared" si="6"/>
        <v>0.00852383474343191</v>
      </c>
      <c r="Y65" s="7">
        <f t="shared" si="7"/>
        <v>-0.0101919025930711</v>
      </c>
      <c r="Z65" s="7">
        <f t="shared" si="8"/>
        <v>-0.0360940855816567</v>
      </c>
      <c r="AA65" s="7">
        <f t="shared" si="9"/>
        <v>-0.00842056303343474</v>
      </c>
      <c r="AB65" s="7">
        <f t="shared" si="10"/>
        <v>-0.0123665147126617</v>
      </c>
      <c r="AC65" s="41">
        <f t="shared" si="11"/>
        <v>-0.0272319259560557</v>
      </c>
      <c r="AE65">
        <v>0.0209782613608499</v>
      </c>
      <c r="AF65">
        <v>0.0139558785621141</v>
      </c>
      <c r="AG65">
        <v>0.00625971662395562</v>
      </c>
      <c r="AH65">
        <v>-0.000899089175252622</v>
      </c>
      <c r="AI65">
        <v>0.00663769211923269</v>
      </c>
      <c r="AJ65">
        <v>0.00549448898918892</v>
      </c>
      <c r="AK65">
        <v>-0.00381372120872158</v>
      </c>
      <c r="AL65">
        <v>0.00709611416695071</v>
      </c>
      <c r="AM65">
        <v>0.00153226273209073</v>
      </c>
      <c r="AN65">
        <v>-0.00157478215440702</v>
      </c>
      <c r="AO65">
        <v>-0.00737003848862659</v>
      </c>
      <c r="AP65">
        <v>0.0613949453527223</v>
      </c>
      <c r="AR65">
        <f t="shared" si="12"/>
        <v>0.0161261205057741</v>
      </c>
      <c r="AS65">
        <f t="shared" si="13"/>
        <v>0.00862854054259017</v>
      </c>
      <c r="AT65">
        <f t="shared" si="14"/>
        <v>0.00255537453553958</v>
      </c>
      <c r="AU65">
        <f t="shared" si="15"/>
        <v>-0.00332632345686045</v>
      </c>
      <c r="AV65">
        <f t="shared" si="16"/>
        <v>0.00322009617882967</v>
      </c>
      <c r="AW65">
        <f t="shared" si="17"/>
        <v>0.00284068173013573</v>
      </c>
      <c r="AX65">
        <f t="shared" si="18"/>
        <v>-0.00768056004216118</v>
      </c>
      <c r="AY65">
        <f t="shared" si="19"/>
        <v>0.00534183827519161</v>
      </c>
      <c r="AZ65">
        <f t="shared" si="20"/>
        <v>-0.0013803135302313</v>
      </c>
      <c r="BA65">
        <f t="shared" si="21"/>
        <v>-0.00496658287800572</v>
      </c>
      <c r="BB65">
        <f t="shared" si="22"/>
        <v>-0.0135591771703381</v>
      </c>
      <c r="BC65">
        <f t="shared" si="23"/>
        <v>0.0559405029950259</v>
      </c>
    </row>
    <row r="66" customHeight="1" spans="1:55">
      <c r="A66" s="39">
        <v>45126</v>
      </c>
      <c r="C66" s="7">
        <f>(PFC.NS!F64-PFC.NS!B64)/PFC.NS!B64</f>
        <v>-0.0103868014508963</v>
      </c>
      <c r="D66" s="7">
        <f>(RECLTD.NS!F64-RECLTD.NS!B64)/RECLTD.NS!B64</f>
        <v>-0.0202555894969798</v>
      </c>
      <c r="E66" s="7">
        <f>(OIL.NS!F64-OIL.NS!B64)/OIL.NS!B64</f>
        <v>-0.0397633882352942</v>
      </c>
      <c r="F66" s="7">
        <f>(ONGC.NS!F64-ONGC.NS!B64)/ONGC.NS!B64</f>
        <v>-0.0483280152211964</v>
      </c>
      <c r="G66" s="7">
        <f>(IOC.NS!F64-IOC.NS!B64)/IOC.NS!B64</f>
        <v>-0.0751623061224489</v>
      </c>
      <c r="H66" s="7">
        <f>GAIL.NS!F64/GAIL.NS!B64-1</f>
        <v>-0.0249435716263807</v>
      </c>
      <c r="I66" s="7">
        <f>ENGINERSIN.NS!F64/ENGINERSIN.NS!B64-1</f>
        <v>-0.0265026975756508</v>
      </c>
      <c r="J66" s="7">
        <f>CONCOR.NS!F64/CONCOR.NS!B64-1</f>
        <v>-0.0054305132352942</v>
      </c>
      <c r="K66" s="7">
        <f>COALINDIA.NS!F64/COALINDIA.NS!B64-1</f>
        <v>-0.0734505637886199</v>
      </c>
      <c r="L66" s="7">
        <f>BEL.NS!F64/BEL.NS!B64-1</f>
        <v>-0.0184412759295499</v>
      </c>
      <c r="M66" s="7">
        <f>COCHINSHIP.NS!F64/COCHINSHIP.NS!B64-1</f>
        <v>-0.0251919387793794</v>
      </c>
      <c r="N66" s="7">
        <f>SJVN.NS!F64/SJVN.NS!B64-1</f>
        <v>0.0318821322464597</v>
      </c>
      <c r="R66" s="7">
        <f t="shared" si="0"/>
        <v>0.0136612231488125</v>
      </c>
      <c r="S66" s="7">
        <f t="shared" si="1"/>
        <v>0.00373622582631109</v>
      </c>
      <c r="T66" s="7">
        <f t="shared" si="2"/>
        <v>-0.0118777446271744</v>
      </c>
      <c r="U66" s="7">
        <f t="shared" si="3"/>
        <v>-0.0183692009795071</v>
      </c>
      <c r="V66" s="7">
        <f t="shared" si="4"/>
        <v>-0.0394103610415006</v>
      </c>
      <c r="W66" s="7">
        <f t="shared" si="5"/>
        <v>-0.000707061808780478</v>
      </c>
      <c r="X66" s="7">
        <f t="shared" si="6"/>
        <v>-0.0170794805928368</v>
      </c>
      <c r="Y66" s="7">
        <f t="shared" si="7"/>
        <v>0.00261576399619614</v>
      </c>
      <c r="Z66" s="7">
        <f t="shared" si="8"/>
        <v>-0.0326616749225233</v>
      </c>
      <c r="AA66" s="7">
        <f t="shared" si="9"/>
        <v>-0.010352472874276</v>
      </c>
      <c r="AB66" s="7">
        <f t="shared" si="10"/>
        <v>-0.0189853683375573</v>
      </c>
      <c r="AC66" s="41">
        <f t="shared" si="11"/>
        <v>0.0414801100337196</v>
      </c>
      <c r="AE66">
        <v>-0.000883766277090549</v>
      </c>
      <c r="AF66">
        <v>-0.00370264366496127</v>
      </c>
      <c r="AG66">
        <v>0.00175353969600953</v>
      </c>
      <c r="AH66">
        <v>0.00269504036737185</v>
      </c>
      <c r="AI66">
        <v>0.00507616171889808</v>
      </c>
      <c r="AJ66">
        <v>0.00863837138803669</v>
      </c>
      <c r="AK66">
        <v>-0.00959895333862907</v>
      </c>
      <c r="AL66">
        <v>-0.000291633361736958</v>
      </c>
      <c r="AM66">
        <v>0.00501793720987628</v>
      </c>
      <c r="AN66">
        <v>-0.00711746737012117</v>
      </c>
      <c r="AO66">
        <v>0.017237883765048</v>
      </c>
      <c r="AP66">
        <v>0.0323260341866842</v>
      </c>
      <c r="AR66">
        <f t="shared" si="12"/>
        <v>-0.0057359071321664</v>
      </c>
      <c r="AS66">
        <f t="shared" si="13"/>
        <v>-0.00902998168448516</v>
      </c>
      <c r="AT66">
        <f t="shared" si="14"/>
        <v>-0.00195080239240651</v>
      </c>
      <c r="AU66">
        <f t="shared" si="15"/>
        <v>0.000267806085764018</v>
      </c>
      <c r="AV66">
        <f t="shared" si="16"/>
        <v>0.00165856577849505</v>
      </c>
      <c r="AW66">
        <f t="shared" si="17"/>
        <v>0.0059845641289835</v>
      </c>
      <c r="AX66">
        <f t="shared" si="18"/>
        <v>-0.0134657921720687</v>
      </c>
      <c r="AY66">
        <f t="shared" si="19"/>
        <v>-0.00204590925349606</v>
      </c>
      <c r="AZ66">
        <f t="shared" si="20"/>
        <v>0.00210536094755424</v>
      </c>
      <c r="BA66">
        <f t="shared" si="21"/>
        <v>-0.0105092680937199</v>
      </c>
      <c r="BB66">
        <f t="shared" si="22"/>
        <v>0.0110487450833365</v>
      </c>
      <c r="BC66">
        <f t="shared" si="23"/>
        <v>0.0268715918289878</v>
      </c>
    </row>
    <row r="67" customHeight="1" spans="1:55">
      <c r="A67" s="39">
        <v>45127</v>
      </c>
      <c r="C67" s="7">
        <f>(PFC.NS!F65-PFC.NS!B65)/PFC.NS!B65</f>
        <v>-0.0330393931815179</v>
      </c>
      <c r="D67" s="7">
        <f>(RECLTD.NS!F65-RECLTD.NS!B65)/RECLTD.NS!B65</f>
        <v>-0.0403600353567073</v>
      </c>
      <c r="E67" s="7">
        <f>(OIL.NS!F65-OIL.NS!B65)/OIL.NS!B65</f>
        <v>-0.0429570952613544</v>
      </c>
      <c r="F67" s="7">
        <f>(ONGC.NS!F65-ONGC.NS!B65)/ONGC.NS!B65</f>
        <v>-0.0446169760479041</v>
      </c>
      <c r="G67" s="7">
        <f>(IOC.NS!F65-IOC.NS!B65)/IOC.NS!B65</f>
        <v>-0.077048229292246</v>
      </c>
      <c r="H67" s="7">
        <f>GAIL.NS!F65/GAIL.NS!B65-1</f>
        <v>-0.0254333753333326</v>
      </c>
      <c r="I67" s="7">
        <f>ENGINERSIN.NS!F65/ENGINERSIN.NS!B65-1</f>
        <v>-0.0251260792316016</v>
      </c>
      <c r="J67" s="7">
        <f>CONCOR.NS!F65/CONCOR.NS!B65-1</f>
        <v>-0.020130368115942</v>
      </c>
      <c r="K67" s="7">
        <f>COALINDIA.NS!F65/COALINDIA.NS!B65-1</f>
        <v>-0.0665495447159294</v>
      </c>
      <c r="L67" s="7">
        <f>BEL.NS!F65/BEL.NS!B65-1</f>
        <v>-0.019647188976378</v>
      </c>
      <c r="M67" s="7">
        <f>COCHINSHIP.NS!F65/COCHINSHIP.NS!B65-1</f>
        <v>0.00555700000000003</v>
      </c>
      <c r="N67" s="7">
        <f>SJVN.NS!F65/SJVN.NS!B65-1</f>
        <v>0.00923204081632667</v>
      </c>
      <c r="R67" s="7">
        <f t="shared" si="0"/>
        <v>-0.00899136858180906</v>
      </c>
      <c r="S67" s="7">
        <f t="shared" si="1"/>
        <v>-0.0163682200334165</v>
      </c>
      <c r="T67" s="7">
        <f t="shared" si="2"/>
        <v>-0.0150714516532346</v>
      </c>
      <c r="U67" s="7">
        <f t="shared" si="3"/>
        <v>-0.0146581618062148</v>
      </c>
      <c r="V67" s="7">
        <f t="shared" si="4"/>
        <v>-0.0412962842112977</v>
      </c>
      <c r="W67" s="7">
        <f t="shared" si="5"/>
        <v>-0.00119686551573232</v>
      </c>
      <c r="X67" s="7">
        <f t="shared" si="6"/>
        <v>-0.0157028622487876</v>
      </c>
      <c r="Y67" s="7">
        <f t="shared" si="7"/>
        <v>-0.0120840908844517</v>
      </c>
      <c r="Z67" s="7">
        <f t="shared" si="8"/>
        <v>-0.0257606558498328</v>
      </c>
      <c r="AA67" s="7">
        <f t="shared" si="9"/>
        <v>-0.011558385921104</v>
      </c>
      <c r="AB67" s="7">
        <f t="shared" si="10"/>
        <v>0.0117635704418222</v>
      </c>
      <c r="AC67" s="41">
        <f t="shared" si="11"/>
        <v>0.0188300186035865</v>
      </c>
      <c r="AE67">
        <v>0.00353047928781969</v>
      </c>
      <c r="AF67">
        <v>0.000618062246154883</v>
      </c>
      <c r="AG67">
        <v>0.00466106214778125</v>
      </c>
      <c r="AH67">
        <v>0.0198378835381576</v>
      </c>
      <c r="AI67">
        <v>0.00605763444617519</v>
      </c>
      <c r="AJ67">
        <v>0.00946169483436997</v>
      </c>
      <c r="AK67">
        <v>0.0408219139936878</v>
      </c>
      <c r="AL67">
        <v>-0.0158756373426277</v>
      </c>
      <c r="AM67">
        <v>-0.0032698097006795</v>
      </c>
      <c r="AN67">
        <v>-0.00836828969462085</v>
      </c>
      <c r="AO67">
        <v>0.0002249447230958</v>
      </c>
      <c r="AP67">
        <v>-0.0029864962471124</v>
      </c>
      <c r="AR67">
        <f t="shared" si="12"/>
        <v>-0.00132166156725615</v>
      </c>
      <c r="AS67">
        <f t="shared" si="13"/>
        <v>-0.004709275773369</v>
      </c>
      <c r="AT67">
        <f t="shared" si="14"/>
        <v>0.000956720059365212</v>
      </c>
      <c r="AU67">
        <f t="shared" si="15"/>
        <v>0.0174106492565497</v>
      </c>
      <c r="AV67">
        <f t="shared" si="16"/>
        <v>0.00264003850577216</v>
      </c>
      <c r="AW67">
        <f t="shared" si="17"/>
        <v>0.00680788757531678</v>
      </c>
      <c r="AX67">
        <f t="shared" si="18"/>
        <v>0.0369550751602482</v>
      </c>
      <c r="AY67">
        <f t="shared" si="19"/>
        <v>-0.0176299132343868</v>
      </c>
      <c r="AZ67">
        <f t="shared" si="20"/>
        <v>-0.00618238596300153</v>
      </c>
      <c r="BA67">
        <f t="shared" si="21"/>
        <v>-0.0117600904182196</v>
      </c>
      <c r="BB67">
        <f t="shared" si="22"/>
        <v>-0.00596419395861572</v>
      </c>
      <c r="BC67">
        <f t="shared" si="23"/>
        <v>-0.00844093860480879</v>
      </c>
    </row>
    <row r="68" customHeight="1" spans="1:55">
      <c r="A68" s="39">
        <v>45128</v>
      </c>
      <c r="C68" s="7">
        <f>(PFC.NS!F66-PFC.NS!B66)/PFC.NS!B66</f>
        <v>-0.0248943170379907</v>
      </c>
      <c r="D68" s="7">
        <f>(RECLTD.NS!F66-RECLTD.NS!B66)/RECLTD.NS!B66</f>
        <v>-0.029636991485088</v>
      </c>
      <c r="E68" s="7">
        <f>(OIL.NS!F66-OIL.NS!B66)/OIL.NS!B66</f>
        <v>-0.0411048015564202</v>
      </c>
      <c r="F68" s="7">
        <f>(ONGC.NS!F66-ONGC.NS!B66)/ONGC.NS!B66</f>
        <v>-0.027513139139057</v>
      </c>
      <c r="G68" s="7">
        <f>(IOC.NS!F66-IOC.NS!B66)/IOC.NS!B66</f>
        <v>-0.0728494096681722</v>
      </c>
      <c r="H68" s="7">
        <f>GAIL.NS!F66/GAIL.NS!B66-1</f>
        <v>-0.0197364092546761</v>
      </c>
      <c r="I68" s="7">
        <f>ENGINERSIN.NS!F66/ENGINERSIN.NS!B66-1</f>
        <v>0.0284522731217569</v>
      </c>
      <c r="J68" s="7">
        <f>CONCOR.NS!F66/CONCOR.NS!B66-1</f>
        <v>-0.0276011626542381</v>
      </c>
      <c r="K68" s="7">
        <f>COALINDIA.NS!F66/COALINDIA.NS!B66-1</f>
        <v>-0.0734464789169039</v>
      </c>
      <c r="L68" s="7">
        <f>BEL.NS!F66/BEL.NS!B66-1</f>
        <v>-0.0228154811684286</v>
      </c>
      <c r="M68" s="7">
        <f>COCHINSHIP.NS!F66/COCHINSHIP.NS!B66-1</f>
        <v>-0.0132279482710331</v>
      </c>
      <c r="N68" s="7">
        <f>SJVN.NS!F66/SJVN.NS!B66-1</f>
        <v>-0.0129149146563581</v>
      </c>
      <c r="R68" s="7">
        <f t="shared" si="0"/>
        <v>-0.000846292438281861</v>
      </c>
      <c r="S68" s="7">
        <f t="shared" si="1"/>
        <v>-0.00564517616179713</v>
      </c>
      <c r="T68" s="7">
        <f t="shared" si="2"/>
        <v>-0.0132191579483004</v>
      </c>
      <c r="U68" s="7">
        <f t="shared" si="3"/>
        <v>0.00244567510263238</v>
      </c>
      <c r="V68" s="7">
        <f t="shared" si="4"/>
        <v>-0.0370974645872239</v>
      </c>
      <c r="W68" s="7">
        <f t="shared" si="5"/>
        <v>0.00450010056292412</v>
      </c>
      <c r="X68" s="7">
        <f t="shared" si="6"/>
        <v>0.0378754901045709</v>
      </c>
      <c r="Y68" s="7">
        <f t="shared" si="7"/>
        <v>-0.0195548854227477</v>
      </c>
      <c r="Z68" s="7">
        <f t="shared" si="8"/>
        <v>-0.0326575900508073</v>
      </c>
      <c r="AA68" s="7">
        <f t="shared" si="9"/>
        <v>-0.0147266781131546</v>
      </c>
      <c r="AB68" s="7">
        <f t="shared" si="10"/>
        <v>-0.00702137782921098</v>
      </c>
      <c r="AC68" s="41">
        <f t="shared" si="11"/>
        <v>-0.00331693686909826</v>
      </c>
      <c r="AE68">
        <v>0.0546466523994577</v>
      </c>
      <c r="AF68">
        <v>0.0663324450381704</v>
      </c>
      <c r="AG68">
        <v>0.00309542818962392</v>
      </c>
      <c r="AH68">
        <v>0.00263507747144248</v>
      </c>
      <c r="AI68">
        <v>0.00502009906516593</v>
      </c>
      <c r="AJ68">
        <v>0.00492065966788383</v>
      </c>
      <c r="AK68">
        <v>0.0466715446203358</v>
      </c>
      <c r="AL68">
        <v>0.00833676544227736</v>
      </c>
      <c r="AM68">
        <v>0.00847928303992818</v>
      </c>
      <c r="AN68">
        <v>0.00836828969462086</v>
      </c>
      <c r="AO68">
        <v>0.0200317481649029</v>
      </c>
      <c r="AP68">
        <v>0.129785520469058</v>
      </c>
      <c r="AR68">
        <f t="shared" si="12"/>
        <v>0.0497945115443818</v>
      </c>
      <c r="AS68">
        <f t="shared" si="13"/>
        <v>0.0610051070186465</v>
      </c>
      <c r="AT68">
        <f t="shared" si="14"/>
        <v>-0.000608913898792124</v>
      </c>
      <c r="AU68">
        <f t="shared" si="15"/>
        <v>0.000207843189834652</v>
      </c>
      <c r="AV68">
        <f t="shared" si="16"/>
        <v>0.0016025031247629</v>
      </c>
      <c r="AW68">
        <f t="shared" si="17"/>
        <v>0.00226685240883064</v>
      </c>
      <c r="AX68">
        <f t="shared" si="18"/>
        <v>0.0428047057868962</v>
      </c>
      <c r="AY68">
        <f t="shared" si="19"/>
        <v>0.00658248955051826</v>
      </c>
      <c r="AZ68">
        <f t="shared" si="20"/>
        <v>0.00556670677760614</v>
      </c>
      <c r="BA68">
        <f t="shared" si="21"/>
        <v>0.00497648897102216</v>
      </c>
      <c r="BB68">
        <f t="shared" si="22"/>
        <v>0.0138426094831914</v>
      </c>
      <c r="BC68">
        <f t="shared" si="23"/>
        <v>0.124331078111361</v>
      </c>
    </row>
    <row r="69" customHeight="1" spans="1:55">
      <c r="A69" s="39">
        <v>45131</v>
      </c>
      <c r="C69" s="7">
        <f>(PFC.NS!F67-PFC.NS!B67)/PFC.NS!B67</f>
        <v>0.0115161576086957</v>
      </c>
      <c r="D69" s="7">
        <f>(RECLTD.NS!F67-RECLTD.NS!B67)/RECLTD.NS!B67</f>
        <v>0.0245151002630864</v>
      </c>
      <c r="E69" s="7">
        <f>(OIL.NS!F67-OIL.NS!B67)/OIL.NS!B67</f>
        <v>-0.045190889421187</v>
      </c>
      <c r="F69" s="7">
        <f>(ONGC.NS!F67-ONGC.NS!B67)/ONGC.NS!B67</f>
        <v>-0.0493731389236168</v>
      </c>
      <c r="G69" s="7">
        <f>(IOC.NS!F67-IOC.NS!B67)/IOC.NS!B67</f>
        <v>-0.0770533644172335</v>
      </c>
      <c r="H69" s="7">
        <f>GAIL.NS!F67/GAIL.NS!B67-1</f>
        <v>-0.0315826389906231</v>
      </c>
      <c r="I69" s="7">
        <f>ENGINERSIN.NS!F67/ENGINERSIN.NS!B67-1</f>
        <v>0.0252562704307406</v>
      </c>
      <c r="J69" s="7">
        <f>CONCOR.NS!F67/CONCOR.NS!B67-1</f>
        <v>-0.0102771327433628</v>
      </c>
      <c r="K69" s="7">
        <f>COALINDIA.NS!F67/COALINDIA.NS!B67-1</f>
        <v>-0.0631082183406114</v>
      </c>
      <c r="L69" s="7">
        <f>BEL.NS!F67/BEL.NS!B67-1</f>
        <v>-0.00674264869154606</v>
      </c>
      <c r="M69" s="7">
        <f>COCHINSHIP.NS!F67/COCHINSHIP.NS!B67-1</f>
        <v>0.00387675991024694</v>
      </c>
      <c r="N69" s="7">
        <f>SJVN.NS!F67/SJVN.NS!B67-1</f>
        <v>0.0572086838873327</v>
      </c>
      <c r="R69" s="7">
        <f t="shared" si="0"/>
        <v>0.0355641822084045</v>
      </c>
      <c r="S69" s="7">
        <f t="shared" si="1"/>
        <v>0.0485069155863773</v>
      </c>
      <c r="T69" s="7">
        <f t="shared" si="2"/>
        <v>-0.0173052458130673</v>
      </c>
      <c r="U69" s="7">
        <f t="shared" si="3"/>
        <v>-0.0194143246819275</v>
      </c>
      <c r="V69" s="7">
        <f t="shared" si="4"/>
        <v>-0.0413014193362852</v>
      </c>
      <c r="W69" s="7">
        <f t="shared" si="5"/>
        <v>-0.00734612917302284</v>
      </c>
      <c r="X69" s="7">
        <f t="shared" si="6"/>
        <v>0.0346794874135547</v>
      </c>
      <c r="Y69" s="7">
        <f t="shared" si="7"/>
        <v>-0.00223085551187249</v>
      </c>
      <c r="Z69" s="7">
        <f t="shared" si="8"/>
        <v>-0.0223193294745148</v>
      </c>
      <c r="AA69" s="7">
        <f t="shared" si="9"/>
        <v>0.00134615436372788</v>
      </c>
      <c r="AB69" s="7">
        <f t="shared" si="10"/>
        <v>0.0100833303520691</v>
      </c>
      <c r="AC69" s="41">
        <f t="shared" si="11"/>
        <v>0.0668066616745925</v>
      </c>
      <c r="AE69">
        <v>-0.00627618443880809</v>
      </c>
      <c r="AF69">
        <v>-0.00463626237016349</v>
      </c>
      <c r="AG69">
        <v>0.0138118296804795</v>
      </c>
      <c r="AH69">
        <v>0.0116280159258437</v>
      </c>
      <c r="AI69">
        <v>-0.00854920072395324</v>
      </c>
      <c r="AJ69">
        <v>0.0380872660729285</v>
      </c>
      <c r="AK69">
        <v>0.0469537489824009</v>
      </c>
      <c r="AL69">
        <v>-0.001470582748801</v>
      </c>
      <c r="AM69">
        <v>-0.0043393651607116</v>
      </c>
      <c r="AN69">
        <v>0.00829883421180296</v>
      </c>
      <c r="AO69">
        <v>0.0108124755907328</v>
      </c>
      <c r="AP69">
        <v>0.0462015794446425</v>
      </c>
      <c r="AR69">
        <f t="shared" ref="AR69:AR132" si="24">AE69-$AE$251</f>
        <v>-0.0111283252938839</v>
      </c>
      <c r="AS69">
        <f t="shared" ref="AS69:AS132" si="25">AF69-$AF$251</f>
        <v>-0.00996360038968737</v>
      </c>
      <c r="AT69">
        <f t="shared" ref="AT69:AT132" si="26">AG69-$AG$251</f>
        <v>0.0101074875920634</v>
      </c>
      <c r="AU69">
        <f t="shared" ref="AU69:AU132" si="27">AH69-$AH$251</f>
        <v>0.00920078164423584</v>
      </c>
      <c r="AV69">
        <f t="shared" ref="AV69:AV132" si="28">AI69-$AI$251</f>
        <v>-0.0119667966643563</v>
      </c>
      <c r="AW69">
        <f t="shared" ref="AW69:AW132" si="29">AJ69-$AJ$251</f>
        <v>0.0354334588138753</v>
      </c>
      <c r="AX69">
        <f t="shared" ref="AX69:AX132" si="30">AK69-$AK$251</f>
        <v>0.0430869101489613</v>
      </c>
      <c r="AY69">
        <f t="shared" ref="AY69:AY132" si="31">AL69-$AL$251</f>
        <v>-0.0032248586405601</v>
      </c>
      <c r="AZ69">
        <f t="shared" ref="AZ69:AZ132" si="32">AM69-$AM$251</f>
        <v>-0.00725194142303363</v>
      </c>
      <c r="BA69">
        <f t="shared" ref="BA69:BA132" si="33">AN69-$AN$251</f>
        <v>0.00490703348820425</v>
      </c>
      <c r="BB69">
        <f t="shared" ref="BB69:BB132" si="34">AO69-$AO$251</f>
        <v>0.00462333690902124</v>
      </c>
      <c r="BC69">
        <f t="shared" ref="BC69:BC132" si="35">AP69-$AP$251</f>
        <v>0.0407471370869461</v>
      </c>
    </row>
    <row r="70" customHeight="1" spans="1:55">
      <c r="A70" s="39">
        <v>45132</v>
      </c>
      <c r="C70" s="7">
        <f>(PFC.NS!F68-PFC.NS!B68)/PFC.NS!B68</f>
        <v>-0.0444590002527279</v>
      </c>
      <c r="D70" s="7">
        <f>(RECLTD.NS!F68-RECLTD.NS!B68)/RECLTD.NS!B68</f>
        <v>-0.0454777618364419</v>
      </c>
      <c r="E70" s="7">
        <f>(OIL.NS!F68-OIL.NS!B68)/OIL.NS!B68</f>
        <v>-0.0413538554360442</v>
      </c>
      <c r="F70" s="7">
        <f>(ONGC.NS!F68-ONGC.NS!B68)/ONGC.NS!B68</f>
        <v>-0.0402117906976744</v>
      </c>
      <c r="G70" s="7">
        <f>(IOC.NS!F68-IOC.NS!B68)/IOC.NS!B68</f>
        <v>-0.0862834543156615</v>
      </c>
      <c r="H70" s="7">
        <f>GAIL.NS!F68/GAIL.NS!B68-1</f>
        <v>0.00154991131011295</v>
      </c>
      <c r="I70" s="7">
        <f>ENGINERSIN.NS!F68/ENGINERSIN.NS!B68-1</f>
        <v>0.0219070967910608</v>
      </c>
      <c r="J70" s="7">
        <f>CONCOR.NS!F68/CONCOR.NS!B68-1</f>
        <v>-0.0218306262773723</v>
      </c>
      <c r="K70" s="7">
        <f>COALINDIA.NS!F68/COALINDIA.NS!B68-1</f>
        <v>-0.0804165766627217</v>
      </c>
      <c r="L70" s="7">
        <f>BEL.NS!F68/BEL.NS!B68-1</f>
        <v>-0.00796248104395547</v>
      </c>
      <c r="M70" s="7">
        <f>COCHINSHIP.NS!F68/COCHINSHIP.NS!B68-1</f>
        <v>-0.00893039298758214</v>
      </c>
      <c r="N70" s="7">
        <f>SJVN.NS!F68/SJVN.NS!B68-1</f>
        <v>-0.0127240472329815</v>
      </c>
      <c r="R70" s="7">
        <f t="shared" si="0"/>
        <v>-0.0204109756530191</v>
      </c>
      <c r="S70" s="7">
        <f t="shared" si="1"/>
        <v>-0.021485946513151</v>
      </c>
      <c r="T70" s="7">
        <f t="shared" si="2"/>
        <v>-0.0134682118279244</v>
      </c>
      <c r="U70" s="7">
        <f t="shared" si="3"/>
        <v>-0.010252976455985</v>
      </c>
      <c r="V70" s="7">
        <f t="shared" si="4"/>
        <v>-0.0505315092347132</v>
      </c>
      <c r="W70" s="7">
        <f t="shared" si="5"/>
        <v>0.0257864211277132</v>
      </c>
      <c r="X70" s="7">
        <f t="shared" si="6"/>
        <v>0.0313303137738749</v>
      </c>
      <c r="Y70" s="7">
        <f t="shared" si="7"/>
        <v>-0.013784349045882</v>
      </c>
      <c r="Z70" s="7">
        <f t="shared" si="8"/>
        <v>-0.0396276877966251</v>
      </c>
      <c r="AA70" s="7">
        <f t="shared" si="9"/>
        <v>0.000126322011318465</v>
      </c>
      <c r="AB70" s="7">
        <f t="shared" si="10"/>
        <v>-0.00272382254575998</v>
      </c>
      <c r="AC70" s="41">
        <f t="shared" si="11"/>
        <v>-0.00312606944572166</v>
      </c>
      <c r="AE70">
        <v>0.0185055945797885</v>
      </c>
      <c r="AF70">
        <v>0.00809954305357553</v>
      </c>
      <c r="AG70">
        <v>0.0285464204719536</v>
      </c>
      <c r="AH70">
        <v>-0.000289071142115235</v>
      </c>
      <c r="AI70">
        <v>0.00604221973369258</v>
      </c>
      <c r="AJ70">
        <v>-0.00301135115353485</v>
      </c>
      <c r="AK70">
        <v>-0.00337844759086021</v>
      </c>
      <c r="AL70">
        <v>-0.000883244229195484</v>
      </c>
      <c r="AM70">
        <v>0.0023889746521261</v>
      </c>
      <c r="AN70">
        <v>-0.00829883421180293</v>
      </c>
      <c r="AO70">
        <v>-0.0102251187979609</v>
      </c>
      <c r="AP70">
        <v>-0.02970098917481</v>
      </c>
      <c r="AR70">
        <f t="shared" si="24"/>
        <v>0.0136534537247127</v>
      </c>
      <c r="AS70">
        <f t="shared" si="25"/>
        <v>0.00277220503405164</v>
      </c>
      <c r="AT70">
        <f t="shared" si="26"/>
        <v>0.0248420783835376</v>
      </c>
      <c r="AU70">
        <f t="shared" si="27"/>
        <v>-0.00271630542372306</v>
      </c>
      <c r="AV70">
        <f t="shared" si="28"/>
        <v>0.00262462379328955</v>
      </c>
      <c r="AW70">
        <f t="shared" si="29"/>
        <v>-0.00566515841258803</v>
      </c>
      <c r="AX70">
        <f t="shared" si="30"/>
        <v>-0.00724528642429982</v>
      </c>
      <c r="AY70">
        <f t="shared" si="31"/>
        <v>-0.00263752012095459</v>
      </c>
      <c r="AZ70">
        <f t="shared" si="32"/>
        <v>-0.000523601610195934</v>
      </c>
      <c r="BA70">
        <f t="shared" si="33"/>
        <v>-0.0116906349354016</v>
      </c>
      <c r="BB70">
        <f t="shared" si="34"/>
        <v>-0.0164142574796724</v>
      </c>
      <c r="BC70">
        <f t="shared" si="35"/>
        <v>-0.0351554315325063</v>
      </c>
    </row>
    <row r="71" customHeight="1" spans="1:55">
      <c r="A71" s="39">
        <v>45133</v>
      </c>
      <c r="C71" s="7">
        <f>(PFC.NS!F69-PFC.NS!B69)/PFC.NS!B69</f>
        <v>-0.0125310794675407</v>
      </c>
      <c r="D71" s="7">
        <f>(RECLTD.NS!F69-RECLTD.NS!B69)/RECLTD.NS!B69</f>
        <v>-0.0304820242350163</v>
      </c>
      <c r="E71" s="7">
        <f>(OIL.NS!F69-OIL.NS!B69)/OIL.NS!B69</f>
        <v>-0.023121340909091</v>
      </c>
      <c r="F71" s="7">
        <f>(ONGC.NS!F69-ONGC.NS!B69)/ONGC.NS!B69</f>
        <v>-0.050699727902224</v>
      </c>
      <c r="G71" s="7">
        <f>(IOC.NS!F69-IOC.NS!B69)/IOC.NS!B69</f>
        <v>-0.0798252394556884</v>
      </c>
      <c r="H71" s="7">
        <f>GAIL.NS!F69/GAIL.NS!B69-1</f>
        <v>-0.0398013576740961</v>
      </c>
      <c r="I71" s="7">
        <f>ENGINERSIN.NS!F69/ENGINERSIN.NS!B69-1</f>
        <v>-0.0242172319497378</v>
      </c>
      <c r="J71" s="7">
        <f>CONCOR.NS!F69/CONCOR.NS!B69-1</f>
        <v>-0.0155081352941177</v>
      </c>
      <c r="K71" s="7">
        <f>COALINDIA.NS!F69/COALINDIA.NS!B69-1</f>
        <v>-0.0712202549830372</v>
      </c>
      <c r="L71" s="7">
        <f>BEL.NS!F69/BEL.NS!B69-1</f>
        <v>-0.020033025894537</v>
      </c>
      <c r="M71" s="7">
        <f>COCHINSHIP.NS!F69/COCHINSHIP.NS!B69-1</f>
        <v>-0.0280293503259815</v>
      </c>
      <c r="N71" s="7">
        <f>SJVN.NS!F69/SJVN.NS!B69-1</f>
        <v>-0.0574439150692636</v>
      </c>
      <c r="R71" s="7">
        <f t="shared" si="0"/>
        <v>0.0115169451321681</v>
      </c>
      <c r="S71" s="7">
        <f t="shared" si="1"/>
        <v>-0.0064902089117254</v>
      </c>
      <c r="T71" s="7">
        <f t="shared" si="2"/>
        <v>0.00476430269902881</v>
      </c>
      <c r="U71" s="7">
        <f t="shared" si="3"/>
        <v>-0.0207409136605347</v>
      </c>
      <c r="V71" s="7">
        <f t="shared" si="4"/>
        <v>-0.04407329437474</v>
      </c>
      <c r="W71" s="7">
        <f t="shared" si="5"/>
        <v>-0.0155648478564958</v>
      </c>
      <c r="X71" s="7">
        <f t="shared" si="6"/>
        <v>-0.0147940149669238</v>
      </c>
      <c r="Y71" s="7">
        <f t="shared" si="7"/>
        <v>-0.00746185806262731</v>
      </c>
      <c r="Z71" s="7">
        <f t="shared" si="8"/>
        <v>-0.0304313661169406</v>
      </c>
      <c r="AA71" s="7">
        <f t="shared" si="9"/>
        <v>-0.0119442228392631</v>
      </c>
      <c r="AB71" s="7">
        <f t="shared" si="10"/>
        <v>-0.0218227798841594</v>
      </c>
      <c r="AC71" s="41">
        <f t="shared" si="11"/>
        <v>-0.0478459372820038</v>
      </c>
      <c r="AE71">
        <v>0.0429457294692356</v>
      </c>
      <c r="AF71">
        <v>0.0810394478216147</v>
      </c>
      <c r="AG71">
        <v>0.0123288781820279</v>
      </c>
      <c r="AH71">
        <v>-0.0113389447837285</v>
      </c>
      <c r="AI71">
        <v>-0.0100909093842139</v>
      </c>
      <c r="AJ71">
        <v>0.00472805673605438</v>
      </c>
      <c r="AK71">
        <v>0.0067454104964528</v>
      </c>
      <c r="AL71">
        <v>-0.00576072928495161</v>
      </c>
      <c r="AM71">
        <v>-0.00631043504538536</v>
      </c>
      <c r="AN71">
        <v>0.00987169490739725</v>
      </c>
      <c r="AO71">
        <v>-0.015014406039943</v>
      </c>
      <c r="AP71">
        <v>-0.0359530099619873</v>
      </c>
      <c r="AR71">
        <f t="shared" si="24"/>
        <v>0.0380935886141598</v>
      </c>
      <c r="AS71">
        <f t="shared" si="25"/>
        <v>0.0757121098020909</v>
      </c>
      <c r="AT71">
        <f t="shared" si="26"/>
        <v>0.00862453609361183</v>
      </c>
      <c r="AU71">
        <f t="shared" si="27"/>
        <v>-0.0137661790653363</v>
      </c>
      <c r="AV71">
        <f t="shared" si="28"/>
        <v>-0.0135085053246169</v>
      </c>
      <c r="AW71">
        <f t="shared" si="29"/>
        <v>0.00207424947700119</v>
      </c>
      <c r="AX71">
        <f t="shared" si="30"/>
        <v>0.00287857166301319</v>
      </c>
      <c r="AY71">
        <f t="shared" si="31"/>
        <v>-0.00751500517671071</v>
      </c>
      <c r="AZ71">
        <f t="shared" si="32"/>
        <v>-0.00922301130770739</v>
      </c>
      <c r="BA71">
        <f t="shared" si="33"/>
        <v>0.00647989418379854</v>
      </c>
      <c r="BB71">
        <f t="shared" si="34"/>
        <v>-0.0212035447216545</v>
      </c>
      <c r="BC71">
        <f t="shared" si="35"/>
        <v>-0.0414074523196837</v>
      </c>
    </row>
    <row r="72" customHeight="1" spans="1:55">
      <c r="A72" s="39">
        <v>45134</v>
      </c>
      <c r="C72" s="7">
        <f>(PFC.NS!F70-PFC.NS!B70)/PFC.NS!B70</f>
        <v>0.00365732789548226</v>
      </c>
      <c r="D72" s="7">
        <f>(RECLTD.NS!F70-RECLTD.NS!B70)/RECLTD.NS!B70</f>
        <v>0.0465177438848921</v>
      </c>
      <c r="E72" s="7">
        <f>(OIL.NS!F70-OIL.NS!B70)/OIL.NS!B70</f>
        <v>-0.0347681515711645</v>
      </c>
      <c r="F72" s="7">
        <f>(ONGC.NS!F70-ONGC.NS!B70)/ONGC.NS!B70</f>
        <v>-0.0592384097879229</v>
      </c>
      <c r="G72" s="7">
        <f>(IOC.NS!F70-IOC.NS!B70)/IOC.NS!B70</f>
        <v>-0.0940541714331838</v>
      </c>
      <c r="H72" s="7">
        <f>GAIL.NS!F70/GAIL.NS!B70-1</f>
        <v>-0.0319468484945159</v>
      </c>
      <c r="I72" s="7">
        <f>ENGINERSIN.NS!F70/ENGINERSIN.NS!B70-1</f>
        <v>-0.00997955405405415</v>
      </c>
      <c r="J72" s="7">
        <f>CONCOR.NS!F70/CONCOR.NS!B70-1</f>
        <v>-0.024033711143695</v>
      </c>
      <c r="K72" s="7">
        <f>COALINDIA.NS!F70/COALINDIA.NS!B70-1</f>
        <v>-0.0788607229437229</v>
      </c>
      <c r="L72" s="7">
        <f>BEL.NS!F70/BEL.NS!B70-1</f>
        <v>-0.00364524572849245</v>
      </c>
      <c r="M72" s="7">
        <f>COCHINSHIP.NS!F70/COCHINSHIP.NS!B70-1</f>
        <v>-0.0330664066563277</v>
      </c>
      <c r="N72" s="7">
        <f>SJVN.NS!F70/SJVN.NS!B70-1</f>
        <v>-0.0564469942226904</v>
      </c>
      <c r="R72" s="7">
        <f t="shared" si="0"/>
        <v>0.0277053524951911</v>
      </c>
      <c r="S72" s="7">
        <f t="shared" si="1"/>
        <v>0.070509559208183</v>
      </c>
      <c r="T72" s="7">
        <f t="shared" si="2"/>
        <v>-0.00688250796304476</v>
      </c>
      <c r="U72" s="7">
        <f t="shared" si="3"/>
        <v>-0.0292795955462335</v>
      </c>
      <c r="V72" s="7">
        <f t="shared" si="4"/>
        <v>-0.0583022263522355</v>
      </c>
      <c r="W72" s="7">
        <f t="shared" si="5"/>
        <v>-0.00771033867691566</v>
      </c>
      <c r="X72" s="7">
        <f t="shared" si="6"/>
        <v>-0.000556337071240112</v>
      </c>
      <c r="Y72" s="7">
        <f t="shared" si="7"/>
        <v>-0.0159874339122047</v>
      </c>
      <c r="Z72" s="7">
        <f t="shared" si="8"/>
        <v>-0.0380718340776263</v>
      </c>
      <c r="AA72" s="7">
        <f t="shared" si="9"/>
        <v>0.00444355732678148</v>
      </c>
      <c r="AB72" s="7">
        <f t="shared" si="10"/>
        <v>-0.0268598362145055</v>
      </c>
      <c r="AC72" s="41">
        <f t="shared" si="11"/>
        <v>-0.0468490164354306</v>
      </c>
      <c r="AE72">
        <v>0.0098194245981739</v>
      </c>
      <c r="AF72">
        <v>0.0316407736052262</v>
      </c>
      <c r="AG72">
        <v>-0.00678970180934732</v>
      </c>
      <c r="AH72">
        <v>0.00466739047945244</v>
      </c>
      <c r="AI72">
        <v>-0.00366780126618802</v>
      </c>
      <c r="AJ72">
        <v>0.00768911864161501</v>
      </c>
      <c r="AK72">
        <v>0.0382507113322609</v>
      </c>
      <c r="AL72">
        <v>0.0215424120400734</v>
      </c>
      <c r="AM72">
        <v>-0.00854992057345503</v>
      </c>
      <c r="AN72">
        <v>0.0225340251970606</v>
      </c>
      <c r="AO72">
        <v>0.0149411419518976</v>
      </c>
      <c r="AP72">
        <v>-0.00357779035973792</v>
      </c>
      <c r="AR72">
        <f t="shared" si="24"/>
        <v>0.00496728374309805</v>
      </c>
      <c r="AS72">
        <f t="shared" si="25"/>
        <v>0.0263134355857023</v>
      </c>
      <c r="AT72">
        <f t="shared" si="26"/>
        <v>-0.0104940438977634</v>
      </c>
      <c r="AU72">
        <f t="shared" si="27"/>
        <v>0.00224015619784462</v>
      </c>
      <c r="AV72">
        <f t="shared" si="28"/>
        <v>-0.00708539720659105</v>
      </c>
      <c r="AW72">
        <f t="shared" si="29"/>
        <v>0.00503531138256182</v>
      </c>
      <c r="AX72">
        <f t="shared" si="30"/>
        <v>0.0343838724988213</v>
      </c>
      <c r="AY72">
        <f t="shared" si="31"/>
        <v>0.0197881361483143</v>
      </c>
      <c r="AZ72">
        <f t="shared" si="32"/>
        <v>-0.0114624968357771</v>
      </c>
      <c r="BA72">
        <f t="shared" si="33"/>
        <v>0.0191422244734619</v>
      </c>
      <c r="BB72">
        <f t="shared" si="34"/>
        <v>0.00875200327018607</v>
      </c>
      <c r="BC72">
        <f t="shared" si="35"/>
        <v>-0.00903223271743431</v>
      </c>
    </row>
    <row r="73" customHeight="1" spans="1:55">
      <c r="A73" s="39">
        <v>45135</v>
      </c>
      <c r="C73" s="7">
        <f>(PFC.NS!F71-PFC.NS!B71)/PFC.NS!B71</f>
        <v>-0.0237049742065968</v>
      </c>
      <c r="D73" s="7">
        <f>(RECLTD.NS!F71-RECLTD.NS!B71)/RECLTD.NS!B71</f>
        <v>-0.0111814434481332</v>
      </c>
      <c r="E73" s="7">
        <f>(OIL.NS!F71-OIL.NS!B71)/OIL.NS!B71</f>
        <v>-0.0516421663203292</v>
      </c>
      <c r="F73" s="7">
        <f>(ONGC.NS!F71-ONGC.NS!B71)/ONGC.NS!B71</f>
        <v>-0.0396105455116088</v>
      </c>
      <c r="G73" s="7">
        <f>(IOC.NS!F71-IOC.NS!B71)/IOC.NS!B71</f>
        <v>-0.0579629435955179</v>
      </c>
      <c r="H73" s="7">
        <f>GAIL.NS!F71/GAIL.NS!B71-1</f>
        <v>-0.0244746825905475</v>
      </c>
      <c r="I73" s="7">
        <f>ENGINERSIN.NS!F71/ENGINERSIN.NS!B71-1</f>
        <v>0.0286230135135135</v>
      </c>
      <c r="J73" s="7">
        <f>CONCOR.NS!F71/CONCOR.NS!B71-1</f>
        <v>0.0075605837037036</v>
      </c>
      <c r="K73" s="7">
        <f>COALINDIA.NS!F71/COALINDIA.NS!B71-1</f>
        <v>-0.081133956939008</v>
      </c>
      <c r="L73" s="7">
        <f>BEL.NS!F71/BEL.NS!B71-1</f>
        <v>-0.00498599613152806</v>
      </c>
      <c r="M73" s="7">
        <f>COCHINSHIP.NS!F71/COCHINSHIP.NS!B71-1</f>
        <v>-0.0024710593660755</v>
      </c>
      <c r="N73" s="7">
        <f>SJVN.NS!F71/SJVN.NS!B71-1</f>
        <v>-0.0203627142857143</v>
      </c>
      <c r="R73" s="7">
        <f t="shared" si="0"/>
        <v>0.000343050393111988</v>
      </c>
      <c r="S73" s="7">
        <f t="shared" si="1"/>
        <v>0.0128103718751577</v>
      </c>
      <c r="T73" s="7">
        <f t="shared" si="2"/>
        <v>-0.0237565227122094</v>
      </c>
      <c r="U73" s="7">
        <f t="shared" si="3"/>
        <v>-0.00965173126991948</v>
      </c>
      <c r="V73" s="7">
        <f t="shared" si="4"/>
        <v>-0.0222109985145696</v>
      </c>
      <c r="W73" s="7">
        <f t="shared" si="5"/>
        <v>-0.000238172772947281</v>
      </c>
      <c r="X73" s="7">
        <f t="shared" si="6"/>
        <v>0.0380462304963275</v>
      </c>
      <c r="Y73" s="7">
        <f t="shared" si="7"/>
        <v>0.0156068609351939</v>
      </c>
      <c r="Z73" s="7">
        <f t="shared" si="8"/>
        <v>-0.0403450680729114</v>
      </c>
      <c r="AA73" s="7">
        <f t="shared" si="9"/>
        <v>0.00310280692374588</v>
      </c>
      <c r="AB73" s="7">
        <f t="shared" si="10"/>
        <v>0.00373551107574665</v>
      </c>
      <c r="AC73" s="41">
        <f t="shared" si="11"/>
        <v>-0.0107647364984545</v>
      </c>
      <c r="AE73">
        <v>0.0214604560167587</v>
      </c>
      <c r="AF73">
        <v>0.0438136281636753</v>
      </c>
      <c r="AG73">
        <v>0.0151672779190504</v>
      </c>
      <c r="AH73">
        <v>0.0301011904631719</v>
      </c>
      <c r="AI73">
        <v>-0.0158733266456877</v>
      </c>
      <c r="AJ73">
        <v>0.0135251001475433</v>
      </c>
      <c r="AK73">
        <v>0.0261827649103822</v>
      </c>
      <c r="AL73">
        <v>0.00715083495879931</v>
      </c>
      <c r="AM73">
        <v>0.00942268665328041</v>
      </c>
      <c r="AN73">
        <v>0.00421698639046404</v>
      </c>
      <c r="AO73">
        <v>-0.0177769455379329</v>
      </c>
      <c r="AP73">
        <v>0.0273989702468558</v>
      </c>
      <c r="AR73">
        <f t="shared" si="24"/>
        <v>0.0166083151616828</v>
      </c>
      <c r="AS73">
        <f t="shared" si="25"/>
        <v>0.0384862901441514</v>
      </c>
      <c r="AT73">
        <f t="shared" si="26"/>
        <v>0.0114629358306344</v>
      </c>
      <c r="AU73">
        <f t="shared" si="27"/>
        <v>0.0276739561815641</v>
      </c>
      <c r="AV73">
        <f t="shared" si="28"/>
        <v>-0.0192909225860908</v>
      </c>
      <c r="AW73">
        <f t="shared" si="29"/>
        <v>0.0108712928884901</v>
      </c>
      <c r="AX73">
        <f t="shared" si="30"/>
        <v>0.0223159260769426</v>
      </c>
      <c r="AY73">
        <f t="shared" si="31"/>
        <v>0.0053965590670402</v>
      </c>
      <c r="AZ73">
        <f t="shared" si="32"/>
        <v>0.00651011039095837</v>
      </c>
      <c r="BA73">
        <f t="shared" si="33"/>
        <v>0.000825185666865332</v>
      </c>
      <c r="BB73">
        <f t="shared" si="34"/>
        <v>-0.0239660842196444</v>
      </c>
      <c r="BC73">
        <f t="shared" si="35"/>
        <v>0.0219445278891594</v>
      </c>
    </row>
    <row r="74" customHeight="1" spans="1:55">
      <c r="A74" s="39">
        <v>45138</v>
      </c>
      <c r="C74" s="7">
        <f>(PFC.NS!F72-PFC.NS!B72)/PFC.NS!B72</f>
        <v>-0.00915065416283222</v>
      </c>
      <c r="D74" s="7">
        <f>(RECLTD.NS!F72-RECLTD.NS!B72)/RECLTD.NS!B72</f>
        <v>0.00710533138837184</v>
      </c>
      <c r="E74" s="7">
        <f>(OIL.NS!F72-OIL.NS!B72)/OIL.NS!B72</f>
        <v>-0.0425754618181819</v>
      </c>
      <c r="F74" s="7">
        <f>(ONGC.NS!F72-ONGC.NS!B72)/ONGC.NS!B72</f>
        <v>-0.0222902831778308</v>
      </c>
      <c r="G74" s="7">
        <f>(IOC.NS!F72-IOC.NS!B72)/IOC.NS!B72</f>
        <v>-0.0708665104166667</v>
      </c>
      <c r="H74" s="7">
        <f>GAIL.NS!F72/GAIL.NS!B72-1</f>
        <v>-0.0403581311235253</v>
      </c>
      <c r="I74" s="7">
        <f>ENGINERSIN.NS!F72/ENGINERSIN.NS!B72-1</f>
        <v>0.00822458709677409</v>
      </c>
      <c r="J74" s="7">
        <f>CONCOR.NS!F72/CONCOR.NS!B72-1</f>
        <v>-0.00582854716981129</v>
      </c>
      <c r="K74" s="7">
        <f>COALINDIA.NS!F72/COALINDIA.NS!B72-1</f>
        <v>-0.06796952297593</v>
      </c>
      <c r="L74" s="7">
        <f>BEL.NS!F72/BEL.NS!B72-1</f>
        <v>-0.00883323080199772</v>
      </c>
      <c r="M74" s="7">
        <f>COCHINSHIP.NS!F72/COCHINSHIP.NS!B72-1</f>
        <v>-0.032977417961381</v>
      </c>
      <c r="N74" s="7">
        <f>SJVN.NS!F72/SJVN.NS!B72-1</f>
        <v>-0.0108145964912282</v>
      </c>
      <c r="R74" s="7">
        <f t="shared" si="0"/>
        <v>0.0148973704368766</v>
      </c>
      <c r="S74" s="7">
        <f t="shared" si="1"/>
        <v>0.0310971467116627</v>
      </c>
      <c r="T74" s="7">
        <f t="shared" si="2"/>
        <v>-0.0146898182100621</v>
      </c>
      <c r="U74" s="7">
        <f t="shared" si="3"/>
        <v>0.00766853106385856</v>
      </c>
      <c r="V74" s="7">
        <f t="shared" si="4"/>
        <v>-0.0351145653357183</v>
      </c>
      <c r="W74" s="7">
        <f t="shared" si="5"/>
        <v>-0.016121621305925</v>
      </c>
      <c r="X74" s="7">
        <f t="shared" si="6"/>
        <v>0.0176478040795881</v>
      </c>
      <c r="Y74" s="7">
        <f t="shared" si="7"/>
        <v>0.00221773006167905</v>
      </c>
      <c r="Z74" s="7">
        <f t="shared" si="8"/>
        <v>-0.0271806341098334</v>
      </c>
      <c r="AA74" s="7">
        <f t="shared" si="9"/>
        <v>-0.000744427746723779</v>
      </c>
      <c r="AB74" s="7">
        <f t="shared" si="10"/>
        <v>-0.0267708475195588</v>
      </c>
      <c r="AC74" s="41">
        <f t="shared" si="11"/>
        <v>-0.00121661870396836</v>
      </c>
      <c r="AE74">
        <v>-0.00980301796301143</v>
      </c>
      <c r="AF74">
        <v>-0.0146421943369886</v>
      </c>
      <c r="AG74">
        <v>-0.00472663305802541</v>
      </c>
      <c r="AH74">
        <v>-0.00197879864605923</v>
      </c>
      <c r="AI74">
        <v>0.00266316020676574</v>
      </c>
      <c r="AJ74">
        <v>0.0104406957853374</v>
      </c>
      <c r="AK74">
        <v>-0.0200547109471746</v>
      </c>
      <c r="AL74">
        <v>-0.00165675453503671</v>
      </c>
      <c r="AM74">
        <v>0.0472830765874696</v>
      </c>
      <c r="AN74">
        <v>-0.00191454430486439</v>
      </c>
      <c r="AO74">
        <v>0.0017174109261183</v>
      </c>
      <c r="AP74">
        <v>-0.00699918206859357</v>
      </c>
      <c r="AR74">
        <f t="shared" si="24"/>
        <v>-0.0146551588180873</v>
      </c>
      <c r="AS74">
        <f t="shared" si="25"/>
        <v>-0.0199695323565125</v>
      </c>
      <c r="AT74">
        <f t="shared" si="26"/>
        <v>-0.00843097514644145</v>
      </c>
      <c r="AU74">
        <f t="shared" si="27"/>
        <v>-0.00440603292766705</v>
      </c>
      <c r="AV74">
        <f t="shared" si="28"/>
        <v>-0.000754435733637291</v>
      </c>
      <c r="AW74">
        <f t="shared" si="29"/>
        <v>0.00778688852628426</v>
      </c>
      <c r="AX74">
        <f t="shared" si="30"/>
        <v>-0.0239215497806142</v>
      </c>
      <c r="AY74">
        <f t="shared" si="31"/>
        <v>-0.00341103042679581</v>
      </c>
      <c r="AZ74">
        <f t="shared" si="32"/>
        <v>0.0443705003251476</v>
      </c>
      <c r="BA74">
        <f t="shared" si="33"/>
        <v>-0.0053063450284631</v>
      </c>
      <c r="BB74">
        <f t="shared" si="34"/>
        <v>-0.00447172775559322</v>
      </c>
      <c r="BC74">
        <f t="shared" si="35"/>
        <v>-0.01245362442629</v>
      </c>
    </row>
    <row r="75" customHeight="1" spans="1:55">
      <c r="A75" s="39">
        <v>45139</v>
      </c>
      <c r="C75" s="7">
        <f>(PFC.NS!F73-PFC.NS!B73)/PFC.NS!B73</f>
        <v>-0.0418349225546685</v>
      </c>
      <c r="D75" s="7">
        <f>(RECLTD.NS!F73-RECLTD.NS!B73)/RECLTD.NS!B73</f>
        <v>-0.0481121625615764</v>
      </c>
      <c r="E75" s="7">
        <f>(OIL.NS!F73-OIL.NS!B73)/OIL.NS!B73</f>
        <v>-0.0551642497530719</v>
      </c>
      <c r="F75" s="7">
        <f>(ONGC.NS!F73-ONGC.NS!B73)/ONGC.NS!B73</f>
        <v>-0.0381388755595172</v>
      </c>
      <c r="G75" s="7">
        <f>(IOC.NS!F73-IOC.NS!B73)/IOC.NS!B73</f>
        <v>-0.0465386552279749</v>
      </c>
      <c r="H75" s="7">
        <f>GAIL.NS!F73/GAIL.NS!B73-1</f>
        <v>-0.0201087996659748</v>
      </c>
      <c r="I75" s="7">
        <f>ENGINERSIN.NS!F73/ENGINERSIN.NS!B73-1</f>
        <v>-0.0336152555205046</v>
      </c>
      <c r="J75" s="7">
        <f>CONCOR.NS!F73/CONCOR.NS!B73-1</f>
        <v>-0.0213234776386404</v>
      </c>
      <c r="K75" s="7">
        <f>COALINDIA.NS!F73/COALINDIA.NS!B73-1</f>
        <v>-0.0292145434782609</v>
      </c>
      <c r="L75" s="7">
        <f>BEL.NS!F73/BEL.NS!B73-1</f>
        <v>-0.0160152061068702</v>
      </c>
      <c r="M75" s="7">
        <f>COCHINSHIP.NS!F73/COCHINSHIP.NS!B73-1</f>
        <v>-0.0211261214814815</v>
      </c>
      <c r="N75" s="7">
        <f>SJVN.NS!F73/SJVN.NS!B73-1</f>
        <v>-0.0279460252759036</v>
      </c>
      <c r="R75" s="7">
        <f t="shared" si="0"/>
        <v>-0.0177868979549597</v>
      </c>
      <c r="S75" s="7">
        <f t="shared" si="1"/>
        <v>-0.0241203472382856</v>
      </c>
      <c r="T75" s="7">
        <f t="shared" si="2"/>
        <v>-0.0272786061449521</v>
      </c>
      <c r="U75" s="7">
        <f t="shared" si="3"/>
        <v>-0.00818006131782788</v>
      </c>
      <c r="V75" s="7">
        <f t="shared" si="4"/>
        <v>-0.0107867101470266</v>
      </c>
      <c r="W75" s="7">
        <f t="shared" si="5"/>
        <v>0.00412771015162546</v>
      </c>
      <c r="X75" s="7">
        <f t="shared" si="6"/>
        <v>-0.0241920385376906</v>
      </c>
      <c r="Y75" s="7">
        <f t="shared" si="7"/>
        <v>-0.0132772004071501</v>
      </c>
      <c r="Z75" s="7">
        <f t="shared" si="8"/>
        <v>0.0115743453878357</v>
      </c>
      <c r="AA75" s="7">
        <f t="shared" si="9"/>
        <v>-0.0079264030515963</v>
      </c>
      <c r="AB75" s="7">
        <f t="shared" si="10"/>
        <v>-0.0149195510396594</v>
      </c>
      <c r="AC75" s="41">
        <f t="shared" si="11"/>
        <v>-0.0183480474886438</v>
      </c>
      <c r="AE75">
        <v>-0.00990014972057225</v>
      </c>
      <c r="AF75">
        <v>-0.0186733455494332</v>
      </c>
      <c r="AG75">
        <v>-0.0139451488222006</v>
      </c>
      <c r="AH75">
        <v>-0.00425353216198469</v>
      </c>
      <c r="AI75">
        <v>-0.00159702024422403</v>
      </c>
      <c r="AJ75">
        <v>-0.03380125964497</v>
      </c>
      <c r="AK75">
        <v>-0.0460607818395464</v>
      </c>
      <c r="AL75">
        <v>-0.0206132580010431</v>
      </c>
      <c r="AM75">
        <v>-0.0244274117270258</v>
      </c>
      <c r="AN75">
        <v>-0.0398803195980551</v>
      </c>
      <c r="AO75">
        <v>-0.0065869411132467</v>
      </c>
      <c r="AP75">
        <v>-0.0339318055225712</v>
      </c>
      <c r="AR75">
        <f t="shared" si="24"/>
        <v>-0.0147522905756481</v>
      </c>
      <c r="AS75">
        <f t="shared" si="25"/>
        <v>-0.0240006835689571</v>
      </c>
      <c r="AT75">
        <f t="shared" si="26"/>
        <v>-0.0176494909106166</v>
      </c>
      <c r="AU75">
        <f t="shared" si="27"/>
        <v>-0.00668076644359252</v>
      </c>
      <c r="AV75">
        <f t="shared" si="28"/>
        <v>-0.00501461618462706</v>
      </c>
      <c r="AW75">
        <f t="shared" si="29"/>
        <v>-0.0364550669040232</v>
      </c>
      <c r="AX75">
        <f t="shared" si="30"/>
        <v>-0.049927620672986</v>
      </c>
      <c r="AY75">
        <f t="shared" si="31"/>
        <v>-0.0223675338928022</v>
      </c>
      <c r="AZ75">
        <f t="shared" si="32"/>
        <v>-0.0273399879893478</v>
      </c>
      <c r="BA75">
        <f t="shared" si="33"/>
        <v>-0.0432721203216538</v>
      </c>
      <c r="BB75">
        <f t="shared" si="34"/>
        <v>-0.0127760797949582</v>
      </c>
      <c r="BC75">
        <f t="shared" si="35"/>
        <v>-0.0393862478802676</v>
      </c>
    </row>
    <row r="76" customHeight="1" spans="1:55">
      <c r="A76" s="39">
        <v>45140</v>
      </c>
      <c r="C76" s="7">
        <f>(PFC.NS!F74-PFC.NS!B74)/PFC.NS!B74</f>
        <v>-0.0360135524034946</v>
      </c>
      <c r="D76" s="7">
        <f>(RECLTD.NS!F74-RECLTD.NS!B74)/RECLTD.NS!B74</f>
        <v>-0.0469427085427136</v>
      </c>
      <c r="E76" s="7">
        <f>(OIL.NS!F74-OIL.NS!B74)/OIL.NS!B74</f>
        <v>-0.056856810218978</v>
      </c>
      <c r="F76" s="7">
        <f>(ONGC.NS!F74-ONGC.NS!B74)/ONGC.NS!B74</f>
        <v>-0.0514204802259887</v>
      </c>
      <c r="G76" s="7">
        <f>(IOC.NS!F74-IOC.NS!B74)/IOC.NS!B74</f>
        <v>-0.0541105920739282</v>
      </c>
      <c r="H76" s="7">
        <f>GAIL.NS!F74/GAIL.NS!B74-1</f>
        <v>-0.0629054391543946</v>
      </c>
      <c r="I76" s="7">
        <f>ENGINERSIN.NS!F74/ENGINERSIN.NS!B74-1</f>
        <v>-0.0501507857142857</v>
      </c>
      <c r="J76" s="7">
        <f>CONCOR.NS!F74/CONCOR.NS!B74-1</f>
        <v>-0.0341722099482886</v>
      </c>
      <c r="K76" s="7">
        <f>COALINDIA.NS!F74/COALINDIA.NS!B74-1</f>
        <v>-0.0964438381864525</v>
      </c>
      <c r="L76" s="7">
        <f>BEL.NS!F74/BEL.NS!B74-1</f>
        <v>-0.0504981690417363</v>
      </c>
      <c r="M76" s="7">
        <f>COCHINSHIP.NS!F74/COCHINSHIP.NS!B74-1</f>
        <v>-0.0129294496240601</v>
      </c>
      <c r="N76" s="7">
        <f>SJVN.NS!F74/SJVN.NS!B74-1</f>
        <v>-0.0463026255506608</v>
      </c>
      <c r="R76" s="7">
        <f t="shared" si="0"/>
        <v>-0.0119655278037858</v>
      </c>
      <c r="S76" s="7">
        <f t="shared" si="1"/>
        <v>-0.0229508932194227</v>
      </c>
      <c r="T76" s="7">
        <f t="shared" si="2"/>
        <v>-0.0289711666108582</v>
      </c>
      <c r="U76" s="7">
        <f t="shared" si="3"/>
        <v>-0.0214616659842994</v>
      </c>
      <c r="V76" s="7">
        <f t="shared" si="4"/>
        <v>-0.0183586469929798</v>
      </c>
      <c r="W76" s="7">
        <f t="shared" si="5"/>
        <v>-0.0386689293367944</v>
      </c>
      <c r="X76" s="7">
        <f t="shared" si="6"/>
        <v>-0.0407275687314716</v>
      </c>
      <c r="Y76" s="7">
        <f t="shared" si="7"/>
        <v>-0.0261259327167983</v>
      </c>
      <c r="Z76" s="7">
        <f t="shared" si="8"/>
        <v>-0.0556549493203559</v>
      </c>
      <c r="AA76" s="7">
        <f t="shared" si="9"/>
        <v>-0.0424093659864624</v>
      </c>
      <c r="AB76" s="7">
        <f t="shared" si="10"/>
        <v>-0.00672287918223791</v>
      </c>
      <c r="AC76" s="41">
        <f t="shared" si="11"/>
        <v>-0.036704647763401</v>
      </c>
      <c r="AE76">
        <v>0.0149098205751283</v>
      </c>
      <c r="AF76">
        <v>0.0164207626210143</v>
      </c>
      <c r="AG76">
        <v>-0.00500129784753002</v>
      </c>
      <c r="AH76">
        <v>-0.022124087306471</v>
      </c>
      <c r="AI76">
        <v>-0.00373632160540138</v>
      </c>
      <c r="AJ76">
        <v>-0.0068994910354366</v>
      </c>
      <c r="AK76">
        <v>-0.00981223952122761</v>
      </c>
      <c r="AL76">
        <v>0.0139586528431354</v>
      </c>
      <c r="AM76">
        <v>-0.0193721276737758</v>
      </c>
      <c r="AN76">
        <v>-0.00559991460858677</v>
      </c>
      <c r="AO76">
        <v>0.000600686170975606</v>
      </c>
      <c r="AP76">
        <v>0.0391858193656667</v>
      </c>
      <c r="AR76">
        <f t="shared" si="24"/>
        <v>0.0100576797200524</v>
      </c>
      <c r="AS76">
        <f t="shared" si="25"/>
        <v>0.0110934246014904</v>
      </c>
      <c r="AT76">
        <f t="shared" si="26"/>
        <v>-0.00870563993594606</v>
      </c>
      <c r="AU76">
        <f t="shared" si="27"/>
        <v>-0.0245513215880788</v>
      </c>
      <c r="AV76">
        <f t="shared" si="28"/>
        <v>-0.00715391754580441</v>
      </c>
      <c r="AW76">
        <f t="shared" si="29"/>
        <v>-0.00955329829448979</v>
      </c>
      <c r="AX76">
        <f t="shared" si="30"/>
        <v>-0.0136790783546672</v>
      </c>
      <c r="AY76">
        <f t="shared" si="31"/>
        <v>0.0122043769513763</v>
      </c>
      <c r="AZ76">
        <f t="shared" si="32"/>
        <v>-0.0222847039360978</v>
      </c>
      <c r="BA76">
        <f t="shared" si="33"/>
        <v>-0.00899171533218548</v>
      </c>
      <c r="BB76">
        <f t="shared" si="34"/>
        <v>-0.00558845251073591</v>
      </c>
      <c r="BC76">
        <f t="shared" si="35"/>
        <v>0.0337313770079703</v>
      </c>
    </row>
    <row r="77" customHeight="1" spans="1:55">
      <c r="A77" s="39">
        <v>45141</v>
      </c>
      <c r="C77" s="7">
        <f>(PFC.NS!F75-PFC.NS!B75)/PFC.NS!B75</f>
        <v>-0.0100216568627451</v>
      </c>
      <c r="D77" s="7">
        <f>(RECLTD.NS!F75-RECLTD.NS!B75)/RECLTD.NS!B75</f>
        <v>-0.0112900153846153</v>
      </c>
      <c r="E77" s="7">
        <f>(OIL.NS!F75-OIL.NS!B75)/OIL.NS!B75</f>
        <v>-0.0511733616236162</v>
      </c>
      <c r="F77" s="7">
        <f>(ONGC.NS!F75-ONGC.NS!B75)/ONGC.NS!B75</f>
        <v>-0.0629114864479315</v>
      </c>
      <c r="G77" s="7">
        <f>(IOC.NS!F75-IOC.NS!B75)/IOC.NS!B75</f>
        <v>-0.0526202438206551</v>
      </c>
      <c r="H77" s="7">
        <f>GAIL.NS!F75/GAIL.NS!B75-1</f>
        <v>-0.0369538038152781</v>
      </c>
      <c r="I77" s="7">
        <f>ENGINERSIN.NS!F75/ENGINERSIN.NS!B75-1</f>
        <v>-0.0324081636421141</v>
      </c>
      <c r="J77" s="7">
        <f>CONCOR.NS!F75/CONCOR.NS!B75-1</f>
        <v>0.00863337045285828</v>
      </c>
      <c r="K77" s="7">
        <f>COALINDIA.NS!F75/COALINDIA.NS!B75-1</f>
        <v>-0.088841866269343</v>
      </c>
      <c r="L77" s="7">
        <f>BEL.NS!F75/BEL.NS!B75-1</f>
        <v>-0.0189500035296695</v>
      </c>
      <c r="M77" s="7">
        <f>COCHINSHIP.NS!F75/COCHINSHIP.NS!B75-1</f>
        <v>-0.0135230732386254</v>
      </c>
      <c r="N77" s="7">
        <f>SJVN.NS!F75/SJVN.NS!B75-1</f>
        <v>0.0289808769838962</v>
      </c>
      <c r="R77" s="7">
        <f t="shared" si="0"/>
        <v>0.0140263677369637</v>
      </c>
      <c r="S77" s="7">
        <f t="shared" si="1"/>
        <v>0.0127017999386755</v>
      </c>
      <c r="T77" s="7">
        <f t="shared" si="2"/>
        <v>-0.0232877180154964</v>
      </c>
      <c r="U77" s="7">
        <f t="shared" si="3"/>
        <v>-0.0329526722062422</v>
      </c>
      <c r="V77" s="7">
        <f t="shared" si="4"/>
        <v>-0.0168682987397067</v>
      </c>
      <c r="W77" s="7">
        <f t="shared" si="5"/>
        <v>-0.0127172939976779</v>
      </c>
      <c r="X77" s="7">
        <f t="shared" si="6"/>
        <v>-0.0229849466593</v>
      </c>
      <c r="Y77" s="7">
        <f t="shared" si="7"/>
        <v>0.0166796476843486</v>
      </c>
      <c r="Z77" s="7">
        <f t="shared" si="8"/>
        <v>-0.0480529774032464</v>
      </c>
      <c r="AA77" s="7">
        <f t="shared" si="9"/>
        <v>-0.0108612004743955</v>
      </c>
      <c r="AB77" s="7">
        <f t="shared" si="10"/>
        <v>-0.0073165027968033</v>
      </c>
      <c r="AC77" s="41">
        <f t="shared" si="11"/>
        <v>0.038578854771156</v>
      </c>
      <c r="AE77">
        <v>-0.00597595241009954</v>
      </c>
      <c r="AF77">
        <v>-0.000751989973399822</v>
      </c>
      <c r="AG77">
        <v>0.0163921990425328</v>
      </c>
      <c r="AH77">
        <v>0.00723693614031483</v>
      </c>
      <c r="AI77">
        <v>-0.0129173370832073</v>
      </c>
      <c r="AJ77">
        <v>-0.00216594132375832</v>
      </c>
      <c r="AK77">
        <v>0.00101941487659836</v>
      </c>
      <c r="AL77">
        <v>0.00895902769347123</v>
      </c>
      <c r="AM77">
        <v>0.0159554651866884</v>
      </c>
      <c r="AN77">
        <v>0.0233904929715758</v>
      </c>
      <c r="AO77">
        <v>0.00665740432473308</v>
      </c>
      <c r="AP77">
        <v>-0.00437638995080138</v>
      </c>
      <c r="AR77">
        <f t="shared" si="24"/>
        <v>-0.0108280932651754</v>
      </c>
      <c r="AS77">
        <f t="shared" si="25"/>
        <v>-0.00607932799292371</v>
      </c>
      <c r="AT77">
        <f t="shared" si="26"/>
        <v>0.0126878569541168</v>
      </c>
      <c r="AU77">
        <f t="shared" si="27"/>
        <v>0.00480970185870701</v>
      </c>
      <c r="AV77">
        <f t="shared" si="28"/>
        <v>-0.0163349330236103</v>
      </c>
      <c r="AW77">
        <f t="shared" si="29"/>
        <v>-0.00481974858281151</v>
      </c>
      <c r="AX77">
        <f t="shared" si="30"/>
        <v>-0.00284742395684124</v>
      </c>
      <c r="AY77">
        <f t="shared" si="31"/>
        <v>0.00720475180171213</v>
      </c>
      <c r="AZ77">
        <f t="shared" si="32"/>
        <v>0.0130428889243664</v>
      </c>
      <c r="BA77">
        <f t="shared" si="33"/>
        <v>0.0199986922479771</v>
      </c>
      <c r="BB77">
        <f t="shared" si="34"/>
        <v>0.000468265643021564</v>
      </c>
      <c r="BC77">
        <f t="shared" si="35"/>
        <v>-0.00983083230849777</v>
      </c>
    </row>
    <row r="78" customHeight="1" spans="1:55">
      <c r="A78" s="39">
        <v>45142</v>
      </c>
      <c r="C78" s="7">
        <f>(PFC.NS!F76-PFC.NS!B76)/PFC.NS!B76</f>
        <v>-0.0354011684461168</v>
      </c>
      <c r="D78" s="7">
        <f>(RECLTD.NS!F76-RECLTD.NS!B76)/RECLTD.NS!B76</f>
        <v>-0.0381751566923342</v>
      </c>
      <c r="E78" s="7">
        <f>(OIL.NS!F76-OIL.NS!B76)/OIL.NS!B76</f>
        <v>-0.0418558449496706</v>
      </c>
      <c r="F78" s="7">
        <f>(ONGC.NS!F76-ONGC.NS!B76)/ONGC.NS!B76</f>
        <v>-0.0457597272883857</v>
      </c>
      <c r="G78" s="7">
        <f>(IOC.NS!F76-IOC.NS!B76)/IOC.NS!B76</f>
        <v>-0.0612802225137288</v>
      </c>
      <c r="H78" s="7">
        <f>GAIL.NS!F76/GAIL.NS!B76-1</f>
        <v>-0.0398626545263028</v>
      </c>
      <c r="I78" s="7">
        <f>ENGINERSIN.NS!F76/ENGINERSIN.NS!B76-1</f>
        <v>-0.0202957364864865</v>
      </c>
      <c r="J78" s="7">
        <f>CONCOR.NS!F76/CONCOR.NS!B76-1</f>
        <v>-0.012351704610951</v>
      </c>
      <c r="K78" s="7">
        <f>COALINDIA.NS!F76/COALINDIA.NS!B76-1</f>
        <v>-0.0672278127075453</v>
      </c>
      <c r="L78" s="7">
        <f>BEL.NS!F76/BEL.NS!B76-1</f>
        <v>-0.0016958669430911</v>
      </c>
      <c r="M78" s="7">
        <f>COCHINSHIP.NS!F76/COCHINSHIP.NS!B76-1</f>
        <v>-0.0124957301918434</v>
      </c>
      <c r="N78" s="7">
        <f>SJVN.NS!F76/SJVN.NS!B76-1</f>
        <v>-0.0445103991641808</v>
      </c>
      <c r="R78" s="7">
        <f t="shared" si="0"/>
        <v>-0.011353143846408</v>
      </c>
      <c r="S78" s="7">
        <f t="shared" si="1"/>
        <v>-0.0141833413690434</v>
      </c>
      <c r="T78" s="7">
        <f t="shared" si="2"/>
        <v>-0.0139702013415508</v>
      </c>
      <c r="U78" s="7">
        <f t="shared" si="3"/>
        <v>-0.0158009130466963</v>
      </c>
      <c r="V78" s="7">
        <f t="shared" si="4"/>
        <v>-0.0255282774327805</v>
      </c>
      <c r="W78" s="7">
        <f t="shared" si="5"/>
        <v>-0.0156261447087025</v>
      </c>
      <c r="X78" s="7">
        <f t="shared" si="6"/>
        <v>-0.0108725195036725</v>
      </c>
      <c r="Y78" s="7">
        <f t="shared" si="7"/>
        <v>-0.00430542737946069</v>
      </c>
      <c r="Z78" s="7">
        <f t="shared" si="8"/>
        <v>-0.0264389238414487</v>
      </c>
      <c r="AA78" s="7">
        <f t="shared" si="9"/>
        <v>0.00639293611218284</v>
      </c>
      <c r="AB78" s="7">
        <f t="shared" si="10"/>
        <v>-0.0062891597500212</v>
      </c>
      <c r="AC78" s="41">
        <f t="shared" si="11"/>
        <v>-0.0349124213769209</v>
      </c>
      <c r="AE78">
        <v>0.0314042371254053</v>
      </c>
      <c r="AF78">
        <v>0.0615093063366041</v>
      </c>
      <c r="AG78">
        <v>-0.00347692683240501</v>
      </c>
      <c r="AH78">
        <v>-0.00231015418469589</v>
      </c>
      <c r="AI78">
        <v>0.00594111251437138</v>
      </c>
      <c r="AJ78">
        <v>-0.00914843904190754</v>
      </c>
      <c r="AK78">
        <v>0.0168410725305667</v>
      </c>
      <c r="AL78">
        <v>0.00552307451401146</v>
      </c>
      <c r="AM78">
        <v>-0.00342830216750101</v>
      </c>
      <c r="AN78">
        <v>0.00741763618013485</v>
      </c>
      <c r="AO78">
        <v>-0.0147962231787726</v>
      </c>
      <c r="AP78">
        <v>-0.00792606806507171</v>
      </c>
      <c r="AR78">
        <f t="shared" si="24"/>
        <v>0.0265520962703294</v>
      </c>
      <c r="AS78">
        <f t="shared" si="25"/>
        <v>0.0561819683170802</v>
      </c>
      <c r="AT78">
        <f t="shared" si="26"/>
        <v>-0.00718126892082105</v>
      </c>
      <c r="AU78">
        <f t="shared" si="27"/>
        <v>-0.00473738846630372</v>
      </c>
      <c r="AV78">
        <f t="shared" si="28"/>
        <v>0.00252351657396835</v>
      </c>
      <c r="AW78">
        <f t="shared" si="29"/>
        <v>-0.0118022463009607</v>
      </c>
      <c r="AX78">
        <f t="shared" si="30"/>
        <v>0.0129742336971271</v>
      </c>
      <c r="AY78">
        <f t="shared" si="31"/>
        <v>0.00376879862225236</v>
      </c>
      <c r="AZ78">
        <f t="shared" si="32"/>
        <v>-0.00634087842982305</v>
      </c>
      <c r="BA78">
        <f t="shared" si="33"/>
        <v>0.00402583545653614</v>
      </c>
      <c r="BB78">
        <f t="shared" si="34"/>
        <v>-0.0209853618604841</v>
      </c>
      <c r="BC78">
        <f t="shared" si="35"/>
        <v>-0.0133805104227681</v>
      </c>
    </row>
    <row r="79" customHeight="1" spans="1:55">
      <c r="A79" s="39">
        <v>45145</v>
      </c>
      <c r="C79" s="7">
        <f>(PFC.NS!F77-PFC.NS!B77)/PFC.NS!B77</f>
        <v>0.00153171053049131</v>
      </c>
      <c r="D79" s="7">
        <f>(RECLTD.NS!F77-RECLTD.NS!B77)/RECLTD.NS!B77</f>
        <v>0.0274600810670034</v>
      </c>
      <c r="E79" s="7">
        <f>(OIL.NS!F77-OIL.NS!B77)/OIL.NS!B77</f>
        <v>-0.0596588916967509</v>
      </c>
      <c r="F79" s="7">
        <f>(ONGC.NS!F77-ONGC.NS!B77)/ONGC.NS!B77</f>
        <v>-0.0531505728086534</v>
      </c>
      <c r="G79" s="7">
        <f>(IOC.NS!F77-IOC.NS!B77)/IOC.NS!B77</f>
        <v>-0.0444507748334485</v>
      </c>
      <c r="H79" s="7">
        <f>GAIL.NS!F77/GAIL.NS!B77-1</f>
        <v>-0.0449156293103448</v>
      </c>
      <c r="I79" s="7">
        <f>ENGINERSIN.NS!F77/ENGINERSIN.NS!B77-1</f>
        <v>-0.00264595863459083</v>
      </c>
      <c r="J79" s="7">
        <f>CONCOR.NS!F77/CONCOR.NS!B77-1</f>
        <v>-0.0033633548410964</v>
      </c>
      <c r="K79" s="7">
        <f>COALINDIA.NS!F77/COALINDIA.NS!B77-1</f>
        <v>-0.0781418998935037</v>
      </c>
      <c r="L79" s="7">
        <f>BEL.NS!F77/BEL.NS!B77-1</f>
        <v>-0.0110972832486714</v>
      </c>
      <c r="M79" s="7">
        <f>COCHINSHIP.NS!F77/COCHINSHIP.NS!B77-1</f>
        <v>-0.0333519364934739</v>
      </c>
      <c r="N79" s="7">
        <f>SJVN.NS!F77/SJVN.NS!B77-1</f>
        <v>-0.0330947826086956</v>
      </c>
      <c r="R79" s="7">
        <f t="shared" si="0"/>
        <v>0.0255797351302001</v>
      </c>
      <c r="S79" s="7">
        <f t="shared" si="1"/>
        <v>0.0514518963902943</v>
      </c>
      <c r="T79" s="7">
        <f t="shared" si="2"/>
        <v>-0.0317732480886311</v>
      </c>
      <c r="U79" s="7">
        <f t="shared" si="3"/>
        <v>-0.0231917585669641</v>
      </c>
      <c r="V79" s="7">
        <f t="shared" si="4"/>
        <v>-0.00869882975250019</v>
      </c>
      <c r="W79" s="7">
        <f t="shared" si="5"/>
        <v>-0.0206791194927445</v>
      </c>
      <c r="X79" s="7">
        <f t="shared" si="6"/>
        <v>0.00677725834822321</v>
      </c>
      <c r="Y79" s="7">
        <f t="shared" si="7"/>
        <v>0.00468292239039394</v>
      </c>
      <c r="Z79" s="7">
        <f t="shared" si="8"/>
        <v>-0.0373530110274071</v>
      </c>
      <c r="AA79" s="7">
        <f t="shared" si="9"/>
        <v>-0.00300848019339749</v>
      </c>
      <c r="AB79" s="7">
        <f t="shared" si="10"/>
        <v>-0.0271453660516517</v>
      </c>
      <c r="AC79" s="41">
        <f t="shared" si="11"/>
        <v>-0.0234968048214358</v>
      </c>
      <c r="AE79">
        <v>0.00802466558728781</v>
      </c>
      <c r="AF79">
        <v>0.0230751551354663</v>
      </c>
      <c r="AG79">
        <v>0.00329418886200663</v>
      </c>
      <c r="AH79">
        <v>0.00231015418469583</v>
      </c>
      <c r="AI79">
        <v>-0.00539957736588767</v>
      </c>
      <c r="AJ79">
        <v>0.0186435108890569</v>
      </c>
      <c r="AK79">
        <v>0.0322079709322102</v>
      </c>
      <c r="AL79">
        <v>0.0165293794914822</v>
      </c>
      <c r="AM79">
        <v>-0.0116581890558301</v>
      </c>
      <c r="AN79">
        <v>0.00465646788883074</v>
      </c>
      <c r="AO79">
        <v>0.007913533388423</v>
      </c>
      <c r="AP79">
        <v>-0.0115608123620626</v>
      </c>
      <c r="AR79">
        <f t="shared" si="24"/>
        <v>0.00317252473221197</v>
      </c>
      <c r="AS79">
        <f t="shared" si="25"/>
        <v>0.0177478171159424</v>
      </c>
      <c r="AT79">
        <f t="shared" si="26"/>
        <v>-0.00041015322640941</v>
      </c>
      <c r="AU79">
        <f t="shared" si="27"/>
        <v>-0.000117080096911993</v>
      </c>
      <c r="AV79">
        <f t="shared" si="28"/>
        <v>-0.0088171733062907</v>
      </c>
      <c r="AW79">
        <f t="shared" si="29"/>
        <v>0.0159897036300037</v>
      </c>
      <c r="AX79">
        <f t="shared" si="30"/>
        <v>0.0283411320987706</v>
      </c>
      <c r="AY79">
        <f t="shared" si="31"/>
        <v>0.0147751035997231</v>
      </c>
      <c r="AZ79">
        <f t="shared" si="32"/>
        <v>-0.0145707653181522</v>
      </c>
      <c r="BA79">
        <f t="shared" si="33"/>
        <v>0.00126466716523203</v>
      </c>
      <c r="BB79">
        <f t="shared" si="34"/>
        <v>0.00172439470671149</v>
      </c>
      <c r="BC79">
        <f t="shared" si="35"/>
        <v>-0.017015254719759</v>
      </c>
    </row>
    <row r="80" customHeight="1" spans="1:55">
      <c r="A80" s="39">
        <v>45146</v>
      </c>
      <c r="C80" s="7">
        <f>(PFC.NS!F78-PFC.NS!B78)/PFC.NS!B78</f>
        <v>-0.0332135787037038</v>
      </c>
      <c r="D80" s="7">
        <f>(RECLTD.NS!F78-RECLTD.NS!B78)/RECLTD.NS!B78</f>
        <v>-0.0163826371020211</v>
      </c>
      <c r="E80" s="7">
        <f>(OIL.NS!F78-OIL.NS!B78)/OIL.NS!B78</f>
        <v>-0.0434335925285392</v>
      </c>
      <c r="F80" s="7">
        <f>(ONGC.NS!F78-ONGC.NS!B78)/ONGC.NS!B78</f>
        <v>-0.0432760975110271</v>
      </c>
      <c r="G80" s="7">
        <f>(IOC.NS!F78-IOC.NS!B78)/IOC.NS!B78</f>
        <v>-0.0552171290322581</v>
      </c>
      <c r="H80" s="7">
        <f>GAIL.NS!F78/GAIL.NS!B78-1</f>
        <v>-0.012470087161765</v>
      </c>
      <c r="I80" s="7">
        <f>ENGINERSIN.NS!F78/ENGINERSIN.NS!B78-1</f>
        <v>0.016591842124329</v>
      </c>
      <c r="J80" s="7">
        <f>CONCOR.NS!F78/CONCOR.NS!B78-1</f>
        <v>-0.00183592307692304</v>
      </c>
      <c r="K80" s="7">
        <f>COALINDIA.NS!F78/COALINDIA.NS!B78-1</f>
        <v>-0.0819831158798283</v>
      </c>
      <c r="L80" s="7">
        <f>BEL.NS!F78/BEL.NS!B78-1</f>
        <v>-0.00841166297773877</v>
      </c>
      <c r="M80" s="7">
        <f>COCHINSHIP.NS!F78/COCHINSHIP.NS!B78-1</f>
        <v>-0.00470121106479726</v>
      </c>
      <c r="N80" s="7">
        <f>SJVN.NS!F78/SJVN.NS!B78-1</f>
        <v>-0.0281519898877451</v>
      </c>
      <c r="R80" s="7">
        <f t="shared" si="0"/>
        <v>-0.00916555410399495</v>
      </c>
      <c r="S80" s="7">
        <f t="shared" si="1"/>
        <v>0.00760917822126973</v>
      </c>
      <c r="T80" s="7">
        <f t="shared" si="2"/>
        <v>-0.0155479489204194</v>
      </c>
      <c r="U80" s="7">
        <f t="shared" si="3"/>
        <v>-0.0133172832693378</v>
      </c>
      <c r="V80" s="7">
        <f t="shared" si="4"/>
        <v>-0.0194651839513097</v>
      </c>
      <c r="W80" s="7">
        <f t="shared" si="5"/>
        <v>0.0117664226558352</v>
      </c>
      <c r="X80" s="7">
        <f t="shared" si="6"/>
        <v>0.026015059107143</v>
      </c>
      <c r="Y80" s="7">
        <f t="shared" si="7"/>
        <v>0.0062103541545673</v>
      </c>
      <c r="Z80" s="7">
        <f t="shared" si="8"/>
        <v>-0.0411942270137317</v>
      </c>
      <c r="AA80" s="7">
        <f t="shared" si="9"/>
        <v>-0.000322859922464828</v>
      </c>
      <c r="AB80" s="7">
        <f t="shared" si="10"/>
        <v>0.00150535937702489</v>
      </c>
      <c r="AC80" s="41">
        <f t="shared" si="11"/>
        <v>-0.0185540121004853</v>
      </c>
      <c r="AE80">
        <v>0.0038957686390006</v>
      </c>
      <c r="AF80">
        <v>0.00390955509097291</v>
      </c>
      <c r="AG80">
        <v>0.0105417947038842</v>
      </c>
      <c r="AH80">
        <v>0.020271863365032</v>
      </c>
      <c r="AI80">
        <v>0.0166447172090859</v>
      </c>
      <c r="AJ80">
        <v>0.012804311470738</v>
      </c>
      <c r="AK80">
        <v>-0.0126935216016537</v>
      </c>
      <c r="AL80">
        <v>-0.00183122117702427</v>
      </c>
      <c r="AM80">
        <v>0.0193554629081304</v>
      </c>
      <c r="AN80">
        <v>0.0195521282352698</v>
      </c>
      <c r="AO80">
        <v>-0.00988273446309684</v>
      </c>
      <c r="AP80">
        <v>-0.0244466763877602</v>
      </c>
      <c r="AR80">
        <f t="shared" si="24"/>
        <v>-0.000956372216075249</v>
      </c>
      <c r="AS80">
        <f t="shared" si="25"/>
        <v>-0.00141778292855098</v>
      </c>
      <c r="AT80">
        <f t="shared" si="26"/>
        <v>0.0068374526154682</v>
      </c>
      <c r="AU80">
        <f t="shared" si="27"/>
        <v>0.0178446290834242</v>
      </c>
      <c r="AV80">
        <f t="shared" si="28"/>
        <v>0.0132271212686829</v>
      </c>
      <c r="AW80">
        <f t="shared" si="29"/>
        <v>0.0101505042116849</v>
      </c>
      <c r="AX80">
        <f t="shared" si="30"/>
        <v>-0.0165603604350933</v>
      </c>
      <c r="AY80">
        <f t="shared" si="31"/>
        <v>-0.00358549706878337</v>
      </c>
      <c r="AZ80">
        <f t="shared" si="32"/>
        <v>0.0164428866458084</v>
      </c>
      <c r="BA80">
        <f t="shared" si="33"/>
        <v>0.0161603275116711</v>
      </c>
      <c r="BB80">
        <f t="shared" si="34"/>
        <v>-0.0160718731448084</v>
      </c>
      <c r="BC80">
        <f t="shared" si="35"/>
        <v>-0.0299011187454566</v>
      </c>
    </row>
    <row r="81" customHeight="1" spans="1:55">
      <c r="A81" s="39">
        <v>45147</v>
      </c>
      <c r="C81" s="7">
        <f>(PFC.NS!F79-PFC.NS!B79)/PFC.NS!B79</f>
        <v>-0.0292601212964397</v>
      </c>
      <c r="D81" s="7">
        <f>(RECLTD.NS!F79-RECLTD.NS!B79)/RECLTD.NS!B79</f>
        <v>-0.0360462412810742</v>
      </c>
      <c r="E81" s="7">
        <f>(OIL.NS!F79-OIL.NS!B79)/OIL.NS!B79</f>
        <v>-0.0218390555555556</v>
      </c>
      <c r="F81" s="7">
        <f>(ONGC.NS!F79-ONGC.NS!B79)/ONGC.NS!B79</f>
        <v>-0.0262180954294285</v>
      </c>
      <c r="G81" s="7">
        <f>(IOC.NS!F79-IOC.NS!B79)/IOC.NS!B79</f>
        <v>-0.0336448469544028</v>
      </c>
      <c r="H81" s="7">
        <f>GAIL.NS!F79/GAIL.NS!B79-1</f>
        <v>-0.022409149783903</v>
      </c>
      <c r="I81" s="7">
        <f>ENGINERSIN.NS!F79/ENGINERSIN.NS!B79-1</f>
        <v>-0.0311556578187304</v>
      </c>
      <c r="J81" s="7">
        <f>CONCOR.NS!F79/CONCOR.NS!B79-1</f>
        <v>-0.0210243022572725</v>
      </c>
      <c r="K81" s="7">
        <f>COALINDIA.NS!F79/COALINDIA.NS!B79-1</f>
        <v>-0.0650445702036442</v>
      </c>
      <c r="L81" s="7">
        <f>BEL.NS!F79/BEL.NS!B79-1</f>
        <v>0.00259751920036533</v>
      </c>
      <c r="M81" s="7">
        <f>COCHINSHIP.NS!F79/COCHINSHIP.NS!B79-1</f>
        <v>-0.0259313018726591</v>
      </c>
      <c r="N81" s="7">
        <f>SJVN.NS!F79/SJVN.NS!B79-1</f>
        <v>-0.0448664097999498</v>
      </c>
      <c r="R81" s="7">
        <f t="shared" si="0"/>
        <v>-0.00521209669673095</v>
      </c>
      <c r="S81" s="7">
        <f t="shared" si="1"/>
        <v>-0.0120544259577834</v>
      </c>
      <c r="T81" s="7">
        <f t="shared" si="2"/>
        <v>0.0060465880525642</v>
      </c>
      <c r="U81" s="7">
        <f t="shared" si="3"/>
        <v>0.0037407188122609</v>
      </c>
      <c r="V81" s="7">
        <f t="shared" si="4"/>
        <v>0.00210709812654548</v>
      </c>
      <c r="W81" s="7">
        <f t="shared" si="5"/>
        <v>0.00182736003369728</v>
      </c>
      <c r="X81" s="7">
        <f t="shared" si="6"/>
        <v>-0.0217324408359164</v>
      </c>
      <c r="Y81" s="7">
        <f t="shared" si="7"/>
        <v>-0.0129780250257821</v>
      </c>
      <c r="Z81" s="7">
        <f t="shared" si="8"/>
        <v>-0.0242556813375476</v>
      </c>
      <c r="AA81" s="7">
        <f t="shared" si="9"/>
        <v>0.0106863222556393</v>
      </c>
      <c r="AB81" s="7">
        <f t="shared" si="10"/>
        <v>-0.019724731430837</v>
      </c>
      <c r="AC81" s="41">
        <f t="shared" si="11"/>
        <v>-0.03526843201269</v>
      </c>
      <c r="AE81">
        <v>-0.0111711717067592</v>
      </c>
      <c r="AF81">
        <v>-0.00575446691208928</v>
      </c>
      <c r="AG81">
        <v>0.00504965802894027</v>
      </c>
      <c r="AH81">
        <v>0.00984390455089693</v>
      </c>
      <c r="AI81">
        <v>-0.000532593668961053</v>
      </c>
      <c r="AJ81">
        <v>-0.00254779738166083</v>
      </c>
      <c r="AK81">
        <v>-0.0188465129412414</v>
      </c>
      <c r="AL81">
        <v>-0.018209285616673</v>
      </c>
      <c r="AM81">
        <v>0.000638754370654244</v>
      </c>
      <c r="AN81">
        <v>-0.0176183308229499</v>
      </c>
      <c r="AO81">
        <v>-0.000910131544026286</v>
      </c>
      <c r="AP81">
        <v>-0.00275357185328433</v>
      </c>
      <c r="AR81">
        <f t="shared" si="24"/>
        <v>-0.0160233125618351</v>
      </c>
      <c r="AS81">
        <f t="shared" si="25"/>
        <v>-0.0110818049316132</v>
      </c>
      <c r="AT81">
        <f t="shared" si="26"/>
        <v>0.00134531594052423</v>
      </c>
      <c r="AU81">
        <f t="shared" si="27"/>
        <v>0.0074166702692891</v>
      </c>
      <c r="AV81">
        <f t="shared" si="28"/>
        <v>-0.00395018960936408</v>
      </c>
      <c r="AW81">
        <f t="shared" si="29"/>
        <v>-0.00520160464071402</v>
      </c>
      <c r="AX81">
        <f t="shared" si="30"/>
        <v>-0.022713351774681</v>
      </c>
      <c r="AY81">
        <f t="shared" si="31"/>
        <v>-0.0199635615084321</v>
      </c>
      <c r="AZ81">
        <f t="shared" si="32"/>
        <v>-0.00227382189166779</v>
      </c>
      <c r="BA81">
        <f t="shared" si="33"/>
        <v>-0.0210101315465486</v>
      </c>
      <c r="BB81">
        <f t="shared" si="34"/>
        <v>-0.0070992702257378</v>
      </c>
      <c r="BC81">
        <f t="shared" si="35"/>
        <v>-0.00820801421098072</v>
      </c>
    </row>
    <row r="82" customHeight="1" spans="1:55">
      <c r="A82" s="39">
        <v>45148</v>
      </c>
      <c r="C82" s="7">
        <f>(PFC.NS!F80-PFC.NS!B80)/PFC.NS!B80</f>
        <v>-0.0403994875152584</v>
      </c>
      <c r="D82" s="7">
        <f>(RECLTD.NS!F80-RECLTD.NS!B80)/RECLTD.NS!B80</f>
        <v>-0.0376105132804393</v>
      </c>
      <c r="E82" s="7">
        <f>(OIL.NS!F80-OIL.NS!B80)/OIL.NS!B80</f>
        <v>-0.0518290815433151</v>
      </c>
      <c r="F82" s="7">
        <f>(ONGC.NS!F80-ONGC.NS!B80)/ONGC.NS!B80</f>
        <v>-0.0428130249473433</v>
      </c>
      <c r="G82" s="7">
        <f>(IOC.NS!F80-IOC.NS!B80)/IOC.NS!B80</f>
        <v>-0.0490739073679679</v>
      </c>
      <c r="H82" s="7">
        <f>GAIL.NS!F80/GAIL.NS!B80-1</f>
        <v>-0.0384626313400106</v>
      </c>
      <c r="I82" s="7">
        <f>ENGINERSIN.NS!F80/ENGINERSIN.NS!B80-1</f>
        <v>-0.0333617242068153</v>
      </c>
      <c r="J82" s="7">
        <f>CONCOR.NS!F80/CONCOR.NS!B80-1</f>
        <v>-0.0285596181046676</v>
      </c>
      <c r="K82" s="7">
        <f>COALINDIA.NS!F80/COALINDIA.NS!B80-1</f>
        <v>-0.0704251458998936</v>
      </c>
      <c r="L82" s="7">
        <f>BEL.NS!F80/BEL.NS!B80-1</f>
        <v>-0.0283857509854522</v>
      </c>
      <c r="M82" s="7">
        <f>COCHINSHIP.NS!F80/COCHINSHIP.NS!B80-1</f>
        <v>-0.0135914086448969</v>
      </c>
      <c r="N82" s="7">
        <f>SJVN.NS!F80/SJVN.NS!B80-1</f>
        <v>-0.00496223255813955</v>
      </c>
      <c r="R82" s="7">
        <f t="shared" si="0"/>
        <v>-0.0163514629155496</v>
      </c>
      <c r="S82" s="7">
        <f t="shared" si="1"/>
        <v>-0.0136186979571485</v>
      </c>
      <c r="T82" s="7">
        <f t="shared" si="2"/>
        <v>-0.0239434379351953</v>
      </c>
      <c r="U82" s="7">
        <f t="shared" si="3"/>
        <v>-0.012854210705654</v>
      </c>
      <c r="V82" s="7">
        <f t="shared" si="4"/>
        <v>-0.0133219622870196</v>
      </c>
      <c r="W82" s="7">
        <f t="shared" si="5"/>
        <v>-0.0142261215224104</v>
      </c>
      <c r="X82" s="7">
        <f t="shared" si="6"/>
        <v>-0.0239385072240012</v>
      </c>
      <c r="Y82" s="7">
        <f t="shared" si="7"/>
        <v>-0.0205133408731772</v>
      </c>
      <c r="Z82" s="7">
        <f t="shared" si="8"/>
        <v>-0.029636257033797</v>
      </c>
      <c r="AA82" s="7">
        <f t="shared" si="9"/>
        <v>-0.0202969479301782</v>
      </c>
      <c r="AB82" s="7">
        <f t="shared" si="10"/>
        <v>-0.00738483820307479</v>
      </c>
      <c r="AC82" s="41">
        <f t="shared" si="11"/>
        <v>0.00463574522912027</v>
      </c>
      <c r="AE82">
        <v>-0.011297451160097</v>
      </c>
      <c r="AF82">
        <v>0.0349320586993981</v>
      </c>
      <c r="AG82">
        <v>0.00125835659895025</v>
      </c>
      <c r="AH82">
        <v>-0.00814947389087949</v>
      </c>
      <c r="AI82">
        <v>-0.00373632160540138</v>
      </c>
      <c r="AJ82">
        <v>-0.0162884457237084</v>
      </c>
      <c r="AK82">
        <v>0.00797868060157035</v>
      </c>
      <c r="AL82">
        <v>-0.0270660940475247</v>
      </c>
      <c r="AM82">
        <v>0</v>
      </c>
      <c r="AN82">
        <v>0.0202724323255956</v>
      </c>
      <c r="AO82">
        <v>-0.0200045807662662</v>
      </c>
      <c r="AP82">
        <v>0.0227179848740968</v>
      </c>
      <c r="AR82">
        <f t="shared" si="24"/>
        <v>-0.0161495920151729</v>
      </c>
      <c r="AS82">
        <f t="shared" si="25"/>
        <v>0.0296047206798742</v>
      </c>
      <c r="AT82">
        <f t="shared" si="26"/>
        <v>-0.00244598548946579</v>
      </c>
      <c r="AU82">
        <f t="shared" si="27"/>
        <v>-0.0105767081724873</v>
      </c>
      <c r="AV82">
        <f t="shared" si="28"/>
        <v>-0.00715391754580441</v>
      </c>
      <c r="AW82">
        <f t="shared" si="29"/>
        <v>-0.0189422529827616</v>
      </c>
      <c r="AX82">
        <f t="shared" si="30"/>
        <v>0.00411184176813074</v>
      </c>
      <c r="AY82">
        <f t="shared" si="31"/>
        <v>-0.0288203699392838</v>
      </c>
      <c r="AZ82">
        <f t="shared" si="32"/>
        <v>-0.00291257626232203</v>
      </c>
      <c r="BA82">
        <f t="shared" si="33"/>
        <v>0.0168806316019969</v>
      </c>
      <c r="BB82">
        <f t="shared" si="34"/>
        <v>-0.0261937194479777</v>
      </c>
      <c r="BC82">
        <f t="shared" si="35"/>
        <v>0.0172635425164004</v>
      </c>
    </row>
    <row r="83" customHeight="1" spans="1:55">
      <c r="A83" s="39">
        <v>45149</v>
      </c>
      <c r="C83" s="7">
        <f>(PFC.NS!F81-PFC.NS!B81)/PFC.NS!B81</f>
        <v>-0.0562469022501874</v>
      </c>
      <c r="D83" s="7">
        <f>(RECLTD.NS!F81-RECLTD.NS!B81)/RECLTD.NS!B81</f>
        <v>-0.0453257268722467</v>
      </c>
      <c r="E83" s="7">
        <f>(OIL.NS!F81-OIL.NS!B81)/OIL.NS!B81</f>
        <v>-0.0439759388489208</v>
      </c>
      <c r="F83" s="7">
        <f>(ONGC.NS!F81-ONGC.NS!B81)/ONGC.NS!B81</f>
        <v>-0.0548274138008075</v>
      </c>
      <c r="G83" s="7">
        <f>(IOC.NS!F81-IOC.NS!B81)/IOC.NS!B81</f>
        <v>-0.0536280744680851</v>
      </c>
      <c r="H83" s="7">
        <f>GAIL.NS!F81/GAIL.NS!B81-1</f>
        <v>-0.049590290988811</v>
      </c>
      <c r="I83" s="7">
        <f>ENGINERSIN.NS!F81/ENGINERSIN.NS!B81-1</f>
        <v>-0.0100542495840266</v>
      </c>
      <c r="J83" s="7">
        <f>CONCOR.NS!F81/CONCOR.NS!B81-1</f>
        <v>-0.0241336569343066</v>
      </c>
      <c r="K83" s="7">
        <f>COALINDIA.NS!F81/COALINDIA.NS!B81-1</f>
        <v>-0.0674457393162393</v>
      </c>
      <c r="L83" s="7">
        <f>BEL.NS!F81/BEL.NS!B81-1</f>
        <v>0.00217373276897992</v>
      </c>
      <c r="M83" s="7">
        <f>COCHINSHIP.NS!F81/COCHINSHIP.NS!B81-1</f>
        <v>-0.0356905473698116</v>
      </c>
      <c r="N83" s="7">
        <f>SJVN.NS!F81/SJVN.NS!B81-1</f>
        <v>-0.027338328888889</v>
      </c>
      <c r="R83" s="7">
        <f t="shared" si="0"/>
        <v>-0.0321988776504786</v>
      </c>
      <c r="S83" s="7">
        <f t="shared" si="1"/>
        <v>-0.0213339115489558</v>
      </c>
      <c r="T83" s="7">
        <f t="shared" si="2"/>
        <v>-0.016090295240801</v>
      </c>
      <c r="U83" s="7">
        <f t="shared" si="3"/>
        <v>-0.0248685995591182</v>
      </c>
      <c r="V83" s="7">
        <f t="shared" si="4"/>
        <v>-0.0178761293871368</v>
      </c>
      <c r="W83" s="7">
        <f t="shared" si="5"/>
        <v>-0.0253537811712107</v>
      </c>
      <c r="X83" s="7">
        <f t="shared" si="6"/>
        <v>-0.000631032601212524</v>
      </c>
      <c r="Y83" s="7">
        <f t="shared" si="7"/>
        <v>-0.0160873797028162</v>
      </c>
      <c r="Z83" s="7">
        <f t="shared" si="8"/>
        <v>-0.0266568504501427</v>
      </c>
      <c r="AA83" s="7">
        <f t="shared" si="9"/>
        <v>0.0102625358242539</v>
      </c>
      <c r="AB83" s="7">
        <f t="shared" si="10"/>
        <v>-0.0294839769279894</v>
      </c>
      <c r="AC83" s="41">
        <f t="shared" si="11"/>
        <v>-0.0177403511016292</v>
      </c>
      <c r="AE83">
        <v>0</v>
      </c>
      <c r="AF83">
        <v>0.00383354942457469</v>
      </c>
      <c r="AG83">
        <v>0.0037659341933814</v>
      </c>
      <c r="AH83">
        <v>0.0045045404416745</v>
      </c>
      <c r="AI83">
        <v>-0.00967232342516389</v>
      </c>
      <c r="AJ83">
        <v>-0.0249410862053068</v>
      </c>
      <c r="AK83">
        <v>-0.00864661699088535</v>
      </c>
      <c r="AL83">
        <v>-0.0192113429567338</v>
      </c>
      <c r="AM83">
        <v>-0.00426623530593901</v>
      </c>
      <c r="AN83">
        <v>-0.0118074834184735</v>
      </c>
      <c r="AO83">
        <v>0.0630762555233479</v>
      </c>
      <c r="AP83">
        <v>0.033571963423051</v>
      </c>
      <c r="AR83">
        <f t="shared" si="24"/>
        <v>-0.00485214085507585</v>
      </c>
      <c r="AS83">
        <f t="shared" si="25"/>
        <v>-0.00149378859494919</v>
      </c>
      <c r="AT83">
        <f t="shared" si="26"/>
        <v>6.15921049653642e-5</v>
      </c>
      <c r="AU83">
        <f t="shared" si="27"/>
        <v>0.00207730616006668</v>
      </c>
      <c r="AV83">
        <f t="shared" si="28"/>
        <v>-0.0130899193655669</v>
      </c>
      <c r="AW83">
        <f t="shared" si="29"/>
        <v>-0.02759489346436</v>
      </c>
      <c r="AX83">
        <f t="shared" si="30"/>
        <v>-0.0125134558243249</v>
      </c>
      <c r="AY83">
        <f t="shared" si="31"/>
        <v>-0.0209656188484929</v>
      </c>
      <c r="AZ83">
        <f t="shared" si="32"/>
        <v>-0.00717881156826104</v>
      </c>
      <c r="BA83">
        <f t="shared" si="33"/>
        <v>-0.0151992841420722</v>
      </c>
      <c r="BB83">
        <f t="shared" si="34"/>
        <v>0.0568871168416364</v>
      </c>
      <c r="BC83">
        <f t="shared" si="35"/>
        <v>0.0281175210653546</v>
      </c>
    </row>
    <row r="84" customHeight="1" spans="1:55">
      <c r="A84" s="39">
        <v>45152</v>
      </c>
      <c r="C84" s="7">
        <f>(PFC.NS!F82-PFC.NS!B82)/PFC.NS!B82</f>
        <v>-0.0253748422516932</v>
      </c>
      <c r="D84" s="7">
        <f>(RECLTD.NS!F82-RECLTD.NS!B82)/RECLTD.NS!B82</f>
        <v>-0.0194121202773373</v>
      </c>
      <c r="E84" s="7">
        <f>(OIL.NS!F82-OIL.NS!B82)/OIL.NS!B82</f>
        <v>-0.0472233357142857</v>
      </c>
      <c r="F84" s="7">
        <f>(ONGC.NS!F82-ONGC.NS!B82)/ONGC.NS!B82</f>
        <v>-0.0563624055555555</v>
      </c>
      <c r="G84" s="7">
        <f>(IOC.NS!F82-IOC.NS!B82)/IOC.NS!B82</f>
        <v>-0.0577254652406416</v>
      </c>
      <c r="H84" s="7">
        <f>GAIL.NS!F82/GAIL.NS!B82-1</f>
        <v>-0.0549897481436161</v>
      </c>
      <c r="I84" s="7">
        <f>ENGINERSIN.NS!F82/ENGINERSIN.NS!B82-1</f>
        <v>-0.0221565114955602</v>
      </c>
      <c r="J84" s="7">
        <f>CONCOR.NS!F82/CONCOR.NS!B82-1</f>
        <v>-0.0139115187969925</v>
      </c>
      <c r="K84" s="7">
        <f>COALINDIA.NS!F82/COALINDIA.NS!B82-1</f>
        <v>-0.0792851186440677</v>
      </c>
      <c r="L84" s="7">
        <f>BEL.NS!F82/BEL.NS!B82-1</f>
        <v>-0.0227252449274401</v>
      </c>
      <c r="M84" s="7">
        <f>COCHINSHIP.NS!F82/COCHINSHIP.NS!B82-1</f>
        <v>0.043369233846154</v>
      </c>
      <c r="N84" s="7">
        <f>SJVN.NS!F82/SJVN.NS!B82-1</f>
        <v>0.0049768562162853</v>
      </c>
      <c r="R84" s="7">
        <f t="shared" si="0"/>
        <v>-0.00132681765198437</v>
      </c>
      <c r="S84" s="7">
        <f t="shared" si="1"/>
        <v>0.00457969504595357</v>
      </c>
      <c r="T84" s="7">
        <f t="shared" si="2"/>
        <v>-0.0193376921061659</v>
      </c>
      <c r="U84" s="7">
        <f t="shared" si="3"/>
        <v>-0.0264035913138662</v>
      </c>
      <c r="V84" s="7">
        <f t="shared" si="4"/>
        <v>-0.0219735201596933</v>
      </c>
      <c r="W84" s="7">
        <f t="shared" si="5"/>
        <v>-0.0307532383260159</v>
      </c>
      <c r="X84" s="7">
        <f t="shared" si="6"/>
        <v>-0.0127332945127462</v>
      </c>
      <c r="Y84" s="7">
        <f t="shared" si="7"/>
        <v>-0.00586524156550214</v>
      </c>
      <c r="Z84" s="7">
        <f t="shared" si="8"/>
        <v>-0.0384962297779711</v>
      </c>
      <c r="AA84" s="7">
        <f t="shared" si="9"/>
        <v>-0.0146364418721662</v>
      </c>
      <c r="AB84" s="7">
        <f t="shared" si="10"/>
        <v>0.0495758042879761</v>
      </c>
      <c r="AC84" s="41">
        <f t="shared" si="11"/>
        <v>0.0145748340035451</v>
      </c>
      <c r="AE84">
        <v>0.000567880482146126</v>
      </c>
      <c r="AF84">
        <v>0.00449135857150385</v>
      </c>
      <c r="AG84">
        <v>0.0230016101160468</v>
      </c>
      <c r="AH84">
        <v>0.00588155038252545</v>
      </c>
      <c r="AI84">
        <v>0.00753102368306115</v>
      </c>
      <c r="AJ84">
        <v>0.0114538715374741</v>
      </c>
      <c r="AK84">
        <v>-0.00804824788593755</v>
      </c>
      <c r="AL84">
        <v>-0.0106573173921705</v>
      </c>
      <c r="AM84">
        <v>-0.0036406228088204</v>
      </c>
      <c r="AN84">
        <v>0.0061115956060043</v>
      </c>
      <c r="AO84">
        <v>0.160732894996518</v>
      </c>
      <c r="AP84">
        <v>0.00260305113456241</v>
      </c>
      <c r="AR84">
        <f t="shared" si="24"/>
        <v>-0.00428426037292972</v>
      </c>
      <c r="AS84">
        <f t="shared" si="25"/>
        <v>-0.000835979448020038</v>
      </c>
      <c r="AT84">
        <f t="shared" si="26"/>
        <v>0.0192972680276307</v>
      </c>
      <c r="AU84">
        <f t="shared" si="27"/>
        <v>0.00345431610091762</v>
      </c>
      <c r="AV84">
        <f t="shared" si="28"/>
        <v>0.00411342774265813</v>
      </c>
      <c r="AW84">
        <f t="shared" si="29"/>
        <v>0.00880006427842092</v>
      </c>
      <c r="AX84">
        <f t="shared" si="30"/>
        <v>-0.0119150867193772</v>
      </c>
      <c r="AY84">
        <f t="shared" si="31"/>
        <v>-0.0124115932839296</v>
      </c>
      <c r="AZ84">
        <f t="shared" si="32"/>
        <v>-0.00655319907114243</v>
      </c>
      <c r="BA84">
        <f t="shared" si="33"/>
        <v>0.0027197948824056</v>
      </c>
      <c r="BB84">
        <f t="shared" si="34"/>
        <v>0.154543756314807</v>
      </c>
      <c r="BC84">
        <f t="shared" si="35"/>
        <v>-0.00285139122313398</v>
      </c>
    </row>
    <row r="85" customHeight="1" spans="1:55">
      <c r="A85" s="39">
        <v>45154</v>
      </c>
      <c r="C85" s="7">
        <f>(PFC.NS!F83-PFC.NS!B83)/PFC.NS!B83</f>
        <v>-0.0251919446347513</v>
      </c>
      <c r="D85" s="7">
        <f>(RECLTD.NS!F83-RECLTD.NS!B83)/RECLTD.NS!B83</f>
        <v>-0.00648923400530887</v>
      </c>
      <c r="E85" s="7">
        <f>(OIL.NS!F83-OIL.NS!B83)/OIL.NS!B83</f>
        <v>-0.0180399496402878</v>
      </c>
      <c r="F85" s="7">
        <f>(ONGC.NS!F83-ONGC.NS!B83)/ONGC.NS!B83</f>
        <v>-0.030875115753685</v>
      </c>
      <c r="G85" s="7">
        <f>(IOC.NS!F83-IOC.NS!B83)/IOC.NS!B83</f>
        <v>-0.0413749576970833</v>
      </c>
      <c r="H85" s="7">
        <f>GAIL.NS!F83/GAIL.NS!B83-1</f>
        <v>-0.019115463342764</v>
      </c>
      <c r="I85" s="7">
        <f>ENGINERSIN.NS!F83/ENGINERSIN.NS!B83-1</f>
        <v>-0.0179470832752013</v>
      </c>
      <c r="J85" s="7">
        <f>CONCOR.NS!F83/CONCOR.NS!B83-1</f>
        <v>-0.0245114307446614</v>
      </c>
      <c r="K85" s="7">
        <f>COALINDIA.NS!F83/COALINDIA.NS!B83-1</f>
        <v>-0.0747902393162393</v>
      </c>
      <c r="L85" s="7">
        <f>BEL.NS!F83/BEL.NS!B83-1</f>
        <v>-0.00771003441682594</v>
      </c>
      <c r="M85" s="7">
        <f>COCHINSHIP.NS!F83/COCHINSHIP.NS!B83-1</f>
        <v>0.154270779710145</v>
      </c>
      <c r="N85" s="7">
        <f>SJVN.NS!F83/SJVN.NS!B83-1</f>
        <v>-0.0159988372593639</v>
      </c>
      <c r="R85" s="7">
        <f t="shared" si="0"/>
        <v>-0.0011439200350425</v>
      </c>
      <c r="S85" s="7">
        <f t="shared" si="1"/>
        <v>0.017502581317982</v>
      </c>
      <c r="T85" s="7">
        <f t="shared" si="2"/>
        <v>0.00984569396783198</v>
      </c>
      <c r="U85" s="7">
        <f t="shared" si="3"/>
        <v>-0.000916301511995624</v>
      </c>
      <c r="V85" s="7">
        <f t="shared" si="4"/>
        <v>-0.00562301261613501</v>
      </c>
      <c r="W85" s="7">
        <f t="shared" si="5"/>
        <v>0.00512104647483621</v>
      </c>
      <c r="X85" s="7">
        <f t="shared" si="6"/>
        <v>-0.0085238662923873</v>
      </c>
      <c r="Y85" s="7">
        <f t="shared" si="7"/>
        <v>-0.0164651535131711</v>
      </c>
      <c r="Z85" s="7">
        <f t="shared" si="8"/>
        <v>-0.0340013504501427</v>
      </c>
      <c r="AA85" s="7">
        <f t="shared" si="9"/>
        <v>0.000378768638447997</v>
      </c>
      <c r="AB85" s="7">
        <f t="shared" si="10"/>
        <v>0.160477350151967</v>
      </c>
      <c r="AC85" s="41">
        <f t="shared" si="11"/>
        <v>-0.00640085947210409</v>
      </c>
      <c r="AE85">
        <v>0.0248587275890781</v>
      </c>
      <c r="AF85">
        <v>0.0521667993682822</v>
      </c>
      <c r="AG85">
        <v>0.00940110190811876</v>
      </c>
      <c r="AH85">
        <v>-0.00728700801942865</v>
      </c>
      <c r="AI85">
        <v>-0.0113178659088097</v>
      </c>
      <c r="AJ85">
        <v>-0.00703300553846216</v>
      </c>
      <c r="AK85">
        <v>0.0123809018504409</v>
      </c>
      <c r="AL85">
        <v>0.00462451996779632</v>
      </c>
      <c r="AM85">
        <v>-0.00322342961571278</v>
      </c>
      <c r="AN85">
        <v>-0.0154205440451164</v>
      </c>
      <c r="AO85">
        <v>0.0806472463215977</v>
      </c>
      <c r="AP85">
        <v>-0.0139617643169272</v>
      </c>
      <c r="AR85">
        <f t="shared" si="24"/>
        <v>0.0200065867340023</v>
      </c>
      <c r="AS85">
        <f t="shared" si="25"/>
        <v>0.0468394613487583</v>
      </c>
      <c r="AT85">
        <f t="shared" si="26"/>
        <v>0.00569675981970272</v>
      </c>
      <c r="AU85">
        <f t="shared" si="27"/>
        <v>-0.00971424230103648</v>
      </c>
      <c r="AV85">
        <f t="shared" si="28"/>
        <v>-0.0147354618492127</v>
      </c>
      <c r="AW85">
        <f t="shared" si="29"/>
        <v>-0.00968681279751535</v>
      </c>
      <c r="AX85">
        <f t="shared" si="30"/>
        <v>0.00851406301700135</v>
      </c>
      <c r="AY85">
        <f t="shared" si="31"/>
        <v>0.00287024407603722</v>
      </c>
      <c r="AZ85">
        <f t="shared" si="32"/>
        <v>-0.00613600587803481</v>
      </c>
      <c r="BA85">
        <f t="shared" si="33"/>
        <v>-0.0188123447687151</v>
      </c>
      <c r="BB85">
        <f t="shared" si="34"/>
        <v>0.0744581076398862</v>
      </c>
      <c r="BC85">
        <f t="shared" si="35"/>
        <v>-0.0194162066746236</v>
      </c>
    </row>
    <row r="86" customHeight="1" spans="1:55">
      <c r="A86" s="39">
        <v>45155</v>
      </c>
      <c r="C86" s="7">
        <f>(PFC.NS!F84-PFC.NS!B84)/PFC.NS!B84</f>
        <v>-0.00500654441110258</v>
      </c>
      <c r="D86" s="7">
        <f>(RECLTD.NS!F84-RECLTD.NS!B84)/RECLTD.NS!B84</f>
        <v>0.030089033557047</v>
      </c>
      <c r="E86" s="7">
        <f>(OIL.NS!F84-OIL.NS!B84)/OIL.NS!B84</f>
        <v>-0.0398489407665505</v>
      </c>
      <c r="F86" s="7">
        <f>(ONGC.NS!F84-ONGC.NS!B84)/ONGC.NS!B84</f>
        <v>-0.0508326029798423</v>
      </c>
      <c r="G86" s="7">
        <f>(IOC.NS!F84-IOC.NS!B84)/IOC.NS!B84</f>
        <v>-0.0592747462183898</v>
      </c>
      <c r="H86" s="7">
        <f>GAIL.NS!F84/GAIL.NS!B84-1</f>
        <v>-0.0358153859649123</v>
      </c>
      <c r="I86" s="7">
        <f>ENGINERSIN.NS!F84/ENGINERSIN.NS!B84-1</f>
        <v>-0.00571280306907285</v>
      </c>
      <c r="J86" s="7">
        <f>CONCOR.NS!F84/CONCOR.NS!B84-1</f>
        <v>-0.00941527507598783</v>
      </c>
      <c r="K86" s="7">
        <f>COALINDIA.NS!F84/COALINDIA.NS!B84-1</f>
        <v>-0.0765839077011199</v>
      </c>
      <c r="L86" s="7">
        <f>BEL.NS!F84/BEL.NS!B84-1</f>
        <v>-0.0280975890779214</v>
      </c>
      <c r="M86" s="7">
        <f>COCHINSHIP.NS!F84/COCHINSHIP.NS!B84-1</f>
        <v>0.0619830976766134</v>
      </c>
      <c r="N86" s="7">
        <f>SJVN.NS!F84/SJVN.NS!B84-1</f>
        <v>-0.0346651762784267</v>
      </c>
      <c r="R86" s="7">
        <f t="shared" si="0"/>
        <v>0.0190414801886062</v>
      </c>
      <c r="S86" s="7">
        <f t="shared" si="1"/>
        <v>0.0540808488803378</v>
      </c>
      <c r="T86" s="7">
        <f t="shared" si="2"/>
        <v>-0.0119632971584307</v>
      </c>
      <c r="U86" s="7">
        <f t="shared" si="3"/>
        <v>-0.0208737887381529</v>
      </c>
      <c r="V86" s="7">
        <f t="shared" si="4"/>
        <v>-0.0235228011374415</v>
      </c>
      <c r="W86" s="7">
        <f t="shared" si="5"/>
        <v>-0.011578876147312</v>
      </c>
      <c r="X86" s="7">
        <f t="shared" si="6"/>
        <v>0.00371041391374119</v>
      </c>
      <c r="Y86" s="7">
        <f t="shared" si="7"/>
        <v>-0.00136899784449748</v>
      </c>
      <c r="Z86" s="7">
        <f t="shared" si="8"/>
        <v>-0.0357950188350233</v>
      </c>
      <c r="AA86" s="7">
        <f t="shared" si="9"/>
        <v>-0.0200087860226474</v>
      </c>
      <c r="AB86" s="7">
        <f t="shared" si="10"/>
        <v>0.0681896681184355</v>
      </c>
      <c r="AC86" s="41">
        <f t="shared" si="11"/>
        <v>-0.0250671984911669</v>
      </c>
      <c r="AE86">
        <v>-0.008714223482395</v>
      </c>
      <c r="AF86">
        <v>-0.00191593649695797</v>
      </c>
      <c r="AG86">
        <v>-0.000693289607469029</v>
      </c>
      <c r="AH86">
        <v>-0.0110624357560975</v>
      </c>
      <c r="AI86">
        <v>-0.0092567835621389</v>
      </c>
      <c r="AJ86">
        <v>-0.00663868631933397</v>
      </c>
      <c r="AK86">
        <v>0.0168182210699837</v>
      </c>
      <c r="AL86">
        <v>-0.00654585583531668</v>
      </c>
      <c r="AM86">
        <v>-0.00373010991991443</v>
      </c>
      <c r="AN86">
        <v>-0.012116545269611</v>
      </c>
      <c r="AO86">
        <v>-0.0375229679274219</v>
      </c>
      <c r="AP86">
        <v>-0.0123786746619343</v>
      </c>
      <c r="AR86">
        <f t="shared" si="24"/>
        <v>-0.0135663643374708</v>
      </c>
      <c r="AS86">
        <f t="shared" si="25"/>
        <v>-0.00724327451648186</v>
      </c>
      <c r="AT86">
        <f t="shared" si="26"/>
        <v>-0.00439763169588507</v>
      </c>
      <c r="AU86">
        <f t="shared" si="27"/>
        <v>-0.0134896700377053</v>
      </c>
      <c r="AV86">
        <f t="shared" si="28"/>
        <v>-0.0126743795025419</v>
      </c>
      <c r="AW86">
        <f t="shared" si="29"/>
        <v>-0.00929249357838716</v>
      </c>
      <c r="AX86">
        <f t="shared" si="30"/>
        <v>0.0129513822365441</v>
      </c>
      <c r="AY86">
        <f t="shared" si="31"/>
        <v>-0.00830013172707578</v>
      </c>
      <c r="AZ86">
        <f t="shared" si="32"/>
        <v>-0.00664268618223647</v>
      </c>
      <c r="BA86">
        <f t="shared" si="33"/>
        <v>-0.0155083459932097</v>
      </c>
      <c r="BB86">
        <f t="shared" si="34"/>
        <v>-0.0437121066091335</v>
      </c>
      <c r="BC86">
        <f t="shared" si="35"/>
        <v>-0.0178331170196307</v>
      </c>
    </row>
    <row r="87" customHeight="1" spans="1:55">
      <c r="A87" s="39">
        <v>45156</v>
      </c>
      <c r="C87" s="7">
        <f>(PFC.NS!F85-PFC.NS!B85)/PFC.NS!B85</f>
        <v>-0.0376837108674873</v>
      </c>
      <c r="D87" s="7">
        <f>(RECLTD.NS!F85-RECLTD.NS!B85)/RECLTD.NS!B85</f>
        <v>-0.0250987360004082</v>
      </c>
      <c r="E87" s="7">
        <f>(OIL.NS!F85-OIL.NS!B85)/OIL.NS!B85</f>
        <v>-0.0456683886606157</v>
      </c>
      <c r="F87" s="7">
        <f>(ONGC.NS!F85-ONGC.NS!B85)/ONGC.NS!B85</f>
        <v>-0.0557264921720177</v>
      </c>
      <c r="G87" s="7">
        <f>(IOC.NS!F85-IOC.NS!B85)/IOC.NS!B85</f>
        <v>-0.0563108940572784</v>
      </c>
      <c r="H87" s="7">
        <f>GAIL.NS!F85/GAIL.NS!B85-1</f>
        <v>-0.0413542047172221</v>
      </c>
      <c r="I87" s="7">
        <f>ENGINERSIN.NS!F85/ENGINERSIN.NS!B85-1</f>
        <v>0.00173525101156291</v>
      </c>
      <c r="J87" s="7">
        <f>CONCOR.NS!F85/CONCOR.NS!B85-1</f>
        <v>-0.0172971375558607</v>
      </c>
      <c r="K87" s="7">
        <f>COALINDIA.NS!F85/COALINDIA.NS!B85-1</f>
        <v>-0.0590859037199124</v>
      </c>
      <c r="L87" s="7">
        <f>BEL.NS!F85/BEL.NS!B85-1</f>
        <v>-0.0158445146198831</v>
      </c>
      <c r="M87" s="7">
        <f>COCHINSHIP.NS!F85/COCHINSHIP.NS!B85-1</f>
        <v>-0.0572059274376417</v>
      </c>
      <c r="N87" s="7">
        <f>SJVN.NS!F85/SJVN.NS!B85-1</f>
        <v>-0.0340394399643456</v>
      </c>
      <c r="R87" s="7">
        <f t="shared" si="0"/>
        <v>-0.0136356862677785</v>
      </c>
      <c r="S87" s="7">
        <f t="shared" si="1"/>
        <v>-0.00110692067711734</v>
      </c>
      <c r="T87" s="7">
        <f t="shared" si="2"/>
        <v>-0.017782745052496</v>
      </c>
      <c r="U87" s="7">
        <f t="shared" si="3"/>
        <v>-0.0257676779303284</v>
      </c>
      <c r="V87" s="7">
        <f t="shared" si="4"/>
        <v>-0.0205589489763301</v>
      </c>
      <c r="W87" s="7">
        <f t="shared" si="5"/>
        <v>-0.0171176948996218</v>
      </c>
      <c r="X87" s="7">
        <f t="shared" si="6"/>
        <v>0.011158467994377</v>
      </c>
      <c r="Y87" s="7">
        <f t="shared" si="7"/>
        <v>-0.00925086032437037</v>
      </c>
      <c r="Z87" s="7">
        <f t="shared" si="8"/>
        <v>-0.0182970148538158</v>
      </c>
      <c r="AA87" s="7">
        <f t="shared" si="9"/>
        <v>-0.00775571156460918</v>
      </c>
      <c r="AB87" s="7">
        <f t="shared" si="10"/>
        <v>-0.0509993569958196</v>
      </c>
      <c r="AC87" s="41">
        <f t="shared" si="11"/>
        <v>-0.0244414621770857</v>
      </c>
      <c r="AE87">
        <v>0.00575623827802705</v>
      </c>
      <c r="AF87">
        <v>0.0179499920650876</v>
      </c>
      <c r="AG87">
        <v>0.00914824434530482</v>
      </c>
      <c r="AH87">
        <v>0.00426924171582784</v>
      </c>
      <c r="AI87">
        <v>0.00654303406722185</v>
      </c>
      <c r="AJ87">
        <v>0.0158594210563075</v>
      </c>
      <c r="AK87">
        <v>-0.00689085978459711</v>
      </c>
      <c r="AL87">
        <v>0.00479943803536416</v>
      </c>
      <c r="AM87">
        <v>0.0115836136537112</v>
      </c>
      <c r="AN87">
        <v>0.0163810512745993</v>
      </c>
      <c r="AO87">
        <v>-0.0164365005464</v>
      </c>
      <c r="AP87">
        <v>-0.0134350547392383</v>
      </c>
      <c r="AR87">
        <f t="shared" si="24"/>
        <v>0.000904097422951201</v>
      </c>
      <c r="AS87">
        <f t="shared" si="25"/>
        <v>0.0126226540455637</v>
      </c>
      <c r="AT87">
        <f t="shared" si="26"/>
        <v>0.00544390225688878</v>
      </c>
      <c r="AU87">
        <f t="shared" si="27"/>
        <v>0.00184200743422001</v>
      </c>
      <c r="AV87">
        <f t="shared" si="28"/>
        <v>0.00312543812681882</v>
      </c>
      <c r="AW87">
        <f t="shared" si="29"/>
        <v>0.0132056137972543</v>
      </c>
      <c r="AX87">
        <f t="shared" si="30"/>
        <v>-0.0107576986180367</v>
      </c>
      <c r="AY87">
        <f t="shared" si="31"/>
        <v>0.00304516214360506</v>
      </c>
      <c r="AZ87">
        <f t="shared" si="32"/>
        <v>0.00867103739138912</v>
      </c>
      <c r="BA87">
        <f t="shared" si="33"/>
        <v>0.0129892505510005</v>
      </c>
      <c r="BB87">
        <f t="shared" si="34"/>
        <v>-0.0226256392281115</v>
      </c>
      <c r="BC87">
        <f t="shared" si="35"/>
        <v>-0.0188894970969346</v>
      </c>
    </row>
    <row r="88" customHeight="1" spans="1:55">
      <c r="A88" s="39">
        <v>45159</v>
      </c>
      <c r="C88" s="7">
        <f>(PFC.NS!F86-PFC.NS!B86)/PFC.NS!B86</f>
        <v>-0.0283602342500981</v>
      </c>
      <c r="D88" s="7">
        <f>(RECLTD.NS!F86-RECLTD.NS!B86)/RECLTD.NS!B86</f>
        <v>-0.00765178791092261</v>
      </c>
      <c r="E88" s="7">
        <f>(OIL.NS!F86-OIL.NS!B86)/OIL.NS!B86</f>
        <v>-0.0400583523316063</v>
      </c>
      <c r="F88" s="7">
        <f>(ONGC.NS!F86-ONGC.NS!B86)/ONGC.NS!B86</f>
        <v>-0.0389738898064936</v>
      </c>
      <c r="G88" s="7">
        <f>(IOC.NS!F86-IOC.NS!B86)/IOC.NS!B86</f>
        <v>-0.0412726821049502</v>
      </c>
      <c r="H88" s="7">
        <f>GAIL.NS!F86/GAIL.NS!B86-1</f>
        <v>-0.0165315066525309</v>
      </c>
      <c r="I88" s="7">
        <f>ENGINERSIN.NS!F86/ENGINERSIN.NS!B86-1</f>
        <v>-0.0318664724919094</v>
      </c>
      <c r="J88" s="7">
        <f>CONCOR.NS!F86/CONCOR.NS!B86-1</f>
        <v>-0.00615945154435105</v>
      </c>
      <c r="K88" s="7">
        <f>COALINDIA.NS!F86/COALINDIA.NS!B86-1</f>
        <v>-0.0437290926849297</v>
      </c>
      <c r="L88" s="7">
        <f>BEL.NS!F86/BEL.NS!B86-1</f>
        <v>0.00866787756292164</v>
      </c>
      <c r="M88" s="7">
        <f>COCHINSHIP.NS!F86/COCHINSHIP.NS!B86-1</f>
        <v>-0.0375474986455584</v>
      </c>
      <c r="N88" s="7">
        <f>SJVN.NS!F86/SJVN.NS!B86-1</f>
        <v>-0.035122424778761</v>
      </c>
      <c r="R88" s="7">
        <f t="shared" si="0"/>
        <v>-0.00431220965038927</v>
      </c>
      <c r="S88" s="7">
        <f t="shared" si="1"/>
        <v>0.0163400274123683</v>
      </c>
      <c r="T88" s="7">
        <f t="shared" si="2"/>
        <v>-0.0121727087234865</v>
      </c>
      <c r="U88" s="7">
        <f t="shared" si="3"/>
        <v>-0.00901507556480424</v>
      </c>
      <c r="V88" s="7">
        <f t="shared" si="4"/>
        <v>-0.00552073702400191</v>
      </c>
      <c r="W88" s="7">
        <f t="shared" si="5"/>
        <v>0.00770500316506935</v>
      </c>
      <c r="X88" s="7">
        <f t="shared" si="6"/>
        <v>-0.0224432555090954</v>
      </c>
      <c r="Y88" s="7">
        <f t="shared" si="7"/>
        <v>0.0018868256871393</v>
      </c>
      <c r="Z88" s="7">
        <f t="shared" si="8"/>
        <v>-0.00294020381883315</v>
      </c>
      <c r="AA88" s="7">
        <f t="shared" si="9"/>
        <v>0.0167566806181956</v>
      </c>
      <c r="AB88" s="7">
        <f t="shared" si="10"/>
        <v>-0.0313409282037362</v>
      </c>
      <c r="AC88" s="41">
        <f t="shared" si="11"/>
        <v>-0.0255244469915012</v>
      </c>
      <c r="AE88">
        <v>0.0112309425617802</v>
      </c>
      <c r="AF88">
        <v>-0.00230485117756851</v>
      </c>
      <c r="AG88">
        <v>0.0010302887795973</v>
      </c>
      <c r="AH88">
        <v>0.000567828332571827</v>
      </c>
      <c r="AI88">
        <v>-0.00163177794419379</v>
      </c>
      <c r="AJ88">
        <v>0.0229001119530945</v>
      </c>
      <c r="AK88">
        <v>0.0447523351533353</v>
      </c>
      <c r="AL88">
        <v>0.00696753410287854</v>
      </c>
      <c r="AM88">
        <v>0.00282091046764069</v>
      </c>
      <c r="AN88">
        <v>0.0308536983570688</v>
      </c>
      <c r="AO88">
        <v>-0.00549893202708291</v>
      </c>
      <c r="AP88">
        <v>0.0629028716689215</v>
      </c>
      <c r="AR88">
        <f t="shared" si="24"/>
        <v>0.00637880170670431</v>
      </c>
      <c r="AS88">
        <f t="shared" si="25"/>
        <v>-0.0076321891970924</v>
      </c>
      <c r="AT88">
        <f t="shared" si="26"/>
        <v>-0.00267405330881874</v>
      </c>
      <c r="AU88">
        <f t="shared" si="27"/>
        <v>-0.001859405949036</v>
      </c>
      <c r="AV88">
        <f t="shared" si="28"/>
        <v>-0.00504937388459682</v>
      </c>
      <c r="AW88">
        <f t="shared" si="29"/>
        <v>0.0202463046940413</v>
      </c>
      <c r="AX88">
        <f t="shared" si="30"/>
        <v>0.0408854963198957</v>
      </c>
      <c r="AY88">
        <f t="shared" si="31"/>
        <v>0.00521325821111944</v>
      </c>
      <c r="AZ88">
        <f t="shared" si="32"/>
        <v>-9.16657946813471e-5</v>
      </c>
      <c r="BA88">
        <f t="shared" si="33"/>
        <v>0.0274618976334701</v>
      </c>
      <c r="BB88">
        <f t="shared" si="34"/>
        <v>-0.0116880707087944</v>
      </c>
      <c r="BC88">
        <f t="shared" si="35"/>
        <v>0.0574484293112251</v>
      </c>
    </row>
    <row r="89" customHeight="1" spans="1:55">
      <c r="A89" s="39">
        <v>45160</v>
      </c>
      <c r="C89" s="7">
        <f>(PFC.NS!F87-PFC.NS!B87)/PFC.NS!B87</f>
        <v>-0.023541208169243</v>
      </c>
      <c r="D89" s="7">
        <f>(RECLTD.NS!F87-RECLTD.NS!B87)/RECLTD.NS!B87</f>
        <v>-0.026860558010576</v>
      </c>
      <c r="E89" s="7">
        <f>(OIL.NS!F87-OIL.NS!B87)/OIL.NS!B87</f>
        <v>-0.0489245299145299</v>
      </c>
      <c r="F89" s="7">
        <f>(ONGC.NS!F87-ONGC.NS!B87)/ONGC.NS!B87</f>
        <v>-0.0425244809566973</v>
      </c>
      <c r="G89" s="7">
        <f>(IOC.NS!F87-IOC.NS!B87)/IOC.NS!B87</f>
        <v>-0.0542306373543153</v>
      </c>
      <c r="H89" s="7">
        <f>GAIL.NS!F87/GAIL.NS!B87-1</f>
        <v>-0.00912276711158178</v>
      </c>
      <c r="I89" s="7">
        <f>ENGINERSIN.NS!F87/ENGINERSIN.NS!B87-1</f>
        <v>0.0263949026139725</v>
      </c>
      <c r="J89" s="7">
        <f>CONCOR.NS!F87/CONCOR.NS!B87-1</f>
        <v>-0.00656992051980743</v>
      </c>
      <c r="K89" s="7">
        <f>COALINDIA.NS!F87/COALINDIA.NS!B87-1</f>
        <v>-0.0533062253465163</v>
      </c>
      <c r="L89" s="7">
        <f>BEL.NS!F87/BEL.NS!B87-1</f>
        <v>0.0202225448008297</v>
      </c>
      <c r="M89" s="7">
        <f>COCHINSHIP.NS!F87/COCHINSHIP.NS!B87-1</f>
        <v>-0.0281893330265726</v>
      </c>
      <c r="N89" s="7">
        <f>SJVN.NS!F87/SJVN.NS!B87-1</f>
        <v>0.0432150568476171</v>
      </c>
      <c r="R89" s="7">
        <f t="shared" si="0"/>
        <v>0.000506816430465806</v>
      </c>
      <c r="S89" s="7">
        <f t="shared" si="1"/>
        <v>-0.00286874268728518</v>
      </c>
      <c r="T89" s="7">
        <f t="shared" si="2"/>
        <v>-0.0210388863064102</v>
      </c>
      <c r="U89" s="7">
        <f t="shared" si="3"/>
        <v>-0.0125656667150079</v>
      </c>
      <c r="V89" s="7">
        <f t="shared" si="4"/>
        <v>-0.018478692273367</v>
      </c>
      <c r="W89" s="7">
        <f t="shared" si="5"/>
        <v>0.0151137427060185</v>
      </c>
      <c r="X89" s="7">
        <f t="shared" si="6"/>
        <v>0.0358181195967865</v>
      </c>
      <c r="Y89" s="7">
        <f t="shared" si="7"/>
        <v>0.00147635671168292</v>
      </c>
      <c r="Z89" s="7">
        <f t="shared" si="8"/>
        <v>-0.0125173364804197</v>
      </c>
      <c r="AA89" s="7">
        <f t="shared" si="9"/>
        <v>0.0283113478561037</v>
      </c>
      <c r="AB89" s="7">
        <f t="shared" si="10"/>
        <v>-0.0219827625847504</v>
      </c>
      <c r="AC89" s="41">
        <f t="shared" si="11"/>
        <v>0.0528130346348769</v>
      </c>
      <c r="AE89">
        <v>0.000915001118277222</v>
      </c>
      <c r="AF89">
        <v>0.0071070564039593</v>
      </c>
      <c r="AG89">
        <v>-0.00120205403911725</v>
      </c>
      <c r="AH89">
        <v>-0.00369679170228713</v>
      </c>
      <c r="AI89">
        <v>-0.00600597835684342</v>
      </c>
      <c r="AJ89">
        <v>0.00596248992933469</v>
      </c>
      <c r="AK89">
        <v>0.0328304755209404</v>
      </c>
      <c r="AL89">
        <v>-0.0027206808524802</v>
      </c>
      <c r="AM89">
        <v>0.000649826154789598</v>
      </c>
      <c r="AN89">
        <v>0.000749725341508292</v>
      </c>
      <c r="AO89">
        <v>0.0497044101170764</v>
      </c>
      <c r="AP89">
        <v>-0.011925219423674</v>
      </c>
      <c r="AR89">
        <f t="shared" si="24"/>
        <v>-0.00393713973679862</v>
      </c>
      <c r="AS89">
        <f t="shared" si="25"/>
        <v>0.00177971838443542</v>
      </c>
      <c r="AT89">
        <f t="shared" si="26"/>
        <v>-0.00490639612753329</v>
      </c>
      <c r="AU89">
        <f t="shared" si="27"/>
        <v>-0.00612402598389496</v>
      </c>
      <c r="AV89">
        <f t="shared" si="28"/>
        <v>-0.00942357429724645</v>
      </c>
      <c r="AW89">
        <f t="shared" si="29"/>
        <v>0.0033086826702815</v>
      </c>
      <c r="AX89">
        <f t="shared" si="30"/>
        <v>0.0289636366875008</v>
      </c>
      <c r="AY89">
        <f t="shared" si="31"/>
        <v>-0.0044749567442393</v>
      </c>
      <c r="AZ89">
        <f t="shared" si="32"/>
        <v>-0.00226275010753244</v>
      </c>
      <c r="BA89">
        <f t="shared" si="33"/>
        <v>-0.00264207538209041</v>
      </c>
      <c r="BB89">
        <f t="shared" si="34"/>
        <v>0.0435152714353649</v>
      </c>
      <c r="BC89">
        <f t="shared" si="35"/>
        <v>-0.0173796617813704</v>
      </c>
    </row>
    <row r="90" customHeight="1" spans="1:55">
      <c r="A90" s="39">
        <v>45161</v>
      </c>
      <c r="C90" s="7">
        <f>(PFC.NS!F88-PFC.NS!B88)/PFC.NS!B88</f>
        <v>-0.0319214967872467</v>
      </c>
      <c r="D90" s="7">
        <f>(RECLTD.NS!F88-RECLTD.NS!B88)/RECLTD.NS!B88</f>
        <v>-0.0174618599791014</v>
      </c>
      <c r="E90" s="7">
        <f>(OIL.NS!F88-OIL.NS!B88)/OIL.NS!B88</f>
        <v>-0.0563580720791414</v>
      </c>
      <c r="F90" s="7">
        <f>(ONGC.NS!F88-ONGC.NS!B88)/ONGC.NS!B88</f>
        <v>-0.0511775480225989</v>
      </c>
      <c r="G90" s="7">
        <f>(IOC.NS!F88-IOC.NS!B88)/IOC.NS!B88</f>
        <v>-0.0542644649812621</v>
      </c>
      <c r="H90" s="7">
        <f>GAIL.NS!F88/GAIL.NS!B88-1</f>
        <v>-0.0269809463482052</v>
      </c>
      <c r="I90" s="7">
        <f>ENGINERSIN.NS!F88/ENGINERSIN.NS!B88-1</f>
        <v>0.00649581544847511</v>
      </c>
      <c r="J90" s="7">
        <f>CONCOR.NS!F88/CONCOR.NS!B88-1</f>
        <v>-0.0144244585218702</v>
      </c>
      <c r="K90" s="7">
        <f>COALINDIA.NS!F88/COALINDIA.NS!B88-1</f>
        <v>-0.0561728648648648</v>
      </c>
      <c r="L90" s="7">
        <f>BEL.NS!F88/BEL.NS!B88-1</f>
        <v>-0.0114064429579644</v>
      </c>
      <c r="M90" s="7">
        <f>COCHINSHIP.NS!F88/COCHINSHIP.NS!B88-1</f>
        <v>0.0309406950093916</v>
      </c>
      <c r="N90" s="7">
        <f>SJVN.NS!F88/SJVN.NS!B88-1</f>
        <v>-0.0326017712074498</v>
      </c>
      <c r="R90" s="7">
        <f t="shared" si="0"/>
        <v>-0.00787347218753789</v>
      </c>
      <c r="S90" s="7">
        <f t="shared" si="1"/>
        <v>0.00652995534418948</v>
      </c>
      <c r="T90" s="7">
        <f t="shared" si="2"/>
        <v>-0.0284724284710216</v>
      </c>
      <c r="U90" s="7">
        <f t="shared" si="3"/>
        <v>-0.0212187337809095</v>
      </c>
      <c r="V90" s="7">
        <f t="shared" si="4"/>
        <v>-0.0185125199003138</v>
      </c>
      <c r="W90" s="7">
        <f t="shared" si="5"/>
        <v>-0.002744436530605</v>
      </c>
      <c r="X90" s="7">
        <f t="shared" si="6"/>
        <v>0.0159190324312891</v>
      </c>
      <c r="Y90" s="7">
        <f t="shared" si="7"/>
        <v>-0.0063781812903799</v>
      </c>
      <c r="Z90" s="7">
        <f t="shared" si="8"/>
        <v>-0.0153839759987682</v>
      </c>
      <c r="AA90" s="7">
        <f t="shared" si="9"/>
        <v>-0.00331763990269051</v>
      </c>
      <c r="AB90" s="7">
        <f t="shared" si="10"/>
        <v>0.0371472654512137</v>
      </c>
      <c r="AC90" s="41">
        <f t="shared" si="11"/>
        <v>-0.02300379342019</v>
      </c>
      <c r="AE90">
        <v>-0.00974189708556088</v>
      </c>
      <c r="AF90">
        <v>0.0142697253776017</v>
      </c>
      <c r="AG90">
        <v>-0.00534167110038517</v>
      </c>
      <c r="AH90">
        <v>-0.0137695450486454</v>
      </c>
      <c r="AI90">
        <v>0.0103515057959542</v>
      </c>
      <c r="AJ90">
        <v>0.00212092288944416</v>
      </c>
      <c r="AK90">
        <v>-0.0159708931152192</v>
      </c>
      <c r="AL90">
        <v>0.00663751936821392</v>
      </c>
      <c r="AM90">
        <v>-0.00717161277941887</v>
      </c>
      <c r="AN90">
        <v>0.00746834373793574</v>
      </c>
      <c r="AO90">
        <v>-0.0215049560391893</v>
      </c>
      <c r="AP90">
        <v>0.0034217192087008</v>
      </c>
      <c r="AR90">
        <f t="shared" si="24"/>
        <v>-0.0145940379406367</v>
      </c>
      <c r="AS90">
        <f t="shared" si="25"/>
        <v>0.00894238735807784</v>
      </c>
      <c r="AT90">
        <f t="shared" si="26"/>
        <v>-0.00904601318880121</v>
      </c>
      <c r="AU90">
        <f t="shared" si="27"/>
        <v>-0.0161967793302532</v>
      </c>
      <c r="AV90">
        <f t="shared" si="28"/>
        <v>0.00693390985555117</v>
      </c>
      <c r="AW90">
        <f t="shared" si="29"/>
        <v>-0.000532884369609029</v>
      </c>
      <c r="AX90">
        <f t="shared" si="30"/>
        <v>-0.0198377319486588</v>
      </c>
      <c r="AY90">
        <f t="shared" si="31"/>
        <v>0.00488324347645482</v>
      </c>
      <c r="AZ90">
        <f t="shared" si="32"/>
        <v>-0.0100841890417409</v>
      </c>
      <c r="BA90">
        <f t="shared" si="33"/>
        <v>0.00407654301433703</v>
      </c>
      <c r="BB90">
        <f t="shared" si="34"/>
        <v>-0.0276940947209008</v>
      </c>
      <c r="BC90">
        <f t="shared" si="35"/>
        <v>-0.00203272314899559</v>
      </c>
    </row>
    <row r="91" customHeight="1" spans="1:55">
      <c r="A91" s="39">
        <v>45162</v>
      </c>
      <c r="C91" s="7">
        <f>(PFC.NS!F89-PFC.NS!B89)/PFC.NS!B89</f>
        <v>-0.0463533170886126</v>
      </c>
      <c r="D91" s="7">
        <f>(RECLTD.NS!F89-RECLTD.NS!B89)/RECLTD.NS!B89</f>
        <v>-0.0150734899196987</v>
      </c>
      <c r="E91" s="7">
        <f>(OIL.NS!F89-OIL.NS!B89)/OIL.NS!B89</f>
        <v>-0.058667859836488</v>
      </c>
      <c r="F91" s="7">
        <f>(ONGC.NS!F89-ONGC.NS!B89)/ONGC.NS!B89</f>
        <v>-0.0561541709401709</v>
      </c>
      <c r="G91" s="7">
        <f>(IOC.NS!F89-IOC.NS!B89)/IOC.NS!B89</f>
        <v>-0.0428607211404816</v>
      </c>
      <c r="H91" s="7">
        <f>GAIL.NS!F89/GAIL.NS!B89-1</f>
        <v>-0.0339702921225064</v>
      </c>
      <c r="I91" s="7">
        <f>ENGINERSIN.NS!F89/ENGINERSIN.NS!B89-1</f>
        <v>-0.0387785317220544</v>
      </c>
      <c r="J91" s="7">
        <f>CONCOR.NS!F89/CONCOR.NS!B89-1</f>
        <v>-0.00935510843373488</v>
      </c>
      <c r="K91" s="7">
        <f>COALINDIA.NS!F89/COALINDIA.NS!B89-1</f>
        <v>-0.0653424956133062</v>
      </c>
      <c r="L91" s="7">
        <f>BEL.NS!F89/BEL.NS!B89-1</f>
        <v>-0.0121082781464285</v>
      </c>
      <c r="M91" s="7">
        <f>COCHINSHIP.NS!F89/COCHINSHIP.NS!B89-1</f>
        <v>-0.0415011088201603</v>
      </c>
      <c r="N91" s="7">
        <f>SJVN.NS!F89/SJVN.NS!B89-1</f>
        <v>-0.02103156498353</v>
      </c>
      <c r="R91" s="7">
        <f t="shared" si="0"/>
        <v>-0.0223052924889038</v>
      </c>
      <c r="S91" s="7">
        <f t="shared" si="1"/>
        <v>0.00891832540359212</v>
      </c>
      <c r="T91" s="7">
        <f t="shared" si="2"/>
        <v>-0.0307822162283682</v>
      </c>
      <c r="U91" s="7">
        <f t="shared" si="3"/>
        <v>-0.0261953566984815</v>
      </c>
      <c r="V91" s="7">
        <f t="shared" si="4"/>
        <v>-0.00710877605953331</v>
      </c>
      <c r="W91" s="7">
        <f t="shared" si="5"/>
        <v>-0.00973378230490611</v>
      </c>
      <c r="X91" s="7">
        <f t="shared" si="6"/>
        <v>-0.0293553147392403</v>
      </c>
      <c r="Y91" s="7">
        <f t="shared" si="7"/>
        <v>-0.00130883120224454</v>
      </c>
      <c r="Z91" s="7">
        <f t="shared" si="8"/>
        <v>-0.0245536067472096</v>
      </c>
      <c r="AA91" s="7">
        <f t="shared" si="9"/>
        <v>-0.00401947509115452</v>
      </c>
      <c r="AB91" s="7">
        <f t="shared" si="10"/>
        <v>-0.0352945383783382</v>
      </c>
      <c r="AC91" s="41">
        <f t="shared" si="11"/>
        <v>-0.0114335871962702</v>
      </c>
      <c r="AE91">
        <v>-0.00240404659449653</v>
      </c>
      <c r="AF91">
        <v>-0.017398915208049</v>
      </c>
      <c r="AG91">
        <v>-0.00423575684225512</v>
      </c>
      <c r="AH91">
        <v>0.0092006094372395</v>
      </c>
      <c r="AI91">
        <v>-0.00489001132042364</v>
      </c>
      <c r="AJ91">
        <v>-0.0127933820660599</v>
      </c>
      <c r="AK91">
        <v>-0.0144339577500628</v>
      </c>
      <c r="AL91">
        <v>-0.0027099362920109</v>
      </c>
      <c r="AM91">
        <v>-0.006784205100143</v>
      </c>
      <c r="AN91">
        <v>-0.00746834373793568</v>
      </c>
      <c r="AO91">
        <v>-0.0107199775055808</v>
      </c>
      <c r="AP91">
        <v>-0.0294648626660746</v>
      </c>
      <c r="AR91">
        <f t="shared" si="24"/>
        <v>-0.00725618744957237</v>
      </c>
      <c r="AS91">
        <f t="shared" si="25"/>
        <v>-0.0227262532275729</v>
      </c>
      <c r="AT91">
        <f t="shared" si="26"/>
        <v>-0.00794009893067116</v>
      </c>
      <c r="AU91">
        <f t="shared" si="27"/>
        <v>0.00677337515563167</v>
      </c>
      <c r="AV91">
        <f t="shared" si="28"/>
        <v>-0.00830760726082667</v>
      </c>
      <c r="AW91">
        <f t="shared" si="29"/>
        <v>-0.0154471893251131</v>
      </c>
      <c r="AX91">
        <f t="shared" si="30"/>
        <v>-0.0183007965835024</v>
      </c>
      <c r="AY91">
        <f t="shared" si="31"/>
        <v>-0.00446421218377</v>
      </c>
      <c r="AZ91">
        <f t="shared" si="32"/>
        <v>-0.00969678136246503</v>
      </c>
      <c r="BA91">
        <f t="shared" si="33"/>
        <v>-0.0108601444615344</v>
      </c>
      <c r="BB91">
        <f t="shared" si="34"/>
        <v>-0.0169091161872923</v>
      </c>
      <c r="BC91">
        <f t="shared" si="35"/>
        <v>-0.034919305023771</v>
      </c>
    </row>
    <row r="92" customHeight="1" spans="1:55">
      <c r="A92" s="39">
        <v>45163</v>
      </c>
      <c r="C92" s="7">
        <f>(PFC.NS!F90-PFC.NS!B90)/PFC.NS!B90</f>
        <v>-0.0348020538876894</v>
      </c>
      <c r="D92" s="7">
        <f>(RECLTD.NS!F90-RECLTD.NS!B90)/RECLTD.NS!B90</f>
        <v>-0.0350512324055697</v>
      </c>
      <c r="E92" s="7">
        <f>(OIL.NS!F90-OIL.NS!B90)/OIL.NS!B90</f>
        <v>-0.0309614788732395</v>
      </c>
      <c r="F92" s="7">
        <f>(ONGC.NS!F90-ONGC.NS!B90)/ONGC.NS!B90</f>
        <v>-0.0342229681956222</v>
      </c>
      <c r="G92" s="7">
        <f>(IOC.NS!F90-IOC.NS!B90)/IOC.NS!B90</f>
        <v>-0.0501193599821433</v>
      </c>
      <c r="H92" s="7">
        <f>GAIL.NS!F90/GAIL.NS!B90-1</f>
        <v>-0.00902068421052626</v>
      </c>
      <c r="I92" s="7">
        <f>ENGINERSIN.NS!F90/ENGINERSIN.NS!B90-1</f>
        <v>-0.0260716770186336</v>
      </c>
      <c r="J92" s="7">
        <f>CONCOR.NS!F90/CONCOR.NS!B90-1</f>
        <v>-0.0120360587349397</v>
      </c>
      <c r="K92" s="7">
        <f>COALINDIA.NS!F90/COALINDIA.NS!B90-1</f>
        <v>-0.0601083668122271</v>
      </c>
      <c r="L92" s="7">
        <f>BEL.NS!F90/BEL.NS!B90-1</f>
        <v>-0.0351759271402551</v>
      </c>
      <c r="M92" s="7">
        <f>COCHINSHIP.NS!F90/COCHINSHIP.NS!B90-1</f>
        <v>-0.0237649882075471</v>
      </c>
      <c r="N92" s="7">
        <f>SJVN.NS!F90/SJVN.NS!B90-1</f>
        <v>-0.0363449827586207</v>
      </c>
      <c r="R92" s="7">
        <f t="shared" si="0"/>
        <v>-0.0107540292879806</v>
      </c>
      <c r="S92" s="7">
        <f t="shared" si="1"/>
        <v>-0.0110594170822789</v>
      </c>
      <c r="T92" s="7">
        <f t="shared" si="2"/>
        <v>-0.00307583526511976</v>
      </c>
      <c r="U92" s="7">
        <f t="shared" si="3"/>
        <v>-0.00426415395393288</v>
      </c>
      <c r="V92" s="7">
        <f t="shared" si="4"/>
        <v>-0.014367414901195</v>
      </c>
      <c r="W92" s="7">
        <f t="shared" si="5"/>
        <v>0.015215825607074</v>
      </c>
      <c r="X92" s="7">
        <f t="shared" si="6"/>
        <v>-0.0166484600358195</v>
      </c>
      <c r="Y92" s="7">
        <f t="shared" si="7"/>
        <v>-0.00398978150344939</v>
      </c>
      <c r="Z92" s="7">
        <f t="shared" si="8"/>
        <v>-0.0193194779461305</v>
      </c>
      <c r="AA92" s="7">
        <f t="shared" si="9"/>
        <v>-0.0270871240849811</v>
      </c>
      <c r="AB92" s="7">
        <f t="shared" si="10"/>
        <v>-0.017558417765725</v>
      </c>
      <c r="AC92" s="41">
        <f t="shared" si="11"/>
        <v>-0.0267470049713609</v>
      </c>
      <c r="AE92">
        <v>0.00737876620852528</v>
      </c>
      <c r="AF92">
        <v>0.0163716472712725</v>
      </c>
      <c r="AG92">
        <v>-0.0245290942011855</v>
      </c>
      <c r="AH92">
        <v>0.00285807486813273</v>
      </c>
      <c r="AI92">
        <v>0.00108876295605166</v>
      </c>
      <c r="AJ92">
        <v>0.00726964388290427</v>
      </c>
      <c r="AK92">
        <v>-0.00602314247609367</v>
      </c>
      <c r="AL92">
        <v>0.00120535296925999</v>
      </c>
      <c r="AM92">
        <v>0.0076561861266594</v>
      </c>
      <c r="AN92">
        <v>0.0111817031546514</v>
      </c>
      <c r="AO92">
        <v>0.00995387229978784</v>
      </c>
      <c r="AP92">
        <v>0.067173594038705</v>
      </c>
      <c r="AR92">
        <f t="shared" si="24"/>
        <v>0.00252662535344944</v>
      </c>
      <c r="AS92">
        <f t="shared" si="25"/>
        <v>0.0110443092517486</v>
      </c>
      <c r="AT92">
        <f t="shared" si="26"/>
        <v>-0.0282334362896016</v>
      </c>
      <c r="AU92">
        <f t="shared" si="27"/>
        <v>0.000430840586524901</v>
      </c>
      <c r="AV92">
        <f t="shared" si="28"/>
        <v>-0.00232883298435137</v>
      </c>
      <c r="AW92">
        <f t="shared" si="29"/>
        <v>0.00461583662385108</v>
      </c>
      <c r="AX92">
        <f t="shared" si="30"/>
        <v>-0.00988998130953328</v>
      </c>
      <c r="AY92">
        <f t="shared" si="31"/>
        <v>-0.000548922922499108</v>
      </c>
      <c r="AZ92">
        <f t="shared" si="32"/>
        <v>0.00474360986433736</v>
      </c>
      <c r="BA92">
        <f t="shared" si="33"/>
        <v>0.00778990243105274</v>
      </c>
      <c r="BB92">
        <f t="shared" si="34"/>
        <v>0.00376473361807632</v>
      </c>
      <c r="BC92">
        <f t="shared" si="35"/>
        <v>0.0617191516810086</v>
      </c>
    </row>
    <row r="93" customHeight="1" spans="1:55">
      <c r="A93" s="39">
        <v>45166</v>
      </c>
      <c r="C93" s="7">
        <f>(PFC.NS!F91-PFC.NS!B91)/PFC.NS!B91</f>
        <v>-0.0272954639668262</v>
      </c>
      <c r="D93" s="7">
        <f>(RECLTD.NS!F91-RECLTD.NS!B91)/RECLTD.NS!B91</f>
        <v>-0.00933295915158613</v>
      </c>
      <c r="E93" s="7">
        <f>(OIL.NS!F91-OIL.NS!B91)/OIL.NS!B91</f>
        <v>-0.0409339892857143</v>
      </c>
      <c r="F93" s="7">
        <f>(ONGC.NS!F91-ONGC.NS!B91)/ONGC.NS!B91</f>
        <v>-0.0425214776977221</v>
      </c>
      <c r="G93" s="7">
        <f>(IOC.NS!F91-IOC.NS!B91)/IOC.NS!B91</f>
        <v>-0.0521770406504065</v>
      </c>
      <c r="H93" s="7">
        <f>GAIL.NS!F91/GAIL.NS!B91-1</f>
        <v>-0.0215314267876675</v>
      </c>
      <c r="I93" s="7">
        <f>ENGINERSIN.NS!F91/ENGINERSIN.NS!B91-1</f>
        <v>-0.02586965625</v>
      </c>
      <c r="J93" s="7">
        <f>CONCOR.NS!F91/CONCOR.NS!B91-1</f>
        <v>-0.0108444954819277</v>
      </c>
      <c r="K93" s="7">
        <f>COALINDIA.NS!F91/COALINDIA.NS!B91-1</f>
        <v>-0.0508123019693655</v>
      </c>
      <c r="L93" s="7">
        <f>BEL.NS!F91/BEL.NS!B91-1</f>
        <v>-0.0160829383064099</v>
      </c>
      <c r="M93" s="7">
        <f>COCHINSHIP.NS!F91/COCHINSHIP.NS!B91-1</f>
        <v>-0.00920879224906856</v>
      </c>
      <c r="N93" s="7">
        <f>SJVN.NS!F91/SJVN.NS!B91-1</f>
        <v>0.0486917368421054</v>
      </c>
      <c r="R93" s="7">
        <f t="shared" si="0"/>
        <v>-0.00324743936711745</v>
      </c>
      <c r="S93" s="7">
        <f t="shared" si="1"/>
        <v>0.0146588561717047</v>
      </c>
      <c r="T93" s="7">
        <f t="shared" si="2"/>
        <v>-0.0130483456775946</v>
      </c>
      <c r="U93" s="7">
        <f t="shared" si="3"/>
        <v>-0.0125626634560328</v>
      </c>
      <c r="V93" s="7">
        <f t="shared" si="4"/>
        <v>-0.0164250955694582</v>
      </c>
      <c r="W93" s="7">
        <f t="shared" si="5"/>
        <v>0.00270508302993274</v>
      </c>
      <c r="X93" s="7">
        <f t="shared" si="6"/>
        <v>-0.016446439267186</v>
      </c>
      <c r="Y93" s="7">
        <f t="shared" si="7"/>
        <v>-0.00279821825043733</v>
      </c>
      <c r="Z93" s="7">
        <f t="shared" si="8"/>
        <v>-0.0100234131032689</v>
      </c>
      <c r="AA93" s="7">
        <f t="shared" si="9"/>
        <v>-0.00799413525113601</v>
      </c>
      <c r="AB93" s="7">
        <f t="shared" si="10"/>
        <v>-0.00300222180724641</v>
      </c>
      <c r="AC93" s="41">
        <f t="shared" si="11"/>
        <v>0.0582897146293652</v>
      </c>
      <c r="AE93">
        <v>-0.00756394752306641</v>
      </c>
      <c r="AF93">
        <v>0.00451191922577158</v>
      </c>
      <c r="AG93">
        <v>0.00560324736424522</v>
      </c>
      <c r="AH93">
        <v>0.00284975112037096</v>
      </c>
      <c r="AI93">
        <v>0</v>
      </c>
      <c r="AJ93">
        <v>-0.00127901832625538</v>
      </c>
      <c r="AK93">
        <v>-0.00669966909075462</v>
      </c>
      <c r="AL93">
        <v>0.00877036880669134</v>
      </c>
      <c r="AM93">
        <v>0.00217673993572736</v>
      </c>
      <c r="AN93">
        <v>-0.00259783863751738</v>
      </c>
      <c r="AO93">
        <v>-0.00330698479654908</v>
      </c>
      <c r="AP93">
        <v>0.00982011075491152</v>
      </c>
      <c r="AR93">
        <f t="shared" si="24"/>
        <v>-0.0124160883781423</v>
      </c>
      <c r="AS93">
        <f t="shared" si="25"/>
        <v>-0.000815418793752305</v>
      </c>
      <c r="AT93">
        <f t="shared" si="26"/>
        <v>0.00189890527582918</v>
      </c>
      <c r="AU93">
        <f t="shared" si="27"/>
        <v>0.000422516838763128</v>
      </c>
      <c r="AV93">
        <f t="shared" si="28"/>
        <v>-0.00341759594040303</v>
      </c>
      <c r="AW93">
        <f t="shared" si="29"/>
        <v>-0.00393282558530857</v>
      </c>
      <c r="AX93">
        <f t="shared" si="30"/>
        <v>-0.0105665079241942</v>
      </c>
      <c r="AY93">
        <f t="shared" si="31"/>
        <v>0.00701609291493224</v>
      </c>
      <c r="AZ93">
        <f t="shared" si="32"/>
        <v>-0.000735836326594669</v>
      </c>
      <c r="BA93">
        <f t="shared" si="33"/>
        <v>-0.00598963936111609</v>
      </c>
      <c r="BB93">
        <f t="shared" si="34"/>
        <v>-0.0094961234782606</v>
      </c>
      <c r="BC93">
        <f t="shared" si="35"/>
        <v>0.00436566839721513</v>
      </c>
    </row>
    <row r="94" customHeight="1" spans="1:55">
      <c r="A94" s="39">
        <v>45167</v>
      </c>
      <c r="C94" s="7">
        <f>(PFC.NS!F92-PFC.NS!B92)/PFC.NS!B92</f>
        <v>-0.0402830642934908</v>
      </c>
      <c r="D94" s="7">
        <f>(RECLTD.NS!F92-RECLTD.NS!B92)/RECLTD.NS!B92</f>
        <v>-0.0193316352459016</v>
      </c>
      <c r="E94" s="7">
        <f>(OIL.NS!F92-OIL.NS!B92)/OIL.NS!B92</f>
        <v>-0.0261543249688132</v>
      </c>
      <c r="F94" s="7">
        <f>(ONGC.NS!F92-ONGC.NS!B92)/ONGC.NS!B92</f>
        <v>-0.042523096496933</v>
      </c>
      <c r="G94" s="7">
        <f>(IOC.NS!F92-IOC.NS!B92)/IOC.NS!B92</f>
        <v>-0.0501177061341324</v>
      </c>
      <c r="H94" s="7">
        <f>GAIL.NS!F92/GAIL.NS!B92-1</f>
        <v>-0.0331736188896568</v>
      </c>
      <c r="I94" s="7">
        <f>ENGINERSIN.NS!F92/ENGINERSIN.NS!B92-1</f>
        <v>-0.0198155622630368</v>
      </c>
      <c r="J94" s="7">
        <f>CONCOR.NS!F92/CONCOR.NS!B92-1</f>
        <v>-0.00490352950016471</v>
      </c>
      <c r="K94" s="7">
        <f>COALINDIA.NS!F92/COALINDIA.NS!B92-1</f>
        <v>-0.0526824238746884</v>
      </c>
      <c r="L94" s="7">
        <f>BEL.NS!F92/BEL.NS!B92-1</f>
        <v>-0.0128330595824155</v>
      </c>
      <c r="M94" s="7">
        <f>COCHINSHIP.NS!F92/COCHINSHIP.NS!B92-1</f>
        <v>-0.0195667929411764</v>
      </c>
      <c r="N94" s="7">
        <f>SJVN.NS!F92/SJVN.NS!B92-1</f>
        <v>-0.034154848</v>
      </c>
      <c r="R94" s="7">
        <f t="shared" si="0"/>
        <v>-0.016235039693782</v>
      </c>
      <c r="S94" s="7">
        <f t="shared" si="1"/>
        <v>0.00466018007738926</v>
      </c>
      <c r="T94" s="7">
        <f t="shared" si="2"/>
        <v>0.00173131863930661</v>
      </c>
      <c r="U94" s="7">
        <f t="shared" si="3"/>
        <v>-0.0125642822552436</v>
      </c>
      <c r="V94" s="7">
        <f t="shared" si="4"/>
        <v>-0.0143657610531841</v>
      </c>
      <c r="W94" s="7">
        <f t="shared" si="5"/>
        <v>-0.00893710907205651</v>
      </c>
      <c r="X94" s="7">
        <f t="shared" si="6"/>
        <v>-0.0103923452802228</v>
      </c>
      <c r="Y94" s="7">
        <f t="shared" si="7"/>
        <v>0.00314274773132564</v>
      </c>
      <c r="Z94" s="7">
        <f t="shared" si="8"/>
        <v>-0.0118935350085918</v>
      </c>
      <c r="AA94" s="7">
        <f t="shared" si="9"/>
        <v>-0.0047442565271416</v>
      </c>
      <c r="AB94" s="7">
        <f t="shared" si="10"/>
        <v>-0.0133602224993542</v>
      </c>
      <c r="AC94" s="41">
        <f t="shared" si="11"/>
        <v>-0.0245568702127402</v>
      </c>
      <c r="AE94">
        <v>0.0105002139475402</v>
      </c>
      <c r="AF94">
        <v>0.00306474696858356</v>
      </c>
      <c r="AG94">
        <v>-0.00542200485255802</v>
      </c>
      <c r="AH94">
        <v>0.000284561664104518</v>
      </c>
      <c r="AI94">
        <v>-0.0125925372119774</v>
      </c>
      <c r="AJ94">
        <v>-0.0094300234831313</v>
      </c>
      <c r="AK94">
        <v>-0.00160176524126176</v>
      </c>
      <c r="AL94">
        <v>0.0211932694984308</v>
      </c>
      <c r="AM94">
        <v>-0.00523211455813069</v>
      </c>
      <c r="AN94">
        <v>0</v>
      </c>
      <c r="AO94">
        <v>0.0278817020660142</v>
      </c>
      <c r="AP94">
        <v>0.0153537694609913</v>
      </c>
      <c r="AR94">
        <f t="shared" si="24"/>
        <v>0.00564807309246435</v>
      </c>
      <c r="AS94">
        <f t="shared" si="25"/>
        <v>-0.00226259105094033</v>
      </c>
      <c r="AT94">
        <f t="shared" si="26"/>
        <v>-0.00912634694097406</v>
      </c>
      <c r="AU94">
        <f t="shared" si="27"/>
        <v>-0.00214267261750331</v>
      </c>
      <c r="AV94">
        <f t="shared" si="28"/>
        <v>-0.0160101331523805</v>
      </c>
      <c r="AW94">
        <f t="shared" si="29"/>
        <v>-0.0120838307421845</v>
      </c>
      <c r="AX94">
        <f t="shared" si="30"/>
        <v>-0.00546860407470136</v>
      </c>
      <c r="AY94">
        <f t="shared" si="31"/>
        <v>0.0194389936066717</v>
      </c>
      <c r="AZ94">
        <f t="shared" si="32"/>
        <v>-0.00814469082045273</v>
      </c>
      <c r="BA94">
        <f t="shared" si="33"/>
        <v>-0.00339180072359871</v>
      </c>
      <c r="BB94">
        <f t="shared" si="34"/>
        <v>0.0216925633843027</v>
      </c>
      <c r="BC94">
        <f t="shared" si="35"/>
        <v>0.00989932710329486</v>
      </c>
    </row>
    <row r="95" customHeight="1" spans="1:55">
      <c r="A95" s="39">
        <v>45168</v>
      </c>
      <c r="C95" s="7">
        <f>(PFC.NS!F93-PFC.NS!B93)/PFC.NS!B93</f>
        <v>-0.0290858447178979</v>
      </c>
      <c r="D95" s="7">
        <f>(RECLTD.NS!F93-RECLTD.NS!B93)/RECLTD.NS!B93</f>
        <v>-0.0227298772948727</v>
      </c>
      <c r="E95" s="7">
        <f>(OIL.NS!F93-OIL.NS!B93)/OIL.NS!B93</f>
        <v>-0.0405888677011381</v>
      </c>
      <c r="F95" s="7">
        <f>(ONGC.NS!F93-ONGC.NS!B93)/ONGC.NS!B93</f>
        <v>-0.0427956524097151</v>
      </c>
      <c r="G95" s="7">
        <f>(IOC.NS!F93-IOC.NS!B93)/IOC.NS!B93</f>
        <v>-0.0563658797814207</v>
      </c>
      <c r="H95" s="7">
        <f>GAIL.NS!F93/GAIL.NS!B93-1</f>
        <v>-0.0397973987206823</v>
      </c>
      <c r="I95" s="7">
        <f>ENGINERSIN.NS!F93/ENGINERSIN.NS!B93-1</f>
        <v>-0.0192110652584621</v>
      </c>
      <c r="J95" s="7">
        <f>CONCOR.NS!F93/CONCOR.NS!B93-1</f>
        <v>0.00263283111111101</v>
      </c>
      <c r="K95" s="7">
        <f>COALINDIA.NS!F93/COALINDIA.NS!B93-1</f>
        <v>-0.060288064486187</v>
      </c>
      <c r="L95" s="7">
        <f>BEL.NS!F93/BEL.NS!B93-1</f>
        <v>-0.014290110701107</v>
      </c>
      <c r="M95" s="7">
        <f>COCHINSHIP.NS!F93/COCHINSHIP.NS!B93-1</f>
        <v>0.00934146996466434</v>
      </c>
      <c r="N95" s="7">
        <f>SJVN.NS!F93/SJVN.NS!B93-1</f>
        <v>-0.0113014677419355</v>
      </c>
      <c r="R95" s="7">
        <f t="shared" si="0"/>
        <v>-0.00503782011818907</v>
      </c>
      <c r="S95" s="7">
        <f t="shared" si="1"/>
        <v>0.00126193802841814</v>
      </c>
      <c r="T95" s="7">
        <f t="shared" si="2"/>
        <v>-0.0127032240930183</v>
      </c>
      <c r="U95" s="7">
        <f t="shared" si="3"/>
        <v>-0.0128368381680258</v>
      </c>
      <c r="V95" s="7">
        <f t="shared" si="4"/>
        <v>-0.0206139347004724</v>
      </c>
      <c r="W95" s="7">
        <f t="shared" si="5"/>
        <v>-0.0155608889030821</v>
      </c>
      <c r="X95" s="7">
        <f t="shared" si="6"/>
        <v>-0.00978784827564802</v>
      </c>
      <c r="Y95" s="7">
        <f t="shared" si="7"/>
        <v>0.0106791083426014</v>
      </c>
      <c r="Z95" s="7">
        <f t="shared" si="8"/>
        <v>-0.0194991756200904</v>
      </c>
      <c r="AA95" s="7">
        <f t="shared" si="9"/>
        <v>-0.00620130764583304</v>
      </c>
      <c r="AB95" s="7">
        <f t="shared" si="10"/>
        <v>0.0155480404064865</v>
      </c>
      <c r="AC95" s="41">
        <f t="shared" si="11"/>
        <v>-0.0017034899546757</v>
      </c>
      <c r="AE95">
        <v>-0.0474715594624543</v>
      </c>
      <c r="AF95">
        <v>-0.0266683229775159</v>
      </c>
      <c r="AG95">
        <v>-0.0102005059356572</v>
      </c>
      <c r="AH95">
        <v>-0.00914556857304833</v>
      </c>
      <c r="AI95">
        <v>-0.018349209016782</v>
      </c>
      <c r="AJ95">
        <v>-0.00951971534993719</v>
      </c>
      <c r="AK95">
        <v>-0.0106366709637966</v>
      </c>
      <c r="AL95">
        <v>-0.0175429057833109</v>
      </c>
      <c r="AM95">
        <v>0.00566697639412616</v>
      </c>
      <c r="AN95">
        <v>-0.0100841121613265</v>
      </c>
      <c r="AO95">
        <v>0.0411348249506458</v>
      </c>
      <c r="AP95">
        <v>0.00480006522579601</v>
      </c>
      <c r="AR95">
        <f t="shared" si="24"/>
        <v>-0.0523237003175301</v>
      </c>
      <c r="AS95">
        <f t="shared" si="25"/>
        <v>-0.0319956609970398</v>
      </c>
      <c r="AT95">
        <f t="shared" si="26"/>
        <v>-0.0139048480240732</v>
      </c>
      <c r="AU95">
        <f t="shared" si="27"/>
        <v>-0.0115728028546562</v>
      </c>
      <c r="AV95">
        <f t="shared" si="28"/>
        <v>-0.0217668049571851</v>
      </c>
      <c r="AW95">
        <f t="shared" si="29"/>
        <v>-0.0121735226089904</v>
      </c>
      <c r="AX95">
        <f t="shared" si="30"/>
        <v>-0.0145035097972362</v>
      </c>
      <c r="AY95">
        <f t="shared" si="31"/>
        <v>-0.01929718167507</v>
      </c>
      <c r="AZ95">
        <f t="shared" si="32"/>
        <v>0.00275440013180412</v>
      </c>
      <c r="BA95">
        <f t="shared" si="33"/>
        <v>-0.0134759128849252</v>
      </c>
      <c r="BB95">
        <f t="shared" si="34"/>
        <v>0.0349456862689342</v>
      </c>
      <c r="BC95">
        <f t="shared" si="35"/>
        <v>-0.000654377131900378</v>
      </c>
    </row>
    <row r="96" customHeight="1" spans="1:55">
      <c r="A96" s="39">
        <v>45169</v>
      </c>
      <c r="C96" s="7">
        <f>(PFC.NS!F94-PFC.NS!B94)/PFC.NS!B94</f>
        <v>-0.0784926881180568</v>
      </c>
      <c r="D96" s="7">
        <f>(RECLTD.NS!F94-RECLTD.NS!B94)/RECLTD.NS!B94</f>
        <v>-0.0576561330645161</v>
      </c>
      <c r="E96" s="7">
        <f>(OIL.NS!F94-OIL.NS!B94)/OIL.NS!B94</f>
        <v>-0.0377800559296441</v>
      </c>
      <c r="F96" s="7">
        <f>(ONGC.NS!F94-ONGC.NS!B94)/ONGC.NS!B94</f>
        <v>-0.0520494814781089</v>
      </c>
      <c r="G96" s="7">
        <f>(IOC.NS!F94-IOC.NS!B94)/IOC.NS!B94</f>
        <v>-0.0658660936639119</v>
      </c>
      <c r="H96" s="7">
        <f>GAIL.NS!F94/GAIL.NS!B94-1</f>
        <v>-0.0386459051724137</v>
      </c>
      <c r="I96" s="7">
        <f>ENGINERSIN.NS!F94/ENGINERSIN.NS!B94-1</f>
        <v>-0.0240145314106165</v>
      </c>
      <c r="J96" s="7">
        <f>CONCOR.NS!F94/CONCOR.NS!B94-1</f>
        <v>-0.0376149681620839</v>
      </c>
      <c r="K96" s="7">
        <f>COALINDIA.NS!F94/COALINDIA.NS!B94-1</f>
        <v>-0.0504080436681222</v>
      </c>
      <c r="L96" s="7">
        <f>BEL.NS!F94/BEL.NS!B94-1</f>
        <v>-0.0172903452109175</v>
      </c>
      <c r="M96" s="7">
        <f>COCHINSHIP.NS!F94/COCHINSHIP.NS!B94-1</f>
        <v>0.0201835475578407</v>
      </c>
      <c r="N96" s="7">
        <f>SJVN.NS!F94/SJVN.NS!B94-1</f>
        <v>-0.0207590613431141</v>
      </c>
      <c r="R96" s="7">
        <f t="shared" si="0"/>
        <v>-0.054444663518348</v>
      </c>
      <c r="S96" s="7">
        <f t="shared" si="1"/>
        <v>-0.0336643177412253</v>
      </c>
      <c r="T96" s="7">
        <f t="shared" si="2"/>
        <v>-0.00989441232152433</v>
      </c>
      <c r="U96" s="7">
        <f t="shared" si="3"/>
        <v>-0.0220906672364196</v>
      </c>
      <c r="V96" s="7">
        <f t="shared" si="4"/>
        <v>-0.0301141485829636</v>
      </c>
      <c r="W96" s="7">
        <f t="shared" si="5"/>
        <v>-0.0144093953548135</v>
      </c>
      <c r="X96" s="7">
        <f t="shared" si="6"/>
        <v>-0.0145913144278025</v>
      </c>
      <c r="Y96" s="7">
        <f t="shared" si="7"/>
        <v>-0.0295686909305935</v>
      </c>
      <c r="Z96" s="7">
        <f t="shared" si="8"/>
        <v>-0.00961915480202564</v>
      </c>
      <c r="AA96" s="7">
        <f t="shared" si="9"/>
        <v>-0.00920154215564361</v>
      </c>
      <c r="AB96" s="7">
        <f t="shared" si="10"/>
        <v>0.0263901179996628</v>
      </c>
      <c r="AC96" s="41">
        <f t="shared" si="11"/>
        <v>-0.0111610835558543</v>
      </c>
      <c r="AE96">
        <v>-0.0108193096136296</v>
      </c>
      <c r="AF96">
        <v>0.000628429779416021</v>
      </c>
      <c r="AG96">
        <v>-0.000183104670496538</v>
      </c>
      <c r="AH96">
        <v>0.0427151596530117</v>
      </c>
      <c r="AI96">
        <v>-0.000561305453782171</v>
      </c>
      <c r="AJ96">
        <v>0.0537467530984719</v>
      </c>
      <c r="AK96">
        <v>0.0221127558755838</v>
      </c>
      <c r="AL96">
        <v>0.0214808262590343</v>
      </c>
      <c r="AM96">
        <v>0.0293413900717617</v>
      </c>
      <c r="AN96">
        <v>0.034314434098185</v>
      </c>
      <c r="AO96">
        <v>0.00308678614648587</v>
      </c>
      <c r="AP96">
        <v>0.00953139587842955</v>
      </c>
      <c r="AR96">
        <f t="shared" si="24"/>
        <v>-0.0156714504687054</v>
      </c>
      <c r="AS96">
        <f t="shared" si="25"/>
        <v>-0.00469890824010787</v>
      </c>
      <c r="AT96">
        <f t="shared" si="26"/>
        <v>-0.00388744675891258</v>
      </c>
      <c r="AU96">
        <f t="shared" si="27"/>
        <v>0.0402879253714039</v>
      </c>
      <c r="AV96">
        <f t="shared" si="28"/>
        <v>-0.0039789013941852</v>
      </c>
      <c r="AW96">
        <f t="shared" si="29"/>
        <v>0.0510929458394187</v>
      </c>
      <c r="AX96">
        <f t="shared" si="30"/>
        <v>0.0182459170421442</v>
      </c>
      <c r="AY96">
        <f t="shared" si="31"/>
        <v>0.0197265503672752</v>
      </c>
      <c r="AZ96">
        <f t="shared" si="32"/>
        <v>0.0264288138094397</v>
      </c>
      <c r="BA96">
        <f t="shared" si="33"/>
        <v>0.0309226333745863</v>
      </c>
      <c r="BB96">
        <f t="shared" si="34"/>
        <v>-0.00310235253522564</v>
      </c>
      <c r="BC96">
        <f t="shared" si="35"/>
        <v>0.00407695352073316</v>
      </c>
    </row>
    <row r="97" customHeight="1" spans="1:55">
      <c r="A97" s="39">
        <v>45170</v>
      </c>
      <c r="C97" s="7">
        <f>(PFC.NS!F95-PFC.NS!B95)/PFC.NS!B95</f>
        <v>-0.0273523264471152</v>
      </c>
      <c r="D97" s="7">
        <f>(RECLTD.NS!F95-RECLTD.NS!B95)/RECLTD.NS!B95</f>
        <v>-0.0172381048611655</v>
      </c>
      <c r="E97" s="7">
        <f>(OIL.NS!F95-OIL.NS!B95)/OIL.NS!B95</f>
        <v>-0.0266837160010901</v>
      </c>
      <c r="F97" s="7">
        <f>(ONGC.NS!F95-ONGC.NS!B95)/ONGC.NS!B95</f>
        <v>-0.00273853220430727</v>
      </c>
      <c r="G97" s="7">
        <f>(IOC.NS!F95-IOC.NS!B95)/IOC.NS!B95</f>
        <v>-0.0517617918693182</v>
      </c>
      <c r="H97" s="7">
        <f>GAIL.NS!F95/GAIL.NS!B95-1</f>
        <v>0.00576710256410262</v>
      </c>
      <c r="I97" s="7">
        <f>ENGINERSIN.NS!F95/ENGINERSIN.NS!B95-1</f>
        <v>0.00615476857740438</v>
      </c>
      <c r="J97" s="7">
        <f>CONCOR.NS!F95/CONCOR.NS!B95-1</f>
        <v>0.0104810912380335</v>
      </c>
      <c r="K97" s="7">
        <f>COALINDIA.NS!F95/COALINDIA.NS!B95-1</f>
        <v>-0.0293386783182316</v>
      </c>
      <c r="L97" s="7">
        <f>BEL.NS!F95/BEL.NS!B95-1</f>
        <v>0.0208094363116127</v>
      </c>
      <c r="M97" s="7">
        <f>COCHINSHIP.NS!F95/COCHINSHIP.NS!B95-1</f>
        <v>-0.0160108234001648</v>
      </c>
      <c r="N97" s="7">
        <f>SJVN.NS!F95/SJVN.NS!B95-1</f>
        <v>-0.00743589760779262</v>
      </c>
      <c r="R97" s="7">
        <f t="shared" si="0"/>
        <v>-0.00330430184740636</v>
      </c>
      <c r="S97" s="7">
        <f t="shared" si="1"/>
        <v>0.00675371046212539</v>
      </c>
      <c r="T97" s="7">
        <f t="shared" si="2"/>
        <v>0.00120192760702962</v>
      </c>
      <c r="U97" s="7">
        <f t="shared" si="3"/>
        <v>0.0272202820373821</v>
      </c>
      <c r="V97" s="7">
        <f t="shared" si="4"/>
        <v>-0.0160098467883699</v>
      </c>
      <c r="W97" s="7">
        <f t="shared" si="5"/>
        <v>0.0300036123817029</v>
      </c>
      <c r="X97" s="7">
        <f t="shared" si="6"/>
        <v>0.0155779855602184</v>
      </c>
      <c r="Y97" s="7">
        <f t="shared" si="7"/>
        <v>0.0185273684695239</v>
      </c>
      <c r="Z97" s="7">
        <f t="shared" si="8"/>
        <v>0.011450210547865</v>
      </c>
      <c r="AA97" s="7">
        <f t="shared" si="9"/>
        <v>0.0288982393668866</v>
      </c>
      <c r="AB97" s="7">
        <f t="shared" si="10"/>
        <v>-0.00980425295834264</v>
      </c>
      <c r="AC97" s="41">
        <f t="shared" si="11"/>
        <v>0.0021620801794672</v>
      </c>
      <c r="AE97">
        <v>0.0260750940583745</v>
      </c>
      <c r="AF97">
        <v>0.0199011076574072</v>
      </c>
      <c r="AG97">
        <v>0.0177863821870355</v>
      </c>
      <c r="AH97">
        <v>0.00658075551772328</v>
      </c>
      <c r="AI97">
        <v>0.011167135410175</v>
      </c>
      <c r="AJ97">
        <v>0.011063415991302</v>
      </c>
      <c r="AK97">
        <v>0.039769125655652</v>
      </c>
      <c r="AL97">
        <v>-0.00737789576466576</v>
      </c>
      <c r="AM97">
        <v>0.0449838810235341</v>
      </c>
      <c r="AN97">
        <v>0.019397145610237</v>
      </c>
      <c r="AO97">
        <v>0.00510532686041295</v>
      </c>
      <c r="AP97">
        <v>0.0272921753783126</v>
      </c>
      <c r="AR97">
        <f t="shared" si="24"/>
        <v>0.0212229532032986</v>
      </c>
      <c r="AS97">
        <f t="shared" si="25"/>
        <v>0.0145737696378833</v>
      </c>
      <c r="AT97">
        <f t="shared" si="26"/>
        <v>0.0140820400986195</v>
      </c>
      <c r="AU97">
        <f t="shared" si="27"/>
        <v>0.00415352123611545</v>
      </c>
      <c r="AV97">
        <f t="shared" si="28"/>
        <v>0.00774953946977194</v>
      </c>
      <c r="AW97">
        <f t="shared" si="29"/>
        <v>0.00840960873224879</v>
      </c>
      <c r="AX97">
        <f t="shared" si="30"/>
        <v>0.0359022868222124</v>
      </c>
      <c r="AY97">
        <f t="shared" si="31"/>
        <v>-0.00913217165642486</v>
      </c>
      <c r="AZ97">
        <f t="shared" si="32"/>
        <v>0.0420713047612121</v>
      </c>
      <c r="BA97">
        <f t="shared" si="33"/>
        <v>0.0160053448866383</v>
      </c>
      <c r="BB97">
        <f t="shared" si="34"/>
        <v>-0.00108381182129857</v>
      </c>
      <c r="BC97">
        <f t="shared" si="35"/>
        <v>0.0218377330206163</v>
      </c>
    </row>
    <row r="98" customHeight="1" spans="1:55">
      <c r="A98" s="39">
        <v>45173</v>
      </c>
      <c r="C98" s="7">
        <f>(PFC.NS!F96-PFC.NS!B96)/PFC.NS!B96</f>
        <v>-0.00994591118080882</v>
      </c>
      <c r="D98" s="7">
        <f>(RECLTD.NS!F96-RECLTD.NS!B96)/RECLTD.NS!B96</f>
        <v>-0.00687490433232604</v>
      </c>
      <c r="E98" s="7">
        <f>(OIL.NS!F96-OIL.NS!B96)/OIL.NS!B96</f>
        <v>-0.0189164729042699</v>
      </c>
      <c r="F98" s="7">
        <f>(ONGC.NS!F96-ONGC.NS!B96)/ONGC.NS!B96</f>
        <v>-0.0477524977616809</v>
      </c>
      <c r="G98" s="7">
        <f>(IOC.NS!F96-IOC.NS!B96)/IOC.NS!B96</f>
        <v>-0.0405765047958622</v>
      </c>
      <c r="H98" s="7">
        <f>GAIL.NS!F96/GAIL.NS!B96-1</f>
        <v>-0.0302863332588346</v>
      </c>
      <c r="I98" s="7">
        <f>ENGINERSIN.NS!F96/ENGINERSIN.NS!B96-1</f>
        <v>0.0232698427672957</v>
      </c>
      <c r="J98" s="7">
        <f>CONCOR.NS!F96/CONCOR.NS!B96-1</f>
        <v>-0.0196190824399607</v>
      </c>
      <c r="K98" s="7">
        <f>COALINDIA.NS!F96/COALINDIA.NS!B96-1</f>
        <v>-0.0189115015706806</v>
      </c>
      <c r="L98" s="7">
        <f>BEL.NS!F96/BEL.NS!B96-1</f>
        <v>0.000141318996415674</v>
      </c>
      <c r="M98" s="7">
        <f>COCHINSHIP.NS!F96/COCHINSHIP.NS!B96-1</f>
        <v>-0.0140073688933666</v>
      </c>
      <c r="N98" s="7">
        <f>SJVN.NS!F96/SJVN.NS!B96-1</f>
        <v>0.00242596078431379</v>
      </c>
      <c r="R98" s="7">
        <f t="shared" si="0"/>
        <v>0.0141021134189</v>
      </c>
      <c r="S98" s="7">
        <f t="shared" si="1"/>
        <v>0.0171169109909648</v>
      </c>
      <c r="T98" s="7">
        <f t="shared" si="2"/>
        <v>0.00896917070384984</v>
      </c>
      <c r="U98" s="7">
        <f t="shared" si="3"/>
        <v>-0.0177936835199915</v>
      </c>
      <c r="V98" s="7">
        <f t="shared" si="4"/>
        <v>-0.00482455971491388</v>
      </c>
      <c r="W98" s="7">
        <f t="shared" si="5"/>
        <v>-0.00604982344123432</v>
      </c>
      <c r="X98" s="7">
        <f t="shared" si="6"/>
        <v>0.0326930597501097</v>
      </c>
      <c r="Y98" s="7">
        <f t="shared" si="7"/>
        <v>-0.0115728052084703</v>
      </c>
      <c r="Z98" s="7">
        <f t="shared" si="8"/>
        <v>0.021877387295416</v>
      </c>
      <c r="AA98" s="7">
        <f t="shared" si="9"/>
        <v>0.00823012205168961</v>
      </c>
      <c r="AB98" s="7">
        <f t="shared" si="10"/>
        <v>-0.00780079845154447</v>
      </c>
      <c r="AC98" s="41">
        <f t="shared" si="11"/>
        <v>0.0120239385715736</v>
      </c>
      <c r="AE98">
        <v>-0.00798025161745368</v>
      </c>
      <c r="AF98">
        <v>-0.0136393790100253</v>
      </c>
      <c r="AG98">
        <v>0.00948897130115831</v>
      </c>
      <c r="AH98">
        <v>0.000819646968052671</v>
      </c>
      <c r="AI98">
        <v>0.0143331237369463</v>
      </c>
      <c r="AJ98">
        <v>0.0056888470822229</v>
      </c>
      <c r="AK98">
        <v>-0.0113341124309618</v>
      </c>
      <c r="AL98">
        <v>0.00628558888649865</v>
      </c>
      <c r="AM98">
        <v>0.0300132117684935</v>
      </c>
      <c r="AN98">
        <v>-0.00606600101662293</v>
      </c>
      <c r="AO98">
        <v>0.0430294055079861</v>
      </c>
      <c r="AP98">
        <v>-0.015504209763929</v>
      </c>
      <c r="AR98">
        <f t="shared" si="24"/>
        <v>-0.0128323924725295</v>
      </c>
      <c r="AS98">
        <f t="shared" si="25"/>
        <v>-0.0189667170295492</v>
      </c>
      <c r="AT98">
        <f t="shared" si="26"/>
        <v>0.00578462921274227</v>
      </c>
      <c r="AU98">
        <f t="shared" si="27"/>
        <v>-0.00160758731355516</v>
      </c>
      <c r="AV98">
        <f t="shared" si="28"/>
        <v>0.0109155277965433</v>
      </c>
      <c r="AW98">
        <f t="shared" si="29"/>
        <v>0.00303503982316971</v>
      </c>
      <c r="AX98">
        <f t="shared" si="30"/>
        <v>-0.0152009512644014</v>
      </c>
      <c r="AY98">
        <f t="shared" si="31"/>
        <v>0.00453131299473955</v>
      </c>
      <c r="AZ98">
        <f t="shared" si="32"/>
        <v>0.0271006355061715</v>
      </c>
      <c r="BA98">
        <f t="shared" si="33"/>
        <v>-0.00945780174022163</v>
      </c>
      <c r="BB98">
        <f t="shared" si="34"/>
        <v>0.0368402668262745</v>
      </c>
      <c r="BC98">
        <f t="shared" si="35"/>
        <v>-0.0209586521216254</v>
      </c>
    </row>
    <row r="99" customHeight="1" spans="1:55">
      <c r="A99" s="39">
        <v>45174</v>
      </c>
      <c r="C99" s="7">
        <f>(PFC.NS!F97-PFC.NS!B97)/PFC.NS!B97</f>
        <v>-0.0371504388602448</v>
      </c>
      <c r="D99" s="7">
        <f>(RECLTD.NS!F97-RECLTD.NS!B97)/RECLTD.NS!B97</f>
        <v>-0.0353880676620791</v>
      </c>
      <c r="E99" s="7">
        <f>(OIL.NS!F97-OIL.NS!B97)/OIL.NS!B97</f>
        <v>-0.0347611378091873</v>
      </c>
      <c r="F99" s="7">
        <f>(ONGC.NS!F97-ONGC.NS!B97)/ONGC.NS!B97</f>
        <v>-0.0451538746594006</v>
      </c>
      <c r="G99" s="7">
        <f>(IOC.NS!F97-IOC.NS!B97)/IOC.NS!B97</f>
        <v>-0.0401615337329144</v>
      </c>
      <c r="H99" s="7">
        <f>GAIL.NS!F97/GAIL.NS!B97-1</f>
        <v>-0.0310714655870445</v>
      </c>
      <c r="I99" s="7">
        <f>ENGINERSIN.NS!F97/ENGINERSIN.NS!B97-1</f>
        <v>-0.0294645128205129</v>
      </c>
      <c r="J99" s="7">
        <f>CONCOR.NS!F97/CONCOR.NS!B97-1</f>
        <v>-0.00190330882352951</v>
      </c>
      <c r="K99" s="7">
        <f>COALINDIA.NS!F97/COALINDIA.NS!B97-1</f>
        <v>-0.0319968871386352</v>
      </c>
      <c r="L99" s="7">
        <f>BEL.NS!F97/BEL.NS!B97-1</f>
        <v>-0.0185707993226298</v>
      </c>
      <c r="M99" s="7">
        <f>COCHINSHIP.NS!F97/COCHINSHIP.NS!B97-1</f>
        <v>0.021569293478261</v>
      </c>
      <c r="N99" s="7">
        <f>SJVN.NS!F97/SJVN.NS!B97-1</f>
        <v>-0.0386324234667267</v>
      </c>
      <c r="R99" s="7">
        <f t="shared" si="0"/>
        <v>-0.013102414260536</v>
      </c>
      <c r="S99" s="7">
        <f t="shared" si="1"/>
        <v>-0.0113962523387882</v>
      </c>
      <c r="T99" s="7">
        <f t="shared" si="2"/>
        <v>-0.00687549420106751</v>
      </c>
      <c r="U99" s="7">
        <f t="shared" si="3"/>
        <v>-0.0151950604177113</v>
      </c>
      <c r="V99" s="7">
        <f t="shared" si="4"/>
        <v>-0.00440958865196611</v>
      </c>
      <c r="W99" s="7">
        <f t="shared" si="5"/>
        <v>-0.0068349557694443</v>
      </c>
      <c r="X99" s="7">
        <f t="shared" si="6"/>
        <v>-0.0200412958376988</v>
      </c>
      <c r="Y99" s="7">
        <f t="shared" si="7"/>
        <v>0.00614296840796083</v>
      </c>
      <c r="Z99" s="7">
        <f t="shared" si="8"/>
        <v>0.00879200172746136</v>
      </c>
      <c r="AA99" s="7">
        <f t="shared" si="9"/>
        <v>-0.0104819962673559</v>
      </c>
      <c r="AB99" s="7">
        <f t="shared" si="10"/>
        <v>0.0277758639200831</v>
      </c>
      <c r="AC99" s="41">
        <f t="shared" si="11"/>
        <v>-0.0290344456794669</v>
      </c>
      <c r="AE99">
        <v>-0.0177064646987441</v>
      </c>
      <c r="AF99">
        <v>-0.0237931563759408</v>
      </c>
      <c r="AG99">
        <v>0.00692525093307344</v>
      </c>
      <c r="AH99">
        <v>-0.000273142918974677</v>
      </c>
      <c r="AI99">
        <v>0</v>
      </c>
      <c r="AJ99">
        <v>0.00967744130717117</v>
      </c>
      <c r="AK99">
        <v>-0.0246386628618757</v>
      </c>
      <c r="AL99">
        <v>0.0176932230350411</v>
      </c>
      <c r="AM99">
        <v>0.00176074839664835</v>
      </c>
      <c r="AN99">
        <v>-0.0100720458101565</v>
      </c>
      <c r="AO99">
        <v>0.00193877598376192</v>
      </c>
      <c r="AP99">
        <v>-0.0309425945685881</v>
      </c>
      <c r="AR99">
        <f t="shared" si="24"/>
        <v>-0.0225586055538199</v>
      </c>
      <c r="AS99">
        <f t="shared" si="25"/>
        <v>-0.0291204943954647</v>
      </c>
      <c r="AT99">
        <f t="shared" si="26"/>
        <v>0.0032209088446574</v>
      </c>
      <c r="AU99">
        <f t="shared" si="27"/>
        <v>-0.0027003772005825</v>
      </c>
      <c r="AV99">
        <f t="shared" si="28"/>
        <v>-0.00341759594040303</v>
      </c>
      <c r="AW99">
        <f t="shared" si="29"/>
        <v>0.00702363404811798</v>
      </c>
      <c r="AX99">
        <f t="shared" si="30"/>
        <v>-0.0285055016953153</v>
      </c>
      <c r="AY99">
        <f t="shared" si="31"/>
        <v>0.015938947143282</v>
      </c>
      <c r="AZ99">
        <f t="shared" si="32"/>
        <v>-0.00115182786567368</v>
      </c>
      <c r="BA99">
        <f t="shared" si="33"/>
        <v>-0.0134638465337552</v>
      </c>
      <c r="BB99">
        <f t="shared" si="34"/>
        <v>-0.00425036269794959</v>
      </c>
      <c r="BC99">
        <f t="shared" si="35"/>
        <v>-0.0363970369262845</v>
      </c>
    </row>
    <row r="100" customHeight="1" spans="1:55">
      <c r="A100" s="39">
        <v>45175</v>
      </c>
      <c r="C100" s="7">
        <f>(PFC.NS!F98-PFC.NS!B98)/PFC.NS!B98</f>
        <v>-0.0466502877077071</v>
      </c>
      <c r="D100" s="7">
        <f>(RECLTD.NS!F98-RECLTD.NS!B98)/RECLTD.NS!B98</f>
        <v>-0.0437610398198789</v>
      </c>
      <c r="E100" s="7">
        <f>(OIL.NS!F98-OIL.NS!B98)/OIL.NS!B98</f>
        <v>-0.0343658865852368</v>
      </c>
      <c r="F100" s="7">
        <f>(ONGC.NS!F98-ONGC.NS!B98)/ONGC.NS!B98</f>
        <v>-0.0526424138229014</v>
      </c>
      <c r="G100" s="7">
        <f>(IOC.NS!F98-IOC.NS!B98)/IOC.NS!B98</f>
        <v>-0.0496076670182941</v>
      </c>
      <c r="H100" s="7">
        <f>GAIL.NS!F98/GAIL.NS!B98-1</f>
        <v>-0.0176721626016261</v>
      </c>
      <c r="I100" s="7">
        <f>ENGINERSIN.NS!F98/ENGINERSIN.NS!B98-1</f>
        <v>-0.0379947117865048</v>
      </c>
      <c r="J100" s="7">
        <f>CONCOR.NS!F98/CONCOR.NS!B98-1</f>
        <v>0.00666099234972672</v>
      </c>
      <c r="K100" s="7">
        <f>COALINDIA.NS!F98/COALINDIA.NS!B98-1</f>
        <v>-0.0552961366121836</v>
      </c>
      <c r="L100" s="7">
        <f>BEL.NS!F98/BEL.NS!B98-1</f>
        <v>-0.0228739572953736</v>
      </c>
      <c r="M100" s="7">
        <f>COCHINSHIP.NS!F98/COCHINSHIP.NS!B98-1</f>
        <v>-0.011424412510727</v>
      </c>
      <c r="N100" s="7">
        <f>SJVN.NS!F98/SJVN.NS!B98-1</f>
        <v>-0.0482938236597137</v>
      </c>
      <c r="R100" s="7">
        <f t="shared" si="0"/>
        <v>-0.0226022631079983</v>
      </c>
      <c r="S100" s="7">
        <f t="shared" si="1"/>
        <v>-0.019769224496588</v>
      </c>
      <c r="T100" s="7">
        <f t="shared" si="2"/>
        <v>-0.00648024297711702</v>
      </c>
      <c r="U100" s="7">
        <f t="shared" si="3"/>
        <v>-0.022683599581212</v>
      </c>
      <c r="V100" s="7">
        <f t="shared" si="4"/>
        <v>-0.0138557219373458</v>
      </c>
      <c r="W100" s="7">
        <f t="shared" si="5"/>
        <v>0.00656434721597417</v>
      </c>
      <c r="X100" s="7">
        <f t="shared" si="6"/>
        <v>-0.0285714948036908</v>
      </c>
      <c r="Y100" s="7">
        <f t="shared" si="7"/>
        <v>0.0147072695812171</v>
      </c>
      <c r="Z100" s="7">
        <f t="shared" si="8"/>
        <v>-0.014507247746087</v>
      </c>
      <c r="AA100" s="7">
        <f t="shared" si="9"/>
        <v>-0.0147851542400996</v>
      </c>
      <c r="AB100" s="7">
        <f t="shared" si="10"/>
        <v>-0.00521784206890486</v>
      </c>
      <c r="AC100" s="41">
        <f t="shared" si="11"/>
        <v>-0.0386958458724539</v>
      </c>
      <c r="AE100">
        <v>0.0542307333726913</v>
      </c>
      <c r="AF100">
        <v>0.0454055784095014</v>
      </c>
      <c r="AG100">
        <v>-0.00265797069339079</v>
      </c>
      <c r="AH100">
        <v>-0.00712725956680114</v>
      </c>
      <c r="AI100">
        <v>0.0038240799263937</v>
      </c>
      <c r="AJ100">
        <v>0.0115700895782319</v>
      </c>
      <c r="AK100">
        <v>-0.00443049391726352</v>
      </c>
      <c r="AL100">
        <v>-0.0108677767593249</v>
      </c>
      <c r="AM100">
        <v>0.0687322080934657</v>
      </c>
      <c r="AN100">
        <v>0.0111451599636621</v>
      </c>
      <c r="AO100">
        <v>0.182295435418513</v>
      </c>
      <c r="AP100">
        <v>0.0223116842665564</v>
      </c>
      <c r="AR100">
        <f t="shared" si="24"/>
        <v>0.0493785925176155</v>
      </c>
      <c r="AS100">
        <f t="shared" si="25"/>
        <v>0.0400782403899776</v>
      </c>
      <c r="AT100">
        <f t="shared" si="26"/>
        <v>-0.00636231278180683</v>
      </c>
      <c r="AU100">
        <f t="shared" si="27"/>
        <v>-0.00955449384840897</v>
      </c>
      <c r="AV100">
        <f t="shared" si="28"/>
        <v>0.000406483985990672</v>
      </c>
      <c r="AW100">
        <f t="shared" si="29"/>
        <v>0.00891628231917872</v>
      </c>
      <c r="AX100">
        <f t="shared" si="30"/>
        <v>-0.00829733275070312</v>
      </c>
      <c r="AY100">
        <f t="shared" si="31"/>
        <v>-0.012622052651084</v>
      </c>
      <c r="AZ100">
        <f t="shared" si="32"/>
        <v>0.0658196318311436</v>
      </c>
      <c r="BA100">
        <f t="shared" si="33"/>
        <v>0.00775335924006339</v>
      </c>
      <c r="BB100">
        <f t="shared" si="34"/>
        <v>0.176106296736801</v>
      </c>
      <c r="BC100">
        <f t="shared" si="35"/>
        <v>0.01685724190886</v>
      </c>
    </row>
    <row r="101" customHeight="1" spans="1:55">
      <c r="A101" s="39">
        <v>45176</v>
      </c>
      <c r="C101" s="7">
        <f>(PFC.NS!F99-PFC.NS!B99)/PFC.NS!B99</f>
        <v>0.018918187980837</v>
      </c>
      <c r="D101" s="7">
        <f>(RECLTD.NS!F99-RECLTD.NS!B99)/RECLTD.NS!B99</f>
        <v>0.0148056933716694</v>
      </c>
      <c r="E101" s="7">
        <f>(OIL.NS!F99-OIL.NS!B99)/OIL.NS!B99</f>
        <v>-0.0340466549295774</v>
      </c>
      <c r="F101" s="7">
        <f>(ONGC.NS!F99-ONGC.NS!B99)/ONGC.NS!B99</f>
        <v>-0.0598789513513514</v>
      </c>
      <c r="G101" s="7">
        <f>(IOC.NS!F99-IOC.NS!B99)/IOC.NS!B99</f>
        <v>-0.0459663328365117</v>
      </c>
      <c r="H101" s="7">
        <f>GAIL.NS!F99/GAIL.NS!B99-1</f>
        <v>-0.0229223344991579</v>
      </c>
      <c r="I101" s="7">
        <f>ENGINERSIN.NS!F99/ENGINERSIN.NS!B99-1</f>
        <v>-0.0169403777969243</v>
      </c>
      <c r="J101" s="7">
        <f>CONCOR.NS!F99/CONCOR.NS!B99-1</f>
        <v>-0.0124941257225434</v>
      </c>
      <c r="K101" s="7">
        <f>COALINDIA.NS!F99/COALINDIA.NS!B99-1</f>
        <v>0.0117212539062499</v>
      </c>
      <c r="L101" s="7">
        <f>BEL.NS!F99/BEL.NS!B99-1</f>
        <v>0.00270745401316264</v>
      </c>
      <c r="M101" s="7">
        <f>COCHINSHIP.NS!F99/COCHINSHIP.NS!B99-1</f>
        <v>0.183216418848168</v>
      </c>
      <c r="N101" s="7">
        <f>SJVN.NS!F99/SJVN.NS!B99-1</f>
        <v>0.00452132059649979</v>
      </c>
      <c r="R101" s="7">
        <f t="shared" si="0"/>
        <v>0.0429662125805458</v>
      </c>
      <c r="S101" s="7">
        <f t="shared" si="1"/>
        <v>0.0387975086949603</v>
      </c>
      <c r="T101" s="7">
        <f t="shared" si="2"/>
        <v>-0.00616101132145762</v>
      </c>
      <c r="U101" s="7">
        <f t="shared" si="3"/>
        <v>-0.029920137109662</v>
      </c>
      <c r="V101" s="7">
        <f t="shared" si="4"/>
        <v>-0.0102143877555634</v>
      </c>
      <c r="W101" s="7">
        <f t="shared" si="5"/>
        <v>0.00131417531844232</v>
      </c>
      <c r="X101" s="7">
        <f t="shared" si="6"/>
        <v>-0.00751716081411022</v>
      </c>
      <c r="Y101" s="7">
        <f t="shared" si="7"/>
        <v>-0.00444784849105304</v>
      </c>
      <c r="Z101" s="7">
        <f t="shared" si="8"/>
        <v>0.0525101427723465</v>
      </c>
      <c r="AA101" s="7">
        <f t="shared" si="9"/>
        <v>0.0107962570684366</v>
      </c>
      <c r="AB101" s="7">
        <f t="shared" si="10"/>
        <v>0.18942298928999</v>
      </c>
      <c r="AC101" s="41">
        <f t="shared" si="11"/>
        <v>0.0141192983837596</v>
      </c>
      <c r="AE101">
        <v>0.115389149336668</v>
      </c>
      <c r="AF101">
        <v>0.0954767773784366</v>
      </c>
      <c r="AG101">
        <v>-0.0015980713456367</v>
      </c>
      <c r="AH101">
        <v>0.0147462711171933</v>
      </c>
      <c r="AI101">
        <v>0.0247724684739363</v>
      </c>
      <c r="AJ101">
        <v>0.0157421796800743</v>
      </c>
      <c r="AK101">
        <v>0.00221765272474421</v>
      </c>
      <c r="AL101">
        <v>0.0256471242975243</v>
      </c>
      <c r="AM101">
        <v>0.0291335030233169</v>
      </c>
      <c r="AN101">
        <v>0.0243699353559605</v>
      </c>
      <c r="AO101">
        <v>0.0537571056141106</v>
      </c>
      <c r="AP101">
        <v>0.0086309103020316</v>
      </c>
      <c r="AR101">
        <f t="shared" si="24"/>
        <v>0.110537008481592</v>
      </c>
      <c r="AS101">
        <f t="shared" si="25"/>
        <v>0.0901494393589127</v>
      </c>
      <c r="AT101">
        <f t="shared" si="26"/>
        <v>-0.00530241343405274</v>
      </c>
      <c r="AU101">
        <f t="shared" si="27"/>
        <v>0.0123190368355855</v>
      </c>
      <c r="AV101">
        <f t="shared" si="28"/>
        <v>0.0213548725335333</v>
      </c>
      <c r="AW101">
        <f t="shared" si="29"/>
        <v>0.0130883724210211</v>
      </c>
      <c r="AX101">
        <f t="shared" si="30"/>
        <v>-0.00164918610869539</v>
      </c>
      <c r="AY101">
        <f t="shared" si="31"/>
        <v>0.0238928484057652</v>
      </c>
      <c r="AZ101">
        <f t="shared" si="32"/>
        <v>0.0262209267609949</v>
      </c>
      <c r="BA101">
        <f t="shared" si="33"/>
        <v>0.0209781346323618</v>
      </c>
      <c r="BB101">
        <f t="shared" si="34"/>
        <v>0.0475679669323991</v>
      </c>
      <c r="BC101">
        <f t="shared" si="35"/>
        <v>0.00317646794433521</v>
      </c>
    </row>
    <row r="102" customHeight="1" spans="1:55">
      <c r="A102" s="39">
        <v>45177</v>
      </c>
      <c r="C102" s="7">
        <f>(PFC.NS!F100-PFC.NS!B100)/PFC.NS!B100</f>
        <v>0.0834878430881653</v>
      </c>
      <c r="D102" s="7">
        <f>(RECLTD.NS!F100-RECLTD.NS!B100)/RECLTD.NS!B100</f>
        <v>0.073653013157135</v>
      </c>
      <c r="E102" s="7">
        <f>(OIL.NS!F100-OIL.NS!B100)/OIL.NS!B100</f>
        <v>-0.028232413803816</v>
      </c>
      <c r="F102" s="7">
        <f>(ONGC.NS!F100-ONGC.NS!B100)/ONGC.NS!B100</f>
        <v>-0.0328432657534247</v>
      </c>
      <c r="G102" s="7">
        <f>(IOC.NS!F100-IOC.NS!B100)/IOC.NS!B100</f>
        <v>-0.0299926257047492</v>
      </c>
      <c r="H102" s="7">
        <f>GAIL.NS!F100/GAIL.NS!B100-1</f>
        <v>-0.0241898310412574</v>
      </c>
      <c r="I102" s="7">
        <f>ENGINERSIN.NS!F100/ENGINERSIN.NS!B100-1</f>
        <v>-0.014757873823678</v>
      </c>
      <c r="J102" s="7">
        <f>CONCOR.NS!F100/CONCOR.NS!B100-1</f>
        <v>0.0131601329479769</v>
      </c>
      <c r="K102" s="7">
        <f>COALINDIA.NS!F100/COALINDIA.NS!B100-1</f>
        <v>-0.0289249046848165</v>
      </c>
      <c r="L102" s="7">
        <f>BEL.NS!F100/BEL.NS!B100-1</f>
        <v>0.0120921662306901</v>
      </c>
      <c r="M102" s="7">
        <f>COCHINSHIP.NS!F100/COCHINSHIP.NS!B100-1</f>
        <v>-0.00635162333333328</v>
      </c>
      <c r="N102" s="7">
        <f>SJVN.NS!F100/SJVN.NS!B100-1</f>
        <v>-0.011445357063775</v>
      </c>
      <c r="R102" s="7">
        <f t="shared" si="0"/>
        <v>0.107535867687874</v>
      </c>
      <c r="S102" s="7">
        <f t="shared" si="1"/>
        <v>0.0976448284804259</v>
      </c>
      <c r="T102" s="7">
        <f t="shared" si="2"/>
        <v>-0.000346770195696216</v>
      </c>
      <c r="U102" s="7">
        <f t="shared" si="3"/>
        <v>-0.00288445151173534</v>
      </c>
      <c r="V102" s="7">
        <f t="shared" si="4"/>
        <v>0.00575931937619909</v>
      </c>
      <c r="W102" s="7">
        <f t="shared" si="5"/>
        <v>4.66787763428629e-5</v>
      </c>
      <c r="X102" s="7">
        <f t="shared" si="6"/>
        <v>-0.00533465684086395</v>
      </c>
      <c r="Y102" s="7">
        <f t="shared" si="7"/>
        <v>0.0212064101794673</v>
      </c>
      <c r="Z102" s="7">
        <f t="shared" si="8"/>
        <v>0.0118639841812801</v>
      </c>
      <c r="AA102" s="7">
        <f t="shared" si="9"/>
        <v>0.020180969285964</v>
      </c>
      <c r="AB102" s="7">
        <f t="shared" si="10"/>
        <v>-0.000145052891511126</v>
      </c>
      <c r="AC102" s="41">
        <f t="shared" si="11"/>
        <v>-0.00184737927651521</v>
      </c>
      <c r="AE102">
        <v>0.00359892197793159</v>
      </c>
      <c r="AF102">
        <v>0.00110992666669389</v>
      </c>
      <c r="AG102">
        <v>0</v>
      </c>
      <c r="AH102">
        <v>-0.00570884951590041</v>
      </c>
      <c r="AI102">
        <v>0.0126851233053942</v>
      </c>
      <c r="AJ102">
        <v>0.00350803405654265</v>
      </c>
      <c r="AK102">
        <v>0.0219101339323644</v>
      </c>
      <c r="AL102">
        <v>0.0342492824396081</v>
      </c>
      <c r="AM102">
        <v>-0.0112289761552874</v>
      </c>
      <c r="AN102">
        <v>0.00972221197166868</v>
      </c>
      <c r="AO102">
        <v>-0.00447469461040135</v>
      </c>
      <c r="AP102">
        <v>0.182321662746066</v>
      </c>
      <c r="AR102">
        <f t="shared" si="24"/>
        <v>-0.00125321887714426</v>
      </c>
      <c r="AS102">
        <f t="shared" si="25"/>
        <v>-0.00421741135283</v>
      </c>
      <c r="AT102">
        <f t="shared" si="26"/>
        <v>-0.00370434208841604</v>
      </c>
      <c r="AU102">
        <f t="shared" si="27"/>
        <v>-0.00813608379750824</v>
      </c>
      <c r="AV102">
        <f t="shared" si="28"/>
        <v>0.00926752736499121</v>
      </c>
      <c r="AW102">
        <f t="shared" si="29"/>
        <v>0.000854226797489461</v>
      </c>
      <c r="AX102">
        <f t="shared" si="30"/>
        <v>0.0180432950989248</v>
      </c>
      <c r="AY102">
        <f t="shared" si="31"/>
        <v>0.032495006547849</v>
      </c>
      <c r="AZ102">
        <f t="shared" si="32"/>
        <v>-0.0141415524176094</v>
      </c>
      <c r="BA102">
        <f t="shared" si="33"/>
        <v>0.00633041124806998</v>
      </c>
      <c r="BB102">
        <f t="shared" si="34"/>
        <v>-0.0106638332921129</v>
      </c>
      <c r="BC102">
        <f t="shared" si="35"/>
        <v>0.17686722038837</v>
      </c>
    </row>
    <row r="103" customHeight="1" spans="1:55">
      <c r="A103" s="39">
        <v>45180</v>
      </c>
      <c r="C103" s="7">
        <f>(PFC.NS!F101-PFC.NS!B101)/PFC.NS!B101</f>
        <v>-0.0412052560600618</v>
      </c>
      <c r="D103" s="7">
        <f>(RECLTD.NS!F101-RECLTD.NS!B101)/RECLTD.NS!B101</f>
        <v>-0.0295276884469261</v>
      </c>
      <c r="E103" s="7">
        <f>(OIL.NS!F101-OIL.NS!B101)/OIL.NS!B101</f>
        <v>-0.0355890845070423</v>
      </c>
      <c r="F103" s="7">
        <f>(ONGC.NS!F101-ONGC.NS!B101)/ONGC.NS!B101</f>
        <v>-0.053646099546715</v>
      </c>
      <c r="G103" s="7">
        <f>(IOC.NS!F101-IOC.NS!B101)/IOC.NS!B101</f>
        <v>-0.0515560942408377</v>
      </c>
      <c r="H103" s="7">
        <f>GAIL.NS!F101/GAIL.NS!B101-1</f>
        <v>-0.033670330368445</v>
      </c>
      <c r="I103" s="7">
        <f>ENGINERSIN.NS!F101/ENGINERSIN.NS!B101-1</f>
        <v>0.00960778915910843</v>
      </c>
      <c r="J103" s="7">
        <f>CONCOR.NS!F101/CONCOR.NS!B101-1</f>
        <v>0.0133172569832403</v>
      </c>
      <c r="K103" s="7">
        <f>COALINDIA.NS!F101/COALINDIA.NS!B101-1</f>
        <v>-0.0715503943661971</v>
      </c>
      <c r="L103" s="7">
        <f>BEL.NS!F101/BEL.NS!B101-1</f>
        <v>-0.00492361600594593</v>
      </c>
      <c r="M103" s="7">
        <f>COCHINSHIP.NS!F101/COCHINSHIP.NS!B101-1</f>
        <v>-0.0338939607934483</v>
      </c>
      <c r="N103" s="7">
        <f>SJVN.NS!F101/SJVN.NS!B101-1</f>
        <v>0.130326506123061</v>
      </c>
      <c r="R103" s="7">
        <f t="shared" si="0"/>
        <v>-0.017157231460353</v>
      </c>
      <c r="S103" s="7">
        <f t="shared" si="1"/>
        <v>-0.00553587312363527</v>
      </c>
      <c r="T103" s="7">
        <f t="shared" si="2"/>
        <v>-0.00770344089892252</v>
      </c>
      <c r="U103" s="7">
        <f t="shared" si="3"/>
        <v>-0.0236872853050256</v>
      </c>
      <c r="V103" s="7">
        <f t="shared" si="4"/>
        <v>-0.0158041491598894</v>
      </c>
      <c r="W103" s="7">
        <f t="shared" si="5"/>
        <v>-0.00943382055084478</v>
      </c>
      <c r="X103" s="7">
        <f t="shared" si="6"/>
        <v>0.0190310061419225</v>
      </c>
      <c r="Y103" s="7">
        <f t="shared" si="7"/>
        <v>0.0213635342147306</v>
      </c>
      <c r="Z103" s="7">
        <f t="shared" si="8"/>
        <v>-0.0307615055001005</v>
      </c>
      <c r="AA103" s="7">
        <f t="shared" si="9"/>
        <v>0.00316518704932801</v>
      </c>
      <c r="AB103" s="7">
        <f t="shared" si="10"/>
        <v>-0.0276873903516262</v>
      </c>
      <c r="AC103" s="41">
        <f t="shared" si="11"/>
        <v>0.139924483910321</v>
      </c>
      <c r="AE103">
        <v>-0.0791449990823072</v>
      </c>
      <c r="AF103">
        <v>-0.0852482319956004</v>
      </c>
      <c r="AG103">
        <v>-0.0321443018244271</v>
      </c>
      <c r="AH103">
        <v>-0.0137251905909399</v>
      </c>
      <c r="AI103">
        <v>-0.0390946206965109</v>
      </c>
      <c r="AJ103">
        <v>-0.0498607464070284</v>
      </c>
      <c r="AK103">
        <v>-0.0944127284397599</v>
      </c>
      <c r="AL103">
        <v>-0.0475980920387141</v>
      </c>
      <c r="AM103">
        <v>-0.0298367868583911</v>
      </c>
      <c r="AN103">
        <v>-0.0757041122221549</v>
      </c>
      <c r="AO103">
        <v>-0.122059083585937</v>
      </c>
      <c r="AP103">
        <v>-0.0877219780767005</v>
      </c>
      <c r="AR103">
        <f t="shared" si="24"/>
        <v>-0.0839971399373831</v>
      </c>
      <c r="AS103">
        <f t="shared" si="25"/>
        <v>-0.0905755700151243</v>
      </c>
      <c r="AT103">
        <f t="shared" si="26"/>
        <v>-0.0358486439128431</v>
      </c>
      <c r="AU103">
        <f t="shared" si="27"/>
        <v>-0.0161524248725477</v>
      </c>
      <c r="AV103">
        <f t="shared" si="28"/>
        <v>-0.0425122166369139</v>
      </c>
      <c r="AW103">
        <f t="shared" si="29"/>
        <v>-0.0525145536660816</v>
      </c>
      <c r="AX103">
        <f t="shared" si="30"/>
        <v>-0.0982795672731995</v>
      </c>
      <c r="AY103">
        <f t="shared" si="31"/>
        <v>-0.0493523679304732</v>
      </c>
      <c r="AZ103">
        <f t="shared" si="32"/>
        <v>-0.0327493631207132</v>
      </c>
      <c r="BA103">
        <f t="shared" si="33"/>
        <v>-0.0790959129457536</v>
      </c>
      <c r="BB103">
        <f t="shared" si="34"/>
        <v>-0.128248222267649</v>
      </c>
      <c r="BC103">
        <f t="shared" si="35"/>
        <v>-0.0931764204343969</v>
      </c>
    </row>
    <row r="104" customHeight="1" spans="1:55">
      <c r="A104" s="39">
        <v>45181</v>
      </c>
      <c r="C104" s="7">
        <f>(PFC.NS!F102-PFC.NS!B102)/PFC.NS!B102</f>
        <v>-0.111008309492625</v>
      </c>
      <c r="D104" s="7">
        <f>(RECLTD.NS!F102-RECLTD.NS!B102)/RECLTD.NS!B102</f>
        <v>-0.106538797654425</v>
      </c>
      <c r="E104" s="7">
        <f>(OIL.NS!F102-OIL.NS!B102)/OIL.NS!B102</f>
        <v>-0.0651089327412507</v>
      </c>
      <c r="F104" s="7">
        <f>(ONGC.NS!F102-ONGC.NS!B102)/ONGC.NS!B102</f>
        <v>-0.063516427475799</v>
      </c>
      <c r="G104" s="7">
        <f>(IOC.NS!F102-IOC.NS!B102)/IOC.NS!B102</f>
        <v>-0.0917240231131591</v>
      </c>
      <c r="H104" s="7">
        <f>GAIL.NS!F102/GAIL.NS!B102-1</f>
        <v>-0.0810271240310078</v>
      </c>
      <c r="I104" s="7">
        <f>ENGINERSIN.NS!F102/ENGINERSIN.NS!B102-1</f>
        <v>-0.106430337423313</v>
      </c>
      <c r="J104" s="7">
        <f>CONCOR.NS!F102/CONCOR.NS!B102-1</f>
        <v>-0.0638564830852503</v>
      </c>
      <c r="K104" s="7">
        <f>COALINDIA.NS!F102/COALINDIA.NS!B102-1</f>
        <v>-0.0859694892857144</v>
      </c>
      <c r="L104" s="7">
        <f>BEL.NS!F102/BEL.NS!B102-1</f>
        <v>-0.0790691184341999</v>
      </c>
      <c r="M104" s="7">
        <f>COCHINSHIP.NS!F102/COCHINSHIP.NS!B102-1</f>
        <v>-0.123758655652045</v>
      </c>
      <c r="N104" s="7">
        <f>SJVN.NS!F102/SJVN.NS!B102-1</f>
        <v>-0.134361761342634</v>
      </c>
      <c r="R104" s="7">
        <f t="shared" si="0"/>
        <v>-0.0869602848929166</v>
      </c>
      <c r="S104" s="7">
        <f t="shared" si="1"/>
        <v>-0.082546982331134</v>
      </c>
      <c r="T104" s="7">
        <f t="shared" si="2"/>
        <v>-0.0372232891331309</v>
      </c>
      <c r="U104" s="7">
        <f t="shared" si="3"/>
        <v>-0.0335576132341097</v>
      </c>
      <c r="V104" s="7">
        <f t="shared" si="4"/>
        <v>-0.0559720780322107</v>
      </c>
      <c r="W104" s="7">
        <f t="shared" si="5"/>
        <v>-0.0567906142134075</v>
      </c>
      <c r="X104" s="7">
        <f t="shared" si="6"/>
        <v>-0.0970071204404987</v>
      </c>
      <c r="Y104" s="7">
        <f t="shared" si="7"/>
        <v>-0.0558102058537599</v>
      </c>
      <c r="Z104" s="7">
        <f t="shared" si="8"/>
        <v>-0.0451806004196178</v>
      </c>
      <c r="AA104" s="7">
        <f t="shared" si="9"/>
        <v>-0.070980315378926</v>
      </c>
      <c r="AB104" s="7">
        <f t="shared" si="10"/>
        <v>-0.117552085210223</v>
      </c>
      <c r="AC104" s="41">
        <f t="shared" si="11"/>
        <v>-0.124763783555375</v>
      </c>
      <c r="AE104">
        <v>-0.0167532245099813</v>
      </c>
      <c r="AF104">
        <v>-0.0160328611542772</v>
      </c>
      <c r="AG104">
        <v>0.00494265653523888</v>
      </c>
      <c r="AH104">
        <v>0.0164477794386561</v>
      </c>
      <c r="AI104">
        <v>0.0167888594467375</v>
      </c>
      <c r="AJ104">
        <v>0.0162274916440724</v>
      </c>
      <c r="AK104">
        <v>-0.00340836755019826</v>
      </c>
      <c r="AL104">
        <v>-0.000572040206373941</v>
      </c>
      <c r="AM104">
        <v>0.0323429421532593</v>
      </c>
      <c r="AN104">
        <v>0.0125929286709098</v>
      </c>
      <c r="AO104">
        <v>0.020019746500835</v>
      </c>
      <c r="AP104">
        <v>0.0759340056780329</v>
      </c>
      <c r="AR104">
        <f t="shared" si="24"/>
        <v>-0.0216053653650571</v>
      </c>
      <c r="AS104">
        <f t="shared" si="25"/>
        <v>-0.0213601991738011</v>
      </c>
      <c r="AT104">
        <f t="shared" si="26"/>
        <v>0.00123831444682284</v>
      </c>
      <c r="AU104">
        <f t="shared" si="27"/>
        <v>0.0140205451570483</v>
      </c>
      <c r="AV104">
        <f t="shared" si="28"/>
        <v>0.0133712635063344</v>
      </c>
      <c r="AW104">
        <f t="shared" si="29"/>
        <v>0.0135736843850192</v>
      </c>
      <c r="AX104">
        <f t="shared" si="30"/>
        <v>-0.00727520638363786</v>
      </c>
      <c r="AY104">
        <f t="shared" si="31"/>
        <v>-0.00232631609813304</v>
      </c>
      <c r="AZ104">
        <f t="shared" si="32"/>
        <v>0.0294303658909373</v>
      </c>
      <c r="BA104">
        <f t="shared" si="33"/>
        <v>0.00920112794731106</v>
      </c>
      <c r="BB104">
        <f t="shared" si="34"/>
        <v>0.0138306078191235</v>
      </c>
      <c r="BC104">
        <f t="shared" si="35"/>
        <v>0.0704795633203366</v>
      </c>
    </row>
    <row r="105" customHeight="1" spans="1:55">
      <c r="A105" s="39">
        <v>45182</v>
      </c>
      <c r="C105" s="7">
        <f>(PFC.NS!F103-PFC.NS!B103)/PFC.NS!B103</f>
        <v>-0.0489348991638639</v>
      </c>
      <c r="D105" s="7">
        <f>(RECLTD.NS!F103-RECLTD.NS!B103)/RECLTD.NS!B103</f>
        <v>-0.0349514233870968</v>
      </c>
      <c r="E105" s="7">
        <f>(OIL.NS!F103-OIL.NS!B103)/OIL.NS!B103</f>
        <v>-0.0309296577755168</v>
      </c>
      <c r="F105" s="7">
        <f>(ONGC.NS!F103-ONGC.NS!B103)/ONGC.NS!B103</f>
        <v>-0.032546438676628</v>
      </c>
      <c r="G105" s="7">
        <f>(IOC.NS!F103-IOC.NS!B103)/IOC.NS!B103</f>
        <v>-0.0361438294636816</v>
      </c>
      <c r="H105" s="7">
        <f>GAIL.NS!F103/GAIL.NS!B103-1</f>
        <v>-0.0212272546097035</v>
      </c>
      <c r="I105" s="7">
        <f>ENGINERSIN.NS!F103/ENGINERSIN.NS!B103-1</f>
        <v>-0.0172222887722876</v>
      </c>
      <c r="J105" s="7">
        <f>CONCOR.NS!F103/CONCOR.NS!B103-1</f>
        <v>-0.00872483297491033</v>
      </c>
      <c r="K105" s="7">
        <f>COALINDIA.NS!F103/COALINDIA.NS!B103-1</f>
        <v>-0.0263670755064457</v>
      </c>
      <c r="L105" s="7">
        <f>BEL.NS!F103/BEL.NS!B103-1</f>
        <v>-0.00108020740740733</v>
      </c>
      <c r="M105" s="7">
        <f>COCHINSHIP.NS!F103/COCHINSHIP.NS!B103-1</f>
        <v>-0.00190593239115844</v>
      </c>
      <c r="N105" s="7">
        <f>SJVN.NS!F103/SJVN.NS!B103-1</f>
        <v>0.0599570579557656</v>
      </c>
      <c r="R105" s="7">
        <f t="shared" si="0"/>
        <v>-0.0248868745641551</v>
      </c>
      <c r="S105" s="7">
        <f t="shared" si="1"/>
        <v>-0.010959608063806</v>
      </c>
      <c r="T105" s="7">
        <f t="shared" si="2"/>
        <v>-0.00304401416739705</v>
      </c>
      <c r="U105" s="7">
        <f t="shared" si="3"/>
        <v>-0.00258762443493866</v>
      </c>
      <c r="V105" s="7">
        <f t="shared" si="4"/>
        <v>-0.000391884382733299</v>
      </c>
      <c r="W105" s="7">
        <f t="shared" si="5"/>
        <v>0.00300925520789671</v>
      </c>
      <c r="X105" s="7">
        <f t="shared" si="6"/>
        <v>-0.00779907178947356</v>
      </c>
      <c r="Y105" s="7">
        <f t="shared" si="7"/>
        <v>-0.000678555743419991</v>
      </c>
      <c r="Z105" s="7">
        <f t="shared" si="8"/>
        <v>0.0144218133596509</v>
      </c>
      <c r="AA105" s="7">
        <f t="shared" si="9"/>
        <v>0.00700859564786661</v>
      </c>
      <c r="AB105" s="7">
        <f t="shared" si="10"/>
        <v>0.00430063805066371</v>
      </c>
      <c r="AC105" s="41">
        <f t="shared" si="11"/>
        <v>0.0695550357430254</v>
      </c>
      <c r="AE105">
        <v>0.00484092555009306</v>
      </c>
      <c r="AF105">
        <v>0.00855577961178662</v>
      </c>
      <c r="AG105">
        <v>0.0154030684899033</v>
      </c>
      <c r="AH105">
        <v>0.0215177801045171</v>
      </c>
      <c r="AI105">
        <v>0.0165117302523268</v>
      </c>
      <c r="AJ105">
        <v>0.0131922879594088</v>
      </c>
      <c r="AK105">
        <v>0.0122159996329229</v>
      </c>
      <c r="AL105">
        <v>0.0334080055738367</v>
      </c>
      <c r="AM105">
        <v>-0.00753786003753038</v>
      </c>
      <c r="AN105">
        <v>0.00696857234920429</v>
      </c>
      <c r="AO105">
        <v>-0.000828262920012539</v>
      </c>
      <c r="AP105">
        <v>0.0189237285736388</v>
      </c>
      <c r="AR105">
        <f t="shared" si="24"/>
        <v>-1.12153049827883e-5</v>
      </c>
      <c r="AS105">
        <f t="shared" si="25"/>
        <v>0.00322844159226274</v>
      </c>
      <c r="AT105">
        <f t="shared" si="26"/>
        <v>0.0116987264014872</v>
      </c>
      <c r="AU105">
        <f t="shared" si="27"/>
        <v>0.0190905458229093</v>
      </c>
      <c r="AV105">
        <f t="shared" si="28"/>
        <v>0.0130941343119238</v>
      </c>
      <c r="AW105">
        <f t="shared" si="29"/>
        <v>0.0105384807003556</v>
      </c>
      <c r="AX105">
        <f t="shared" si="30"/>
        <v>0.0083491607994833</v>
      </c>
      <c r="AY105">
        <f t="shared" si="31"/>
        <v>0.0316537296820776</v>
      </c>
      <c r="AZ105">
        <f t="shared" si="32"/>
        <v>-0.0104504362998524</v>
      </c>
      <c r="BA105">
        <f t="shared" si="33"/>
        <v>0.00357677162560558</v>
      </c>
      <c r="BB105">
        <f t="shared" si="34"/>
        <v>-0.00701740160172406</v>
      </c>
      <c r="BC105">
        <f t="shared" si="35"/>
        <v>0.0134692862159425</v>
      </c>
    </row>
    <row r="106" customHeight="1" spans="1:55">
      <c r="A106" s="39">
        <v>45183</v>
      </c>
      <c r="C106" s="7">
        <f>(PFC.NS!F104-PFC.NS!B104)/PFC.NS!B104</f>
        <v>-0.0380501851582398</v>
      </c>
      <c r="D106" s="7">
        <f>(RECLTD.NS!F104-RECLTD.NS!B104)/RECLTD.NS!B104</f>
        <v>-0.0161463293381782</v>
      </c>
      <c r="E106" s="7">
        <f>(OIL.NS!F104-OIL.NS!B104)/OIL.NS!B104</f>
        <v>-0.0176731744223484</v>
      </c>
      <c r="F106" s="7">
        <f>(ONGC.NS!F104-ONGC.NS!B104)/ONGC.NS!B104</f>
        <v>-0.0267522273342355</v>
      </c>
      <c r="G106" s="7">
        <f>(IOC.NS!F104-IOC.NS!B104)/IOC.NS!B104</f>
        <v>-0.0378941247413275</v>
      </c>
      <c r="H106" s="7">
        <f>GAIL.NS!F104/GAIL.NS!B104-1</f>
        <v>-0.0229135259603087</v>
      </c>
      <c r="I106" s="7">
        <f>ENGINERSIN.NS!F104/ENGINERSIN.NS!B104-1</f>
        <v>-0.00783009421350056</v>
      </c>
      <c r="J106" s="7">
        <f>CONCOR.NS!F104/CONCOR.NS!B104-1</f>
        <v>-0.00118284177436256</v>
      </c>
      <c r="K106" s="7">
        <f>COALINDIA.NS!F104/COALINDIA.NS!B104-1</f>
        <v>-0.0673435009176039</v>
      </c>
      <c r="L106" s="7">
        <f>BEL.NS!F104/BEL.NS!B104-1</f>
        <v>-0.0159623550724639</v>
      </c>
      <c r="M106" s="7">
        <f>COCHINSHIP.NS!F104/COCHINSHIP.NS!B104-1</f>
        <v>-0.0319815593207181</v>
      </c>
      <c r="N106" s="7">
        <f>SJVN.NS!F104/SJVN.NS!B104-1</f>
        <v>-0.0212801166517419</v>
      </c>
      <c r="R106" s="7">
        <f t="shared" si="0"/>
        <v>-0.014002160558531</v>
      </c>
      <c r="S106" s="7">
        <f t="shared" si="1"/>
        <v>0.00784548598511266</v>
      </c>
      <c r="T106" s="7">
        <f t="shared" si="2"/>
        <v>0.0102124691857714</v>
      </c>
      <c r="U106" s="7">
        <f t="shared" si="3"/>
        <v>0.00320658690745387</v>
      </c>
      <c r="V106" s="7">
        <f t="shared" si="4"/>
        <v>-0.00214217966037917</v>
      </c>
      <c r="W106" s="7">
        <f t="shared" si="5"/>
        <v>0.00132298385729153</v>
      </c>
      <c r="X106" s="7">
        <f t="shared" si="6"/>
        <v>0.00159312276931348</v>
      </c>
      <c r="Y106" s="7">
        <f t="shared" si="7"/>
        <v>0.00686343545712778</v>
      </c>
      <c r="Z106" s="7">
        <f t="shared" si="8"/>
        <v>-0.0265546120515073</v>
      </c>
      <c r="AA106" s="7">
        <f t="shared" si="9"/>
        <v>-0.00787355201718997</v>
      </c>
      <c r="AB106" s="7">
        <f t="shared" si="10"/>
        <v>-0.025774988878896</v>
      </c>
      <c r="AC106" s="41">
        <f t="shared" si="11"/>
        <v>-0.0116821388644821</v>
      </c>
      <c r="AE106">
        <v>-0.000536689971581561</v>
      </c>
      <c r="AF106">
        <v>-0.00651207567283984</v>
      </c>
      <c r="AG106">
        <v>0.0225807874273408</v>
      </c>
      <c r="AH106">
        <v>-0.00667471213713712</v>
      </c>
      <c r="AI106">
        <v>-0.028940945191098</v>
      </c>
      <c r="AJ106">
        <v>-0.0164168014437916</v>
      </c>
      <c r="AK106">
        <v>0.032517731407645</v>
      </c>
      <c r="AL106">
        <v>-0.0076378342048156</v>
      </c>
      <c r="AM106">
        <v>0.00628550878190102</v>
      </c>
      <c r="AN106">
        <v>-0.00807341971804271</v>
      </c>
      <c r="AO106">
        <v>0.018875503017282</v>
      </c>
      <c r="AP106">
        <v>-0.0261966130118654</v>
      </c>
      <c r="AR106">
        <f t="shared" si="24"/>
        <v>-0.00538883082665741</v>
      </c>
      <c r="AS106">
        <f t="shared" si="25"/>
        <v>-0.0118394136923637</v>
      </c>
      <c r="AT106">
        <f t="shared" si="26"/>
        <v>0.0188764453389248</v>
      </c>
      <c r="AU106">
        <f t="shared" si="27"/>
        <v>-0.00910194641874494</v>
      </c>
      <c r="AV106">
        <f t="shared" si="28"/>
        <v>-0.032358541131501</v>
      </c>
      <c r="AW106">
        <f t="shared" si="29"/>
        <v>-0.0190706087028448</v>
      </c>
      <c r="AX106">
        <f t="shared" si="30"/>
        <v>0.0286508925742054</v>
      </c>
      <c r="AY106">
        <f t="shared" si="31"/>
        <v>-0.0093921100965747</v>
      </c>
      <c r="AZ106">
        <f t="shared" si="32"/>
        <v>0.00337293251957899</v>
      </c>
      <c r="BA106">
        <f t="shared" si="33"/>
        <v>-0.0114652204416414</v>
      </c>
      <c r="BB106">
        <f t="shared" si="34"/>
        <v>0.0126863643355705</v>
      </c>
      <c r="BC106">
        <f t="shared" si="35"/>
        <v>-0.0316510553695618</v>
      </c>
    </row>
    <row r="107" customHeight="1" spans="1:55">
      <c r="A107" s="39">
        <v>45184</v>
      </c>
      <c r="C107" s="7">
        <f>(PFC.NS!F105-PFC.NS!B105)/PFC.NS!B105</f>
        <v>-0.0354880817438617</v>
      </c>
      <c r="D107" s="7">
        <f>(RECLTD.NS!F105-RECLTD.NS!B105)/RECLTD.NS!B105</f>
        <v>-0.0329771330645161</v>
      </c>
      <c r="E107" s="7">
        <f>(OIL.NS!F105-OIL.NS!B105)/OIL.NS!B105</f>
        <v>-0.0285549228070175</v>
      </c>
      <c r="F107" s="7">
        <f>(ONGC.NS!F105-ONGC.NS!B105)/ONGC.NS!B105</f>
        <v>-0.0682766729516433</v>
      </c>
      <c r="G107" s="7">
        <f>(IOC.NS!F105-IOC.NS!B105)/IOC.NS!B105</f>
        <v>-0.0727690529468797</v>
      </c>
      <c r="H107" s="7">
        <f>GAIL.NS!F105/GAIL.NS!B105-1</f>
        <v>-0.0528467337654559</v>
      </c>
      <c r="I107" s="7">
        <f>ENGINERSIN.NS!F105/ENGINERSIN.NS!B105-1</f>
        <v>0.0163847800581944</v>
      </c>
      <c r="J107" s="7">
        <f>CONCOR.NS!F105/CONCOR.NS!B105-1</f>
        <v>-0.0187221756569848</v>
      </c>
      <c r="K107" s="7">
        <f>COALINDIA.NS!F105/COALINDIA.NS!B105-1</f>
        <v>-0.0520269371633753</v>
      </c>
      <c r="L107" s="7">
        <f>BEL.NS!F105/BEL.NS!B105-1</f>
        <v>-0.0203253745454545</v>
      </c>
      <c r="M107" s="7">
        <f>COCHINSHIP.NS!F105/COCHINSHIP.NS!B105-1</f>
        <v>0.00462404260771621</v>
      </c>
      <c r="N107" s="7">
        <f>SJVN.NS!F105/SJVN.NS!B105-1</f>
        <v>-0.0453577331277767</v>
      </c>
      <c r="R107" s="7">
        <f t="shared" si="0"/>
        <v>-0.0114400571441529</v>
      </c>
      <c r="S107" s="7">
        <f t="shared" si="1"/>
        <v>-0.00898531774122524</v>
      </c>
      <c r="T107" s="7">
        <f t="shared" si="2"/>
        <v>-0.00066927919889774</v>
      </c>
      <c r="U107" s="7">
        <f t="shared" si="3"/>
        <v>-0.038317858709954</v>
      </c>
      <c r="V107" s="7">
        <f t="shared" si="4"/>
        <v>-0.0370171078659314</v>
      </c>
      <c r="W107" s="7">
        <f t="shared" si="5"/>
        <v>-0.0286102239478557</v>
      </c>
      <c r="X107" s="7">
        <f t="shared" si="6"/>
        <v>0.0258079970410085</v>
      </c>
      <c r="Y107" s="7">
        <f t="shared" si="7"/>
        <v>-0.0106758984254944</v>
      </c>
      <c r="Z107" s="7">
        <f t="shared" si="8"/>
        <v>-0.0112380482972787</v>
      </c>
      <c r="AA107" s="7">
        <f t="shared" si="9"/>
        <v>-0.0122365714901805</v>
      </c>
      <c r="AB107" s="7">
        <f t="shared" si="10"/>
        <v>0.0108306130495384</v>
      </c>
      <c r="AC107" s="41">
        <f t="shared" si="11"/>
        <v>-0.0357597553405169</v>
      </c>
      <c r="AE107">
        <v>0.0282304502895416</v>
      </c>
      <c r="AF107">
        <v>0.0224093671266488</v>
      </c>
      <c r="AG107">
        <v>0.00508558573195941</v>
      </c>
      <c r="AH107">
        <v>0.000535673487085622</v>
      </c>
      <c r="AI107">
        <v>0.007044187608361</v>
      </c>
      <c r="AJ107">
        <v>-0.00282994324065841</v>
      </c>
      <c r="AK107">
        <v>-0.0128143381631507</v>
      </c>
      <c r="AL107">
        <v>0.0279825712450691</v>
      </c>
      <c r="AM107">
        <v>0.00695751565701201</v>
      </c>
      <c r="AN107">
        <v>0.0304812629502074</v>
      </c>
      <c r="AO107">
        <v>-0.0159800307015726</v>
      </c>
      <c r="AP107">
        <v>0.0171057595391087</v>
      </c>
      <c r="AR107">
        <f t="shared" si="24"/>
        <v>0.0233783094344658</v>
      </c>
      <c r="AS107">
        <f t="shared" si="25"/>
        <v>0.017082029107125</v>
      </c>
      <c r="AT107">
        <f t="shared" si="26"/>
        <v>0.00138124364354337</v>
      </c>
      <c r="AU107">
        <f t="shared" si="27"/>
        <v>-0.00189156079452221</v>
      </c>
      <c r="AV107">
        <f t="shared" si="28"/>
        <v>0.00362659166795797</v>
      </c>
      <c r="AW107">
        <f t="shared" si="29"/>
        <v>-0.0054837504997116</v>
      </c>
      <c r="AX107">
        <f t="shared" si="30"/>
        <v>-0.0166811769965903</v>
      </c>
      <c r="AY107">
        <f t="shared" si="31"/>
        <v>0.02622829535331</v>
      </c>
      <c r="AZ107">
        <f t="shared" si="32"/>
        <v>0.00404493939468998</v>
      </c>
      <c r="BA107">
        <f t="shared" si="33"/>
        <v>0.0270894622266087</v>
      </c>
      <c r="BB107">
        <f t="shared" si="34"/>
        <v>-0.0221691693832841</v>
      </c>
      <c r="BC107">
        <f t="shared" si="35"/>
        <v>0.0116513171814123</v>
      </c>
    </row>
    <row r="108" customHeight="1" spans="1:55">
      <c r="A108" s="39">
        <v>45187</v>
      </c>
      <c r="C108" s="7">
        <f>(PFC.NS!F106-PFC.NS!B106)/PFC.NS!B106</f>
        <v>-0.00432943141441072</v>
      </c>
      <c r="D108" s="7">
        <f>(RECLTD.NS!F106-RECLTD.NS!B106)/RECLTD.NS!B106</f>
        <v>-0.00705833198380562</v>
      </c>
      <c r="E108" s="7">
        <f>(OIL.NS!F106-OIL.NS!B106)/OIL.NS!B106</f>
        <v>-0.0253119509632224</v>
      </c>
      <c r="F108" s="7">
        <f>(ONGC.NS!F106-ONGC.NS!B106)/ONGC.NS!B106</f>
        <v>-0.0381751393190236</v>
      </c>
      <c r="G108" s="7">
        <f>(IOC.NS!F106-IOC.NS!B106)/IOC.NS!B106</f>
        <v>-0.05061782163951</v>
      </c>
      <c r="H108" s="7">
        <f>GAIL.NS!F106/GAIL.NS!B106-1</f>
        <v>-0.0373019125835706</v>
      </c>
      <c r="I108" s="7">
        <f>ENGINERSIN.NS!F106/ENGINERSIN.NS!B106-1</f>
        <v>-0.0259064143292916</v>
      </c>
      <c r="J108" s="7">
        <f>CONCOR.NS!F106/CONCOR.NS!B106-1</f>
        <v>0.0170724017700392</v>
      </c>
      <c r="K108" s="7">
        <f>COALINDIA.NS!F106/COALINDIA.NS!B106-1</f>
        <v>-0.048142601423957</v>
      </c>
      <c r="L108" s="7">
        <f>BEL.NS!F106/BEL.NS!B106-1</f>
        <v>-0.0422450620689654</v>
      </c>
      <c r="M108" s="7">
        <f>COCHINSHIP.NS!F106/COCHINSHIP.NS!B106-1</f>
        <v>-0.0361871216626872</v>
      </c>
      <c r="N108" s="7">
        <f>SJVN.NS!F106/SJVN.NS!B106-1</f>
        <v>0.000110670208644192</v>
      </c>
      <c r="R108" s="7">
        <f t="shared" si="0"/>
        <v>0.0197185931852981</v>
      </c>
      <c r="S108" s="7">
        <f t="shared" si="1"/>
        <v>0.0169334833394852</v>
      </c>
      <c r="T108" s="7">
        <f t="shared" si="2"/>
        <v>0.00257369264489734</v>
      </c>
      <c r="U108" s="7">
        <f t="shared" si="3"/>
        <v>-0.00821632507733421</v>
      </c>
      <c r="V108" s="7">
        <f t="shared" si="4"/>
        <v>-0.0148658765585617</v>
      </c>
      <c r="W108" s="7">
        <f t="shared" si="5"/>
        <v>-0.0130654027659704</v>
      </c>
      <c r="X108" s="7">
        <f t="shared" si="6"/>
        <v>-0.0164831973464776</v>
      </c>
      <c r="Y108" s="7">
        <f t="shared" si="7"/>
        <v>0.0251186790015296</v>
      </c>
      <c r="Z108" s="7">
        <f t="shared" si="8"/>
        <v>-0.00735371255786039</v>
      </c>
      <c r="AA108" s="7">
        <f t="shared" si="9"/>
        <v>-0.0341562590136915</v>
      </c>
      <c r="AB108" s="7">
        <f t="shared" si="10"/>
        <v>-0.0299805512208651</v>
      </c>
      <c r="AC108" s="41">
        <f t="shared" si="11"/>
        <v>0.00970864799590401</v>
      </c>
      <c r="AE108">
        <v>-0.00174118706932393</v>
      </c>
      <c r="AF108">
        <v>0.0152553998528267</v>
      </c>
      <c r="AG108">
        <v>-0.017468535333373</v>
      </c>
      <c r="AH108">
        <v>0.0077343504693229</v>
      </c>
      <c r="AI108">
        <v>-0.0081323696648592</v>
      </c>
      <c r="AJ108">
        <v>0.000404762295505582</v>
      </c>
      <c r="AK108">
        <v>-0.0254535050676088</v>
      </c>
      <c r="AL108">
        <v>0.00886427189075733</v>
      </c>
      <c r="AM108">
        <v>0.0107860266967448</v>
      </c>
      <c r="AN108">
        <v>-0.0216770642882876</v>
      </c>
      <c r="AO108">
        <v>-0.0216649453505907</v>
      </c>
      <c r="AP108">
        <v>0.0644161590739365</v>
      </c>
      <c r="AR108">
        <f t="shared" si="24"/>
        <v>-0.00659332792439978</v>
      </c>
      <c r="AS108">
        <f t="shared" si="25"/>
        <v>0.00992806183330282</v>
      </c>
      <c r="AT108">
        <f t="shared" si="26"/>
        <v>-0.021172877421789</v>
      </c>
      <c r="AU108">
        <f t="shared" si="27"/>
        <v>0.00530711618771507</v>
      </c>
      <c r="AV108">
        <f t="shared" si="28"/>
        <v>-0.0115499656052622</v>
      </c>
      <c r="AW108">
        <f t="shared" si="29"/>
        <v>-0.00224904496354761</v>
      </c>
      <c r="AX108">
        <f t="shared" si="30"/>
        <v>-0.0293203439010484</v>
      </c>
      <c r="AY108">
        <f t="shared" si="31"/>
        <v>0.00710999599899823</v>
      </c>
      <c r="AZ108">
        <f t="shared" si="32"/>
        <v>0.00787345043442276</v>
      </c>
      <c r="BA108">
        <f t="shared" si="33"/>
        <v>-0.0250688650118863</v>
      </c>
      <c r="BB108">
        <f t="shared" si="34"/>
        <v>-0.0278540840323022</v>
      </c>
      <c r="BC108">
        <f t="shared" si="35"/>
        <v>0.0589617167162401</v>
      </c>
    </row>
    <row r="109" customHeight="1" spans="1:55">
      <c r="A109" s="39">
        <v>45189</v>
      </c>
      <c r="C109" s="7">
        <f>(PFC.NS!F107-PFC.NS!B107)/PFC.NS!B107</f>
        <v>-0.0366707271194299</v>
      </c>
      <c r="D109" s="7">
        <f>(RECLTD.NS!F107-RECLTD.NS!B107)/RECLTD.NS!B107</f>
        <v>-0.00528556807783748</v>
      </c>
      <c r="E109" s="7">
        <f>(OIL.NS!F107-OIL.NS!B107)/OIL.NS!B107</f>
        <v>-0.0398362657234382</v>
      </c>
      <c r="F109" s="7">
        <f>(ONGC.NS!F107-ONGC.NS!B107)/ONGC.NS!B107</f>
        <v>-0.0340863132328181</v>
      </c>
      <c r="G109" s="7">
        <f>(IOC.NS!F107-IOC.NS!B107)/IOC.NS!B107</f>
        <v>-0.0547420893913063</v>
      </c>
      <c r="H109" s="7">
        <f>GAIL.NS!F107/GAIL.NS!B107-1</f>
        <v>-0.0345839651020784</v>
      </c>
      <c r="I109" s="7">
        <f>ENGINERSIN.NS!F107/ENGINERSIN.NS!B107-1</f>
        <v>-0.0260142</v>
      </c>
      <c r="J109" s="7">
        <f>CONCOR.NS!F107/CONCOR.NS!B107-1</f>
        <v>0.0043565737419049</v>
      </c>
      <c r="K109" s="7">
        <f>COALINDIA.NS!F107/COALINDIA.NS!B107-1</f>
        <v>-0.0385088157423972</v>
      </c>
      <c r="L109" s="7">
        <f>BEL.NS!F107/BEL.NS!B107-1</f>
        <v>-0.0293109357142858</v>
      </c>
      <c r="M109" s="7">
        <f>COCHINSHIP.NS!F107/COCHINSHIP.NS!B107-1</f>
        <v>-0.0339147904411765</v>
      </c>
      <c r="N109" s="7">
        <f>SJVN.NS!F107/SJVN.NS!B107-1</f>
        <v>0.0582277047357882</v>
      </c>
      <c r="R109" s="7">
        <f t="shared" si="0"/>
        <v>-0.0126227025197211</v>
      </c>
      <c r="S109" s="7">
        <f t="shared" si="1"/>
        <v>0.0187062472454534</v>
      </c>
      <c r="T109" s="7">
        <f t="shared" si="2"/>
        <v>-0.0119506221153184</v>
      </c>
      <c r="U109" s="7">
        <f t="shared" si="3"/>
        <v>-0.00412749899112873</v>
      </c>
      <c r="V109" s="7">
        <f t="shared" si="4"/>
        <v>-0.018990144310358</v>
      </c>
      <c r="W109" s="7">
        <f t="shared" si="5"/>
        <v>-0.0103474552844782</v>
      </c>
      <c r="X109" s="7">
        <f t="shared" si="6"/>
        <v>-0.0165909830171859</v>
      </c>
      <c r="Y109" s="7">
        <f t="shared" si="7"/>
        <v>0.0124028509733952</v>
      </c>
      <c r="Z109" s="7">
        <f t="shared" si="8"/>
        <v>0.00228007312369943</v>
      </c>
      <c r="AA109" s="7">
        <f t="shared" si="9"/>
        <v>-0.0212221326590118</v>
      </c>
      <c r="AB109" s="7">
        <f t="shared" si="10"/>
        <v>-0.0277082199993544</v>
      </c>
      <c r="AC109" s="41">
        <f t="shared" si="11"/>
        <v>0.067825682523048</v>
      </c>
      <c r="AE109">
        <v>0.000783868553665778</v>
      </c>
      <c r="AF109">
        <v>0.0186994905907956</v>
      </c>
      <c r="AG109">
        <v>-0.0174166748351177</v>
      </c>
      <c r="AH109">
        <v>-0.00800223810196102</v>
      </c>
      <c r="AI109">
        <v>0.0097509305588242</v>
      </c>
      <c r="AJ109">
        <v>-0.0192038911152403</v>
      </c>
      <c r="AK109">
        <v>-0.028209548856115</v>
      </c>
      <c r="AL109">
        <v>-0.00249570175097309</v>
      </c>
      <c r="AM109">
        <v>-0.013634598759393</v>
      </c>
      <c r="AN109">
        <v>-0.0121258454845745</v>
      </c>
      <c r="AO109">
        <v>-0.0231218108054871</v>
      </c>
      <c r="AP109">
        <v>-0.132668954131633</v>
      </c>
      <c r="AR109">
        <f t="shared" si="24"/>
        <v>-0.00406827230141007</v>
      </c>
      <c r="AS109">
        <f t="shared" si="25"/>
        <v>0.0133721525712717</v>
      </c>
      <c r="AT109">
        <f t="shared" si="26"/>
        <v>-0.0211210169235337</v>
      </c>
      <c r="AU109">
        <f t="shared" si="27"/>
        <v>-0.0104294723835688</v>
      </c>
      <c r="AV109">
        <f t="shared" si="28"/>
        <v>0.00633333461842117</v>
      </c>
      <c r="AW109">
        <f t="shared" si="29"/>
        <v>-0.0218576983742935</v>
      </c>
      <c r="AX109">
        <f t="shared" si="30"/>
        <v>-0.0320763876895546</v>
      </c>
      <c r="AY109">
        <f t="shared" si="31"/>
        <v>-0.00424997764273219</v>
      </c>
      <c r="AZ109">
        <f t="shared" si="32"/>
        <v>-0.016547175021715</v>
      </c>
      <c r="BA109">
        <f t="shared" si="33"/>
        <v>-0.0155176462081732</v>
      </c>
      <c r="BB109">
        <f t="shared" si="34"/>
        <v>-0.0293109494871986</v>
      </c>
      <c r="BC109">
        <f t="shared" si="35"/>
        <v>-0.138123396489329</v>
      </c>
    </row>
    <row r="110" customHeight="1" spans="1:55">
      <c r="A110" s="39">
        <v>45190</v>
      </c>
      <c r="C110" s="7">
        <f>(PFC.NS!F108-PFC.NS!B108)/PFC.NS!B108</f>
        <v>-0.0291969852997304</v>
      </c>
      <c r="D110" s="7">
        <f>(RECLTD.NS!F108-RECLTD.NS!B108)/RECLTD.NS!B108</f>
        <v>-0.00499118039215686</v>
      </c>
      <c r="E110" s="7">
        <f>(OIL.NS!F108-OIL.NS!B108)/OIL.NS!B108</f>
        <v>-0.0424614618021335</v>
      </c>
      <c r="F110" s="7">
        <f>(ONGC.NS!F108-ONGC.NS!B108)/ONGC.NS!B108</f>
        <v>-0.0517027564236546</v>
      </c>
      <c r="G110" s="7">
        <f>(IOC.NS!F108-IOC.NS!B108)/IOC.NS!B108</f>
        <v>-0.0397673331933116</v>
      </c>
      <c r="H110" s="7">
        <f>GAIL.NS!F108/GAIL.NS!B108-1</f>
        <v>-0.0502683070707071</v>
      </c>
      <c r="I110" s="7">
        <f>ENGINERSIN.NS!F108/ENGINERSIN.NS!B108-1</f>
        <v>-0.0337816122448981</v>
      </c>
      <c r="J110" s="7">
        <f>CONCOR.NS!F108/CONCOR.NS!B108-1</f>
        <v>-0.00903142302668591</v>
      </c>
      <c r="K110" s="7">
        <f>COALINDIA.NS!F108/COALINDIA.NS!B108-1</f>
        <v>-0.0695067055705167</v>
      </c>
      <c r="L110" s="7">
        <f>BEL.NS!F108/BEL.NS!B108-1</f>
        <v>-0.0200105109489052</v>
      </c>
      <c r="M110" s="7">
        <f>COCHINSHIP.NS!F108/COCHINSHIP.NS!B108-1</f>
        <v>-0.0373717435623446</v>
      </c>
      <c r="N110" s="7">
        <f>SJVN.NS!F108/SJVN.NS!B108-1</f>
        <v>-0.0590037810559981</v>
      </c>
      <c r="R110" s="7">
        <f t="shared" si="0"/>
        <v>-0.00514896070002159</v>
      </c>
      <c r="S110" s="7">
        <f t="shared" si="1"/>
        <v>0.019000634931134</v>
      </c>
      <c r="T110" s="7">
        <f t="shared" si="2"/>
        <v>-0.0145758181940138</v>
      </c>
      <c r="U110" s="7">
        <f t="shared" si="3"/>
        <v>-0.0217439421819652</v>
      </c>
      <c r="V110" s="7">
        <f t="shared" si="4"/>
        <v>-0.00401538811236323</v>
      </c>
      <c r="W110" s="7">
        <f t="shared" si="5"/>
        <v>-0.0260317972531068</v>
      </c>
      <c r="X110" s="7">
        <f t="shared" si="6"/>
        <v>-0.024358395262084</v>
      </c>
      <c r="Y110" s="7">
        <f t="shared" si="7"/>
        <v>-0.000985145795195571</v>
      </c>
      <c r="Z110" s="7">
        <f t="shared" si="8"/>
        <v>-0.0287178167044201</v>
      </c>
      <c r="AA110" s="7">
        <f t="shared" si="9"/>
        <v>-0.0119217078936312</v>
      </c>
      <c r="AB110" s="7">
        <f t="shared" si="10"/>
        <v>-0.0311651731205225</v>
      </c>
      <c r="AC110" s="41">
        <f t="shared" si="11"/>
        <v>-0.0494058032687383</v>
      </c>
      <c r="AE110">
        <v>0.0371758104336158</v>
      </c>
      <c r="AF110">
        <v>0.0445355493103893</v>
      </c>
      <c r="AG110">
        <v>0.00613940934497401</v>
      </c>
      <c r="AH110">
        <v>-0.00860669479874789</v>
      </c>
      <c r="AI110">
        <v>-0.00540540311971341</v>
      </c>
      <c r="AJ110">
        <v>0.00370605364317357</v>
      </c>
      <c r="AK110">
        <v>0.0059140389260124</v>
      </c>
      <c r="AL110">
        <v>-0.00725262002378151</v>
      </c>
      <c r="AM110">
        <v>0.0102875183042869</v>
      </c>
      <c r="AN110">
        <v>0.00589760925715675</v>
      </c>
      <c r="AO110">
        <v>-0.0359665151111982</v>
      </c>
      <c r="AP110">
        <v>0.0167485123379276</v>
      </c>
      <c r="AR110">
        <f t="shared" si="24"/>
        <v>0.03232366957854</v>
      </c>
      <c r="AS110">
        <f t="shared" si="25"/>
        <v>0.0392082112908654</v>
      </c>
      <c r="AT110">
        <f t="shared" si="26"/>
        <v>0.00243506725655797</v>
      </c>
      <c r="AU110">
        <f t="shared" si="27"/>
        <v>-0.0110339290803557</v>
      </c>
      <c r="AV110">
        <f t="shared" si="28"/>
        <v>-0.00882299906011644</v>
      </c>
      <c r="AW110">
        <f t="shared" si="29"/>
        <v>0.00105224638412038</v>
      </c>
      <c r="AX110">
        <f t="shared" si="30"/>
        <v>0.0020472000925728</v>
      </c>
      <c r="AY110">
        <f t="shared" si="31"/>
        <v>-0.00900689591554062</v>
      </c>
      <c r="AZ110">
        <f t="shared" si="32"/>
        <v>0.00737494204196487</v>
      </c>
      <c r="BA110">
        <f t="shared" si="33"/>
        <v>0.00250580853355805</v>
      </c>
      <c r="BB110">
        <f t="shared" si="34"/>
        <v>-0.0421556537929098</v>
      </c>
      <c r="BC110">
        <f t="shared" si="35"/>
        <v>0.0112940699802312</v>
      </c>
    </row>
    <row r="111" customHeight="1" spans="1:55">
      <c r="A111" s="39">
        <v>45191</v>
      </c>
      <c r="C111" s="7">
        <f>(PFC.NS!F109-PFC.NS!B109)/PFC.NS!B109</f>
        <v>0.0014661645021645</v>
      </c>
      <c r="D111" s="7">
        <f>(RECLTD.NS!F109-RECLTD.NS!B109)/RECLTD.NS!B109</f>
        <v>0.0127219692587759</v>
      </c>
      <c r="E111" s="7">
        <f>(OIL.NS!F109-OIL.NS!B109)/OIL.NS!B109</f>
        <v>-0.0219276134449942</v>
      </c>
      <c r="F111" s="7">
        <f>(ONGC.NS!F109-ONGC.NS!B109)/ONGC.NS!B109</f>
        <v>-0.050760330629357</v>
      </c>
      <c r="G111" s="7">
        <f>(IOC.NS!F109-IOC.NS!B109)/IOC.NS!B109</f>
        <v>-0.0542061835924726</v>
      </c>
      <c r="H111" s="7">
        <f>GAIL.NS!F109/GAIL.NS!B109-1</f>
        <v>-0.0298875251626237</v>
      </c>
      <c r="I111" s="7">
        <f>ENGINERSIN.NS!F109/ENGINERSIN.NS!B109-1</f>
        <v>-0.00503773655831186</v>
      </c>
      <c r="J111" s="7">
        <f>CONCOR.NS!F109/CONCOR.NS!B109-1</f>
        <v>-0.0122599620596207</v>
      </c>
      <c r="K111" s="7">
        <f>COALINDIA.NS!F109/COALINDIA.NS!B109-1</f>
        <v>-0.0434328357142858</v>
      </c>
      <c r="L111" s="7">
        <f>BEL.NS!F109/BEL.NS!B109-1</f>
        <v>0.00672910950707917</v>
      </c>
      <c r="M111" s="7">
        <f>COCHINSHIP.NS!F109/COCHINSHIP.NS!B109-1</f>
        <v>-0.0510107844944997</v>
      </c>
      <c r="N111" s="7">
        <f>SJVN.NS!F109/SJVN.NS!B109-1</f>
        <v>0.0283810209304891</v>
      </c>
      <c r="R111" s="7">
        <f t="shared" si="0"/>
        <v>0.0255141891018733</v>
      </c>
      <c r="S111" s="7">
        <f t="shared" si="1"/>
        <v>0.0367137845820668</v>
      </c>
      <c r="T111" s="7">
        <f t="shared" si="2"/>
        <v>0.00595803016312556</v>
      </c>
      <c r="U111" s="7">
        <f t="shared" si="3"/>
        <v>-0.0208015163876677</v>
      </c>
      <c r="V111" s="7">
        <f t="shared" si="4"/>
        <v>-0.0184542385115243</v>
      </c>
      <c r="W111" s="7">
        <f t="shared" si="5"/>
        <v>-0.00565101534502347</v>
      </c>
      <c r="X111" s="7">
        <f t="shared" si="6"/>
        <v>0.00438548042450218</v>
      </c>
      <c r="Y111" s="7">
        <f t="shared" si="7"/>
        <v>-0.00421368482813031</v>
      </c>
      <c r="Z111" s="7">
        <f t="shared" si="8"/>
        <v>-0.0026439468481892</v>
      </c>
      <c r="AA111" s="7">
        <f t="shared" si="9"/>
        <v>0.0148179125623531</v>
      </c>
      <c r="AB111" s="7">
        <f t="shared" si="10"/>
        <v>-0.0448042140526775</v>
      </c>
      <c r="AC111" s="41">
        <f t="shared" si="11"/>
        <v>0.0379789987177489</v>
      </c>
      <c r="AE111">
        <v>-0.000839213041647841</v>
      </c>
      <c r="AF111">
        <v>-0.00166241766972937</v>
      </c>
      <c r="AG111">
        <v>0.00125935079254003</v>
      </c>
      <c r="AH111">
        <v>0.00215862961381458</v>
      </c>
      <c r="AI111">
        <v>-0.0032573453826126</v>
      </c>
      <c r="AJ111">
        <v>0.00614625622994776</v>
      </c>
      <c r="AK111">
        <v>-0.00451938230026588</v>
      </c>
      <c r="AL111">
        <v>-0.00668890254479068</v>
      </c>
      <c r="AM111">
        <v>0.0164511061575056</v>
      </c>
      <c r="AN111">
        <v>0.00403441332350277</v>
      </c>
      <c r="AO111">
        <v>-0.0190396761830437</v>
      </c>
      <c r="AP111">
        <v>-0.0344983537237279</v>
      </c>
      <c r="AR111">
        <f t="shared" si="24"/>
        <v>-0.00569135389672369</v>
      </c>
      <c r="AS111">
        <f t="shared" si="25"/>
        <v>-0.00698975568925326</v>
      </c>
      <c r="AT111">
        <f t="shared" si="26"/>
        <v>-0.00244499129587601</v>
      </c>
      <c r="AU111">
        <f t="shared" si="27"/>
        <v>-0.000268604667793251</v>
      </c>
      <c r="AV111">
        <f t="shared" si="28"/>
        <v>-0.00667494132301562</v>
      </c>
      <c r="AW111">
        <f t="shared" si="29"/>
        <v>0.00349244897089458</v>
      </c>
      <c r="AX111">
        <f t="shared" si="30"/>
        <v>-0.00838622113370549</v>
      </c>
      <c r="AY111">
        <f t="shared" si="31"/>
        <v>-0.00844317843654978</v>
      </c>
      <c r="AZ111">
        <f t="shared" si="32"/>
        <v>0.0135385298951835</v>
      </c>
      <c r="BA111">
        <f t="shared" si="33"/>
        <v>0.000642612599904063</v>
      </c>
      <c r="BB111">
        <f t="shared" si="34"/>
        <v>-0.0252288148647552</v>
      </c>
      <c r="BC111">
        <f t="shared" si="35"/>
        <v>-0.0399527960814243</v>
      </c>
    </row>
    <row r="112" customHeight="1" spans="1:55">
      <c r="A112" s="39">
        <v>45194</v>
      </c>
      <c r="C112" s="7">
        <f>(PFC.NS!F110-PFC.NS!B110)/PFC.NS!B110</f>
        <v>-0.0342819419022702</v>
      </c>
      <c r="D112" s="7">
        <f>(RECLTD.NS!F110-RECLTD.NS!B110)/RECLTD.NS!B110</f>
        <v>-0.0256000747137634</v>
      </c>
      <c r="E112" s="7">
        <f>(OIL.NS!F110-OIL.NS!B110)/OIL.NS!B110</f>
        <v>-0.0331112464285714</v>
      </c>
      <c r="F112" s="7">
        <f>(ONGC.NS!F110-ONGC.NS!B110)/ONGC.NS!B110</f>
        <v>-0.0456403494623656</v>
      </c>
      <c r="G112" s="7">
        <f>(IOC.NS!F110-IOC.NS!B110)/IOC.NS!B110</f>
        <v>-0.054224454054054</v>
      </c>
      <c r="H112" s="7">
        <f>GAIL.NS!F110/GAIL.NS!B110-1</f>
        <v>-0.0255094246590454</v>
      </c>
      <c r="I112" s="7">
        <f>ENGINERSIN.NS!F110/ENGINERSIN.NS!B110-1</f>
        <v>-0.0221221523985319</v>
      </c>
      <c r="J112" s="7">
        <f>CONCOR.NS!F110/CONCOR.NS!B110-1</f>
        <v>-0.00557233381345057</v>
      </c>
      <c r="K112" s="7">
        <f>COALINDIA.NS!F110/COALINDIA.NS!B110-1</f>
        <v>-0.0422739870112129</v>
      </c>
      <c r="L112" s="7">
        <f>BEL.NS!F110/BEL.NS!B110-1</f>
        <v>-0.00514556114866715</v>
      </c>
      <c r="M112" s="7">
        <f>COCHINSHIP.NS!F110/COCHINSHIP.NS!B110-1</f>
        <v>-0.0351301995037221</v>
      </c>
      <c r="N112" s="7">
        <f>SJVN.NS!F110/SJVN.NS!B110-1</f>
        <v>-0.0435934974995782</v>
      </c>
      <c r="R112" s="7">
        <f t="shared" si="0"/>
        <v>-0.0102339173025613</v>
      </c>
      <c r="S112" s="7">
        <f t="shared" si="1"/>
        <v>-0.00160825939047257</v>
      </c>
      <c r="T112" s="7">
        <f t="shared" si="2"/>
        <v>-0.00522560282045159</v>
      </c>
      <c r="U112" s="7">
        <f t="shared" si="3"/>
        <v>-0.0156815352206762</v>
      </c>
      <c r="V112" s="7">
        <f t="shared" si="4"/>
        <v>-0.0184725089731057</v>
      </c>
      <c r="W112" s="7">
        <f t="shared" si="5"/>
        <v>-0.00127291484144513</v>
      </c>
      <c r="X112" s="7">
        <f t="shared" si="6"/>
        <v>-0.0126989354157178</v>
      </c>
      <c r="Y112" s="7">
        <f t="shared" si="7"/>
        <v>0.00247394341803977</v>
      </c>
      <c r="Z112" s="7">
        <f t="shared" si="8"/>
        <v>-0.00148509814511628</v>
      </c>
      <c r="AA112" s="7">
        <f t="shared" si="9"/>
        <v>0.00294324190660678</v>
      </c>
      <c r="AB112" s="7">
        <f t="shared" si="10"/>
        <v>-0.0289236290618999</v>
      </c>
      <c r="AC112" s="41">
        <f t="shared" si="11"/>
        <v>-0.0339955197123184</v>
      </c>
      <c r="AE112">
        <v>-0.0160816356780895</v>
      </c>
      <c r="AF112">
        <v>-0.011715749297448</v>
      </c>
      <c r="AG112">
        <v>-0.0070365667927579</v>
      </c>
      <c r="AH112">
        <v>0.012056374593477</v>
      </c>
      <c r="AI112">
        <v>0.000543595887695612</v>
      </c>
      <c r="AJ112">
        <v>-0.00696867243868284</v>
      </c>
      <c r="AK112">
        <v>-0.010155956794398</v>
      </c>
      <c r="AL112">
        <v>0.00198403359299507</v>
      </c>
      <c r="AM112">
        <v>-0.00452326825651123</v>
      </c>
      <c r="AN112">
        <v>0.00765724751947288</v>
      </c>
      <c r="AO112">
        <v>0.101003347945196</v>
      </c>
      <c r="AP112">
        <v>-0.0180706002474259</v>
      </c>
      <c r="AR112">
        <f t="shared" si="24"/>
        <v>-0.0209337765331653</v>
      </c>
      <c r="AS112">
        <f t="shared" si="25"/>
        <v>-0.0170430873169719</v>
      </c>
      <c r="AT112">
        <f t="shared" si="26"/>
        <v>-0.0107409088811739</v>
      </c>
      <c r="AU112">
        <f t="shared" si="27"/>
        <v>0.00962914031186921</v>
      </c>
      <c r="AV112">
        <f t="shared" si="28"/>
        <v>-0.00287400005270742</v>
      </c>
      <c r="AW112">
        <f t="shared" si="29"/>
        <v>-0.00962247969773602</v>
      </c>
      <c r="AX112">
        <f t="shared" si="30"/>
        <v>-0.0140227956278376</v>
      </c>
      <c r="AY112">
        <f t="shared" si="31"/>
        <v>0.000229757701235965</v>
      </c>
      <c r="AZ112">
        <f t="shared" si="32"/>
        <v>-0.00743584451883327</v>
      </c>
      <c r="BA112">
        <f t="shared" si="33"/>
        <v>0.00426544679587417</v>
      </c>
      <c r="BB112">
        <f t="shared" si="34"/>
        <v>0.0948142092634847</v>
      </c>
      <c r="BC112">
        <f t="shared" si="35"/>
        <v>-0.0235250426051223</v>
      </c>
    </row>
    <row r="113" customHeight="1" spans="1:55">
      <c r="A113" s="39">
        <v>45195</v>
      </c>
      <c r="C113" s="7">
        <f>(PFC.NS!F111-PFC.NS!B111)/PFC.NS!B111</f>
        <v>-0.045100034153233</v>
      </c>
      <c r="D113" s="7">
        <f>(RECLTD.NS!F111-RECLTD.NS!B111)/RECLTD.NS!B111</f>
        <v>-0.0269250111524163</v>
      </c>
      <c r="E113" s="7">
        <f>(OIL.NS!F111-OIL.NS!B111)/OIL.NS!B111</f>
        <v>-0.0333314268249243</v>
      </c>
      <c r="F113" s="7">
        <f>(ONGC.NS!F111-ONGC.NS!B111)/ONGC.NS!B111</f>
        <v>-0.0340645913978495</v>
      </c>
      <c r="G113" s="7">
        <f>(IOC.NS!F111-IOC.NS!B111)/IOC.NS!B111</f>
        <v>-0.0506311296300801</v>
      </c>
      <c r="H113" s="7">
        <f>GAIL.NS!F111/GAIL.NS!B111-1</f>
        <v>-0.036626890668196</v>
      </c>
      <c r="I113" s="7">
        <f>ENGINERSIN.NS!F111/ENGINERSIN.NS!B111-1</f>
        <v>-0.0188492334494774</v>
      </c>
      <c r="J113" s="7">
        <f>CONCOR.NS!F111/CONCOR.NS!B111-1</f>
        <v>-0.000646585399449062</v>
      </c>
      <c r="K113" s="7">
        <f>COALINDIA.NS!F111/COALINDIA.NS!B111-1</f>
        <v>-0.0603131852183801</v>
      </c>
      <c r="L113" s="7">
        <f>BEL.NS!F111/BEL.NS!B111-1</f>
        <v>0.000299816970725342</v>
      </c>
      <c r="M113" s="7">
        <f>COCHINSHIP.NS!F111/COCHINSHIP.NS!B111-1</f>
        <v>0.0911344827386644</v>
      </c>
      <c r="N113" s="7">
        <f>SJVN.NS!F111/SJVN.NS!B111-1</f>
        <v>-0.0298590571428572</v>
      </c>
      <c r="R113" s="7">
        <f t="shared" si="0"/>
        <v>-0.0210520095535242</v>
      </c>
      <c r="S113" s="7">
        <f t="shared" si="1"/>
        <v>-0.00293319582912541</v>
      </c>
      <c r="T113" s="7">
        <f t="shared" si="2"/>
        <v>-0.00544578321680455</v>
      </c>
      <c r="U113" s="7">
        <f t="shared" si="3"/>
        <v>-0.00410577715616015</v>
      </c>
      <c r="V113" s="7">
        <f t="shared" si="4"/>
        <v>-0.0148791845491318</v>
      </c>
      <c r="W113" s="7">
        <f t="shared" si="5"/>
        <v>-0.0123903808505958</v>
      </c>
      <c r="X113" s="7">
        <f t="shared" si="6"/>
        <v>-0.00942601646666338</v>
      </c>
      <c r="Y113" s="7">
        <f t="shared" si="7"/>
        <v>0.00739969183204128</v>
      </c>
      <c r="Z113" s="7">
        <f t="shared" si="8"/>
        <v>-0.0195242963522835</v>
      </c>
      <c r="AA113" s="7">
        <f t="shared" si="9"/>
        <v>0.00838862002599928</v>
      </c>
      <c r="AB113" s="7">
        <f t="shared" si="10"/>
        <v>0.0973410531804866</v>
      </c>
      <c r="AC113" s="41">
        <f t="shared" si="11"/>
        <v>-0.0202610793555974</v>
      </c>
      <c r="AE113">
        <v>0.0630308490657275</v>
      </c>
      <c r="AF113">
        <v>0.0618343471138703</v>
      </c>
      <c r="AG113">
        <v>0.0402786646018256</v>
      </c>
      <c r="AH113">
        <v>-0.00266669052556081</v>
      </c>
      <c r="AI113">
        <v>-0.0175442364537525</v>
      </c>
      <c r="AJ113">
        <v>-0.00288363743443862</v>
      </c>
      <c r="AK113">
        <v>0.0226215274940679</v>
      </c>
      <c r="AL113">
        <v>-0.011065028800477</v>
      </c>
      <c r="AM113">
        <v>0.016600741989061</v>
      </c>
      <c r="AN113">
        <v>-0.00765724751947286</v>
      </c>
      <c r="AO113">
        <v>0.000367587134451256</v>
      </c>
      <c r="AP113">
        <v>0.0195022660147329</v>
      </c>
      <c r="AR113">
        <f t="shared" si="24"/>
        <v>0.0581787082106517</v>
      </c>
      <c r="AS113">
        <f t="shared" si="25"/>
        <v>0.0565070090943464</v>
      </c>
      <c r="AT113">
        <f t="shared" si="26"/>
        <v>0.0365743225134096</v>
      </c>
      <c r="AU113">
        <f t="shared" si="27"/>
        <v>-0.00509392480716864</v>
      </c>
      <c r="AV113">
        <f t="shared" si="28"/>
        <v>-0.0209618323941555</v>
      </c>
      <c r="AW113">
        <f t="shared" si="29"/>
        <v>-0.00553744469349181</v>
      </c>
      <c r="AX113">
        <f t="shared" si="30"/>
        <v>0.0187546886606283</v>
      </c>
      <c r="AY113">
        <f t="shared" si="31"/>
        <v>-0.0128193046922361</v>
      </c>
      <c r="AZ113">
        <f t="shared" si="32"/>
        <v>0.013688165726739</v>
      </c>
      <c r="BA113">
        <f t="shared" si="33"/>
        <v>-0.0110490482430716</v>
      </c>
      <c r="BB113">
        <f t="shared" si="34"/>
        <v>-0.00582155154726026</v>
      </c>
      <c r="BC113">
        <f t="shared" si="35"/>
        <v>0.0140478236570365</v>
      </c>
    </row>
    <row r="114" customHeight="1" spans="1:55">
      <c r="A114" s="39">
        <v>45196</v>
      </c>
      <c r="C114" s="7">
        <f>(PFC.NS!F112-PFC.NS!B112)/PFC.NS!B112</f>
        <v>0.0258541992594757</v>
      </c>
      <c r="D114" s="7">
        <f>(RECLTD.NS!F112-RECLTD.NS!B112)/RECLTD.NS!B112</f>
        <v>0.0362993359300631</v>
      </c>
      <c r="E114" s="7">
        <f>(OIL.NS!F112-OIL.NS!B112)/OIL.NS!B112</f>
        <v>0.0103960288808665</v>
      </c>
      <c r="F114" s="7">
        <f>(ONGC.NS!F112-ONGC.NS!B112)/ONGC.NS!B112</f>
        <v>-0.0534309922858268</v>
      </c>
      <c r="G114" s="7">
        <f>(IOC.NS!F112-IOC.NS!B112)/IOC.NS!B112</f>
        <v>-0.0656217469107524</v>
      </c>
      <c r="H114" s="7">
        <f>GAIL.NS!F112/GAIL.NS!B112-1</f>
        <v>-0.0362501033927864</v>
      </c>
      <c r="I114" s="7">
        <f>ENGINERSIN.NS!F112/ENGINERSIN.NS!B112-1</f>
        <v>0.0152726676655903</v>
      </c>
      <c r="J114" s="7">
        <f>CONCOR.NS!F112/CONCOR.NS!B112-1</f>
        <v>-0.0170591589041096</v>
      </c>
      <c r="K114" s="7">
        <f>COALINDIA.NS!F112/COALINDIA.NS!B112-1</f>
        <v>-0.0430906076388889</v>
      </c>
      <c r="L114" s="7">
        <f>BEL.NS!F112/BEL.NS!B112-1</f>
        <v>-0.013110124298841</v>
      </c>
      <c r="M114" s="7">
        <f>COCHINSHIP.NS!F112/COCHINSHIP.NS!B112-1</f>
        <v>-0.0133735506961067</v>
      </c>
      <c r="N114" s="7">
        <f>SJVN.NS!F112/SJVN.NS!B112-1</f>
        <v>0.00870005801310825</v>
      </c>
      <c r="R114" s="7">
        <f t="shared" si="0"/>
        <v>0.0499022238591845</v>
      </c>
      <c r="S114" s="7">
        <f t="shared" si="1"/>
        <v>0.0602911512533539</v>
      </c>
      <c r="T114" s="7">
        <f t="shared" si="2"/>
        <v>0.0382816724889862</v>
      </c>
      <c r="U114" s="7">
        <f t="shared" si="3"/>
        <v>-0.0234721780441375</v>
      </c>
      <c r="V114" s="7">
        <f t="shared" si="4"/>
        <v>-0.029869801829804</v>
      </c>
      <c r="W114" s="7">
        <f t="shared" si="5"/>
        <v>-0.0120135935751862</v>
      </c>
      <c r="X114" s="7">
        <f t="shared" si="6"/>
        <v>0.0246958846484044</v>
      </c>
      <c r="Y114" s="7">
        <f t="shared" si="7"/>
        <v>-0.00901288167261924</v>
      </c>
      <c r="Z114" s="7">
        <f t="shared" si="8"/>
        <v>-0.00230171877279235</v>
      </c>
      <c r="AA114" s="7">
        <f t="shared" si="9"/>
        <v>-0.00502132124356702</v>
      </c>
      <c r="AB114" s="7">
        <f t="shared" si="10"/>
        <v>-0.00716698025428453</v>
      </c>
      <c r="AC114" s="41">
        <f t="shared" si="11"/>
        <v>0.0182980358003681</v>
      </c>
      <c r="AE114">
        <v>-0.019209940054839</v>
      </c>
      <c r="AF114">
        <v>-0.010784272964186</v>
      </c>
      <c r="AG114">
        <v>0.0163866860160056</v>
      </c>
      <c r="AH114">
        <v>0.00106754643487345</v>
      </c>
      <c r="AI114">
        <v>-0.00665930785971305</v>
      </c>
      <c r="AJ114">
        <v>0.00206054430053086</v>
      </c>
      <c r="AK114">
        <v>0.00856605787531141</v>
      </c>
      <c r="AL114">
        <v>-0.018553909365197</v>
      </c>
      <c r="AM114">
        <v>-0.00464104598340304</v>
      </c>
      <c r="AN114">
        <v>-0.0114118457841868</v>
      </c>
      <c r="AO114">
        <v>-0.0283823471898879</v>
      </c>
      <c r="AP114">
        <v>0.0351406425923197</v>
      </c>
      <c r="AR114">
        <f t="shared" si="24"/>
        <v>-0.0240620809099148</v>
      </c>
      <c r="AS114">
        <f t="shared" si="25"/>
        <v>-0.0161116109837098</v>
      </c>
      <c r="AT114">
        <f t="shared" si="26"/>
        <v>0.0126823439275896</v>
      </c>
      <c r="AU114">
        <f t="shared" si="27"/>
        <v>-0.00135968784673437</v>
      </c>
      <c r="AV114">
        <f t="shared" si="28"/>
        <v>-0.0100769038001161</v>
      </c>
      <c r="AW114">
        <f t="shared" si="29"/>
        <v>-0.000593262958522331</v>
      </c>
      <c r="AX114">
        <f t="shared" si="30"/>
        <v>0.00469921904187181</v>
      </c>
      <c r="AY114">
        <f t="shared" si="31"/>
        <v>-0.0203081852569561</v>
      </c>
      <c r="AZ114">
        <f t="shared" si="32"/>
        <v>-0.00755362224572507</v>
      </c>
      <c r="BA114">
        <f t="shared" si="33"/>
        <v>-0.0148036465077855</v>
      </c>
      <c r="BB114">
        <f t="shared" si="34"/>
        <v>-0.0345714858715994</v>
      </c>
      <c r="BC114">
        <f t="shared" si="35"/>
        <v>0.0296862002346234</v>
      </c>
    </row>
    <row r="115" customHeight="1" spans="1:55">
      <c r="A115" s="39">
        <v>45197</v>
      </c>
      <c r="C115" s="7">
        <f>(PFC.NS!F113-PFC.NS!B113)/PFC.NS!B113</f>
        <v>-0.0484638078078078</v>
      </c>
      <c r="D115" s="7">
        <f>(RECLTD.NS!F113-RECLTD.NS!B113)/RECLTD.NS!B113</f>
        <v>-0.0307289008840718</v>
      </c>
      <c r="E115" s="7">
        <f>(OIL.NS!F113-OIL.NS!B113)/OIL.NS!B113</f>
        <v>-0.0148760532496975</v>
      </c>
      <c r="F115" s="7">
        <f>(ONGC.NS!F113-ONGC.NS!B113)/ONGC.NS!B113</f>
        <v>-0.0504133790496574</v>
      </c>
      <c r="G115" s="7">
        <f>(IOC.NS!F113-IOC.NS!B113)/IOC.NS!B113</f>
        <v>-0.0590456258024573</v>
      </c>
      <c r="H115" s="7">
        <f>GAIL.NS!F113/GAIL.NS!B113-1</f>
        <v>-0.0342622066649169</v>
      </c>
      <c r="I115" s="7">
        <f>ENGINERSIN.NS!F113/ENGINERSIN.NS!B113-1</f>
        <v>-0.00544071882011543</v>
      </c>
      <c r="J115" s="7">
        <f>CONCOR.NS!F113/CONCOR.NS!B113-1</f>
        <v>-0.0244373102493075</v>
      </c>
      <c r="K115" s="7">
        <f>COALINDIA.NS!F113/COALINDIA.NS!B113-1</f>
        <v>-0.0591190043197668</v>
      </c>
      <c r="L115" s="7">
        <f>BEL.NS!F113/BEL.NS!B113-1</f>
        <v>-0.0207448219464494</v>
      </c>
      <c r="M115" s="7">
        <f>COCHINSHIP.NS!F113/COCHINSHIP.NS!B113-1</f>
        <v>-0.0450113936073059</v>
      </c>
      <c r="N115" s="7">
        <f>SJVN.NS!F113/SJVN.NS!B113-1</f>
        <v>0.011620775412672</v>
      </c>
      <c r="R115" s="7">
        <f t="shared" si="0"/>
        <v>-0.024415783208099</v>
      </c>
      <c r="S115" s="7">
        <f t="shared" si="1"/>
        <v>-0.00673708556078093</v>
      </c>
      <c r="T115" s="7">
        <f t="shared" si="2"/>
        <v>0.0130095903584223</v>
      </c>
      <c r="U115" s="7">
        <f t="shared" si="3"/>
        <v>-0.020454564807968</v>
      </c>
      <c r="V115" s="7">
        <f t="shared" si="4"/>
        <v>-0.023293680721509</v>
      </c>
      <c r="W115" s="7">
        <f t="shared" si="5"/>
        <v>-0.0100256968473166</v>
      </c>
      <c r="X115" s="7">
        <f t="shared" si="6"/>
        <v>0.00398249816269861</v>
      </c>
      <c r="Y115" s="7">
        <f t="shared" si="7"/>
        <v>-0.0163910330178172</v>
      </c>
      <c r="Z115" s="7">
        <f t="shared" si="8"/>
        <v>-0.0183301154536702</v>
      </c>
      <c r="AA115" s="7">
        <f t="shared" si="9"/>
        <v>-0.0126560188911755</v>
      </c>
      <c r="AB115" s="7">
        <f t="shared" si="10"/>
        <v>-0.0388048231654837</v>
      </c>
      <c r="AC115" s="41">
        <f t="shared" si="11"/>
        <v>0.0212187531999319</v>
      </c>
      <c r="AE115">
        <v>0.0281822238372347</v>
      </c>
      <c r="AF115">
        <v>0.0214533749811943</v>
      </c>
      <c r="AG115">
        <v>0.0223322296744164</v>
      </c>
      <c r="AH115">
        <v>0.0232017286101201</v>
      </c>
      <c r="AI115">
        <v>0.0127248296900253</v>
      </c>
      <c r="AJ115">
        <v>0.0239995976071781</v>
      </c>
      <c r="AK115">
        <v>0.00612243078981218</v>
      </c>
      <c r="AL115">
        <v>0.00841282691103094</v>
      </c>
      <c r="AM115">
        <v>0.0170827468747257</v>
      </c>
      <c r="AN115">
        <v>0.0237801936549743</v>
      </c>
      <c r="AO115">
        <v>0.025713780107594</v>
      </c>
      <c r="AP115">
        <v>0.0103058231474662</v>
      </c>
      <c r="AR115">
        <f t="shared" si="24"/>
        <v>0.0233300829821589</v>
      </c>
      <c r="AS115">
        <f t="shared" si="25"/>
        <v>0.0161260369616704</v>
      </c>
      <c r="AT115">
        <f t="shared" si="26"/>
        <v>0.0186278875860004</v>
      </c>
      <c r="AU115">
        <f t="shared" si="27"/>
        <v>0.0207744943285123</v>
      </c>
      <c r="AV115">
        <f t="shared" si="28"/>
        <v>0.00930723374962224</v>
      </c>
      <c r="AW115">
        <f t="shared" si="29"/>
        <v>0.0213457903481249</v>
      </c>
      <c r="AX115">
        <f t="shared" si="30"/>
        <v>0.00225559195637258</v>
      </c>
      <c r="AY115">
        <f t="shared" si="31"/>
        <v>0.00665855101927184</v>
      </c>
      <c r="AZ115">
        <f t="shared" si="32"/>
        <v>0.0141701706124037</v>
      </c>
      <c r="BA115">
        <f t="shared" si="33"/>
        <v>0.0203883929313756</v>
      </c>
      <c r="BB115">
        <f t="shared" si="34"/>
        <v>0.0195246414258825</v>
      </c>
      <c r="BC115">
        <f t="shared" si="35"/>
        <v>0.00485138078976984</v>
      </c>
    </row>
    <row r="116" customHeight="1" spans="1:55">
      <c r="A116" s="39">
        <v>45198</v>
      </c>
      <c r="C116" s="7">
        <f>(PFC.NS!F114-PFC.NS!B114)/PFC.NS!B114</f>
        <v>-0.0163427444668008</v>
      </c>
      <c r="D116" s="7">
        <f>(RECLTD.NS!F114-RECLTD.NS!B114)/RECLTD.NS!B114</f>
        <v>-0.00638870609002643</v>
      </c>
      <c r="E116" s="7">
        <f>(OIL.NS!F114-OIL.NS!B114)/OIL.NS!B114</f>
        <v>-0.0171322162162163</v>
      </c>
      <c r="F116" s="7">
        <f>(ONGC.NS!F114-ONGC.NS!B114)/ONGC.NS!B114</f>
        <v>-0.0260614429708222</v>
      </c>
      <c r="G116" s="7">
        <f>(IOC.NS!F114-IOC.NS!B114)/IOC.NS!B114</f>
        <v>-0.0448918221830425</v>
      </c>
      <c r="H116" s="7">
        <f>GAIL.NS!F114/GAIL.NS!B114-1</f>
        <v>-0.0164501994871553</v>
      </c>
      <c r="I116" s="7">
        <f>ENGINERSIN.NS!F114/ENGINERSIN.NS!B114-1</f>
        <v>-0.00647570333885639</v>
      </c>
      <c r="J116" s="7">
        <f>CONCOR.NS!F114/CONCOR.NS!B114-1</f>
        <v>0.000573124364339872</v>
      </c>
      <c r="K116" s="7">
        <f>COALINDIA.NS!F114/COALINDIA.NS!B114-1</f>
        <v>-0.0469940490571332</v>
      </c>
      <c r="L116" s="7">
        <f>BEL.NS!F114/BEL.NS!B114-1</f>
        <v>0.00945741911764708</v>
      </c>
      <c r="M116" s="7">
        <f>COCHINSHIP.NS!F114/COCHINSHIP.NS!B114-1</f>
        <v>0.00869652008783772</v>
      </c>
      <c r="N116" s="7">
        <f>SJVN.NS!F114/SJVN.NS!B114-1</f>
        <v>-0.0120393595648087</v>
      </c>
      <c r="R116" s="7">
        <f t="shared" si="0"/>
        <v>0.007705280132908</v>
      </c>
      <c r="S116" s="7">
        <f t="shared" si="1"/>
        <v>0.0176031092332644</v>
      </c>
      <c r="T116" s="7">
        <f t="shared" si="2"/>
        <v>0.0107534273919035</v>
      </c>
      <c r="U116" s="7">
        <f t="shared" si="3"/>
        <v>0.00389737127086714</v>
      </c>
      <c r="V116" s="7">
        <f t="shared" si="4"/>
        <v>-0.00913987710209412</v>
      </c>
      <c r="W116" s="7">
        <f t="shared" si="5"/>
        <v>0.00778631033044493</v>
      </c>
      <c r="X116" s="7">
        <f t="shared" si="6"/>
        <v>0.00294751364395765</v>
      </c>
      <c r="Y116" s="7">
        <f t="shared" si="7"/>
        <v>0.00861940159583022</v>
      </c>
      <c r="Z116" s="7">
        <f t="shared" si="8"/>
        <v>-0.00620516019103663</v>
      </c>
      <c r="AA116" s="7">
        <f t="shared" si="9"/>
        <v>0.017546222172921</v>
      </c>
      <c r="AB116" s="7">
        <f t="shared" si="10"/>
        <v>0.0149030905296599</v>
      </c>
      <c r="AC116" s="41">
        <f t="shared" si="11"/>
        <v>-0.00244138177754891</v>
      </c>
      <c r="AE116">
        <v>-0.0037784615095139</v>
      </c>
      <c r="AF116">
        <v>0.0151936153468638</v>
      </c>
      <c r="AG116">
        <v>-0.0161920133156683</v>
      </c>
      <c r="AH116">
        <v>-0.0385225086547991</v>
      </c>
      <c r="AI116">
        <v>-0.0105001644228547</v>
      </c>
      <c r="AJ116">
        <v>-0.00322061900531093</v>
      </c>
      <c r="AK116">
        <v>-0.0136567361366076</v>
      </c>
      <c r="AL116">
        <v>-0.00419760964433221</v>
      </c>
      <c r="AM116">
        <v>-0.0112419378800903</v>
      </c>
      <c r="AN116">
        <v>0.00648650444159774</v>
      </c>
      <c r="AO116">
        <v>-0.0150868241143765</v>
      </c>
      <c r="AP116">
        <v>-0.0116880187714809</v>
      </c>
      <c r="AR116">
        <f t="shared" si="24"/>
        <v>-0.00863060236458974</v>
      </c>
      <c r="AS116">
        <f t="shared" si="25"/>
        <v>0.00986627732733991</v>
      </c>
      <c r="AT116">
        <f t="shared" si="26"/>
        <v>-0.0198963554040843</v>
      </c>
      <c r="AU116">
        <f t="shared" si="27"/>
        <v>-0.040949742936407</v>
      </c>
      <c r="AV116">
        <f t="shared" si="28"/>
        <v>-0.0139177603632577</v>
      </c>
      <c r="AW116">
        <f t="shared" si="29"/>
        <v>-0.00587442626436412</v>
      </c>
      <c r="AX116">
        <f t="shared" si="30"/>
        <v>-0.0175235749700472</v>
      </c>
      <c r="AY116">
        <f t="shared" si="31"/>
        <v>-0.00595188553609131</v>
      </c>
      <c r="AZ116">
        <f t="shared" si="32"/>
        <v>-0.0141545141424123</v>
      </c>
      <c r="BA116">
        <f t="shared" si="33"/>
        <v>0.00309470371799904</v>
      </c>
      <c r="BB116">
        <f t="shared" si="34"/>
        <v>-0.021275962796088</v>
      </c>
      <c r="BC116">
        <f t="shared" si="35"/>
        <v>-0.0171424611291773</v>
      </c>
    </row>
    <row r="117" customHeight="1" spans="1:55">
      <c r="A117" s="39">
        <v>45202</v>
      </c>
      <c r="C117" s="7">
        <f>(PFC.NS!F115-PFC.NS!B115)/PFC.NS!B115</f>
        <v>-0.0298128764940239</v>
      </c>
      <c r="D117" s="7">
        <f>(RECLTD.NS!F115-RECLTD.NS!B115)/RECLTD.NS!B115</f>
        <v>-0.0076432224632101</v>
      </c>
      <c r="E117" s="7">
        <f>(OIL.NS!F115-OIL.NS!B115)/OIL.NS!B115</f>
        <v>-0.0296404305084745</v>
      </c>
      <c r="F117" s="7">
        <f>(ONGC.NS!F115-ONGC.NS!B115)/ONGC.NS!B115</f>
        <v>-0.0668269667169525</v>
      </c>
      <c r="G117" s="7">
        <f>(IOC.NS!F115-IOC.NS!B115)/IOC.NS!B115</f>
        <v>-0.0631406769553462</v>
      </c>
      <c r="H117" s="7">
        <f>GAIL.NS!F115/GAIL.NS!B115-1</f>
        <v>-0.0334043644147208</v>
      </c>
      <c r="I117" s="7">
        <f>ENGINERSIN.NS!F115/ENGINERSIN.NS!B115-1</f>
        <v>-0.00644318374459618</v>
      </c>
      <c r="J117" s="7">
        <f>CONCOR.NS!F115/CONCOR.NS!B115-1</f>
        <v>-0.0150643746271044</v>
      </c>
      <c r="K117" s="7">
        <f>COALINDIA.NS!F115/COALINDIA.NS!B115-1</f>
        <v>-0.0711302570394313</v>
      </c>
      <c r="L117" s="7">
        <f>BEL.NS!F115/BEL.NS!B115-1</f>
        <v>0.0020276795661065</v>
      </c>
      <c r="M117" s="7">
        <f>COCHINSHIP.NS!F115/COCHINSHIP.NS!B115-1</f>
        <v>-0.026809832412523</v>
      </c>
      <c r="N117" s="7">
        <f>SJVN.NS!F115/SJVN.NS!B115-1</f>
        <v>-0.0181651823782802</v>
      </c>
      <c r="R117" s="7">
        <f t="shared" si="0"/>
        <v>-0.00576485189431514</v>
      </c>
      <c r="S117" s="7">
        <f t="shared" si="1"/>
        <v>0.0163485928600808</v>
      </c>
      <c r="T117" s="7">
        <f t="shared" si="2"/>
        <v>-0.00175478690035476</v>
      </c>
      <c r="U117" s="7">
        <f t="shared" si="3"/>
        <v>-0.0368681524752632</v>
      </c>
      <c r="V117" s="7">
        <f t="shared" si="4"/>
        <v>-0.0273887318743979</v>
      </c>
      <c r="W117" s="7">
        <f t="shared" si="5"/>
        <v>-0.00916785459712059</v>
      </c>
      <c r="X117" s="7">
        <f t="shared" si="6"/>
        <v>0.00298003323821786</v>
      </c>
      <c r="Y117" s="7">
        <f t="shared" si="7"/>
        <v>-0.00701809739561407</v>
      </c>
      <c r="Z117" s="7">
        <f t="shared" si="8"/>
        <v>-0.0303413681733347</v>
      </c>
      <c r="AA117" s="7">
        <f t="shared" si="9"/>
        <v>0.0101164826213804</v>
      </c>
      <c r="AB117" s="7">
        <f t="shared" si="10"/>
        <v>-0.0206032619707008</v>
      </c>
      <c r="AC117" s="41">
        <f t="shared" si="11"/>
        <v>-0.00856720459102042</v>
      </c>
      <c r="AE117">
        <v>-0.0284954319797596</v>
      </c>
      <c r="AF117">
        <v>-0.030091886966094</v>
      </c>
      <c r="AG117">
        <v>-0.000169949699962143</v>
      </c>
      <c r="AH117">
        <v>-0.0100723131679721</v>
      </c>
      <c r="AI117">
        <v>-0.0100503660519193</v>
      </c>
      <c r="AJ117">
        <v>-0.0216026902902108</v>
      </c>
      <c r="AK117">
        <v>-0.0194383291925542</v>
      </c>
      <c r="AL117">
        <v>-0.000420662103456887</v>
      </c>
      <c r="AM117">
        <v>-0.0136244120359764</v>
      </c>
      <c r="AN117">
        <v>-0.00251748070035122</v>
      </c>
      <c r="AO117">
        <v>-0.0262536247750944</v>
      </c>
      <c r="AP117">
        <v>-0.0309013649992865</v>
      </c>
      <c r="AR117">
        <f t="shared" si="24"/>
        <v>-0.0333475728348354</v>
      </c>
      <c r="AS117">
        <f t="shared" si="25"/>
        <v>-0.0354192249856179</v>
      </c>
      <c r="AT117">
        <f t="shared" si="26"/>
        <v>-0.00387429178837818</v>
      </c>
      <c r="AU117">
        <f t="shared" si="27"/>
        <v>-0.0124995474495799</v>
      </c>
      <c r="AV117">
        <f t="shared" si="28"/>
        <v>-0.0134679619923223</v>
      </c>
      <c r="AW117">
        <f t="shared" si="29"/>
        <v>-0.024256497549264</v>
      </c>
      <c r="AX117">
        <f t="shared" si="30"/>
        <v>-0.0233051680259938</v>
      </c>
      <c r="AY117">
        <f t="shared" si="31"/>
        <v>-0.00217493799521599</v>
      </c>
      <c r="AZ117">
        <f t="shared" si="32"/>
        <v>-0.0165369882982985</v>
      </c>
      <c r="BA117">
        <f t="shared" si="33"/>
        <v>-0.00590928142394993</v>
      </c>
      <c r="BB117">
        <f t="shared" si="34"/>
        <v>-0.032442763456806</v>
      </c>
      <c r="BC117">
        <f t="shared" si="35"/>
        <v>-0.0363558073569829</v>
      </c>
    </row>
    <row r="118" customHeight="1" spans="1:55">
      <c r="A118" s="39">
        <v>45203</v>
      </c>
      <c r="C118" s="7">
        <f>(PFC.NS!F116-PFC.NS!B116)/PFC.NS!B116</f>
        <v>-0.0568807179543421</v>
      </c>
      <c r="D118" s="7">
        <f>(RECLTD.NS!F116-RECLTD.NS!B116)/RECLTD.NS!B116</f>
        <v>-0.0491135209373075</v>
      </c>
      <c r="E118" s="7">
        <f>(OIL.NS!F116-OIL.NS!B116)/OIL.NS!B116</f>
        <v>-0.0279931521958981</v>
      </c>
      <c r="F118" s="7">
        <f>(ONGC.NS!F116-ONGC.NS!B116)/ONGC.NS!B116</f>
        <v>-0.0518876614565626</v>
      </c>
      <c r="G118" s="7">
        <f>(IOC.NS!F116-IOC.NS!B116)/IOC.NS!B116</f>
        <v>-0.0580816444444445</v>
      </c>
      <c r="H118" s="7">
        <f>GAIL.NS!F116/GAIL.NS!B116-1</f>
        <v>-0.0510100725806452</v>
      </c>
      <c r="I118" s="7">
        <f>ENGINERSIN.NS!F116/ENGINERSIN.NS!B116-1</f>
        <v>-0.0248977103448275</v>
      </c>
      <c r="J118" s="7">
        <f>CONCOR.NS!F116/CONCOR.NS!B116-1</f>
        <v>-0.00864547657915637</v>
      </c>
      <c r="K118" s="7">
        <f>COALINDIA.NS!F116/COALINDIA.NS!B116-1</f>
        <v>-0.0640062165339567</v>
      </c>
      <c r="L118" s="7">
        <f>BEL.NS!F116/BEL.NS!B116-1</f>
        <v>-0.00121605797101443</v>
      </c>
      <c r="M118" s="7">
        <f>COCHINSHIP.NS!F116/COCHINSHIP.NS!B116-1</f>
        <v>-0.0377169144321221</v>
      </c>
      <c r="N118" s="7">
        <f>SJVN.NS!F116/SJVN.NS!B116-1</f>
        <v>-0.0354807083333333</v>
      </c>
      <c r="R118" s="7">
        <f t="shared" si="0"/>
        <v>-0.0328326933546333</v>
      </c>
      <c r="S118" s="7">
        <f t="shared" si="1"/>
        <v>-0.0251217056140167</v>
      </c>
      <c r="T118" s="7">
        <f t="shared" si="2"/>
        <v>-0.000107508587778336</v>
      </c>
      <c r="U118" s="7">
        <f t="shared" si="3"/>
        <v>-0.0219288472148732</v>
      </c>
      <c r="V118" s="7">
        <f t="shared" si="4"/>
        <v>-0.0223296993634962</v>
      </c>
      <c r="W118" s="7">
        <f t="shared" si="5"/>
        <v>-0.0267735627630449</v>
      </c>
      <c r="X118" s="7">
        <f t="shared" si="6"/>
        <v>-0.0154744933620134</v>
      </c>
      <c r="Y118" s="7">
        <f t="shared" si="7"/>
        <v>-0.000599199347666031</v>
      </c>
      <c r="Z118" s="7">
        <f t="shared" si="8"/>
        <v>-0.0232173276678601</v>
      </c>
      <c r="AA118" s="7">
        <f t="shared" si="9"/>
        <v>0.00687274508425951</v>
      </c>
      <c r="AB118" s="7">
        <f t="shared" si="10"/>
        <v>-0.0315103439903</v>
      </c>
      <c r="AC118" s="41">
        <f t="shared" si="11"/>
        <v>-0.0258827305460735</v>
      </c>
      <c r="AE118">
        <v>-0.0138302884107677</v>
      </c>
      <c r="AF118">
        <v>-0.0136903449851217</v>
      </c>
      <c r="AG118">
        <v>0.00322613562833321</v>
      </c>
      <c r="AH118">
        <v>-0.00301407603610056</v>
      </c>
      <c r="AI118">
        <v>0.00615391275940579</v>
      </c>
      <c r="AJ118">
        <v>0.0135054356359042</v>
      </c>
      <c r="AK118">
        <v>0.00349900316832145</v>
      </c>
      <c r="AL118">
        <v>-0.00492168967345701</v>
      </c>
      <c r="AM118">
        <v>0.0048501853727844</v>
      </c>
      <c r="AN118">
        <v>0.000719877423474927</v>
      </c>
      <c r="AO118">
        <v>0.0293824749365758</v>
      </c>
      <c r="AP118">
        <v>0.0364186104645447</v>
      </c>
      <c r="AR118">
        <f t="shared" si="24"/>
        <v>-0.0186824292658435</v>
      </c>
      <c r="AS118">
        <f t="shared" si="25"/>
        <v>-0.0190176830046456</v>
      </c>
      <c r="AT118">
        <f t="shared" si="26"/>
        <v>-0.00047820646008283</v>
      </c>
      <c r="AU118">
        <f t="shared" si="27"/>
        <v>-0.00544131031770839</v>
      </c>
      <c r="AV118">
        <f t="shared" si="28"/>
        <v>0.00273631681900276</v>
      </c>
      <c r="AW118">
        <f t="shared" si="29"/>
        <v>0.010851628376851</v>
      </c>
      <c r="AX118">
        <f t="shared" si="30"/>
        <v>-0.000367835665118158</v>
      </c>
      <c r="AY118">
        <f t="shared" si="31"/>
        <v>-0.00667596556521611</v>
      </c>
      <c r="AZ118">
        <f t="shared" si="32"/>
        <v>0.00193760911046237</v>
      </c>
      <c r="BA118">
        <f t="shared" si="33"/>
        <v>-0.00267192330012378</v>
      </c>
      <c r="BB118">
        <f t="shared" si="34"/>
        <v>0.0231933362548643</v>
      </c>
      <c r="BC118">
        <f t="shared" si="35"/>
        <v>0.0309641681068483</v>
      </c>
    </row>
    <row r="119" customHeight="1" spans="1:55">
      <c r="A119" s="39">
        <v>45204</v>
      </c>
      <c r="C119" s="7">
        <f>(PFC.NS!F117-PFC.NS!B117)/PFC.NS!B117</f>
        <v>-0.053042523326572</v>
      </c>
      <c r="D119" s="7">
        <f>(RECLTD.NS!F117-RECLTD.NS!B117)/RECLTD.NS!B117</f>
        <v>-0.0441784492925762</v>
      </c>
      <c r="E119" s="7">
        <f>(OIL.NS!F117-OIL.NS!B117)/OIL.NS!B117</f>
        <v>-0.0144765502424599</v>
      </c>
      <c r="F119" s="7">
        <f>(ONGC.NS!F117-ONGC.NS!B117)/ONGC.NS!B117</f>
        <v>-0.0380523475862069</v>
      </c>
      <c r="G119" s="7">
        <f>(IOC.NS!F117-IOC.NS!B117)/IOC.NS!B117</f>
        <v>-0.0569823457263353</v>
      </c>
      <c r="H119" s="7">
        <f>GAIL.NS!F117/GAIL.NS!B117-1</f>
        <v>-0.0207325364351592</v>
      </c>
      <c r="I119" s="7">
        <f>ENGINERSIN.NS!F117/ENGINERSIN.NS!B117-1</f>
        <v>-0.0112514146341463</v>
      </c>
      <c r="J119" s="7">
        <f>CONCOR.NS!F117/CONCOR.NS!B117-1</f>
        <v>-0.0130975153396825</v>
      </c>
      <c r="K119" s="7">
        <f>COALINDIA.NS!F117/COALINDIA.NS!B117-1</f>
        <v>-0.0529419793466197</v>
      </c>
      <c r="L119" s="7">
        <f>BEL.NS!F117/BEL.NS!B117-1</f>
        <v>-0.0112441433691756</v>
      </c>
      <c r="M119" s="7">
        <f>COCHINSHIP.NS!F117/COCHINSHIP.NS!B117-1</f>
        <v>0.00779138212927744</v>
      </c>
      <c r="N119" s="7">
        <f>SJVN.NS!F117/SJVN.NS!B117-1</f>
        <v>0.0186861959838556</v>
      </c>
      <c r="R119" s="7">
        <f t="shared" si="0"/>
        <v>-0.0289944987268632</v>
      </c>
      <c r="S119" s="7">
        <f t="shared" si="1"/>
        <v>-0.0201866339692854</v>
      </c>
      <c r="T119" s="7">
        <f t="shared" si="2"/>
        <v>0.0134090933656599</v>
      </c>
      <c r="U119" s="7">
        <f t="shared" si="3"/>
        <v>-0.00809353334451751</v>
      </c>
      <c r="V119" s="7">
        <f t="shared" si="4"/>
        <v>-0.021230400645387</v>
      </c>
      <c r="W119" s="7">
        <f t="shared" si="5"/>
        <v>0.00350397338244109</v>
      </c>
      <c r="X119" s="7">
        <f t="shared" si="6"/>
        <v>-0.00182819765133221</v>
      </c>
      <c r="Y119" s="7">
        <f t="shared" si="7"/>
        <v>-0.00505123810819216</v>
      </c>
      <c r="Z119" s="7">
        <f t="shared" si="8"/>
        <v>-0.0121530904805231</v>
      </c>
      <c r="AA119" s="7">
        <f t="shared" si="9"/>
        <v>-0.00315534031390163</v>
      </c>
      <c r="AB119" s="7">
        <f t="shared" si="10"/>
        <v>0.0139979525710996</v>
      </c>
      <c r="AC119" s="41">
        <f t="shared" si="11"/>
        <v>0.0282841737711154</v>
      </c>
      <c r="AE119">
        <v>0.0236223762878389</v>
      </c>
      <c r="AF119">
        <v>0.0219555830176522</v>
      </c>
      <c r="AG119">
        <v>0.00270859071205875</v>
      </c>
      <c r="AH119">
        <v>-0.00412483961045342</v>
      </c>
      <c r="AI119">
        <v>0.00111477728008768</v>
      </c>
      <c r="AJ119">
        <v>0.0129242687447918</v>
      </c>
      <c r="AK119">
        <v>-0.00209789001971386</v>
      </c>
      <c r="AL119">
        <v>0.00828247627415061</v>
      </c>
      <c r="AM119">
        <v>-0.00537134166239918</v>
      </c>
      <c r="AN119">
        <v>0.000359693739543791</v>
      </c>
      <c r="AO119">
        <v>-4.65188722429544e-5</v>
      </c>
      <c r="AP119">
        <v>-0.000687951607342139</v>
      </c>
      <c r="AR119">
        <f t="shared" si="24"/>
        <v>0.0187702354327631</v>
      </c>
      <c r="AS119">
        <f t="shared" si="25"/>
        <v>0.0166282449981283</v>
      </c>
      <c r="AT119">
        <f t="shared" si="26"/>
        <v>-0.000995751376357293</v>
      </c>
      <c r="AU119">
        <f t="shared" si="27"/>
        <v>-0.00655207389206124</v>
      </c>
      <c r="AV119">
        <f t="shared" si="28"/>
        <v>-0.00230281866031535</v>
      </c>
      <c r="AW119">
        <f t="shared" si="29"/>
        <v>0.0102704614857386</v>
      </c>
      <c r="AX119">
        <f t="shared" si="30"/>
        <v>-0.00596472885315346</v>
      </c>
      <c r="AY119">
        <f t="shared" si="31"/>
        <v>0.0065282003823915</v>
      </c>
      <c r="AZ119">
        <f t="shared" si="32"/>
        <v>-0.00828391792472121</v>
      </c>
      <c r="BA119">
        <f t="shared" si="33"/>
        <v>-0.00303210698405491</v>
      </c>
      <c r="BB119">
        <f t="shared" si="34"/>
        <v>-0.00623565755395447</v>
      </c>
      <c r="BC119">
        <f t="shared" si="35"/>
        <v>-0.00614239396503853</v>
      </c>
    </row>
    <row r="120" customHeight="1" spans="1:55">
      <c r="A120" s="39">
        <v>45205</v>
      </c>
      <c r="C120" s="7">
        <f>(PFC.NS!F118-PFC.NS!B118)/PFC.NS!B118</f>
        <v>-0.0148198306310017</v>
      </c>
      <c r="D120" s="7">
        <f>(RECLTD.NS!F118-RECLTD.NS!B118)/RECLTD.NS!B118</f>
        <v>-0.00399087620986645</v>
      </c>
      <c r="E120" s="7">
        <f>(OIL.NS!F118-OIL.NS!B118)/OIL.NS!B118</f>
        <v>-0.0273275641891891</v>
      </c>
      <c r="F120" s="7">
        <f>(ONGC.NS!F118-ONGC.NS!B118)/ONGC.NS!B118</f>
        <v>-0.0537585013623979</v>
      </c>
      <c r="G120" s="7">
        <f>(IOC.NS!F118-IOC.NS!B118)/IOC.NS!B118</f>
        <v>-0.0512101888888889</v>
      </c>
      <c r="H120" s="7">
        <f>GAIL.NS!F118/GAIL.NS!B118-1</f>
        <v>-0.0240200236505649</v>
      </c>
      <c r="I120" s="7">
        <f>ENGINERSIN.NS!F118/ENGINERSIN.NS!B118-1</f>
        <v>-0.0112564457665456</v>
      </c>
      <c r="J120" s="7">
        <f>CONCOR.NS!F118/CONCOR.NS!B118-1</f>
        <v>-0.0053081406846639</v>
      </c>
      <c r="K120" s="7">
        <f>COALINDIA.NS!F118/COALINDIA.NS!B118-1</f>
        <v>-0.0649762681570194</v>
      </c>
      <c r="L120" s="7">
        <f>BEL.NS!F118/BEL.NS!B118-1</f>
        <v>-0.00733047482014382</v>
      </c>
      <c r="M120" s="7">
        <f>COCHINSHIP.NS!F118/COCHINSHIP.NS!B118-1</f>
        <v>-0.0138165432558139</v>
      </c>
      <c r="N120" s="7">
        <f>SJVN.NS!F118/SJVN.NS!B118-1</f>
        <v>-0.0134121458565652</v>
      </c>
      <c r="R120" s="7">
        <f t="shared" si="0"/>
        <v>0.00922819396870707</v>
      </c>
      <c r="S120" s="7">
        <f t="shared" si="1"/>
        <v>0.0200009391134244</v>
      </c>
      <c r="T120" s="7">
        <f t="shared" si="2"/>
        <v>0.000558079418930615</v>
      </c>
      <c r="U120" s="7">
        <f t="shared" si="3"/>
        <v>-0.0237996871207085</v>
      </c>
      <c r="V120" s="7">
        <f t="shared" si="4"/>
        <v>-0.0154582438079406</v>
      </c>
      <c r="W120" s="7">
        <f t="shared" si="5"/>
        <v>0.000216486167035363</v>
      </c>
      <c r="X120" s="7">
        <f t="shared" si="6"/>
        <v>-0.00183322878373157</v>
      </c>
      <c r="Y120" s="7">
        <f t="shared" si="7"/>
        <v>0.00273813654682645</v>
      </c>
      <c r="Z120" s="7">
        <f t="shared" si="8"/>
        <v>-0.0241873792909228</v>
      </c>
      <c r="AA120" s="7">
        <f t="shared" si="9"/>
        <v>0.000758328235130119</v>
      </c>
      <c r="AB120" s="7">
        <f t="shared" si="10"/>
        <v>-0.00760997281399179</v>
      </c>
      <c r="AC120" s="41">
        <f t="shared" si="11"/>
        <v>-0.00381416806930543</v>
      </c>
      <c r="AE120">
        <v>-0.0248703303148517</v>
      </c>
      <c r="AF120">
        <v>-0.0180248279334847</v>
      </c>
      <c r="AG120">
        <v>0.0510818624652296</v>
      </c>
      <c r="AH120">
        <v>0.00137680720688083</v>
      </c>
      <c r="AI120">
        <v>-0.0259608119231015</v>
      </c>
      <c r="AJ120">
        <v>-0.0227282147377556</v>
      </c>
      <c r="AK120">
        <v>-0.0334551681669897</v>
      </c>
      <c r="AL120">
        <v>-0.00771874950475786</v>
      </c>
      <c r="AM120">
        <v>0</v>
      </c>
      <c r="AN120">
        <v>-0.0236589004281647</v>
      </c>
      <c r="AO120">
        <v>-0.0370484136117916</v>
      </c>
      <c r="AP120">
        <v>-0.0414531104842586</v>
      </c>
      <c r="AR120">
        <f t="shared" si="24"/>
        <v>-0.0297224711699276</v>
      </c>
      <c r="AS120">
        <f t="shared" si="25"/>
        <v>-0.0233521659530086</v>
      </c>
      <c r="AT120">
        <f t="shared" si="26"/>
        <v>0.0473775203768136</v>
      </c>
      <c r="AU120">
        <f t="shared" si="27"/>
        <v>-0.001050427074727</v>
      </c>
      <c r="AV120">
        <f t="shared" si="28"/>
        <v>-0.0293784078635046</v>
      </c>
      <c r="AW120">
        <f t="shared" si="29"/>
        <v>-0.0253820219968088</v>
      </c>
      <c r="AX120">
        <f t="shared" si="30"/>
        <v>-0.0373220070004293</v>
      </c>
      <c r="AY120">
        <f t="shared" si="31"/>
        <v>-0.00947302539651696</v>
      </c>
      <c r="AZ120">
        <f t="shared" si="32"/>
        <v>-0.00291257626232203</v>
      </c>
      <c r="BA120">
        <f t="shared" si="33"/>
        <v>-0.0270507011517634</v>
      </c>
      <c r="BB120">
        <f t="shared" si="34"/>
        <v>-0.0432375522935031</v>
      </c>
      <c r="BC120">
        <f t="shared" si="35"/>
        <v>-0.046907552841955</v>
      </c>
    </row>
    <row r="121" customHeight="1" spans="1:55">
      <c r="A121" s="39">
        <v>45208</v>
      </c>
      <c r="C121" s="7">
        <f>(PFC.NS!F119-PFC.NS!B119)/PFC.NS!B119</f>
        <v>-0.0406012510288066</v>
      </c>
      <c r="D121" s="7">
        <f>(RECLTD.NS!F119-RECLTD.NS!B119)/RECLTD.NS!B119</f>
        <v>-0.0271548591674049</v>
      </c>
      <c r="E121" s="7">
        <f>(OIL.NS!F119-OIL.NS!B119)/OIL.NS!B119</f>
        <v>0.0140568780745734</v>
      </c>
      <c r="F121" s="7">
        <f>(ONGC.NS!F119-ONGC.NS!B119)/ONGC.NS!B119</f>
        <v>-0.0493463766871419</v>
      </c>
      <c r="G121" s="7">
        <f>(IOC.NS!F119-IOC.NS!B119)/IOC.NS!B119</f>
        <v>-0.0593240042732845</v>
      </c>
      <c r="H121" s="7">
        <f>GAIL.NS!F119/GAIL.NS!B119-1</f>
        <v>-0.0350398033490228</v>
      </c>
      <c r="I121" s="7">
        <f>ENGINERSIN.NS!F119/ENGINERSIN.NS!B119-1</f>
        <v>-0.0226297277960145</v>
      </c>
      <c r="J121" s="7">
        <f>CONCOR.NS!F119/CONCOR.NS!B119-1</f>
        <v>-0.000483393448531544</v>
      </c>
      <c r="K121" s="7">
        <f>COALINDIA.NS!F119/COALINDIA.NS!B119-1</f>
        <v>-0.0489593518179067</v>
      </c>
      <c r="L121" s="7">
        <f>BEL.NS!F119/BEL.NS!B119-1</f>
        <v>-0.0106101250501496</v>
      </c>
      <c r="M121" s="7">
        <f>COCHINSHIP.NS!F119/COCHINSHIP.NS!B119-1</f>
        <v>-0.0196822420807732</v>
      </c>
      <c r="N121" s="7">
        <f>SJVN.NS!F119/SJVN.NS!B119-1</f>
        <v>-0.0274770985915492</v>
      </c>
      <c r="R121" s="7">
        <f t="shared" si="0"/>
        <v>-0.0165532264290978</v>
      </c>
      <c r="S121" s="7">
        <f t="shared" si="1"/>
        <v>-0.00316304384411401</v>
      </c>
      <c r="T121" s="7">
        <f t="shared" si="2"/>
        <v>0.0419425216826932</v>
      </c>
      <c r="U121" s="7">
        <f t="shared" si="3"/>
        <v>-0.0193875624454526</v>
      </c>
      <c r="V121" s="7">
        <f t="shared" si="4"/>
        <v>-0.0235720591923362</v>
      </c>
      <c r="W121" s="7">
        <f t="shared" si="5"/>
        <v>-0.0108032935314225</v>
      </c>
      <c r="X121" s="7">
        <f t="shared" si="6"/>
        <v>-0.0132065108132004</v>
      </c>
      <c r="Y121" s="7">
        <f t="shared" si="7"/>
        <v>0.0075628837829588</v>
      </c>
      <c r="Z121" s="7">
        <f t="shared" si="8"/>
        <v>-0.00817046295181007</v>
      </c>
      <c r="AA121" s="7">
        <f t="shared" si="9"/>
        <v>-0.00252132199487564</v>
      </c>
      <c r="AB121" s="7">
        <f t="shared" si="10"/>
        <v>-0.013475671638951</v>
      </c>
      <c r="AC121" s="41">
        <f t="shared" si="11"/>
        <v>-0.0178791208042894</v>
      </c>
      <c r="AE121">
        <v>0.0395808455653483</v>
      </c>
      <c r="AF121">
        <v>0.0367624741175785</v>
      </c>
      <c r="AG121">
        <v>0.0260044529629307</v>
      </c>
      <c r="AH121">
        <v>0.0098576660315526</v>
      </c>
      <c r="AI121">
        <v>0.0102389446753593</v>
      </c>
      <c r="AJ121">
        <v>0.00899062704399647</v>
      </c>
      <c r="AK121">
        <v>0.0107992845182871</v>
      </c>
      <c r="AL121">
        <v>-0.00706917221623599</v>
      </c>
      <c r="AM121">
        <v>0.0522918110658346</v>
      </c>
      <c r="AN121">
        <v>0.0304703124739381</v>
      </c>
      <c r="AO121">
        <v>0.014698365622971</v>
      </c>
      <c r="AP121">
        <v>0.0191835452765309</v>
      </c>
      <c r="AR121">
        <f t="shared" si="24"/>
        <v>0.0347287047102724</v>
      </c>
      <c r="AS121">
        <f t="shared" si="25"/>
        <v>0.0314351360980547</v>
      </c>
      <c r="AT121">
        <f t="shared" si="26"/>
        <v>0.0223001108745147</v>
      </c>
      <c r="AU121">
        <f t="shared" si="27"/>
        <v>0.00743043174994478</v>
      </c>
      <c r="AV121">
        <f t="shared" si="28"/>
        <v>0.00682134873495631</v>
      </c>
      <c r="AW121">
        <f t="shared" si="29"/>
        <v>0.00633681978494328</v>
      </c>
      <c r="AX121">
        <f t="shared" si="30"/>
        <v>0.0069324456848475</v>
      </c>
      <c r="AY121">
        <f t="shared" si="31"/>
        <v>-0.00882344810799509</v>
      </c>
      <c r="AZ121">
        <f t="shared" si="32"/>
        <v>0.0493792348035126</v>
      </c>
      <c r="BA121">
        <f t="shared" si="33"/>
        <v>0.0270785117503394</v>
      </c>
      <c r="BB121">
        <f t="shared" si="34"/>
        <v>0.00850922694125949</v>
      </c>
      <c r="BC121">
        <f t="shared" si="35"/>
        <v>0.0137291029188345</v>
      </c>
    </row>
    <row r="122" customHeight="1" spans="1:55">
      <c r="A122" s="39">
        <v>45209</v>
      </c>
      <c r="C122" s="7">
        <f>(PFC.NS!F120-PFC.NS!B120)/PFC.NS!B120</f>
        <v>0.00101767229445717</v>
      </c>
      <c r="D122" s="7">
        <f>(RECLTD.NS!F120-RECLTD.NS!B120)/RECLTD.NS!B120</f>
        <v>0.00891737894986964</v>
      </c>
      <c r="E122" s="7">
        <f>(OIL.NS!F120-OIL.NS!B120)/OIL.NS!B120</f>
        <v>-0.0220664150943396</v>
      </c>
      <c r="F122" s="7">
        <f>(ONGC.NS!F120-ONGC.NS!B120)/ONGC.NS!B120</f>
        <v>-0.0367689955550906</v>
      </c>
      <c r="G122" s="7">
        <f>(IOC.NS!F120-IOC.NS!B120)/IOC.NS!B120</f>
        <v>-0.0387755645091675</v>
      </c>
      <c r="H122" s="7">
        <f>GAIL.NS!F120/GAIL.NS!B120-1</f>
        <v>-0.0231326967213115</v>
      </c>
      <c r="I122" s="7">
        <f>ENGINERSIN.NS!F120/ENGINERSIN.NS!B120-1</f>
        <v>0.00120315370705248</v>
      </c>
      <c r="J122" s="7">
        <f>CONCOR.NS!F120/CONCOR.NS!B120-1</f>
        <v>-0.0226500849107928</v>
      </c>
      <c r="K122" s="7">
        <f>COALINDIA.NS!F120/COALINDIA.NS!B120-1</f>
        <v>-0.00555277016478761</v>
      </c>
      <c r="L122" s="7">
        <f>BEL.NS!F120/BEL.NS!B120-1</f>
        <v>0.0110926060156888</v>
      </c>
      <c r="M122" s="7">
        <f>COCHINSHIP.NS!F120/COCHINSHIP.NS!B120-1</f>
        <v>-0.0238081939736347</v>
      </c>
      <c r="N122" s="7">
        <f>SJVN.NS!F120/SJVN.NS!B120-1</f>
        <v>0.00194334519572958</v>
      </c>
      <c r="R122" s="7">
        <f t="shared" si="0"/>
        <v>0.025065696894166</v>
      </c>
      <c r="S122" s="7">
        <f t="shared" si="1"/>
        <v>0.0329091942731605</v>
      </c>
      <c r="T122" s="7">
        <f t="shared" si="2"/>
        <v>0.00581922851378021</v>
      </c>
      <c r="U122" s="7">
        <f t="shared" si="3"/>
        <v>-0.00681018131340126</v>
      </c>
      <c r="V122" s="7">
        <f t="shared" si="4"/>
        <v>-0.00302361942821913</v>
      </c>
      <c r="W122" s="7">
        <f t="shared" si="5"/>
        <v>0.00110381309628878</v>
      </c>
      <c r="X122" s="7">
        <f t="shared" si="6"/>
        <v>0.0106263706898665</v>
      </c>
      <c r="Y122" s="7">
        <f t="shared" si="7"/>
        <v>-0.0146038076793024</v>
      </c>
      <c r="Z122" s="7">
        <f t="shared" si="8"/>
        <v>0.035236118701309</v>
      </c>
      <c r="AA122" s="7">
        <f t="shared" si="9"/>
        <v>0.0191814090709628</v>
      </c>
      <c r="AB122" s="7">
        <f t="shared" si="10"/>
        <v>-0.0176016235318125</v>
      </c>
      <c r="AC122" s="41">
        <f t="shared" si="11"/>
        <v>0.0115413229829894</v>
      </c>
      <c r="AE122">
        <v>0.000200036405289232</v>
      </c>
      <c r="AF122">
        <v>0.0024034394222261</v>
      </c>
      <c r="AG122">
        <v>-0.0240785639679445</v>
      </c>
      <c r="AH122">
        <v>-0.00136320702709173</v>
      </c>
      <c r="AI122">
        <v>0.0151646280900624</v>
      </c>
      <c r="AJ122">
        <v>0.00527494181611627</v>
      </c>
      <c r="AK122">
        <v>0.0046437959746417</v>
      </c>
      <c r="AL122">
        <v>-0.0090504500077468</v>
      </c>
      <c r="AM122">
        <v>-0.00462724845762387</v>
      </c>
      <c r="AN122">
        <v>-0.0158448466354469</v>
      </c>
      <c r="AO122">
        <v>0.000190849929900749</v>
      </c>
      <c r="AP122">
        <v>-0.0156031683497565</v>
      </c>
      <c r="AR122">
        <f t="shared" si="24"/>
        <v>-0.00465210444978661</v>
      </c>
      <c r="AS122">
        <f t="shared" si="25"/>
        <v>-0.00292389859729779</v>
      </c>
      <c r="AT122">
        <f t="shared" si="26"/>
        <v>-0.0277829060563605</v>
      </c>
      <c r="AU122">
        <f t="shared" si="27"/>
        <v>-0.00379044130869956</v>
      </c>
      <c r="AV122">
        <f t="shared" si="28"/>
        <v>0.0117470321496593</v>
      </c>
      <c r="AW122">
        <f t="shared" si="29"/>
        <v>0.00262113455706308</v>
      </c>
      <c r="AX122">
        <f t="shared" si="30"/>
        <v>0.000776957141202093</v>
      </c>
      <c r="AY122">
        <f t="shared" si="31"/>
        <v>-0.0108047258995059</v>
      </c>
      <c r="AZ122">
        <f t="shared" si="32"/>
        <v>-0.0075398247199459</v>
      </c>
      <c r="BA122">
        <f t="shared" si="33"/>
        <v>-0.0192366473590456</v>
      </c>
      <c r="BB122">
        <f t="shared" si="34"/>
        <v>-0.00599828875181077</v>
      </c>
      <c r="BC122">
        <f t="shared" si="35"/>
        <v>-0.0210576107074529</v>
      </c>
    </row>
    <row r="123" customHeight="1" spans="1:55">
      <c r="A123" s="39">
        <v>45210</v>
      </c>
      <c r="C123" s="7">
        <f>(PFC.NS!F121-PFC.NS!B121)/PFC.NS!B121</f>
        <v>-0.0411260553359683</v>
      </c>
      <c r="D123" s="7">
        <f>(RECLTD.NS!F121-RECLTD.NS!B121)/RECLTD.NS!B121</f>
        <v>-0.0254153105802048</v>
      </c>
      <c r="E123" s="7">
        <f>(OIL.NS!F121-OIL.NS!B121)/OIL.NS!B121</f>
        <v>-0.0542545482866043</v>
      </c>
      <c r="F123" s="7">
        <f>(ONGC.NS!F121-ONGC.NS!B121)/ONGC.NS!B121</f>
        <v>-0.0490357445456316</v>
      </c>
      <c r="G123" s="7">
        <f>(IOC.NS!F121-IOC.NS!B121)/IOC.NS!B121</f>
        <v>-0.0410841235955056</v>
      </c>
      <c r="H123" s="7">
        <f>GAIL.NS!F121/GAIL.NS!B121-1</f>
        <v>-0.0279259391480731</v>
      </c>
      <c r="I123" s="7">
        <f>ENGINERSIN.NS!F121/ENGINERSIN.NS!B121-1</f>
        <v>-0.0137545531914893</v>
      </c>
      <c r="J123" s="7">
        <f>CONCOR.NS!F121/CONCOR.NS!B121-1</f>
        <v>-0.0188343597733711</v>
      </c>
      <c r="K123" s="7">
        <f>COALINDIA.NS!F121/COALINDIA.NS!B121-1</f>
        <v>-0.0631223403627256</v>
      </c>
      <c r="L123" s="7">
        <f>BEL.NS!F121/BEL.NS!B121-1</f>
        <v>-0.0229350701593799</v>
      </c>
      <c r="M123" s="7">
        <f>COCHINSHIP.NS!F121/COCHINSHIP.NS!B121-1</f>
        <v>-0.0190032412488175</v>
      </c>
      <c r="N123" s="7">
        <f>SJVN.NS!F121/SJVN.NS!B121-1</f>
        <v>-0.0294567358695592</v>
      </c>
      <c r="R123" s="7">
        <f t="shared" si="0"/>
        <v>-0.0170780307362595</v>
      </c>
      <c r="S123" s="7">
        <f t="shared" si="1"/>
        <v>-0.00142349525691392</v>
      </c>
      <c r="T123" s="7">
        <f t="shared" si="2"/>
        <v>-0.0263689046784846</v>
      </c>
      <c r="U123" s="7">
        <f t="shared" si="3"/>
        <v>-0.0190769303039423</v>
      </c>
      <c r="V123" s="7">
        <f t="shared" si="4"/>
        <v>-0.00533217851455727</v>
      </c>
      <c r="W123" s="7">
        <f t="shared" si="5"/>
        <v>-0.00368942933047282</v>
      </c>
      <c r="X123" s="7">
        <f t="shared" si="6"/>
        <v>-0.00433133620867529</v>
      </c>
      <c r="Y123" s="7">
        <f t="shared" si="7"/>
        <v>-0.0107880825418808</v>
      </c>
      <c r="Z123" s="7">
        <f t="shared" si="8"/>
        <v>-0.022333451496629</v>
      </c>
      <c r="AA123" s="7">
        <f t="shared" si="9"/>
        <v>-0.014846267104106</v>
      </c>
      <c r="AB123" s="7">
        <f t="shared" si="10"/>
        <v>-0.0127966708069953</v>
      </c>
      <c r="AC123" s="41">
        <f t="shared" si="11"/>
        <v>-0.0198587580822994</v>
      </c>
      <c r="AE123">
        <v>-0.00621929703654268</v>
      </c>
      <c r="AF123">
        <v>-0.00619204150546149</v>
      </c>
      <c r="AG123">
        <v>0.00320159004799068</v>
      </c>
      <c r="AH123">
        <v>0.00652698417636413</v>
      </c>
      <c r="AI123">
        <v>0.00666671907498219</v>
      </c>
      <c r="AJ123">
        <v>0.0458760122555884</v>
      </c>
      <c r="AK123">
        <v>0.00745610819304712</v>
      </c>
      <c r="AL123">
        <v>0.00371553873311229</v>
      </c>
      <c r="AM123">
        <v>0.0175687944412755</v>
      </c>
      <c r="AN123">
        <v>0.00326146104892532</v>
      </c>
      <c r="AO123">
        <v>-0.0137285614119643</v>
      </c>
      <c r="AP123">
        <v>0.0120783208775172</v>
      </c>
      <c r="AR123">
        <f t="shared" si="24"/>
        <v>-0.0110714378916185</v>
      </c>
      <c r="AS123">
        <f t="shared" si="25"/>
        <v>-0.0115193795249854</v>
      </c>
      <c r="AT123">
        <f t="shared" si="26"/>
        <v>-0.000502752040425357</v>
      </c>
      <c r="AU123">
        <f t="shared" si="27"/>
        <v>0.00409974989475631</v>
      </c>
      <c r="AV123">
        <f t="shared" si="28"/>
        <v>0.00324912313457917</v>
      </c>
      <c r="AW123">
        <f t="shared" si="29"/>
        <v>0.0432222049965352</v>
      </c>
      <c r="AX123">
        <f t="shared" si="30"/>
        <v>0.00358926935960751</v>
      </c>
      <c r="AY123">
        <f t="shared" si="31"/>
        <v>0.00196126284135319</v>
      </c>
      <c r="AZ123">
        <f t="shared" si="32"/>
        <v>0.0146562181789534</v>
      </c>
      <c r="BA123">
        <f t="shared" si="33"/>
        <v>-0.000130339674673389</v>
      </c>
      <c r="BB123">
        <f t="shared" si="34"/>
        <v>-0.0199177000936758</v>
      </c>
      <c r="BC123">
        <f t="shared" si="35"/>
        <v>0.00662387851982081</v>
      </c>
    </row>
    <row r="124" customHeight="1" spans="1:55">
      <c r="A124" s="39">
        <v>45211</v>
      </c>
      <c r="C124" s="7">
        <f>(PFC.NS!F122-PFC.NS!B122)/PFC.NS!B122</f>
        <v>-0.0400516633100139</v>
      </c>
      <c r="D124" s="7">
        <f>(RECLTD.NS!F122-RECLTD.NS!B122)/RECLTD.NS!B122</f>
        <v>-0.0311006322519761</v>
      </c>
      <c r="E124" s="7">
        <f>(OIL.NS!F122-OIL.NS!B122)/OIL.NS!B122</f>
        <v>-0.0308423229912491</v>
      </c>
      <c r="F124" s="7">
        <f>(ONGC.NS!F122-ONGC.NS!B122)/ONGC.NS!B122</f>
        <v>-0.0365387178472498</v>
      </c>
      <c r="G124" s="7">
        <f>(IOC.NS!F122-IOC.NS!B122)/IOC.NS!B122</f>
        <v>-0.0438021489994913</v>
      </c>
      <c r="H124" s="7">
        <f>GAIL.NS!F122/GAIL.NS!B122-1</f>
        <v>0.0152364949760462</v>
      </c>
      <c r="I124" s="7">
        <f>ENGINERSIN.NS!F122/ENGINERSIN.NS!B122-1</f>
        <v>-0.00354674238065111</v>
      </c>
      <c r="J124" s="7">
        <f>CONCOR.NS!F122/CONCOR.NS!B122-1</f>
        <v>-0.00815764051355217</v>
      </c>
      <c r="K124" s="7">
        <f>COALINDIA.NS!F122/COALINDIA.NS!B122-1</f>
        <v>-0.040214111659459</v>
      </c>
      <c r="L124" s="7">
        <f>BEL.NS!F122/BEL.NS!B122-1</f>
        <v>-0.00553143904743969</v>
      </c>
      <c r="M124" s="7">
        <f>COCHINSHIP.NS!F122/COCHINSHIP.NS!B122-1</f>
        <v>-0.0250460271653312</v>
      </c>
      <c r="N124" s="7">
        <f>SJVN.NS!F122/SJVN.NS!B122-1</f>
        <v>-0.00229229008709997</v>
      </c>
      <c r="R124" s="7">
        <f t="shared" si="0"/>
        <v>-0.0160036387103051</v>
      </c>
      <c r="S124" s="7">
        <f t="shared" si="1"/>
        <v>-0.00710881692868522</v>
      </c>
      <c r="T124" s="7">
        <f t="shared" si="2"/>
        <v>-0.00295667938312929</v>
      </c>
      <c r="U124" s="7">
        <f t="shared" si="3"/>
        <v>-0.00657990360556041</v>
      </c>
      <c r="V124" s="7">
        <f t="shared" si="4"/>
        <v>-0.00805020391854293</v>
      </c>
      <c r="W124" s="7">
        <f t="shared" si="5"/>
        <v>0.0394730047936464</v>
      </c>
      <c r="X124" s="7">
        <f t="shared" si="6"/>
        <v>0.00587647460216293</v>
      </c>
      <c r="Y124" s="7">
        <f t="shared" si="7"/>
        <v>-0.000111363282061823</v>
      </c>
      <c r="Z124" s="7">
        <f t="shared" si="8"/>
        <v>0.000574777206637615</v>
      </c>
      <c r="AA124" s="7">
        <f t="shared" si="9"/>
        <v>0.00255736400783425</v>
      </c>
      <c r="AB124" s="7">
        <f t="shared" si="10"/>
        <v>-0.0188394567235091</v>
      </c>
      <c r="AC124" s="41">
        <f t="shared" si="11"/>
        <v>0.00730568770015985</v>
      </c>
      <c r="AE124">
        <v>0.00681910448268985</v>
      </c>
      <c r="AF124">
        <v>0.0118345246806801</v>
      </c>
      <c r="AG124">
        <v>0.00748354024855512</v>
      </c>
      <c r="AH124">
        <v>0.00243670648484219</v>
      </c>
      <c r="AI124">
        <v>0.00607229973136455</v>
      </c>
      <c r="AJ124">
        <v>-0.00854044780529257</v>
      </c>
      <c r="AK124">
        <v>-0.00888270514376535</v>
      </c>
      <c r="AL124">
        <v>0.017112724722596</v>
      </c>
      <c r="AM124">
        <v>0.00243836427804822</v>
      </c>
      <c r="AN124">
        <v>-0.00544172472084947</v>
      </c>
      <c r="AO124">
        <v>-0.00421369598594772</v>
      </c>
      <c r="AP124">
        <v>0.031285233727381</v>
      </c>
      <c r="AR124">
        <f t="shared" si="24"/>
        <v>0.00196696362761401</v>
      </c>
      <c r="AS124">
        <f t="shared" si="25"/>
        <v>0.00650718666115626</v>
      </c>
      <c r="AT124">
        <f t="shared" si="26"/>
        <v>0.00377919816013908</v>
      </c>
      <c r="AU124">
        <f t="shared" si="27"/>
        <v>9.47220323436332e-6</v>
      </c>
      <c r="AV124">
        <f t="shared" si="28"/>
        <v>0.00265470379096152</v>
      </c>
      <c r="AW124">
        <f t="shared" si="29"/>
        <v>-0.0111942550643458</v>
      </c>
      <c r="AX124">
        <f t="shared" si="30"/>
        <v>-0.012749543977205</v>
      </c>
      <c r="AY124">
        <f t="shared" si="31"/>
        <v>0.0153584488308369</v>
      </c>
      <c r="AZ124">
        <f t="shared" si="32"/>
        <v>-0.000474211984273815</v>
      </c>
      <c r="BA124">
        <f t="shared" si="33"/>
        <v>-0.00883352544444817</v>
      </c>
      <c r="BB124">
        <f t="shared" si="34"/>
        <v>-0.0104028346676592</v>
      </c>
      <c r="BC124">
        <f t="shared" si="35"/>
        <v>0.0258307913696847</v>
      </c>
    </row>
    <row r="125" customHeight="1" spans="1:55">
      <c r="A125" s="39">
        <v>45212</v>
      </c>
      <c r="C125" s="7">
        <f>(PFC.NS!F123-PFC.NS!B123)/PFC.NS!B123</f>
        <v>-0.0212070080645162</v>
      </c>
      <c r="D125" s="7">
        <f>(RECLTD.NS!F123-RECLTD.NS!B123)/RECLTD.NS!B123</f>
        <v>-0.00976173103448269</v>
      </c>
      <c r="E125" s="7">
        <f>(OIL.NS!F123-OIL.NS!B123)/OIL.NS!B123</f>
        <v>-0.0209140846377935</v>
      </c>
      <c r="F125" s="7">
        <f>(ONGC.NS!F123-ONGC.NS!B123)/ONGC.NS!B123</f>
        <v>-0.0409933766937669</v>
      </c>
      <c r="G125" s="7">
        <f>(IOC.NS!F123-IOC.NS!B123)/IOC.NS!B123</f>
        <v>-0.0427723463087815</v>
      </c>
      <c r="H125" s="7">
        <f>GAIL.NS!F123/GAIL.NS!B123-1</f>
        <v>-0.0351761847250357</v>
      </c>
      <c r="I125" s="7">
        <f>ENGINERSIN.NS!F123/ENGINERSIN.NS!B123-1</f>
        <v>-0.0214068226105774</v>
      </c>
      <c r="J125" s="7">
        <f>CONCOR.NS!F123/CONCOR.NS!B123-1</f>
        <v>0.00738081067816476</v>
      </c>
      <c r="K125" s="7">
        <f>COALINDIA.NS!F123/COALINDIA.NS!B123-1</f>
        <v>-0.0455995639344262</v>
      </c>
      <c r="L125" s="7">
        <f>BEL.NS!F123/BEL.NS!B123-1</f>
        <v>0.0010449449513219</v>
      </c>
      <c r="M125" s="7">
        <f>COCHINSHIP.NS!F123/COCHINSHIP.NS!B123-1</f>
        <v>-0.013105703488372</v>
      </c>
      <c r="N125" s="7">
        <f>SJVN.NS!F123/SJVN.NS!B123-1</f>
        <v>0.00861116376306614</v>
      </c>
      <c r="R125" s="7">
        <f t="shared" si="0"/>
        <v>0.00284101653519262</v>
      </c>
      <c r="S125" s="7">
        <f t="shared" si="1"/>
        <v>0.0142300842888082</v>
      </c>
      <c r="T125" s="7">
        <f t="shared" si="2"/>
        <v>0.00697155897032628</v>
      </c>
      <c r="U125" s="7">
        <f t="shared" si="3"/>
        <v>-0.0110345624520776</v>
      </c>
      <c r="V125" s="7">
        <f t="shared" si="4"/>
        <v>-0.00702040122783319</v>
      </c>
      <c r="W125" s="7">
        <f t="shared" si="5"/>
        <v>-0.0109396749074355</v>
      </c>
      <c r="X125" s="7">
        <f t="shared" si="6"/>
        <v>-0.0119836056277633</v>
      </c>
      <c r="Y125" s="7">
        <f t="shared" si="7"/>
        <v>0.0154270879096551</v>
      </c>
      <c r="Z125" s="7">
        <f t="shared" si="8"/>
        <v>-0.00481067506832961</v>
      </c>
      <c r="AA125" s="7">
        <f t="shared" si="9"/>
        <v>0.00913374800659584</v>
      </c>
      <c r="AB125" s="7">
        <f t="shared" si="10"/>
        <v>-0.00689913304654988</v>
      </c>
      <c r="AC125" s="41">
        <f t="shared" si="11"/>
        <v>0.018209141550326</v>
      </c>
      <c r="AE125">
        <v>0.00697144651026948</v>
      </c>
      <c r="AF125">
        <v>0.00272424652112174</v>
      </c>
      <c r="AG125">
        <v>0.0146447226225392</v>
      </c>
      <c r="AH125">
        <v>0.00888422425362467</v>
      </c>
      <c r="AI125">
        <v>0.000550268380022723</v>
      </c>
      <c r="AJ125">
        <v>0.0131682189782911</v>
      </c>
      <c r="AK125">
        <v>-0.00788255161337465</v>
      </c>
      <c r="AL125">
        <v>0.00482588208567832</v>
      </c>
      <c r="AM125">
        <v>0.0130656980188968</v>
      </c>
      <c r="AN125">
        <v>-0.000363750674397057</v>
      </c>
      <c r="AO125">
        <v>0.0281399008699138</v>
      </c>
      <c r="AP125">
        <v>0.0376134173546532</v>
      </c>
      <c r="AR125">
        <f t="shared" si="24"/>
        <v>0.00211930565519363</v>
      </c>
      <c r="AS125">
        <f t="shared" si="25"/>
        <v>-0.00260309149840215</v>
      </c>
      <c r="AT125">
        <f t="shared" si="26"/>
        <v>0.0109403805341231</v>
      </c>
      <c r="AU125">
        <f t="shared" si="27"/>
        <v>0.00645698997201684</v>
      </c>
      <c r="AV125">
        <f t="shared" si="28"/>
        <v>-0.00286732756038031</v>
      </c>
      <c r="AW125">
        <f t="shared" si="29"/>
        <v>0.010514411719238</v>
      </c>
      <c r="AX125">
        <f t="shared" si="30"/>
        <v>-0.0117493904468143</v>
      </c>
      <c r="AY125">
        <f t="shared" si="31"/>
        <v>0.00307160619391922</v>
      </c>
      <c r="AZ125">
        <f t="shared" si="32"/>
        <v>0.0101531217565748</v>
      </c>
      <c r="BA125">
        <f t="shared" si="33"/>
        <v>-0.00375555139799576</v>
      </c>
      <c r="BB125">
        <f t="shared" si="34"/>
        <v>0.0219507621882023</v>
      </c>
      <c r="BC125">
        <f t="shared" si="35"/>
        <v>0.0321589749969568</v>
      </c>
    </row>
    <row r="126" customHeight="1" spans="1:55">
      <c r="A126" s="39">
        <v>45215</v>
      </c>
      <c r="C126" s="7">
        <f>(PFC.NS!F124-PFC.NS!B124)/PFC.NS!B124</f>
        <v>-0.0261401274900398</v>
      </c>
      <c r="D126" s="7">
        <f>(RECLTD.NS!F124-RECLTD.NS!B124)/RECLTD.NS!B124</f>
        <v>-0.0233933249436664</v>
      </c>
      <c r="E126" s="7">
        <f>(OIL.NS!F124-OIL.NS!B124)/OIL.NS!B124</f>
        <v>-0.0263531435779791</v>
      </c>
      <c r="F126" s="7">
        <f>(ONGC.NS!F124-ONGC.NS!B124)/ONGC.NS!B124</f>
        <v>-0.0501959358903315</v>
      </c>
      <c r="G126" s="7">
        <f>(IOC.NS!F124-IOC.NS!B124)/IOC.NS!B124</f>
        <v>-0.0496127802197802</v>
      </c>
      <c r="H126" s="7">
        <f>GAIL.NS!F124/GAIL.NS!B124-1</f>
        <v>-0.0185802500894197</v>
      </c>
      <c r="I126" s="7">
        <f>ENGINERSIN.NS!F124/ENGINERSIN.NS!B124-1</f>
        <v>-0.0166161805874585</v>
      </c>
      <c r="J126" s="7">
        <f>CONCOR.NS!F124/CONCOR.NS!B124-1</f>
        <v>-0.00684240380690015</v>
      </c>
      <c r="K126" s="7">
        <f>COALINDIA.NS!F124/COALINDIA.NS!B124-1</f>
        <v>-0.0419996613545625</v>
      </c>
      <c r="L126" s="7">
        <f>BEL.NS!F124/BEL.NS!B124-1</f>
        <v>-0.00443206569343058</v>
      </c>
      <c r="M126" s="7">
        <f>COCHINSHIP.NS!F124/COCHINSHIP.NS!B124-1</f>
        <v>0.0160443724539283</v>
      </c>
      <c r="N126" s="7">
        <f>SJVN.NS!F124/SJVN.NS!B124-1</f>
        <v>0.0216409236584258</v>
      </c>
      <c r="R126" s="7">
        <f t="shared" si="0"/>
        <v>-0.00209210289033104</v>
      </c>
      <c r="S126" s="7">
        <f t="shared" si="1"/>
        <v>0.000598490379624478</v>
      </c>
      <c r="T126" s="7">
        <f t="shared" si="2"/>
        <v>0.00153250003014069</v>
      </c>
      <c r="U126" s="7">
        <f t="shared" si="3"/>
        <v>-0.0202371216486422</v>
      </c>
      <c r="V126" s="7">
        <f t="shared" si="4"/>
        <v>-0.0138608351388319</v>
      </c>
      <c r="W126" s="7">
        <f t="shared" si="5"/>
        <v>0.00565625972818059</v>
      </c>
      <c r="X126" s="7">
        <f t="shared" si="6"/>
        <v>-0.00719296360464447</v>
      </c>
      <c r="Y126" s="7">
        <f t="shared" si="7"/>
        <v>0.00120387342459019</v>
      </c>
      <c r="Z126" s="7">
        <f t="shared" si="8"/>
        <v>-0.00121077248846586</v>
      </c>
      <c r="AA126" s="7">
        <f t="shared" si="9"/>
        <v>0.00365673736184336</v>
      </c>
      <c r="AB126" s="7">
        <f t="shared" si="10"/>
        <v>0.0222509428957505</v>
      </c>
      <c r="AC126" s="41">
        <f t="shared" si="11"/>
        <v>0.0312389014456857</v>
      </c>
      <c r="AE126">
        <v>-0.00198692323221099</v>
      </c>
      <c r="AF126">
        <v>0.00017008651543433</v>
      </c>
      <c r="AG126">
        <v>0.0360772138214208</v>
      </c>
      <c r="AH126">
        <v>-0.00160943898328792</v>
      </c>
      <c r="AI126">
        <v>0.0103967290858377</v>
      </c>
      <c r="AJ126">
        <v>0.0110963229438123</v>
      </c>
      <c r="AK126">
        <v>-0.00577205954902287</v>
      </c>
      <c r="AL126">
        <v>0.00819968401066719</v>
      </c>
      <c r="AM126">
        <v>0.0171596512418048</v>
      </c>
      <c r="AN126">
        <v>0.00833489825982361</v>
      </c>
      <c r="AO126">
        <v>-0.0130144024747914</v>
      </c>
      <c r="AP126">
        <v>-0.0126037525594068</v>
      </c>
      <c r="AR126">
        <f t="shared" si="24"/>
        <v>-0.00683906408728684</v>
      </c>
      <c r="AS126">
        <f t="shared" si="25"/>
        <v>-0.00515725150408956</v>
      </c>
      <c r="AT126">
        <f t="shared" si="26"/>
        <v>0.0323728717330048</v>
      </c>
      <c r="AU126">
        <f t="shared" si="27"/>
        <v>-0.00403667326489575</v>
      </c>
      <c r="AV126">
        <f t="shared" si="28"/>
        <v>0.00697913314543468</v>
      </c>
      <c r="AW126">
        <f t="shared" si="29"/>
        <v>0.00844251568475906</v>
      </c>
      <c r="AX126">
        <f t="shared" si="30"/>
        <v>-0.00963889838246247</v>
      </c>
      <c r="AY126">
        <f t="shared" si="31"/>
        <v>0.00644540811890809</v>
      </c>
      <c r="AZ126">
        <f t="shared" si="32"/>
        <v>0.0142470749794827</v>
      </c>
      <c r="BA126">
        <f t="shared" si="33"/>
        <v>0.00494309753622491</v>
      </c>
      <c r="BB126">
        <f t="shared" si="34"/>
        <v>-0.0192035411565029</v>
      </c>
      <c r="BC126">
        <f t="shared" si="35"/>
        <v>-0.0180581949171032</v>
      </c>
    </row>
    <row r="127" customHeight="1" spans="1:55">
      <c r="A127" s="39">
        <v>45216</v>
      </c>
      <c r="C127" s="7">
        <f>(PFC.NS!F125-PFC.NS!B125)/PFC.NS!B125</f>
        <v>-0.0393635287186083</v>
      </c>
      <c r="D127" s="7">
        <f>(RECLTD.NS!F125-RECLTD.NS!B125)/RECLTD.NS!B125</f>
        <v>-0.028662849915683</v>
      </c>
      <c r="E127" s="7">
        <f>(OIL.NS!F125-OIL.NS!B125)/OIL.NS!B125</f>
        <v>-0.000431091484214035</v>
      </c>
      <c r="F127" s="7">
        <f>(ONGC.NS!F125-ONGC.NS!B125)/ONGC.NS!B125</f>
        <v>-0.0469059251336899</v>
      </c>
      <c r="G127" s="7">
        <f>(IOC.NS!F125-IOC.NS!B125)/IOC.NS!B125</f>
        <v>-0.0396803186813188</v>
      </c>
      <c r="H127" s="7">
        <f>GAIL.NS!F125/GAIL.NS!B125-1</f>
        <v>-0.0213488868206348</v>
      </c>
      <c r="I127" s="7">
        <f>ENGINERSIN.NS!F125/ENGINERSIN.NS!B125-1</f>
        <v>-0.02644531683963</v>
      </c>
      <c r="J127" s="7">
        <f>CONCOR.NS!F125/CONCOR.NS!B125-1</f>
        <v>-0.00478464722222216</v>
      </c>
      <c r="K127" s="7">
        <f>COALINDIA.NS!F125/COALINDIA.NS!B125-1</f>
        <v>-0.0414542779552716</v>
      </c>
      <c r="L127" s="7">
        <f>BEL.NS!F125/BEL.NS!B125-1</f>
        <v>0.000250021818181789</v>
      </c>
      <c r="M127" s="7">
        <f>COCHINSHIP.NS!F125/COCHINSHIP.NS!B125-1</f>
        <v>-0.0328794605161979</v>
      </c>
      <c r="N127" s="7">
        <f>SJVN.NS!F125/SJVN.NS!B125-1</f>
        <v>-0.0319560722255428</v>
      </c>
      <c r="R127" s="7">
        <f t="shared" si="0"/>
        <v>-0.0153155041188995</v>
      </c>
      <c r="S127" s="7">
        <f t="shared" si="1"/>
        <v>-0.00467103459239213</v>
      </c>
      <c r="T127" s="7">
        <f t="shared" si="2"/>
        <v>0.0274545521239057</v>
      </c>
      <c r="U127" s="7">
        <f t="shared" si="3"/>
        <v>-0.0169471108920005</v>
      </c>
      <c r="V127" s="7">
        <f t="shared" si="4"/>
        <v>-0.00392837360037042</v>
      </c>
      <c r="W127" s="7">
        <f t="shared" si="5"/>
        <v>0.0028876229969654</v>
      </c>
      <c r="X127" s="7">
        <f t="shared" si="6"/>
        <v>-0.017022099856816</v>
      </c>
      <c r="Y127" s="7">
        <f t="shared" si="7"/>
        <v>0.00326163000926818</v>
      </c>
      <c r="Z127" s="7">
        <f t="shared" si="8"/>
        <v>-0.000665389089174968</v>
      </c>
      <c r="AA127" s="7">
        <f t="shared" si="9"/>
        <v>0.00833882487345573</v>
      </c>
      <c r="AB127" s="7">
        <f t="shared" si="10"/>
        <v>-0.0266728900743758</v>
      </c>
      <c r="AC127" s="41">
        <f t="shared" si="11"/>
        <v>-0.0223580944382829</v>
      </c>
      <c r="AE127">
        <v>-0.0223236765554017</v>
      </c>
      <c r="AF127">
        <v>-0.0174932208458895</v>
      </c>
      <c r="AG127">
        <v>-0.00984928475169295</v>
      </c>
      <c r="AH127">
        <v>0.00375130824190706</v>
      </c>
      <c r="AI127">
        <v>-0.0120482581372385</v>
      </c>
      <c r="AJ127">
        <v>-0.00304872416280593</v>
      </c>
      <c r="AK127">
        <v>-0.0237975233094419</v>
      </c>
      <c r="AL127">
        <v>-0.00436939930891426</v>
      </c>
      <c r="AM127">
        <v>-0.00141873534493574</v>
      </c>
      <c r="AN127">
        <v>-0.0108855187333571</v>
      </c>
      <c r="AO127">
        <v>-0.011782137340621</v>
      </c>
      <c r="AP127">
        <v>-0.00871608331805271</v>
      </c>
      <c r="AR127">
        <f t="shared" si="24"/>
        <v>-0.0271758174104775</v>
      </c>
      <c r="AS127">
        <f t="shared" si="25"/>
        <v>-0.0228205588654134</v>
      </c>
      <c r="AT127">
        <f t="shared" si="26"/>
        <v>-0.013553626840109</v>
      </c>
      <c r="AU127">
        <f t="shared" si="27"/>
        <v>0.00132407396029923</v>
      </c>
      <c r="AV127">
        <f t="shared" si="28"/>
        <v>-0.0154658540776415</v>
      </c>
      <c r="AW127">
        <f t="shared" si="29"/>
        <v>-0.00570253142185912</v>
      </c>
      <c r="AX127">
        <f t="shared" si="30"/>
        <v>-0.0276643621428815</v>
      </c>
      <c r="AY127">
        <f t="shared" si="31"/>
        <v>-0.00612367520067336</v>
      </c>
      <c r="AZ127">
        <f t="shared" si="32"/>
        <v>-0.00433131160725777</v>
      </c>
      <c r="BA127">
        <f t="shared" si="33"/>
        <v>-0.0142773194569558</v>
      </c>
      <c r="BB127">
        <f t="shared" si="34"/>
        <v>-0.0179712760223325</v>
      </c>
      <c r="BC127">
        <f t="shared" si="35"/>
        <v>-0.0141705256757491</v>
      </c>
    </row>
    <row r="128" customHeight="1" spans="1:55">
      <c r="A128" s="39">
        <v>45217</v>
      </c>
      <c r="C128" s="7">
        <f>(PFC.NS!F126-PFC.NS!B126)/PFC.NS!B126</f>
        <v>-0.0499083301495421</v>
      </c>
      <c r="D128" s="7">
        <f>(RECLTD.NS!F126-RECLTD.NS!B126)/RECLTD.NS!B126</f>
        <v>-0.0373904693877551</v>
      </c>
      <c r="E128" s="7">
        <f>(OIL.NS!F126-OIL.NS!B126)/OIL.NS!B126</f>
        <v>-0.0458300238805969</v>
      </c>
      <c r="F128" s="7">
        <f>(ONGC.NS!F126-ONGC.NS!B126)/ONGC.NS!B126</f>
        <v>-0.0484125638297872</v>
      </c>
      <c r="G128" s="7">
        <f>(IOC.NS!F126-IOC.NS!B126)/IOC.NS!B126</f>
        <v>-0.0665673297297297</v>
      </c>
      <c r="H128" s="7">
        <f>GAIL.NS!F126/GAIL.NS!B126-1</f>
        <v>-0.0336059574044721</v>
      </c>
      <c r="I128" s="7">
        <f>ENGINERSIN.NS!F126/ENGINERSIN.NS!B126-1</f>
        <v>-0.0342392924187725</v>
      </c>
      <c r="J128" s="7">
        <f>CONCOR.NS!F126/CONCOR.NS!B126-1</f>
        <v>-0.0125522920415225</v>
      </c>
      <c r="K128" s="7">
        <f>COALINDIA.NS!F126/COALINDIA.NS!B126-1</f>
        <v>-0.0559336652415253</v>
      </c>
      <c r="L128" s="7">
        <f>BEL.NS!F126/BEL.NS!B126-1</f>
        <v>-0.0194928720720721</v>
      </c>
      <c r="M128" s="7">
        <f>COCHINSHIP.NS!F126/COCHINSHIP.NS!B126-1</f>
        <v>-0.0267754838095238</v>
      </c>
      <c r="N128" s="7">
        <f>SJVN.NS!F126/SJVN.NS!B126-1</f>
        <v>-0.0225031096345515</v>
      </c>
      <c r="R128" s="7">
        <f t="shared" si="0"/>
        <v>-0.0258603055498333</v>
      </c>
      <c r="S128" s="7">
        <f t="shared" si="1"/>
        <v>-0.0133986540644642</v>
      </c>
      <c r="T128" s="7">
        <f t="shared" si="2"/>
        <v>-0.0179443802724772</v>
      </c>
      <c r="U128" s="7">
        <f t="shared" si="3"/>
        <v>-0.0184537495880979</v>
      </c>
      <c r="V128" s="7">
        <f t="shared" si="4"/>
        <v>-0.0308153846487814</v>
      </c>
      <c r="W128" s="7">
        <f t="shared" si="5"/>
        <v>-0.0093694475868719</v>
      </c>
      <c r="X128" s="7">
        <f t="shared" si="6"/>
        <v>-0.0248160754359585</v>
      </c>
      <c r="Y128" s="7">
        <f t="shared" si="7"/>
        <v>-0.00450601481003218</v>
      </c>
      <c r="Z128" s="7">
        <f t="shared" si="8"/>
        <v>-0.0151447763754287</v>
      </c>
      <c r="AA128" s="7">
        <f t="shared" si="9"/>
        <v>-0.0114040690167981</v>
      </c>
      <c r="AB128" s="7">
        <f t="shared" si="10"/>
        <v>-0.0205689133677016</v>
      </c>
      <c r="AC128" s="41">
        <f t="shared" si="11"/>
        <v>-0.0129051318472917</v>
      </c>
      <c r="AE128">
        <v>0.012932113324221</v>
      </c>
      <c r="AF128">
        <v>0.0205487684464288</v>
      </c>
      <c r="AG128">
        <v>-0.0130279298396154</v>
      </c>
      <c r="AH128">
        <v>-0.00348294736279745</v>
      </c>
      <c r="AI128">
        <v>-0.00110257913461798</v>
      </c>
      <c r="AJ128">
        <v>-0.0130620431583944</v>
      </c>
      <c r="AK128">
        <v>0.0335186796957174</v>
      </c>
      <c r="AL128">
        <v>-0.00823565073091939</v>
      </c>
      <c r="AM128">
        <v>-0.00680656238955142</v>
      </c>
      <c r="AN128">
        <v>-0.000364805165642182</v>
      </c>
      <c r="AO128">
        <v>-0.0099663122978896</v>
      </c>
      <c r="AP128">
        <v>0.00871608331805274</v>
      </c>
      <c r="AR128">
        <f t="shared" si="24"/>
        <v>0.00807997246914514</v>
      </c>
      <c r="AS128">
        <f t="shared" si="25"/>
        <v>0.0152214304269049</v>
      </c>
      <c r="AT128">
        <f t="shared" si="26"/>
        <v>-0.0167322719280314</v>
      </c>
      <c r="AU128">
        <f t="shared" si="27"/>
        <v>-0.00591018164440527</v>
      </c>
      <c r="AV128">
        <f t="shared" si="28"/>
        <v>-0.00452017507502101</v>
      </c>
      <c r="AW128">
        <f t="shared" si="29"/>
        <v>-0.0157158504174475</v>
      </c>
      <c r="AX128">
        <f t="shared" si="30"/>
        <v>0.0296518408622778</v>
      </c>
      <c r="AY128">
        <f t="shared" si="31"/>
        <v>-0.00998992662267849</v>
      </c>
      <c r="AZ128">
        <f t="shared" si="32"/>
        <v>-0.00971913865187345</v>
      </c>
      <c r="BA128">
        <f t="shared" si="33"/>
        <v>-0.00375660588924089</v>
      </c>
      <c r="BB128">
        <f t="shared" si="34"/>
        <v>-0.0161554509796011</v>
      </c>
      <c r="BC128">
        <f t="shared" si="35"/>
        <v>0.00326164096035635</v>
      </c>
    </row>
    <row r="129" customHeight="1" spans="1:55">
      <c r="A129" s="39">
        <v>45218</v>
      </c>
      <c r="C129" s="7">
        <f>(PFC.NS!F127-PFC.NS!B127)/PFC.NS!B127</f>
        <v>-0.0115613578732106</v>
      </c>
      <c r="D129" s="7">
        <f>(RECLTD.NS!F127-RECLTD.NS!B127)/RECLTD.NS!B127</f>
        <v>0.00411123027690379</v>
      </c>
      <c r="E129" s="7">
        <f>(OIL.NS!F127-OIL.NS!B127)/OIL.NS!B127</f>
        <v>-0.0380804481707317</v>
      </c>
      <c r="F129" s="7">
        <f>(ONGC.NS!F127-ONGC.NS!B127)/ONGC.NS!B127</f>
        <v>-0.0415245806451612</v>
      </c>
      <c r="G129" s="7">
        <f>(IOC.NS!F127-IOC.NS!B127)/IOC.NS!B127</f>
        <v>-0.0432903706424765</v>
      </c>
      <c r="H129" s="7">
        <f>GAIL.NS!F127/GAIL.NS!B127-1</f>
        <v>-0.0355078461538462</v>
      </c>
      <c r="I129" s="7">
        <f>ENGINERSIN.NS!F127/ENGINERSIN.NS!B127-1</f>
        <v>0.0230564576121994</v>
      </c>
      <c r="J129" s="7">
        <f>CONCOR.NS!F127/CONCOR.NS!B127-1</f>
        <v>-0.00871456865308884</v>
      </c>
      <c r="K129" s="7">
        <f>COALINDIA.NS!F127/COALINDIA.NS!B127-1</f>
        <v>-0.0562411978271309</v>
      </c>
      <c r="L129" s="7">
        <f>BEL.NS!F127/BEL.NS!B127-1</f>
        <v>-3.13014705881631e-5</v>
      </c>
      <c r="M129" s="7">
        <f>COCHINSHIP.NS!F127/COCHINSHIP.NS!B127-1</f>
        <v>-0.0126359525778527</v>
      </c>
      <c r="N129" s="7">
        <f>SJVN.NS!F127/SJVN.NS!B127-1</f>
        <v>7.70889519041695e-6</v>
      </c>
      <c r="R129" s="7">
        <f t="shared" si="0"/>
        <v>0.0124866667264982</v>
      </c>
      <c r="S129" s="7">
        <f t="shared" si="1"/>
        <v>0.0281030456001946</v>
      </c>
      <c r="T129" s="7">
        <f t="shared" si="2"/>
        <v>-0.0101948045626119</v>
      </c>
      <c r="U129" s="7">
        <f t="shared" si="3"/>
        <v>-0.0115657664034719</v>
      </c>
      <c r="V129" s="7">
        <f t="shared" si="4"/>
        <v>-0.00753842556152814</v>
      </c>
      <c r="W129" s="7">
        <f t="shared" si="5"/>
        <v>-0.0112713363362459</v>
      </c>
      <c r="X129" s="7">
        <f t="shared" si="6"/>
        <v>0.0324796745950135</v>
      </c>
      <c r="Y129" s="7">
        <f t="shared" si="7"/>
        <v>-0.000668291421598495</v>
      </c>
      <c r="Z129" s="7">
        <f t="shared" si="8"/>
        <v>-0.0154523089610343</v>
      </c>
      <c r="AA129" s="7">
        <f t="shared" si="9"/>
        <v>0.00805750158468577</v>
      </c>
      <c r="AB129" s="7">
        <f t="shared" si="10"/>
        <v>-0.00642938213603051</v>
      </c>
      <c r="AC129" s="41">
        <f t="shared" si="11"/>
        <v>0.00960568668245024</v>
      </c>
      <c r="AE129">
        <v>-0.00624315714194509</v>
      </c>
      <c r="AF129">
        <v>-0.0245358594931642</v>
      </c>
      <c r="AG129">
        <v>-0.00479402776512104</v>
      </c>
      <c r="AH129">
        <v>-0.000536883591570701</v>
      </c>
      <c r="AI129">
        <v>-0.0038684599253684</v>
      </c>
      <c r="AJ129">
        <v>-0.033421577501547</v>
      </c>
      <c r="AK129">
        <v>-0.0250330646808396</v>
      </c>
      <c r="AL129">
        <v>-0.00773892834452961</v>
      </c>
      <c r="AM129">
        <v>-0.00765319476965907</v>
      </c>
      <c r="AN129">
        <v>-0.0206497385276176</v>
      </c>
      <c r="AO129">
        <v>-0.018641423975953</v>
      </c>
      <c r="AP129">
        <v>0.00598997009767948</v>
      </c>
      <c r="AR129">
        <f t="shared" si="24"/>
        <v>-0.0110952979970209</v>
      </c>
      <c r="AS129">
        <f t="shared" si="25"/>
        <v>-0.029863197512688</v>
      </c>
      <c r="AT129">
        <f t="shared" si="26"/>
        <v>-0.00849836985353707</v>
      </c>
      <c r="AU129">
        <f t="shared" si="27"/>
        <v>-0.00296411787317853</v>
      </c>
      <c r="AV129">
        <f t="shared" si="28"/>
        <v>-0.00728605586577143</v>
      </c>
      <c r="AW129">
        <f t="shared" si="29"/>
        <v>-0.0360753847606002</v>
      </c>
      <c r="AX129">
        <f t="shared" si="30"/>
        <v>-0.0288999035142793</v>
      </c>
      <c r="AY129">
        <f t="shared" si="31"/>
        <v>-0.00949320423628871</v>
      </c>
      <c r="AZ129">
        <f t="shared" si="32"/>
        <v>-0.0105657710319811</v>
      </c>
      <c r="BA129">
        <f t="shared" si="33"/>
        <v>-0.0240415392512163</v>
      </c>
      <c r="BB129">
        <f t="shared" si="34"/>
        <v>-0.0248305626576645</v>
      </c>
      <c r="BC129">
        <f t="shared" si="35"/>
        <v>0.000535527739983091</v>
      </c>
    </row>
    <row r="130" customHeight="1" spans="1:55">
      <c r="A130" s="39">
        <v>45219</v>
      </c>
      <c r="C130" s="7">
        <f>(PFC.NS!F128-PFC.NS!B128)/PFC.NS!B128</f>
        <v>-0.0346899473309091</v>
      </c>
      <c r="D130" s="7">
        <f>(RECLTD.NS!F128-RECLTD.NS!B128)/RECLTD.NS!B128</f>
        <v>-0.0438226442532961</v>
      </c>
      <c r="E130" s="7">
        <f>(OIL.NS!F128-OIL.NS!B128)/OIL.NS!B128</f>
        <v>-0.0378407684172066</v>
      </c>
      <c r="F130" s="7">
        <f>(ONGC.NS!F128-ONGC.NS!B128)/ONGC.NS!B128</f>
        <v>-0.0471618181818183</v>
      </c>
      <c r="G130" s="7">
        <f>(IOC.NS!F128-IOC.NS!B128)/IOC.NS!B128</f>
        <v>-0.0511941230968264</v>
      </c>
      <c r="H130" s="7">
        <f>GAIL.NS!F128/GAIL.NS!B128-1</f>
        <v>-0.0599790465116279</v>
      </c>
      <c r="I130" s="7">
        <f>ENGINERSIN.NS!F128/ENGINERSIN.NS!B128-1</f>
        <v>-0.0391900942673828</v>
      </c>
      <c r="J130" s="7">
        <f>CONCOR.NS!F128/CONCOR.NS!B128-1</f>
        <v>-0.0110918929577464</v>
      </c>
      <c r="K130" s="7">
        <f>COALINDIA.NS!F128/COALINDIA.NS!B128-1</f>
        <v>-0.0550448256</v>
      </c>
      <c r="L130" s="7">
        <f>BEL.NS!F128/BEL.NS!B128-1</f>
        <v>-0.0254845214078534</v>
      </c>
      <c r="M130" s="7">
        <f>COCHINSHIP.NS!F128/COCHINSHIP.NS!B128-1</f>
        <v>-0.0283110547945206</v>
      </c>
      <c r="N130" s="7">
        <f>SJVN.NS!F128/SJVN.NS!B128-1</f>
        <v>-0.00205402398179055</v>
      </c>
      <c r="R130" s="7">
        <f t="shared" si="0"/>
        <v>-0.0106419227312003</v>
      </c>
      <c r="S130" s="7">
        <f t="shared" si="1"/>
        <v>-0.0198308289300053</v>
      </c>
      <c r="T130" s="7">
        <f t="shared" si="2"/>
        <v>-0.00995512480908687</v>
      </c>
      <c r="U130" s="7">
        <f t="shared" si="3"/>
        <v>-0.0172030039401289</v>
      </c>
      <c r="V130" s="7">
        <f t="shared" si="4"/>
        <v>-0.015442178015878</v>
      </c>
      <c r="W130" s="7">
        <f t="shared" si="5"/>
        <v>-0.0357425366940276</v>
      </c>
      <c r="X130" s="7">
        <f t="shared" si="6"/>
        <v>-0.0297668772845688</v>
      </c>
      <c r="Y130" s="7">
        <f t="shared" si="7"/>
        <v>-0.00304561572625603</v>
      </c>
      <c r="Z130" s="7">
        <f t="shared" si="8"/>
        <v>-0.0142559367339034</v>
      </c>
      <c r="AA130" s="7">
        <f t="shared" si="9"/>
        <v>-0.0173957183525795</v>
      </c>
      <c r="AB130" s="7">
        <f t="shared" si="10"/>
        <v>-0.0221044843526984</v>
      </c>
      <c r="AC130" s="41">
        <f t="shared" si="11"/>
        <v>0.00754395380546927</v>
      </c>
      <c r="AE130">
        <v>-0.0136278114559522</v>
      </c>
      <c r="AF130">
        <v>-0.0337399200220144</v>
      </c>
      <c r="AG130">
        <v>-0.0481083331584124</v>
      </c>
      <c r="AH130">
        <v>-0.00727666130429261</v>
      </c>
      <c r="AI130">
        <v>-0.0263690262621013</v>
      </c>
      <c r="AJ130">
        <v>-0.0345773855785559</v>
      </c>
      <c r="AK130">
        <v>-0.068415788456566</v>
      </c>
      <c r="AL130">
        <v>-0.0102935816440936</v>
      </c>
      <c r="AM130">
        <v>-0.0203725193495536</v>
      </c>
      <c r="AN130">
        <v>-0.0112403558498729</v>
      </c>
      <c r="AO130">
        <v>-0.0295015764095378</v>
      </c>
      <c r="AP130">
        <v>-0.127200139237684</v>
      </c>
      <c r="AR130">
        <f t="shared" si="24"/>
        <v>-0.0184799523110281</v>
      </c>
      <c r="AS130">
        <f t="shared" si="25"/>
        <v>-0.0390672580415383</v>
      </c>
      <c r="AT130">
        <f t="shared" si="26"/>
        <v>-0.0518126752468284</v>
      </c>
      <c r="AU130">
        <f t="shared" si="27"/>
        <v>-0.00970389558590043</v>
      </c>
      <c r="AV130">
        <f t="shared" si="28"/>
        <v>-0.0297866222025043</v>
      </c>
      <c r="AW130">
        <f t="shared" si="29"/>
        <v>-0.037231192837609</v>
      </c>
      <c r="AX130">
        <f t="shared" si="30"/>
        <v>-0.0722826272900056</v>
      </c>
      <c r="AY130">
        <f t="shared" si="31"/>
        <v>-0.0120478575358527</v>
      </c>
      <c r="AZ130">
        <f t="shared" si="32"/>
        <v>-0.0232850956118756</v>
      </c>
      <c r="BA130">
        <f t="shared" si="33"/>
        <v>-0.0146321565734716</v>
      </c>
      <c r="BB130">
        <f t="shared" si="34"/>
        <v>-0.0356907150912493</v>
      </c>
      <c r="BC130">
        <f t="shared" si="35"/>
        <v>-0.132654581595381</v>
      </c>
    </row>
    <row r="131" customHeight="1" spans="1:55">
      <c r="A131" s="39">
        <v>45222</v>
      </c>
      <c r="C131" s="7">
        <f>(PFC.NS!F129-PFC.NS!B129)/PFC.NS!B129</f>
        <v>-0.0427540808080808</v>
      </c>
      <c r="D131" s="7">
        <f>(RECLTD.NS!F129-RECLTD.NS!B129)/RECLTD.NS!B129</f>
        <v>-0.053225369743435</v>
      </c>
      <c r="E131" s="7">
        <f>(OIL.NS!F129-OIL.NS!B129)/OIL.NS!B129</f>
        <v>-0.0722299205294033</v>
      </c>
      <c r="F131" s="7">
        <f>(ONGC.NS!F129-ONGC.NS!B129)/ONGC.NS!B129</f>
        <v>-0.0487287558278369</v>
      </c>
      <c r="G131" s="7">
        <f>(IOC.NS!F129-IOC.NS!B129)/IOC.NS!B129</f>
        <v>-0.0733277716502402</v>
      </c>
      <c r="H131" s="7">
        <f>GAIL.NS!F129/GAIL.NS!B129-1</f>
        <v>-0.062868656</v>
      </c>
      <c r="I131" s="7">
        <f>ENGINERSIN.NS!F129/ENGINERSIN.NS!B129-1</f>
        <v>-0.0787773089579524</v>
      </c>
      <c r="J131" s="7">
        <f>CONCOR.NS!F129/CONCOR.NS!B129-1</f>
        <v>-0.0188006381927286</v>
      </c>
      <c r="K131" s="7">
        <f>COALINDIA.NS!F129/COALINDIA.NS!B129-1</f>
        <v>-0.0742492557702481</v>
      </c>
      <c r="L131" s="7">
        <f>BEL.NS!F129/BEL.NS!B129-1</f>
        <v>-0.0191567680009658</v>
      </c>
      <c r="M131" s="7">
        <f>COCHINSHIP.NS!F129/COCHINSHIP.NS!B129-1</f>
        <v>-0.0647943530552861</v>
      </c>
      <c r="N131" s="7">
        <f>SJVN.NS!F129/SJVN.NS!B129-1</f>
        <v>-0.128821595579387</v>
      </c>
      <c r="R131" s="7">
        <f t="shared" si="0"/>
        <v>-0.018706056208372</v>
      </c>
      <c r="S131" s="7">
        <f t="shared" si="1"/>
        <v>-0.0292335544201442</v>
      </c>
      <c r="T131" s="7">
        <f t="shared" si="2"/>
        <v>-0.0443442769212835</v>
      </c>
      <c r="U131" s="7">
        <f t="shared" si="3"/>
        <v>-0.0187699415861476</v>
      </c>
      <c r="V131" s="7">
        <f t="shared" si="4"/>
        <v>-0.0375758265692918</v>
      </c>
      <c r="W131" s="7">
        <f t="shared" si="5"/>
        <v>-0.0386321461823998</v>
      </c>
      <c r="X131" s="7">
        <f t="shared" si="6"/>
        <v>-0.0693540919751384</v>
      </c>
      <c r="Y131" s="7">
        <f t="shared" si="7"/>
        <v>-0.0107543609612382</v>
      </c>
      <c r="Z131" s="7">
        <f t="shared" si="8"/>
        <v>-0.0334603669041515</v>
      </c>
      <c r="AA131" s="7">
        <f t="shared" si="9"/>
        <v>-0.0110679649456918</v>
      </c>
      <c r="AB131" s="7">
        <f t="shared" si="10"/>
        <v>-0.058587782613464</v>
      </c>
      <c r="AC131" s="41">
        <f t="shared" si="11"/>
        <v>-0.119223617792128</v>
      </c>
      <c r="AE131">
        <v>-0.0288790429884032</v>
      </c>
      <c r="AF131">
        <v>-0.0181295105259002</v>
      </c>
      <c r="AG131">
        <v>-0.0195456844443012</v>
      </c>
      <c r="AH131">
        <v>-0.00270849260569835</v>
      </c>
      <c r="AI131">
        <v>-0.00398745594982978</v>
      </c>
      <c r="AJ131">
        <v>-0.00914776686177941</v>
      </c>
      <c r="AK131">
        <v>-0.0263067778961258</v>
      </c>
      <c r="AL131">
        <v>-0.00953591129557801</v>
      </c>
      <c r="AM131">
        <v>0.0136277617513754</v>
      </c>
      <c r="AN131">
        <v>-0.0113680162880666</v>
      </c>
      <c r="AO131">
        <v>-0.0500932041886181</v>
      </c>
      <c r="AP131">
        <v>0.00526121307069556</v>
      </c>
      <c r="AR131">
        <f t="shared" si="24"/>
        <v>-0.0337311838434791</v>
      </c>
      <c r="AS131">
        <f t="shared" si="25"/>
        <v>-0.0234568485454241</v>
      </c>
      <c r="AT131">
        <f t="shared" si="26"/>
        <v>-0.0232500265327172</v>
      </c>
      <c r="AU131">
        <f t="shared" si="27"/>
        <v>-0.00513572688730618</v>
      </c>
      <c r="AV131">
        <f t="shared" si="28"/>
        <v>-0.00740505189023281</v>
      </c>
      <c r="AW131">
        <f t="shared" si="29"/>
        <v>-0.0118015741208326</v>
      </c>
      <c r="AX131">
        <f t="shared" si="30"/>
        <v>-0.0301736167295654</v>
      </c>
      <c r="AY131">
        <f t="shared" si="31"/>
        <v>-0.0112901871873371</v>
      </c>
      <c r="AZ131">
        <f t="shared" si="32"/>
        <v>0.0107151854890534</v>
      </c>
      <c r="BA131">
        <f t="shared" si="33"/>
        <v>-0.0147598170116653</v>
      </c>
      <c r="BB131">
        <f t="shared" si="34"/>
        <v>-0.0562823428703296</v>
      </c>
      <c r="BC131">
        <f t="shared" si="35"/>
        <v>-0.000193229287000828</v>
      </c>
    </row>
    <row r="132" customHeight="1" spans="1:55">
      <c r="A132" s="39">
        <v>45224</v>
      </c>
      <c r="C132" s="7">
        <f>(PFC.NS!F130-PFC.NS!B130)/PFC.NS!B130</f>
        <v>-0.0639518275059413</v>
      </c>
      <c r="D132" s="7">
        <f>(RECLTD.NS!F130-RECLTD.NS!B130)/RECLTD.NS!B130</f>
        <v>-0.0390205314183123</v>
      </c>
      <c r="E132" s="7">
        <f>(OIL.NS!F130-OIL.NS!B130)/OIL.NS!B130</f>
        <v>-0.0496763555573713</v>
      </c>
      <c r="F132" s="7">
        <f>(ONGC.NS!F130-ONGC.NS!B130)/ONGC.NS!B130</f>
        <v>-0.0456563414988475</v>
      </c>
      <c r="G132" s="7">
        <f>(IOC.NS!F130-IOC.NS!B130)/IOC.NS!B130</f>
        <v>-0.0577104824548495</v>
      </c>
      <c r="H132" s="7">
        <f>GAIL.NS!F130/GAIL.NS!B130-1</f>
        <v>-0.0450455027960798</v>
      </c>
      <c r="I132" s="7">
        <f>ENGINERSIN.NS!F130/ENGINERSIN.NS!B130-1</f>
        <v>-0.0413565625</v>
      </c>
      <c r="J132" s="7">
        <f>CONCOR.NS!F130/CONCOR.NS!B130-1</f>
        <v>-0.0152516294706724</v>
      </c>
      <c r="K132" s="7">
        <f>COALINDIA.NS!F130/COALINDIA.NS!B130-1</f>
        <v>-0.0417723905565687</v>
      </c>
      <c r="L132" s="7">
        <f>BEL.NS!F130/BEL.NS!B130-1</f>
        <v>-0.017069803773585</v>
      </c>
      <c r="M132" s="7">
        <f>COCHINSHIP.NS!F130/COCHINSHIP.NS!B130-1</f>
        <v>-0.0632887909294372</v>
      </c>
      <c r="N132" s="7">
        <f>SJVN.NS!F130/SJVN.NS!B130-1</f>
        <v>-0.0100802846441947</v>
      </c>
      <c r="R132" s="7">
        <f t="shared" si="0"/>
        <v>-0.0399038029062325</v>
      </c>
      <c r="S132" s="7">
        <f t="shared" si="1"/>
        <v>-0.0150287160950215</v>
      </c>
      <c r="T132" s="7">
        <f t="shared" si="2"/>
        <v>-0.0217907119492516</v>
      </c>
      <c r="U132" s="7">
        <f t="shared" si="3"/>
        <v>-0.0156975272571582</v>
      </c>
      <c r="V132" s="7">
        <f t="shared" si="4"/>
        <v>-0.0219585373739012</v>
      </c>
      <c r="W132" s="7">
        <f t="shared" si="5"/>
        <v>-0.0208089929784795</v>
      </c>
      <c r="X132" s="7">
        <f t="shared" si="6"/>
        <v>-0.0319333455171859</v>
      </c>
      <c r="Y132" s="7">
        <f t="shared" si="7"/>
        <v>-0.00720535223918204</v>
      </c>
      <c r="Z132" s="7">
        <f t="shared" si="8"/>
        <v>-0.000983501690472073</v>
      </c>
      <c r="AA132" s="7">
        <f t="shared" si="9"/>
        <v>-0.00898100071831109</v>
      </c>
      <c r="AB132" s="7">
        <f t="shared" si="10"/>
        <v>-0.057082220487615</v>
      </c>
      <c r="AC132" s="41">
        <f t="shared" si="11"/>
        <v>-0.000482306856934928</v>
      </c>
      <c r="AE132">
        <v>-0.0293037265155294</v>
      </c>
      <c r="AF132">
        <v>-0.0280141591415994</v>
      </c>
      <c r="AG132">
        <v>-0.00265740969911509</v>
      </c>
      <c r="AH132">
        <v>-0.0188918552395674</v>
      </c>
      <c r="AI132">
        <v>-0.0161108594409921</v>
      </c>
      <c r="AJ132">
        <v>-0.0100755966337412</v>
      </c>
      <c r="AK132">
        <v>-0.0399641620054366</v>
      </c>
      <c r="AL132">
        <v>-0.00404238611508805</v>
      </c>
      <c r="AM132">
        <v>-0.0164083801675155</v>
      </c>
      <c r="AN132">
        <v>-0.0180739272879276</v>
      </c>
      <c r="AO132">
        <v>0.0151922625071338</v>
      </c>
      <c r="AP132">
        <v>0.013403006150523</v>
      </c>
      <c r="AR132">
        <f t="shared" si="24"/>
        <v>-0.0341558673706052</v>
      </c>
      <c r="AS132">
        <f t="shared" si="25"/>
        <v>-0.0333414971611233</v>
      </c>
      <c r="AT132">
        <f t="shared" si="26"/>
        <v>-0.00636175178753113</v>
      </c>
      <c r="AU132">
        <f t="shared" si="27"/>
        <v>-0.0213190895211752</v>
      </c>
      <c r="AV132">
        <f t="shared" si="28"/>
        <v>-0.0195284553813951</v>
      </c>
      <c r="AW132">
        <f t="shared" si="29"/>
        <v>-0.0127294038927943</v>
      </c>
      <c r="AX132">
        <f t="shared" si="30"/>
        <v>-0.0438310008388762</v>
      </c>
      <c r="AY132">
        <f t="shared" si="31"/>
        <v>-0.00579666200684715</v>
      </c>
      <c r="AZ132">
        <f t="shared" si="32"/>
        <v>-0.0193209564298375</v>
      </c>
      <c r="BA132">
        <f t="shared" si="33"/>
        <v>-0.0214657280115263</v>
      </c>
      <c r="BB132">
        <f t="shared" si="34"/>
        <v>0.00900312382542232</v>
      </c>
      <c r="BC132">
        <f t="shared" si="35"/>
        <v>0.00794856379282663</v>
      </c>
    </row>
    <row r="133" customHeight="1" spans="1:55">
      <c r="A133" s="39">
        <v>45225</v>
      </c>
      <c r="C133" s="7">
        <f>(PFC.NS!F131-PFC.NS!B131)/PFC.NS!B131</f>
        <v>-0.0488206595744681</v>
      </c>
      <c r="D133" s="7">
        <f>(RECLTD.NS!F131-RECLTD.NS!B131)/RECLTD.NS!B131</f>
        <v>-0.0361506703703703</v>
      </c>
      <c r="E133" s="7">
        <f>(OIL.NS!F131-OIL.NS!B131)/OIL.NS!B131</f>
        <v>-0.0276374684385382</v>
      </c>
      <c r="F133" s="7">
        <f>(ONGC.NS!F131-ONGC.NS!B131)/ONGC.NS!B131</f>
        <v>-0.0566267356948229</v>
      </c>
      <c r="G133" s="7">
        <f>(IOC.NS!F131-IOC.NS!B131)/IOC.NS!B131</f>
        <v>-0.0632382274161658</v>
      </c>
      <c r="H133" s="7">
        <f>GAIL.NS!F131/GAIL.NS!B131-1</f>
        <v>-0.0261773559322034</v>
      </c>
      <c r="I133" s="7">
        <f>ENGINERSIN.NS!F131/ENGINERSIN.NS!B131-1</f>
        <v>-0.0367712575690972</v>
      </c>
      <c r="J133" s="7">
        <f>CONCOR.NS!F131/CONCOR.NS!B131-1</f>
        <v>-0.00506174161634265</v>
      </c>
      <c r="K133" s="7">
        <f>COALINDIA.NS!F131/COALINDIA.NS!B131-1</f>
        <v>-0.0666668167556232</v>
      </c>
      <c r="L133" s="7">
        <f>BEL.NS!F131/BEL.NS!B131-1</f>
        <v>-0.0161117</v>
      </c>
      <c r="M133" s="7">
        <f>COCHINSHIP.NS!F131/COCHINSHIP.NS!B131-1</f>
        <v>0.0241721095747338</v>
      </c>
      <c r="N133" s="7">
        <f>SJVN.NS!F131/SJVN.NS!B131-1</f>
        <v>0.0116123570217079</v>
      </c>
      <c r="R133" s="7">
        <f t="shared" si="0"/>
        <v>-0.0247726349747593</v>
      </c>
      <c r="S133" s="7">
        <f t="shared" si="1"/>
        <v>-0.0121588550470794</v>
      </c>
      <c r="T133" s="7">
        <f t="shared" si="2"/>
        <v>0.000248175169581612</v>
      </c>
      <c r="U133" s="7">
        <f t="shared" si="3"/>
        <v>-0.0266679214531336</v>
      </c>
      <c r="V133" s="7">
        <f t="shared" si="4"/>
        <v>-0.0274862823352175</v>
      </c>
      <c r="W133" s="7">
        <f t="shared" si="5"/>
        <v>-0.00194084611460314</v>
      </c>
      <c r="X133" s="7">
        <f t="shared" si="6"/>
        <v>-0.0273480405862831</v>
      </c>
      <c r="Y133" s="7">
        <f t="shared" si="7"/>
        <v>0.00298453561514769</v>
      </c>
      <c r="Z133" s="7">
        <f t="shared" si="8"/>
        <v>-0.0258779278895266</v>
      </c>
      <c r="AA133" s="7">
        <f t="shared" si="9"/>
        <v>-0.00802289694472601</v>
      </c>
      <c r="AB133" s="7">
        <f t="shared" si="10"/>
        <v>0.030378680016556</v>
      </c>
      <c r="AC133" s="41">
        <f t="shared" si="11"/>
        <v>0.0212103348089678</v>
      </c>
      <c r="AE133">
        <v>0.0307781733447712</v>
      </c>
      <c r="AF133">
        <v>0.0270988935921281</v>
      </c>
      <c r="AG133">
        <v>0.0041491068445838</v>
      </c>
      <c r="AH133">
        <v>0.0210592573748469</v>
      </c>
      <c r="AI133">
        <v>0.00808791667573768</v>
      </c>
      <c r="AJ133">
        <v>-0.00211196440660967</v>
      </c>
      <c r="AK133">
        <v>0.0623292795234666</v>
      </c>
      <c r="AL133">
        <v>-0.00297006280267285</v>
      </c>
      <c r="AM133">
        <v>0.0281025605800705</v>
      </c>
      <c r="AN133">
        <v>0.0256669050722328</v>
      </c>
      <c r="AO133">
        <v>0.046218337714774</v>
      </c>
      <c r="AP133">
        <v>0.0262789401911641</v>
      </c>
      <c r="AR133">
        <f t="shared" ref="AR133:AR196" si="36">AE133-$AE$251</f>
        <v>0.0259260324896953</v>
      </c>
      <c r="AS133">
        <f t="shared" ref="AS133:AS196" si="37">AF133-$AF$251</f>
        <v>0.0217715555726042</v>
      </c>
      <c r="AT133">
        <f t="shared" ref="AT133:AT196" si="38">AG133-$AG$251</f>
        <v>0.000444764756167762</v>
      </c>
      <c r="AU133">
        <f t="shared" ref="AU133:AU196" si="39">AH133-$AH$251</f>
        <v>0.0186320230932391</v>
      </c>
      <c r="AV133">
        <f t="shared" ref="AV133:AV196" si="40">AI133-$AI$251</f>
        <v>0.00467032073533465</v>
      </c>
      <c r="AW133">
        <f t="shared" ref="AW133:AW196" si="41">AJ133-$AJ$251</f>
        <v>-0.00476577166566286</v>
      </c>
      <c r="AX133">
        <f t="shared" ref="AX133:AX196" si="42">AK133-$AK$251</f>
        <v>0.058462440690027</v>
      </c>
      <c r="AY133">
        <f t="shared" ref="AY133:AY196" si="43">AL133-$AL$251</f>
        <v>-0.00472433869443195</v>
      </c>
      <c r="AZ133">
        <f t="shared" ref="AZ133:AZ196" si="44">AM133-$AM$251</f>
        <v>0.0251899843177485</v>
      </c>
      <c r="BA133">
        <f t="shared" ref="BA133:BA196" si="45">AN133-$AN$251</f>
        <v>0.0222751043486341</v>
      </c>
      <c r="BB133">
        <f t="shared" ref="BB133:BB196" si="46">AO133-$AO$251</f>
        <v>0.0400291990330625</v>
      </c>
      <c r="BC133">
        <f t="shared" ref="BC133:BC196" si="47">AP133-$AP$251</f>
        <v>0.0208244978334677</v>
      </c>
    </row>
    <row r="134" customHeight="1" spans="1:55">
      <c r="A134" s="39">
        <v>45226</v>
      </c>
      <c r="C134" s="7">
        <f>(PFC.NS!F132-PFC.NS!B132)/PFC.NS!B132</f>
        <v>-0.0169984221748401</v>
      </c>
      <c r="D134" s="7">
        <f>(RECLTD.NS!F132-RECLTD.NS!B132)/RECLTD.NS!B132</f>
        <v>0.00145295505617984</v>
      </c>
      <c r="E134" s="7">
        <f>(OIL.NS!F132-OIL.NS!B132)/OIL.NS!B132</f>
        <v>-0.0295591739232127</v>
      </c>
      <c r="F134" s="7">
        <f>(ONGC.NS!F132-ONGC.NS!B132)/ONGC.NS!B132</f>
        <v>-0.0232420000000001</v>
      </c>
      <c r="G134" s="7">
        <f>(IOC.NS!F132-IOC.NS!B132)/IOC.NS!B132</f>
        <v>-0.044719802031665</v>
      </c>
      <c r="H134" s="7">
        <f>GAIL.NS!F132/GAIL.NS!B132-1</f>
        <v>-0.0388211473892419</v>
      </c>
      <c r="I134" s="7">
        <f>ENGINERSIN.NS!F132/ENGINERSIN.NS!B132-1</f>
        <v>0.0378959381654933</v>
      </c>
      <c r="J134" s="7">
        <f>CONCOR.NS!F132/CONCOR.NS!B132-1</f>
        <v>-0.0120985268241587</v>
      </c>
      <c r="K134" s="7">
        <f>COALINDIA.NS!F132/COALINDIA.NS!B132-1</f>
        <v>-0.0301840784313726</v>
      </c>
      <c r="L134" s="7">
        <f>BEL.NS!F132/BEL.NS!B132-1</f>
        <v>0.0153261972920695</v>
      </c>
      <c r="M134" s="7">
        <f>COCHINSHIP.NS!F132/COCHINSHIP.NS!B132-1</f>
        <v>0.0214425387479726</v>
      </c>
      <c r="N134" s="7">
        <f>SJVN.NS!F132/SJVN.NS!B132-1</f>
        <v>0.0110577941176471</v>
      </c>
      <c r="R134" s="7">
        <f t="shared" si="0"/>
        <v>0.0070496024248687</v>
      </c>
      <c r="S134" s="7">
        <f t="shared" si="1"/>
        <v>0.0254447703794707</v>
      </c>
      <c r="T134" s="7">
        <f t="shared" si="2"/>
        <v>-0.00167353031509293</v>
      </c>
      <c r="U134" s="7">
        <f t="shared" si="3"/>
        <v>0.00671681424168929</v>
      </c>
      <c r="V134" s="7">
        <f t="shared" si="4"/>
        <v>-0.00896785695071664</v>
      </c>
      <c r="W134" s="7">
        <f t="shared" si="5"/>
        <v>-0.0145846375716417</v>
      </c>
      <c r="X134" s="7">
        <f t="shared" si="6"/>
        <v>0.0473191551483073</v>
      </c>
      <c r="Y134" s="7">
        <f t="shared" si="7"/>
        <v>-0.00405224959266834</v>
      </c>
      <c r="Z134" s="7">
        <f t="shared" si="8"/>
        <v>0.010604810434724</v>
      </c>
      <c r="AA134" s="7">
        <f t="shared" si="9"/>
        <v>0.0234150003473435</v>
      </c>
      <c r="AB134" s="7">
        <f t="shared" si="10"/>
        <v>0.0276491091897948</v>
      </c>
      <c r="AC134" s="41">
        <f t="shared" si="11"/>
        <v>0.0206557719049069</v>
      </c>
      <c r="AE134">
        <v>0.00587621207498902</v>
      </c>
      <c r="AF134">
        <v>0.0194040529929087</v>
      </c>
      <c r="AG134">
        <v>0.00627375453527332</v>
      </c>
      <c r="AH134">
        <v>0.0216846338774953</v>
      </c>
      <c r="AI134">
        <v>0.0154156375568781</v>
      </c>
      <c r="AJ134">
        <v>0.00379827297623849</v>
      </c>
      <c r="AK134">
        <v>0.00157853859055212</v>
      </c>
      <c r="AL134">
        <v>-0.000580581287831124</v>
      </c>
      <c r="AM134">
        <v>0.00190925581202766</v>
      </c>
      <c r="AN134">
        <v>-0.0018928768297107</v>
      </c>
      <c r="AO134">
        <v>-0.0289025203031622</v>
      </c>
      <c r="AP134">
        <v>0.00359584062773267</v>
      </c>
      <c r="AR134">
        <f t="shared" si="36"/>
        <v>0.00102407121991317</v>
      </c>
      <c r="AS134">
        <f t="shared" si="37"/>
        <v>0.0140767149733848</v>
      </c>
      <c r="AT134">
        <f t="shared" si="38"/>
        <v>0.00256941244685728</v>
      </c>
      <c r="AU134">
        <f t="shared" si="39"/>
        <v>0.0192573995958875</v>
      </c>
      <c r="AV134">
        <f t="shared" si="40"/>
        <v>0.011998041616475</v>
      </c>
      <c r="AW134">
        <f t="shared" si="41"/>
        <v>0.0011444657171853</v>
      </c>
      <c r="AX134">
        <f t="shared" si="42"/>
        <v>-0.00228830024288749</v>
      </c>
      <c r="AY134">
        <f t="shared" si="43"/>
        <v>-0.00233485717959023</v>
      </c>
      <c r="AZ134">
        <f t="shared" si="44"/>
        <v>-0.00100332045029437</v>
      </c>
      <c r="BA134">
        <f t="shared" si="45"/>
        <v>-0.0052846775533094</v>
      </c>
      <c r="BB134">
        <f t="shared" si="46"/>
        <v>-0.0350916589848737</v>
      </c>
      <c r="BC134">
        <f t="shared" si="47"/>
        <v>-0.00185860172996372</v>
      </c>
    </row>
    <row r="135" customHeight="1" spans="1:55">
      <c r="A135" s="39">
        <v>45229</v>
      </c>
      <c r="C135" s="7">
        <f>(PFC.NS!F133-PFC.NS!B133)/PFC.NS!B133</f>
        <v>-0.0263598075085401</v>
      </c>
      <c r="D135" s="7">
        <f>(RECLTD.NS!F133-RECLTD.NS!B133)/RECLTD.NS!B133</f>
        <v>-0.0115046197899037</v>
      </c>
      <c r="E135" s="7">
        <f>(OIL.NS!F133-OIL.NS!B133)/OIL.NS!B133</f>
        <v>-0.0303355737704917</v>
      </c>
      <c r="F135" s="7">
        <f>(ONGC.NS!F133-ONGC.NS!B133)/ONGC.NS!B133</f>
        <v>-0.0234120972972974</v>
      </c>
      <c r="G135" s="7">
        <f>(IOC.NS!F133-IOC.NS!B133)/IOC.NS!B133</f>
        <v>-0.0398634776396847</v>
      </c>
      <c r="H135" s="7">
        <f>GAIL.NS!F133/GAIL.NS!B133-1</f>
        <v>-0.0306946442105263</v>
      </c>
      <c r="I135" s="7">
        <f>ENGINERSIN.NS!F133/ENGINERSIN.NS!B133-1</f>
        <v>-0.0219466536964981</v>
      </c>
      <c r="J135" s="7">
        <f>CONCOR.NS!F133/CONCOR.NS!B133-1</f>
        <v>-0.0100965834550325</v>
      </c>
      <c r="K135" s="7">
        <f>COALINDIA.NS!F133/COALINDIA.NS!B133-1</f>
        <v>-0.0560926634920635</v>
      </c>
      <c r="L135" s="7">
        <f>BEL.NS!F133/BEL.NS!B133-1</f>
        <v>-0.0188558651685393</v>
      </c>
      <c r="M135" s="7">
        <f>COCHINSHIP.NS!F133/COCHINSHIP.NS!B133-1</f>
        <v>-0.042847321190309</v>
      </c>
      <c r="N135" s="7">
        <f>SJVN.NS!F133/SJVN.NS!B133-1</f>
        <v>-0.00576953873863006</v>
      </c>
      <c r="R135" s="7">
        <f t="shared" si="0"/>
        <v>-0.0023117829088313</v>
      </c>
      <c r="S135" s="7">
        <f t="shared" si="1"/>
        <v>0.0124871955333871</v>
      </c>
      <c r="T135" s="7">
        <f t="shared" si="2"/>
        <v>-0.00244993016237197</v>
      </c>
      <c r="U135" s="7">
        <f t="shared" si="3"/>
        <v>0.00654671694439198</v>
      </c>
      <c r="V135" s="7">
        <f t="shared" si="4"/>
        <v>-0.00411153255873635</v>
      </c>
      <c r="W135" s="7">
        <f t="shared" si="5"/>
        <v>-0.00645813439292601</v>
      </c>
      <c r="X135" s="7">
        <f t="shared" si="6"/>
        <v>-0.012523436713684</v>
      </c>
      <c r="Y135" s="7">
        <f t="shared" si="7"/>
        <v>-0.00205030622354216</v>
      </c>
      <c r="Z135" s="7">
        <f t="shared" si="8"/>
        <v>-0.0153037746259669</v>
      </c>
      <c r="AA135" s="7">
        <f t="shared" si="9"/>
        <v>-0.0107670621132654</v>
      </c>
      <c r="AB135" s="7">
        <f t="shared" si="10"/>
        <v>-0.0366407507484868</v>
      </c>
      <c r="AC135" s="41">
        <f t="shared" si="11"/>
        <v>0.00382843904862976</v>
      </c>
      <c r="AE135">
        <v>0.0315132892686198</v>
      </c>
      <c r="AF135">
        <v>0.0325117718182516</v>
      </c>
      <c r="AG135">
        <v>-0.0164277732470822</v>
      </c>
      <c r="AH135">
        <v>-0.0141354713252727</v>
      </c>
      <c r="AI135">
        <v>0.0162970683453253</v>
      </c>
      <c r="AJ135">
        <v>0.00671707903253673</v>
      </c>
      <c r="AK135">
        <v>-0.0247517727869753</v>
      </c>
      <c r="AL135">
        <v>-0.000871414331376337</v>
      </c>
      <c r="AM135">
        <v>-0.000954173932097455</v>
      </c>
      <c r="AN135">
        <v>0.00980408806203167</v>
      </c>
      <c r="AO135">
        <v>-0.00722671711957142</v>
      </c>
      <c r="AP135">
        <v>0.0199011180495016</v>
      </c>
      <c r="AR135">
        <f t="shared" si="36"/>
        <v>0.0266611484135439</v>
      </c>
      <c r="AS135">
        <f t="shared" si="37"/>
        <v>0.0271844337987278</v>
      </c>
      <c r="AT135">
        <f t="shared" si="38"/>
        <v>-0.0201321153354983</v>
      </c>
      <c r="AU135">
        <f t="shared" si="39"/>
        <v>-0.0165627056068805</v>
      </c>
      <c r="AV135">
        <f t="shared" si="40"/>
        <v>0.0128794724049223</v>
      </c>
      <c r="AW135">
        <f t="shared" si="41"/>
        <v>0.00406327177348354</v>
      </c>
      <c r="AX135">
        <f t="shared" si="42"/>
        <v>-0.0286186116204149</v>
      </c>
      <c r="AY135">
        <f t="shared" si="43"/>
        <v>-0.00262569022313544</v>
      </c>
      <c r="AZ135">
        <f t="shared" si="44"/>
        <v>-0.00386675019441949</v>
      </c>
      <c r="BA135">
        <f t="shared" si="45"/>
        <v>0.00641228733843296</v>
      </c>
      <c r="BB135">
        <f t="shared" si="46"/>
        <v>-0.0134158558012829</v>
      </c>
      <c r="BC135">
        <f t="shared" si="47"/>
        <v>0.0144466756918052</v>
      </c>
    </row>
    <row r="136" customHeight="1" spans="1:55">
      <c r="A136" s="39">
        <v>45230</v>
      </c>
      <c r="C136" s="7">
        <f>(PFC.NS!F134-PFC.NS!B134)/PFC.NS!B134</f>
        <v>-0.00665907862164582</v>
      </c>
      <c r="D136" s="7">
        <f>(RECLTD.NS!F134-RECLTD.NS!B134)/RECLTD.NS!B134</f>
        <v>0.00872581982553774</v>
      </c>
      <c r="E136" s="7">
        <f>(OIL.NS!F134-OIL.NS!B134)/OIL.NS!B134</f>
        <v>-0.0520401769704825</v>
      </c>
      <c r="F136" s="7">
        <f>(ONGC.NS!F134-ONGC.NS!B134)/ONGC.NS!B134</f>
        <v>-0.058494229257308</v>
      </c>
      <c r="G136" s="7">
        <f>(IOC.NS!F134-IOC.NS!B134)/IOC.NS!B134</f>
        <v>-0.0410841235955056</v>
      </c>
      <c r="H136" s="7">
        <f>GAIL.NS!F134/GAIL.NS!B134-1</f>
        <v>-0.0266209149108548</v>
      </c>
      <c r="I136" s="7">
        <f>ENGINERSIN.NS!F134/ENGINERSIN.NS!B134-1</f>
        <v>-0.0532259536679536</v>
      </c>
      <c r="J136" s="7">
        <f>CONCOR.NS!F134/CONCOR.NS!B134-1</f>
        <v>-0.0160206611626962</v>
      </c>
      <c r="K136" s="7">
        <f>COALINDIA.NS!F134/COALINDIA.NS!B134-1</f>
        <v>-0.0622028697711129</v>
      </c>
      <c r="L136" s="7">
        <f>BEL.NS!F134/BEL.NS!B134-1</f>
        <v>-0.00171151698113203</v>
      </c>
      <c r="M136" s="7">
        <f>COCHINSHIP.NS!F134/COCHINSHIP.NS!B134-1</f>
        <v>-0.0210575731189538</v>
      </c>
      <c r="N136" s="7">
        <f>SJVN.NS!F134/SJVN.NS!B134-1</f>
        <v>0.0127556834532374</v>
      </c>
      <c r="R136" s="7">
        <f t="shared" si="0"/>
        <v>0.017388945978063</v>
      </c>
      <c r="S136" s="7">
        <f t="shared" si="1"/>
        <v>0.0327176351488286</v>
      </c>
      <c r="T136" s="7">
        <f t="shared" si="2"/>
        <v>-0.0241545333623627</v>
      </c>
      <c r="U136" s="7">
        <f t="shared" si="3"/>
        <v>-0.0285354150156187</v>
      </c>
      <c r="V136" s="7">
        <f t="shared" si="4"/>
        <v>-0.00533217851455727</v>
      </c>
      <c r="W136" s="7">
        <f t="shared" si="5"/>
        <v>-0.00238440509325459</v>
      </c>
      <c r="X136" s="7">
        <f t="shared" si="6"/>
        <v>-0.0438027366851395</v>
      </c>
      <c r="Y136" s="7">
        <f t="shared" si="7"/>
        <v>-0.00797438393120584</v>
      </c>
      <c r="Z136" s="7">
        <f t="shared" si="8"/>
        <v>-0.0214139809050163</v>
      </c>
      <c r="AA136" s="7">
        <f t="shared" si="9"/>
        <v>0.0063772860741419</v>
      </c>
      <c r="AB136" s="7">
        <f t="shared" si="10"/>
        <v>-0.0148510026771317</v>
      </c>
      <c r="AC136" s="41">
        <f t="shared" si="11"/>
        <v>0.0223536612404972</v>
      </c>
      <c r="AE136">
        <v>-0.0180038020147762</v>
      </c>
      <c r="AF136">
        <v>-0.016653965722299</v>
      </c>
      <c r="AG136">
        <v>0.00949142320397535</v>
      </c>
      <c r="AH136">
        <v>0.00295021333341376</v>
      </c>
      <c r="AI136">
        <v>0.0301971896872672</v>
      </c>
      <c r="AJ136">
        <v>-0.0160273099156306</v>
      </c>
      <c r="AK136">
        <v>-0.00121328240467746</v>
      </c>
      <c r="AL136">
        <v>-0.0186263647137758</v>
      </c>
      <c r="AM136">
        <v>-0.0244818197720828</v>
      </c>
      <c r="AN136">
        <v>-0.00639950963910826</v>
      </c>
      <c r="AO136">
        <v>-0.00442449387022337</v>
      </c>
      <c r="AP136">
        <v>0</v>
      </c>
      <c r="AR136">
        <f t="shared" si="36"/>
        <v>-0.022855942869852</v>
      </c>
      <c r="AS136">
        <f t="shared" si="37"/>
        <v>-0.0219813037418229</v>
      </c>
      <c r="AT136">
        <f t="shared" si="38"/>
        <v>0.00578708111555931</v>
      </c>
      <c r="AU136">
        <f t="shared" si="39"/>
        <v>0.000522979051805931</v>
      </c>
      <c r="AV136">
        <f t="shared" si="40"/>
        <v>0.0267795937468642</v>
      </c>
      <c r="AW136">
        <f t="shared" si="41"/>
        <v>-0.0186811171746838</v>
      </c>
      <c r="AX136">
        <f t="shared" si="42"/>
        <v>-0.00508012123811707</v>
      </c>
      <c r="AY136">
        <f t="shared" si="43"/>
        <v>-0.0203806406055349</v>
      </c>
      <c r="AZ136">
        <f t="shared" si="44"/>
        <v>-0.0273943960344048</v>
      </c>
      <c r="BA136">
        <f t="shared" si="45"/>
        <v>-0.00979131036270697</v>
      </c>
      <c r="BB136">
        <f t="shared" si="46"/>
        <v>-0.0106136325519349</v>
      </c>
      <c r="BC136">
        <f t="shared" si="47"/>
        <v>-0.00545444235769639</v>
      </c>
    </row>
    <row r="137" customHeight="1" spans="1:55">
      <c r="A137" s="39">
        <v>45231</v>
      </c>
      <c r="C137" s="7">
        <f>(PFC.NS!F135-PFC.NS!B135)/PFC.NS!B135</f>
        <v>-0.0482845075717899</v>
      </c>
      <c r="D137" s="7">
        <f>(RECLTD.NS!F135-RECLTD.NS!B135)/RECLTD.NS!B135</f>
        <v>-0.041409484350532</v>
      </c>
      <c r="E137" s="7">
        <f>(OIL.NS!F135-OIL.NS!B135)/OIL.NS!B135</f>
        <v>-0.0177145852842808</v>
      </c>
      <c r="F137" s="7">
        <f>(ONGC.NS!F135-ONGC.NS!B135)/ONGC.NS!B135</f>
        <v>-0.0402406620544934</v>
      </c>
      <c r="G137" s="7">
        <f>(IOC.NS!F135-IOC.NS!B135)/IOC.NS!B135</f>
        <v>-0.0439135543478261</v>
      </c>
      <c r="H137" s="7">
        <f>GAIL.NS!F135/GAIL.NS!B135-1</f>
        <v>-0.0528378064312657</v>
      </c>
      <c r="I137" s="7">
        <f>ENGINERSIN.NS!F135/ENGINERSIN.NS!B135-1</f>
        <v>-0.0116338174070408</v>
      </c>
      <c r="J137" s="7">
        <f>CONCOR.NS!F135/CONCOR.NS!B135-1</f>
        <v>-0.0265304267387895</v>
      </c>
      <c r="K137" s="7">
        <f>COALINDIA.NS!F135/COALINDIA.NS!B135-1</f>
        <v>-0.0745106325219427</v>
      </c>
      <c r="L137" s="7">
        <f>BEL.NS!F135/BEL.NS!B135-1</f>
        <v>-0.0173499588785048</v>
      </c>
      <c r="M137" s="7">
        <f>COCHINSHIP.NS!F135/COCHINSHIP.NS!B135-1</f>
        <v>-0.0188437715294945</v>
      </c>
      <c r="N137" s="7">
        <f>SJVN.NS!F135/SJVN.NS!B135-1</f>
        <v>-0.0135035462790062</v>
      </c>
      <c r="R137" s="7">
        <f t="shared" si="0"/>
        <v>-0.0242364829720811</v>
      </c>
      <c r="S137" s="7">
        <f t="shared" si="1"/>
        <v>-0.0174176690272411</v>
      </c>
      <c r="T137" s="7">
        <f t="shared" si="2"/>
        <v>0.0101710583238389</v>
      </c>
      <c r="U137" s="7">
        <f t="shared" si="3"/>
        <v>-0.0102818478128041</v>
      </c>
      <c r="V137" s="7">
        <f t="shared" si="4"/>
        <v>-0.00816160926687777</v>
      </c>
      <c r="W137" s="7">
        <f t="shared" si="5"/>
        <v>-0.0286012966136654</v>
      </c>
      <c r="X137" s="7">
        <f t="shared" si="6"/>
        <v>-0.0022106004242268</v>
      </c>
      <c r="Y137" s="7">
        <f t="shared" si="7"/>
        <v>-0.0184841495072991</v>
      </c>
      <c r="Z137" s="7">
        <f t="shared" si="8"/>
        <v>-0.0337217436558461</v>
      </c>
      <c r="AA137" s="7">
        <f t="shared" si="9"/>
        <v>-0.00926115582323083</v>
      </c>
      <c r="AB137" s="7">
        <f t="shared" si="10"/>
        <v>-0.0126372010876723</v>
      </c>
      <c r="AC137" s="41">
        <f t="shared" si="11"/>
        <v>-0.00390556849174636</v>
      </c>
      <c r="AE137">
        <v>0.0618382776263005</v>
      </c>
      <c r="AF137">
        <v>0.0668338766788018</v>
      </c>
      <c r="AG137">
        <v>-0.00465124805745969</v>
      </c>
      <c r="AH137">
        <v>-0.00268162411092494</v>
      </c>
      <c r="AI137">
        <v>0.0277351883206993</v>
      </c>
      <c r="AJ137">
        <v>0.0371418042745549</v>
      </c>
      <c r="AK137">
        <v>0.0160581434809644</v>
      </c>
      <c r="AL137">
        <v>0.0103093419105633</v>
      </c>
      <c r="AM137">
        <v>0.00714876887870545</v>
      </c>
      <c r="AN137">
        <v>0.0175936085529985</v>
      </c>
      <c r="AO137">
        <v>0.00363587624554893</v>
      </c>
      <c r="AP137">
        <v>0.052770051050388</v>
      </c>
      <c r="AR137">
        <f t="shared" si="36"/>
        <v>0.0569861367712247</v>
      </c>
      <c r="AS137">
        <f t="shared" si="37"/>
        <v>0.0615065386592779</v>
      </c>
      <c r="AT137">
        <f t="shared" si="38"/>
        <v>-0.00835559014587573</v>
      </c>
      <c r="AU137">
        <f t="shared" si="39"/>
        <v>-0.00510885839253276</v>
      </c>
      <c r="AV137">
        <f t="shared" si="40"/>
        <v>0.0243175923802963</v>
      </c>
      <c r="AW137">
        <f t="shared" si="41"/>
        <v>0.0344879970155017</v>
      </c>
      <c r="AX137">
        <f t="shared" si="42"/>
        <v>0.0121913046475248</v>
      </c>
      <c r="AY137">
        <f t="shared" si="43"/>
        <v>0.00855506601880417</v>
      </c>
      <c r="AZ137">
        <f t="shared" si="44"/>
        <v>0.00423619261638342</v>
      </c>
      <c r="BA137">
        <f t="shared" si="45"/>
        <v>0.0142018078293998</v>
      </c>
      <c r="BB137">
        <f t="shared" si="46"/>
        <v>-0.00255326243616259</v>
      </c>
      <c r="BC137">
        <f t="shared" si="47"/>
        <v>0.0473156086926916</v>
      </c>
    </row>
    <row r="138" customHeight="1" spans="1:55">
      <c r="A138" s="39">
        <v>45232</v>
      </c>
      <c r="C138" s="7">
        <f>(PFC.NS!F136-PFC.NS!B136)/PFC.NS!B136</f>
        <v>0.0198593926949067</v>
      </c>
      <c r="D138" s="7">
        <f>(RECLTD.NS!F136-RECLTD.NS!B136)/RECLTD.NS!B136</f>
        <v>0.0314501108021571</v>
      </c>
      <c r="E138" s="7">
        <f>(OIL.NS!F136-OIL.NS!B136)/OIL.NS!B136</f>
        <v>-0.0429189310360873</v>
      </c>
      <c r="F138" s="7">
        <f>(ONGC.NS!F136-ONGC.NS!B136)/ONGC.NS!B136</f>
        <v>-0.0471618181818183</v>
      </c>
      <c r="G138" s="7">
        <f>(IOC.NS!F136-IOC.NS!B136)/IOC.NS!B136</f>
        <v>-0.0364018441428204</v>
      </c>
      <c r="H138" s="7">
        <f>GAIL.NS!F136/GAIL.NS!B136-1</f>
        <v>-0.00626731328744434</v>
      </c>
      <c r="I138" s="7">
        <f>ENGINERSIN.NS!F136/ENGINERSIN.NS!B136-1</f>
        <v>-0.00804379453273318</v>
      </c>
      <c r="J138" s="7">
        <f>CONCOR.NS!F136/CONCOR.NS!B136-1</f>
        <v>-0.0031895045111171</v>
      </c>
      <c r="K138" s="7">
        <f>COALINDIA.NS!F136/COALINDIA.NS!B136-1</f>
        <v>-0.0550481965995198</v>
      </c>
      <c r="L138" s="7">
        <f>BEL.NS!F136/BEL.NS!B136-1</f>
        <v>0.000465407639463233</v>
      </c>
      <c r="M138" s="7">
        <f>COCHINSHIP.NS!F136/COCHINSHIP.NS!B136-1</f>
        <v>-0.02101415</v>
      </c>
      <c r="N138" s="7">
        <f>SJVN.NS!F136/SJVN.NS!B136-1</f>
        <v>0.0341542717770036</v>
      </c>
      <c r="R138" s="7">
        <f t="shared" si="0"/>
        <v>0.0439074172946155</v>
      </c>
      <c r="S138" s="7">
        <f t="shared" si="1"/>
        <v>0.0554419261254479</v>
      </c>
      <c r="T138" s="7">
        <f t="shared" si="2"/>
        <v>-0.0150332874279675</v>
      </c>
      <c r="U138" s="7">
        <f t="shared" si="3"/>
        <v>-0.0172030039401289</v>
      </c>
      <c r="V138" s="7">
        <f t="shared" si="4"/>
        <v>-0.000649899061872031</v>
      </c>
      <c r="W138" s="7">
        <f t="shared" si="5"/>
        <v>0.0179691965301559</v>
      </c>
      <c r="X138" s="7">
        <f t="shared" si="6"/>
        <v>0.00137942245008086</v>
      </c>
      <c r="Y138" s="7">
        <f t="shared" si="7"/>
        <v>0.00485677272037324</v>
      </c>
      <c r="Z138" s="7">
        <f t="shared" si="8"/>
        <v>-0.0142593077334232</v>
      </c>
      <c r="AA138" s="7">
        <f t="shared" si="9"/>
        <v>0.00855421069473717</v>
      </c>
      <c r="AB138" s="7">
        <f t="shared" si="10"/>
        <v>-0.0148075795581778</v>
      </c>
      <c r="AC138" s="41">
        <f t="shared" si="11"/>
        <v>0.0437522495642634</v>
      </c>
      <c r="AE138">
        <v>0.0155967865868371</v>
      </c>
      <c r="AF138">
        <v>0.00478358378505931</v>
      </c>
      <c r="AG138">
        <v>0.0102700539550377</v>
      </c>
      <c r="AH138">
        <v>0.0202027698383041</v>
      </c>
      <c r="AI138">
        <v>0.00890289260924526</v>
      </c>
      <c r="AJ138">
        <v>0.0138325517396519</v>
      </c>
      <c r="AK138">
        <v>0.0290444079204662</v>
      </c>
      <c r="AL138">
        <v>0.0447703126819504</v>
      </c>
      <c r="AM138">
        <v>0.0101473874614114</v>
      </c>
      <c r="AN138">
        <v>0.00886588377207508</v>
      </c>
      <c r="AO138">
        <v>-0.00585555231217607</v>
      </c>
      <c r="AP138">
        <v>-0.014117937689248</v>
      </c>
      <c r="AR138">
        <f t="shared" si="36"/>
        <v>0.0107446457317613</v>
      </c>
      <c r="AS138">
        <f t="shared" si="37"/>
        <v>-0.000543754234464575</v>
      </c>
      <c r="AT138">
        <f t="shared" si="38"/>
        <v>0.0065657118666217</v>
      </c>
      <c r="AU138">
        <f t="shared" si="39"/>
        <v>0.0177755355566963</v>
      </c>
      <c r="AV138">
        <f t="shared" si="40"/>
        <v>0.00548529666884223</v>
      </c>
      <c r="AW138">
        <f t="shared" si="41"/>
        <v>0.0111787444805987</v>
      </c>
      <c r="AX138">
        <f t="shared" si="42"/>
        <v>0.0251775690870266</v>
      </c>
      <c r="AY138">
        <f t="shared" si="43"/>
        <v>0.0430160367901913</v>
      </c>
      <c r="AZ138">
        <f t="shared" si="44"/>
        <v>0.00723481119908934</v>
      </c>
      <c r="BA138">
        <f t="shared" si="45"/>
        <v>0.00547408304847638</v>
      </c>
      <c r="BB138">
        <f t="shared" si="46"/>
        <v>-0.0120446909938876</v>
      </c>
      <c r="BC138">
        <f t="shared" si="47"/>
        <v>-0.0195723800469443</v>
      </c>
    </row>
    <row r="139" customHeight="1" spans="1:55">
      <c r="A139" s="39">
        <v>45233</v>
      </c>
      <c r="C139" s="7">
        <f>(PFC.NS!F137-PFC.NS!B137)/PFC.NS!B137</f>
        <v>-0.0227109019193173</v>
      </c>
      <c r="D139" s="7">
        <f>(RECLTD.NS!F137-RECLTD.NS!B137)/RECLTD.NS!B137</f>
        <v>-0.0212194539473684</v>
      </c>
      <c r="E139" s="7">
        <f>(OIL.NS!F137-OIL.NS!B137)/OIL.NS!B137</f>
        <v>-0.0282670362256804</v>
      </c>
      <c r="F139" s="7">
        <f>(ONGC.NS!F137-ONGC.NS!B137)/ONGC.NS!B137</f>
        <v>-0.0258928537656422</v>
      </c>
      <c r="G139" s="7">
        <f>(IOC.NS!F137-IOC.NS!B137)/IOC.NS!B137</f>
        <v>-0.0544828911917098</v>
      </c>
      <c r="H139" s="7">
        <f>GAIL.NS!F137/GAIL.NS!B137-1</f>
        <v>-0.0219880119475472</v>
      </c>
      <c r="I139" s="7">
        <f>ENGINERSIN.NS!F137/ENGINERSIN.NS!B137-1</f>
        <v>0.0135143431405957</v>
      </c>
      <c r="J139" s="7">
        <f>CONCOR.NS!F137/CONCOR.NS!B137-1</f>
        <v>0.00851553041120856</v>
      </c>
      <c r="K139" s="7">
        <f>COALINDIA.NS!F137/COALINDIA.NS!B137-1</f>
        <v>-0.0504816345689317</v>
      </c>
      <c r="L139" s="7">
        <f>BEL.NS!F137/BEL.NS!B137-1</f>
        <v>-0.00145452466686746</v>
      </c>
      <c r="M139" s="7">
        <f>COCHINSHIP.NS!F137/COCHINSHIP.NS!B137-1</f>
        <v>-0.0218902967809474</v>
      </c>
      <c r="N139" s="7">
        <f>SJVN.NS!F137/SJVN.NS!B137-1</f>
        <v>-0.0284147797444312</v>
      </c>
      <c r="R139" s="7">
        <f t="shared" si="0"/>
        <v>0.00133712268039151</v>
      </c>
      <c r="S139" s="7">
        <f t="shared" si="1"/>
        <v>0.00277236137592242</v>
      </c>
      <c r="T139" s="7">
        <f t="shared" si="2"/>
        <v>-0.000381392617560681</v>
      </c>
      <c r="U139" s="7">
        <f t="shared" si="3"/>
        <v>0.00406596047604716</v>
      </c>
      <c r="V139" s="7">
        <f t="shared" si="4"/>
        <v>-0.0187309461107615</v>
      </c>
      <c r="W139" s="7">
        <f t="shared" si="5"/>
        <v>0.00224849787005306</v>
      </c>
      <c r="X139" s="7">
        <f t="shared" si="6"/>
        <v>0.0229375601234098</v>
      </c>
      <c r="Y139" s="7">
        <f t="shared" si="7"/>
        <v>0.0165618076426989</v>
      </c>
      <c r="Z139" s="7">
        <f t="shared" si="8"/>
        <v>-0.00969274570283513</v>
      </c>
      <c r="AA139" s="7">
        <f t="shared" si="9"/>
        <v>0.00663427838840647</v>
      </c>
      <c r="AB139" s="7">
        <f t="shared" si="10"/>
        <v>-0.0156837263391253</v>
      </c>
      <c r="AC139" s="41">
        <f t="shared" si="11"/>
        <v>-0.0188168019571714</v>
      </c>
      <c r="AE139">
        <v>-0.0036368283738568</v>
      </c>
      <c r="AF139">
        <v>0.00115122356887025</v>
      </c>
      <c r="AG139">
        <v>0.02570503055379</v>
      </c>
      <c r="AH139">
        <v>0.0172192663403722</v>
      </c>
      <c r="AI139">
        <v>0.0318138519604594</v>
      </c>
      <c r="AJ139">
        <v>-0.00283224160584568</v>
      </c>
      <c r="AK139">
        <v>-0.00776702089267938</v>
      </c>
      <c r="AL139">
        <v>0.0289974655453946</v>
      </c>
      <c r="AM139">
        <v>0.014478057126365</v>
      </c>
      <c r="AN139">
        <v>0.0124271182825562</v>
      </c>
      <c r="AO139">
        <v>0.0608082249930909</v>
      </c>
      <c r="AP139">
        <v>-0.00543108301201401</v>
      </c>
      <c r="AR139">
        <f t="shared" si="36"/>
        <v>-0.00848896922893265</v>
      </c>
      <c r="AS139">
        <f t="shared" si="37"/>
        <v>-0.00417611445065364</v>
      </c>
      <c r="AT139">
        <f t="shared" si="38"/>
        <v>0.022000688465374</v>
      </c>
      <c r="AU139">
        <f t="shared" si="39"/>
        <v>0.0147920320587643</v>
      </c>
      <c r="AV139">
        <f t="shared" si="40"/>
        <v>0.0283962560200564</v>
      </c>
      <c r="AW139">
        <f t="shared" si="41"/>
        <v>-0.00548604886489887</v>
      </c>
      <c r="AX139">
        <f t="shared" si="42"/>
        <v>-0.011633859726119</v>
      </c>
      <c r="AY139">
        <f t="shared" si="43"/>
        <v>0.0272431896536355</v>
      </c>
      <c r="AZ139">
        <f t="shared" si="44"/>
        <v>0.011565480864043</v>
      </c>
      <c r="BA139">
        <f t="shared" si="45"/>
        <v>0.00903531755895751</v>
      </c>
      <c r="BB139">
        <f t="shared" si="46"/>
        <v>0.0546190863113794</v>
      </c>
      <c r="BC139">
        <f t="shared" si="47"/>
        <v>-0.0108855253697104</v>
      </c>
    </row>
    <row r="140" customHeight="1" spans="1:55">
      <c r="A140" s="39">
        <v>45236</v>
      </c>
      <c r="C140" s="7">
        <f>(PFC.NS!F138-PFC.NS!B138)/PFC.NS!B138</f>
        <v>-0.0413840632824067</v>
      </c>
      <c r="D140" s="7">
        <f>(RECLTD.NS!F138-RECLTD.NS!B138)/RECLTD.NS!B138</f>
        <v>-0.0296676579804561</v>
      </c>
      <c r="E140" s="7">
        <f>(OIL.NS!F138-OIL.NS!B138)/OIL.NS!B138</f>
        <v>-0.0063971836065574</v>
      </c>
      <c r="F140" s="7">
        <f>(ONGC.NS!F138-ONGC.NS!B138)/ONGC.NS!B138</f>
        <v>-0.0274712780358245</v>
      </c>
      <c r="G140" s="7">
        <f>(IOC.NS!F138-IOC.NS!B138)/IOC.NS!B138</f>
        <v>-0.0289500927835052</v>
      </c>
      <c r="H140" s="7">
        <f>GAIL.NS!F138/GAIL.NS!B138-1</f>
        <v>-0.040395534251697</v>
      </c>
      <c r="I140" s="7">
        <f>ENGINERSIN.NS!F138/ENGINERSIN.NS!B138-1</f>
        <v>-0.0288994971229715</v>
      </c>
      <c r="J140" s="7">
        <f>CONCOR.NS!F138/CONCOR.NS!B138-1</f>
        <v>0.0120891999999999</v>
      </c>
      <c r="K140" s="7">
        <f>COALINDIA.NS!F138/COALINDIA.NS!B138-1</f>
        <v>-0.0446317607420782</v>
      </c>
      <c r="L140" s="7">
        <f>BEL.NS!F138/BEL.NS!B138-1</f>
        <v>-0.00225656083804071</v>
      </c>
      <c r="M140" s="7">
        <f>COCHINSHIP.NS!F138/COCHINSHIP.NS!B138-1</f>
        <v>0.0437483428203302</v>
      </c>
      <c r="N140" s="7">
        <f>SJVN.NS!F138/SJVN.NS!B138-1</f>
        <v>-0.0219878354304346</v>
      </c>
      <c r="R140" s="7">
        <f t="shared" si="0"/>
        <v>-0.0173360386826979</v>
      </c>
      <c r="S140" s="7">
        <f t="shared" si="1"/>
        <v>-0.00567584265716524</v>
      </c>
      <c r="T140" s="7">
        <f t="shared" si="2"/>
        <v>0.0214884600015624</v>
      </c>
      <c r="U140" s="7">
        <f t="shared" si="3"/>
        <v>0.00248753620586485</v>
      </c>
      <c r="V140" s="7">
        <f t="shared" si="4"/>
        <v>0.00680185229744314</v>
      </c>
      <c r="W140" s="7">
        <f t="shared" si="5"/>
        <v>-0.0161590244340967</v>
      </c>
      <c r="X140" s="7">
        <f t="shared" si="6"/>
        <v>-0.0194762801401574</v>
      </c>
      <c r="Y140" s="7">
        <f t="shared" si="7"/>
        <v>0.0201354772314903</v>
      </c>
      <c r="Z140" s="7">
        <f t="shared" si="8"/>
        <v>-0.0038428718759816</v>
      </c>
      <c r="AA140" s="7">
        <f t="shared" si="9"/>
        <v>0.00583224221723323</v>
      </c>
      <c r="AB140" s="7">
        <f t="shared" si="10"/>
        <v>0.0499549132621524</v>
      </c>
      <c r="AC140" s="41">
        <f t="shared" si="11"/>
        <v>-0.0123898576431748</v>
      </c>
      <c r="AE140">
        <v>0.0087820229014759</v>
      </c>
      <c r="AF140">
        <v>0.0138743563468182</v>
      </c>
      <c r="AG140">
        <v>0.00112370196217176</v>
      </c>
      <c r="AH140">
        <v>-0.000517436297092243</v>
      </c>
      <c r="AI140">
        <v>0.0497516792321469</v>
      </c>
      <c r="AJ140">
        <v>0.0132825569791806</v>
      </c>
      <c r="AK140">
        <v>0.0181577228074063</v>
      </c>
      <c r="AL140">
        <v>0.0111657568444349</v>
      </c>
      <c r="AM140">
        <v>-0.00729239369439913</v>
      </c>
      <c r="AN140">
        <v>0.00290178842496948</v>
      </c>
      <c r="AO140">
        <v>0.0370911180512811</v>
      </c>
      <c r="AP140">
        <v>0.0406858857383689</v>
      </c>
      <c r="AR140">
        <f t="shared" si="36"/>
        <v>0.00392988204640006</v>
      </c>
      <c r="AS140">
        <f t="shared" si="37"/>
        <v>0.00854701832729436</v>
      </c>
      <c r="AT140">
        <f t="shared" si="38"/>
        <v>-0.00258064012624428</v>
      </c>
      <c r="AU140">
        <f t="shared" si="39"/>
        <v>-0.00294467057870007</v>
      </c>
      <c r="AV140">
        <f t="shared" si="40"/>
        <v>0.0463340832917438</v>
      </c>
      <c r="AW140">
        <f t="shared" si="41"/>
        <v>0.0106287497201274</v>
      </c>
      <c r="AX140">
        <f t="shared" si="42"/>
        <v>0.0142908839739666</v>
      </c>
      <c r="AY140">
        <f t="shared" si="43"/>
        <v>0.00941148095267576</v>
      </c>
      <c r="AZ140">
        <f t="shared" si="44"/>
        <v>-0.0102049699567212</v>
      </c>
      <c r="BA140">
        <f t="shared" si="45"/>
        <v>-0.00049001229862922</v>
      </c>
      <c r="BB140">
        <f t="shared" si="46"/>
        <v>0.0309019793695696</v>
      </c>
      <c r="BC140">
        <f t="shared" si="47"/>
        <v>0.0352314433806725</v>
      </c>
    </row>
    <row r="141" customHeight="1" spans="1:55">
      <c r="A141" s="39">
        <v>45237</v>
      </c>
      <c r="C141" s="7">
        <f>(PFC.NS!F139-PFC.NS!B139)/PFC.NS!B139</f>
        <v>-0.0246138773581716</v>
      </c>
      <c r="D141" s="7">
        <f>(RECLTD.NS!F139-RECLTD.NS!B139)/RECLTD.NS!B139</f>
        <v>-0.00640166447368417</v>
      </c>
      <c r="E141" s="7">
        <f>(OIL.NS!F139-OIL.NS!B139)/OIL.NS!B139</f>
        <v>-0.0240000606594809</v>
      </c>
      <c r="F141" s="7">
        <f>(ONGC.NS!F139-ONGC.NS!B139)/ONGC.NS!B139</f>
        <v>-0.0440575091227769</v>
      </c>
      <c r="G141" s="7">
        <f>(IOC.NS!F139-IOC.NS!B139)/IOC.NS!B139</f>
        <v>-0.01003426</v>
      </c>
      <c r="H141" s="7">
        <f>GAIL.NS!F139/GAIL.NS!B139-1</f>
        <v>-0.0193069062789016</v>
      </c>
      <c r="I141" s="7">
        <f>ENGINERSIN.NS!F139/ENGINERSIN.NS!B139-1</f>
        <v>0.00658073841769502</v>
      </c>
      <c r="J141" s="7">
        <f>CONCOR.NS!F139/CONCOR.NS!B139-1</f>
        <v>-0.00144136998807998</v>
      </c>
      <c r="K141" s="7">
        <f>COALINDIA.NS!F139/COALINDIA.NS!B139-1</f>
        <v>-0.0614621137440758</v>
      </c>
      <c r="L141" s="7">
        <f>BEL.NS!F139/BEL.NS!B139-1</f>
        <v>-0.00372201373198089</v>
      </c>
      <c r="M141" s="7">
        <f>COCHINSHIP.NS!F139/COCHINSHIP.NS!B139-1</f>
        <v>0.0122178231827113</v>
      </c>
      <c r="N141" s="7">
        <f>SJVN.NS!F139/SJVN.NS!B139-1</f>
        <v>0.0276017491525424</v>
      </c>
      <c r="R141" s="7">
        <f t="shared" si="0"/>
        <v>-0.00056585275846276</v>
      </c>
      <c r="S141" s="7">
        <f t="shared" si="1"/>
        <v>0.0175901508496067</v>
      </c>
      <c r="T141" s="7">
        <f t="shared" si="2"/>
        <v>0.00388558294863886</v>
      </c>
      <c r="U141" s="7">
        <f t="shared" si="3"/>
        <v>-0.0140986948810876</v>
      </c>
      <c r="V141" s="7">
        <f t="shared" si="4"/>
        <v>0.0257176850809483</v>
      </c>
      <c r="W141" s="7">
        <f t="shared" si="5"/>
        <v>0.00492960353869861</v>
      </c>
      <c r="X141" s="7">
        <f t="shared" si="6"/>
        <v>0.0160039554005091</v>
      </c>
      <c r="Y141" s="7">
        <f t="shared" si="7"/>
        <v>0.00660490724341037</v>
      </c>
      <c r="Z141" s="7">
        <f t="shared" si="8"/>
        <v>-0.0206732248779792</v>
      </c>
      <c r="AA141" s="7">
        <f t="shared" si="9"/>
        <v>0.00436678932329305</v>
      </c>
      <c r="AB141" s="7">
        <f t="shared" si="10"/>
        <v>0.0184243936245334</v>
      </c>
      <c r="AC141" s="41">
        <f t="shared" si="11"/>
        <v>0.0371997269398023</v>
      </c>
      <c r="AE141">
        <v>0.00189900956520668</v>
      </c>
      <c r="AF141">
        <v>0.00565750658394263</v>
      </c>
      <c r="AG141">
        <v>-0.00337480520431745</v>
      </c>
      <c r="AH141">
        <v>0.0110669002210539</v>
      </c>
      <c r="AI141">
        <v>-0.00578316257712923</v>
      </c>
      <c r="AJ141">
        <v>-0.00320391771278962</v>
      </c>
      <c r="AK141">
        <v>-0.0026835429850959</v>
      </c>
      <c r="AL141">
        <v>-0.00168374668145117</v>
      </c>
      <c r="AM141">
        <v>0.00997398780983901</v>
      </c>
      <c r="AN141">
        <v>0.0168794844114748</v>
      </c>
      <c r="AO141">
        <v>0.00488124405974419</v>
      </c>
      <c r="AP141">
        <v>0.00521511301233904</v>
      </c>
      <c r="AR141">
        <f t="shared" si="36"/>
        <v>-0.00295313128986917</v>
      </c>
      <c r="AS141">
        <f t="shared" si="37"/>
        <v>0.000330168564418746</v>
      </c>
      <c r="AT141">
        <f t="shared" si="38"/>
        <v>-0.00707914729273349</v>
      </c>
      <c r="AU141">
        <f t="shared" si="39"/>
        <v>0.00863966593944605</v>
      </c>
      <c r="AV141">
        <f t="shared" si="40"/>
        <v>-0.00920075851753226</v>
      </c>
      <c r="AW141">
        <f t="shared" si="41"/>
        <v>-0.00585772497184281</v>
      </c>
      <c r="AX141">
        <f t="shared" si="42"/>
        <v>-0.00655038181853551</v>
      </c>
      <c r="AY141">
        <f t="shared" si="43"/>
        <v>-0.00343802257321027</v>
      </c>
      <c r="AZ141">
        <f t="shared" si="44"/>
        <v>0.00706141154751698</v>
      </c>
      <c r="BA141">
        <f t="shared" si="45"/>
        <v>0.013487683687876</v>
      </c>
      <c r="BB141">
        <f t="shared" si="46"/>
        <v>-0.00130789462196733</v>
      </c>
      <c r="BC141">
        <f t="shared" si="47"/>
        <v>-0.000239329345357355</v>
      </c>
    </row>
    <row r="142" customHeight="1" spans="1:55">
      <c r="A142" s="39">
        <v>45238</v>
      </c>
      <c r="C142" s="7">
        <f>(PFC.NS!F140-PFC.NS!B140)/PFC.NS!B140</f>
        <v>-0.0347471318476483</v>
      </c>
      <c r="D142" s="7">
        <f>(RECLTD.NS!F140-RECLTD.NS!B140)/RECLTD.NS!B140</f>
        <v>-0.0248230850722312</v>
      </c>
      <c r="E142" s="7">
        <f>(OIL.NS!F140-OIL.NS!B140)/OIL.NS!B140</f>
        <v>-0.0321144756488055</v>
      </c>
      <c r="F142" s="7">
        <f>(ONGC.NS!F140-ONGC.NS!B140)/ONGC.NS!B140</f>
        <v>-0.0349164744695375</v>
      </c>
      <c r="G142" s="7">
        <f>(IOC.NS!F140-IOC.NS!B140)/IOC.NS!B140</f>
        <v>-0.0661697236020925</v>
      </c>
      <c r="H142" s="7">
        <f>GAIL.NS!F140/GAIL.NS!B140-1</f>
        <v>-0.0387689145129225</v>
      </c>
      <c r="I142" s="7">
        <f>ENGINERSIN.NS!F140/ENGINERSIN.NS!B140-1</f>
        <v>-0.0167602661821722</v>
      </c>
      <c r="J142" s="7">
        <f>CONCOR.NS!F140/CONCOR.NS!B140-1</f>
        <v>-0.00996342254163396</v>
      </c>
      <c r="K142" s="7">
        <f>COALINDIA.NS!F140/COALINDIA.NS!B140-1</f>
        <v>-0.0505543955696203</v>
      </c>
      <c r="L142" s="7">
        <f>BEL.NS!F140/BEL.NS!B140-1</f>
        <v>0.0117662722323049</v>
      </c>
      <c r="M142" s="7">
        <f>COCHINSHIP.NS!F140/COCHINSHIP.NS!B140-1</f>
        <v>-0.024650464285206</v>
      </c>
      <c r="N142" s="7">
        <f>SJVN.NS!F140/SJVN.NS!B140-1</f>
        <v>-0.0151015647085084</v>
      </c>
      <c r="R142" s="7">
        <f t="shared" si="0"/>
        <v>-0.0106991072479395</v>
      </c>
      <c r="S142" s="7">
        <f t="shared" si="1"/>
        <v>-0.000831269748940305</v>
      </c>
      <c r="T142" s="7">
        <f t="shared" si="2"/>
        <v>-0.00422883204068573</v>
      </c>
      <c r="U142" s="7">
        <f t="shared" si="3"/>
        <v>-0.00495766022784815</v>
      </c>
      <c r="V142" s="7">
        <f t="shared" si="4"/>
        <v>-0.0304177785211442</v>
      </c>
      <c r="W142" s="7">
        <f t="shared" si="5"/>
        <v>-0.0145324046953223</v>
      </c>
      <c r="X142" s="7">
        <f t="shared" si="6"/>
        <v>-0.00733704919935815</v>
      </c>
      <c r="Y142" s="7">
        <f t="shared" si="7"/>
        <v>-0.00191714531014362</v>
      </c>
      <c r="Z142" s="7">
        <f t="shared" si="8"/>
        <v>-0.00976550670352367</v>
      </c>
      <c r="AA142" s="7">
        <f t="shared" si="9"/>
        <v>0.0198550752875788</v>
      </c>
      <c r="AB142" s="7">
        <f t="shared" si="10"/>
        <v>-0.0184438938433839</v>
      </c>
      <c r="AC142" s="41">
        <f t="shared" si="11"/>
        <v>-0.00550358692124861</v>
      </c>
      <c r="AE142">
        <v>0.0508568391418226</v>
      </c>
      <c r="AF142">
        <v>0.0248340899934321</v>
      </c>
      <c r="AG142">
        <v>-0.0270861535941637</v>
      </c>
      <c r="AH142">
        <v>-0.013658262713328</v>
      </c>
      <c r="AI142">
        <v>-0.00484496713537317</v>
      </c>
      <c r="AJ142">
        <v>-0.0040192827721061</v>
      </c>
      <c r="AK142">
        <v>-0.00770715892963084</v>
      </c>
      <c r="AL142">
        <v>-0.00866569934244118</v>
      </c>
      <c r="AM142">
        <v>0.0191908168400451</v>
      </c>
      <c r="AN142">
        <v>-0.017604173525083</v>
      </c>
      <c r="AO142">
        <v>-0.00935271845883306</v>
      </c>
      <c r="AP142">
        <v>-0.0317067198692077</v>
      </c>
      <c r="AR142">
        <f t="shared" si="36"/>
        <v>0.0460046982867467</v>
      </c>
      <c r="AS142">
        <f t="shared" si="37"/>
        <v>0.0195067519739082</v>
      </c>
      <c r="AT142">
        <f t="shared" si="38"/>
        <v>-0.0307904956825798</v>
      </c>
      <c r="AU142">
        <f t="shared" si="39"/>
        <v>-0.0160854969949358</v>
      </c>
      <c r="AV142">
        <f t="shared" si="40"/>
        <v>-0.0082625630757762</v>
      </c>
      <c r="AW142">
        <f t="shared" si="41"/>
        <v>-0.00667309003115929</v>
      </c>
      <c r="AX142">
        <f t="shared" si="42"/>
        <v>-0.0115739977630704</v>
      </c>
      <c r="AY142">
        <f t="shared" si="43"/>
        <v>-0.0104199752342003</v>
      </c>
      <c r="AZ142">
        <f t="shared" si="44"/>
        <v>0.016278240577723</v>
      </c>
      <c r="BA142">
        <f t="shared" si="45"/>
        <v>-0.0209959742486817</v>
      </c>
      <c r="BB142">
        <f t="shared" si="46"/>
        <v>-0.0155418571405446</v>
      </c>
      <c r="BC142">
        <f t="shared" si="47"/>
        <v>-0.0371611622269041</v>
      </c>
    </row>
    <row r="143" customHeight="1" spans="1:55">
      <c r="A143" s="39">
        <v>45239</v>
      </c>
      <c r="C143" s="7">
        <f>(PFC.NS!F141-PFC.NS!B141)/PFC.NS!B141</f>
        <v>0.00781455805243437</v>
      </c>
      <c r="D143" s="7">
        <f>(RECLTD.NS!F141-RECLTD.NS!B141)/RECLTD.NS!B141</f>
        <v>0.00130499356913177</v>
      </c>
      <c r="E143" s="7">
        <f>(OIL.NS!F141-OIL.NS!B141)/OIL.NS!B141</f>
        <v>-0.0396887829131494</v>
      </c>
      <c r="F143" s="7">
        <f>(ONGC.NS!F141-ONGC.NS!B141)/ONGC.NS!B141</f>
        <v>-0.0615735216284987</v>
      </c>
      <c r="G143" s="7">
        <f>(IOC.NS!F141-IOC.NS!B141)/IOC.NS!B141</f>
        <v>-0.0590778205394394</v>
      </c>
      <c r="H143" s="7">
        <f>GAIL.NS!F141/GAIL.NS!B141-1</f>
        <v>-0.0368803679999999</v>
      </c>
      <c r="I143" s="7">
        <f>ENGINERSIN.NS!F141/ENGINERSIN.NS!B141-1</f>
        <v>-0.0239374095238095</v>
      </c>
      <c r="J143" s="7">
        <f>CONCOR.NS!F141/CONCOR.NS!B141-1</f>
        <v>-0.0132602629119826</v>
      </c>
      <c r="K143" s="7">
        <f>COALINDIA.NS!F141/COALINDIA.NS!B141-1</f>
        <v>-0.0396039457520887</v>
      </c>
      <c r="L143" s="7">
        <f>BEL.NS!F141/BEL.NS!B141-1</f>
        <v>-0.0215164777745583</v>
      </c>
      <c r="M143" s="7">
        <f>COCHINSHIP.NS!F141/COCHINSHIP.NS!B141-1</f>
        <v>-0.0254223091489032</v>
      </c>
      <c r="N143" s="7">
        <f>SJVN.NS!F141/SJVN.NS!B141-1</f>
        <v>-0.045839587481308</v>
      </c>
      <c r="R143" s="7">
        <f t="shared" si="0"/>
        <v>0.0318625826521432</v>
      </c>
      <c r="S143" s="7">
        <f t="shared" si="1"/>
        <v>0.0252968088924226</v>
      </c>
      <c r="T143" s="7">
        <f t="shared" si="2"/>
        <v>-0.0118031393050297</v>
      </c>
      <c r="U143" s="7">
        <f t="shared" si="3"/>
        <v>-0.0316147073868094</v>
      </c>
      <c r="V143" s="7">
        <f t="shared" si="4"/>
        <v>-0.0233258754584911</v>
      </c>
      <c r="W143" s="7">
        <f t="shared" si="5"/>
        <v>-0.0126438581823997</v>
      </c>
      <c r="X143" s="7">
        <f t="shared" si="6"/>
        <v>-0.0145141925409955</v>
      </c>
      <c r="Y143" s="7">
        <f t="shared" si="7"/>
        <v>-0.00521398568049222</v>
      </c>
      <c r="Z143" s="7">
        <f t="shared" si="8"/>
        <v>0.0011849431140079</v>
      </c>
      <c r="AA143" s="7">
        <f t="shared" si="9"/>
        <v>-0.0134276747192844</v>
      </c>
      <c r="AB143" s="7">
        <f t="shared" si="10"/>
        <v>-0.019215738707081</v>
      </c>
      <c r="AC143" s="41">
        <f t="shared" si="11"/>
        <v>-0.0362416096940482</v>
      </c>
      <c r="AE143">
        <v>0.0368184030497543</v>
      </c>
      <c r="AF143">
        <v>0.0239253752688841</v>
      </c>
      <c r="AG143">
        <v>0.0113479601784277</v>
      </c>
      <c r="AH143">
        <v>0.0164697308086095</v>
      </c>
      <c r="AI143">
        <v>0.00102046947631139</v>
      </c>
      <c r="AJ143">
        <v>0.011611718734872</v>
      </c>
      <c r="AK143">
        <v>0.063328875339751</v>
      </c>
      <c r="AL143">
        <v>0.00203770225614052</v>
      </c>
      <c r="AM143">
        <v>-0.000463600986796696</v>
      </c>
      <c r="AN143">
        <v>0.00614283357983312</v>
      </c>
      <c r="AO143">
        <v>0.0106408734262588</v>
      </c>
      <c r="AP143">
        <v>0.0172992288783669</v>
      </c>
      <c r="AR143">
        <f t="shared" si="36"/>
        <v>0.0319662621946784</v>
      </c>
      <c r="AS143">
        <f t="shared" si="37"/>
        <v>0.0185980372493602</v>
      </c>
      <c r="AT143">
        <f t="shared" si="38"/>
        <v>0.00764361809001162</v>
      </c>
      <c r="AU143">
        <f t="shared" si="39"/>
        <v>0.0140424965270017</v>
      </c>
      <c r="AV143">
        <f t="shared" si="40"/>
        <v>-0.00239712646409164</v>
      </c>
      <c r="AW143">
        <f t="shared" si="41"/>
        <v>0.00895791147581879</v>
      </c>
      <c r="AX143">
        <f t="shared" si="42"/>
        <v>0.0594620365063114</v>
      </c>
      <c r="AY143">
        <f t="shared" si="43"/>
        <v>0.00028342636438142</v>
      </c>
      <c r="AZ143">
        <f t="shared" si="44"/>
        <v>-0.00337617724911873</v>
      </c>
      <c r="BA143">
        <f t="shared" si="45"/>
        <v>0.00275103285623441</v>
      </c>
      <c r="BB143">
        <f t="shared" si="46"/>
        <v>0.00445173474454724</v>
      </c>
      <c r="BC143">
        <f t="shared" si="47"/>
        <v>0.0118447865206705</v>
      </c>
    </row>
    <row r="144" customHeight="1" spans="1:55">
      <c r="A144" s="39">
        <v>45240</v>
      </c>
      <c r="C144" s="7">
        <f>(PFC.NS!F142-PFC.NS!B142)/PFC.NS!B142</f>
        <v>0.0102350676265229</v>
      </c>
      <c r="D144" s="7">
        <f>(RECLTD.NS!F142-RECLTD.NS!B142)/RECLTD.NS!B142</f>
        <v>0.00329098464846146</v>
      </c>
      <c r="E144" s="7">
        <f>(OIL.NS!F142-OIL.NS!B142)/OIL.NS!B142</f>
        <v>-0.0150696420223836</v>
      </c>
      <c r="F144" s="7">
        <f>(ONGC.NS!F142-ONGC.NS!B142)/ONGC.NS!B142</f>
        <v>-0.0271770372679351</v>
      </c>
      <c r="G144" s="7">
        <f>(IOC.NS!F142-IOC.NS!B142)/IOC.NS!B142</f>
        <v>0.00204399595388857</v>
      </c>
      <c r="H144" s="7">
        <f>GAIL.NS!F142/GAIL.NS!B142-1</f>
        <v>-0.0169811619534921</v>
      </c>
      <c r="I144" s="7">
        <f>ENGINERSIN.NS!F142/ENGINERSIN.NS!B142-1</f>
        <v>0.0450502276393463</v>
      </c>
      <c r="J144" s="7">
        <f>CONCOR.NS!F142/CONCOR.NS!B142-1</f>
        <v>-0.00620527660151848</v>
      </c>
      <c r="K144" s="7">
        <f>COALINDIA.NS!F142/COALINDIA.NS!B142-1</f>
        <v>-0.0578012954427015</v>
      </c>
      <c r="L144" s="7">
        <f>BEL.NS!F142/BEL.NS!B142-1</f>
        <v>0.00205488727272729</v>
      </c>
      <c r="M144" s="7">
        <f>COCHINSHIP.NS!F142/COCHINSHIP.NS!B142-1</f>
        <v>0.0017532135265701</v>
      </c>
      <c r="N144" s="7">
        <f>SJVN.NS!F142/SJVN.NS!B142-1</f>
        <v>0.0079486040268455</v>
      </c>
      <c r="R144" s="7">
        <f t="shared" si="0"/>
        <v>0.0342830922262317</v>
      </c>
      <c r="S144" s="7">
        <f t="shared" si="1"/>
        <v>0.0272827999717523</v>
      </c>
      <c r="T144" s="7">
        <f t="shared" si="2"/>
        <v>0.0128160015857362</v>
      </c>
      <c r="U144" s="7">
        <f t="shared" si="3"/>
        <v>0.00278177697375423</v>
      </c>
      <c r="V144" s="7">
        <f t="shared" si="4"/>
        <v>0.0377959410348369</v>
      </c>
      <c r="W144" s="7">
        <f t="shared" si="5"/>
        <v>0.00725534786410816</v>
      </c>
      <c r="X144" s="7">
        <f t="shared" si="6"/>
        <v>0.0544734446221603</v>
      </c>
      <c r="Y144" s="7">
        <f t="shared" si="7"/>
        <v>0.00184100062997186</v>
      </c>
      <c r="Z144" s="7">
        <f t="shared" si="8"/>
        <v>-0.0170124065766049</v>
      </c>
      <c r="AA144" s="7">
        <f t="shared" si="9"/>
        <v>0.0101436903280012</v>
      </c>
      <c r="AB144" s="7">
        <f t="shared" si="10"/>
        <v>0.00795978396839225</v>
      </c>
      <c r="AC144" s="41">
        <f t="shared" si="11"/>
        <v>0.0175465818141053</v>
      </c>
      <c r="AE144">
        <v>0.0665567070887463</v>
      </c>
      <c r="AF144">
        <v>0.0344703865559121</v>
      </c>
      <c r="AG144">
        <v>0.0274211223309662</v>
      </c>
      <c r="AH144">
        <v>-0.000510567092390773</v>
      </c>
      <c r="AI144">
        <v>0.00964226689560068</v>
      </c>
      <c r="AJ144">
        <v>0.00357645565624625</v>
      </c>
      <c r="AK144">
        <v>0.0612651565607116</v>
      </c>
      <c r="AL144">
        <v>0.000949586521583179</v>
      </c>
      <c r="AM144">
        <v>0.0771842724746</v>
      </c>
      <c r="AN144">
        <v>0.0326038001758868</v>
      </c>
      <c r="AO144">
        <v>0.00485141222291729</v>
      </c>
      <c r="AP144">
        <v>0.00853851790566268</v>
      </c>
      <c r="AR144">
        <f t="shared" si="36"/>
        <v>0.0617045662336705</v>
      </c>
      <c r="AS144">
        <f t="shared" si="37"/>
        <v>0.0291430485363882</v>
      </c>
      <c r="AT144">
        <f t="shared" si="38"/>
        <v>0.0237167802425501</v>
      </c>
      <c r="AU144">
        <f t="shared" si="39"/>
        <v>-0.0029378013739986</v>
      </c>
      <c r="AV144">
        <f t="shared" si="40"/>
        <v>0.00622467095519765</v>
      </c>
      <c r="AW144">
        <f t="shared" si="41"/>
        <v>0.000922648397193061</v>
      </c>
      <c r="AX144">
        <f t="shared" si="42"/>
        <v>0.057398317727272</v>
      </c>
      <c r="AY144">
        <f t="shared" si="43"/>
        <v>-0.000804689370175922</v>
      </c>
      <c r="AZ144">
        <f t="shared" si="44"/>
        <v>0.074271696212278</v>
      </c>
      <c r="BA144">
        <f t="shared" si="45"/>
        <v>0.0292119994522881</v>
      </c>
      <c r="BB144">
        <f t="shared" si="46"/>
        <v>-0.00133772645879423</v>
      </c>
      <c r="BC144">
        <f t="shared" si="47"/>
        <v>0.00308407554796629</v>
      </c>
    </row>
    <row r="145" customHeight="1" spans="1:55">
      <c r="A145" s="39">
        <v>45243</v>
      </c>
      <c r="C145" s="7">
        <f>(PFC.NS!F143-PFC.NS!B143)/PFC.NS!B143</f>
        <v>0.00468676094276101</v>
      </c>
      <c r="D145" s="7">
        <f>(RECLTD.NS!F143-RECLTD.NS!B143)/RECLTD.NS!B143</f>
        <v>0.00558054239100365</v>
      </c>
      <c r="E145" s="7">
        <f>(OIL.NS!F143-OIL.NS!B143)/OIL.NS!B143</f>
        <v>-0.00675102272727275</v>
      </c>
      <c r="F145" s="7">
        <f>(ONGC.NS!F143-ONGC.NS!B143)/ONGC.NS!B143</f>
        <v>-0.0435564076638002</v>
      </c>
      <c r="G145" s="7">
        <f>(IOC.NS!F143-IOC.NS!B143)/IOC.NS!B143</f>
        <v>0.00712102724961256</v>
      </c>
      <c r="H145" s="7">
        <f>GAIL.NS!F143/GAIL.NS!B143-1</f>
        <v>-0.0337358577075099</v>
      </c>
      <c r="I145" s="7">
        <f>ENGINERSIN.NS!F143/ENGINERSIN.NS!B143-1</f>
        <v>0.00768545138888888</v>
      </c>
      <c r="J145" s="7">
        <f>CONCOR.NS!F143/CONCOR.NS!B143-1</f>
        <v>-0.0114451123219929</v>
      </c>
      <c r="K145" s="7">
        <f>COALINDIA.NS!F143/COALINDIA.NS!B143-1</f>
        <v>-0.00833093093093096</v>
      </c>
      <c r="L145" s="7">
        <f>BEL.NS!F143/BEL.NS!B143-1</f>
        <v>0.022988301386488</v>
      </c>
      <c r="M145" s="7">
        <f>COCHINSHIP.NS!F143/COCHINSHIP.NS!B143-1</f>
        <v>-0.0152582117202269</v>
      </c>
      <c r="N145" s="7">
        <f>SJVN.NS!F143/SJVN.NS!B143-1</f>
        <v>-0.00608799236566893</v>
      </c>
      <c r="R145" s="7">
        <f t="shared" si="0"/>
        <v>0.0287347855424698</v>
      </c>
      <c r="S145" s="7">
        <f t="shared" si="1"/>
        <v>0.0295723577142945</v>
      </c>
      <c r="T145" s="7">
        <f t="shared" si="2"/>
        <v>0.021134620880847</v>
      </c>
      <c r="U145" s="7">
        <f t="shared" si="3"/>
        <v>-0.0135975934221108</v>
      </c>
      <c r="V145" s="7">
        <f t="shared" si="4"/>
        <v>0.0428729723305609</v>
      </c>
      <c r="W145" s="7">
        <f t="shared" si="5"/>
        <v>-0.00949934788990962</v>
      </c>
      <c r="X145" s="7">
        <f t="shared" si="6"/>
        <v>0.0171086683717029</v>
      </c>
      <c r="Y145" s="7">
        <f t="shared" si="7"/>
        <v>-0.00339883509050251</v>
      </c>
      <c r="Z145" s="7">
        <f t="shared" si="8"/>
        <v>0.0324579579351656</v>
      </c>
      <c r="AA145" s="7">
        <f t="shared" si="9"/>
        <v>0.0310771044417619</v>
      </c>
      <c r="AB145" s="7">
        <f t="shared" si="10"/>
        <v>-0.00905164127840475</v>
      </c>
      <c r="AC145" s="41">
        <f t="shared" si="11"/>
        <v>0.00350998542159089</v>
      </c>
      <c r="AE145">
        <v>0.00938674716765112</v>
      </c>
      <c r="AF145">
        <v>0.00104892660859667</v>
      </c>
      <c r="AG145">
        <v>-0.00191116642090635</v>
      </c>
      <c r="AH145">
        <v>0.0187205137830453</v>
      </c>
      <c r="AI145">
        <v>0.0269074234213989</v>
      </c>
      <c r="AJ145">
        <v>0.00632658385017558</v>
      </c>
      <c r="AK145">
        <v>0.0054496403111228</v>
      </c>
      <c r="AL145">
        <v>0.0241120487055753</v>
      </c>
      <c r="AM145">
        <v>0.003571707990558</v>
      </c>
      <c r="AN145">
        <v>-0.00244365691867305</v>
      </c>
      <c r="AO145">
        <v>0.0413153801409541</v>
      </c>
      <c r="AP145">
        <v>-0.0111806692047839</v>
      </c>
      <c r="AR145">
        <f t="shared" si="36"/>
        <v>0.00453460631257527</v>
      </c>
      <c r="AS145">
        <f t="shared" si="37"/>
        <v>-0.00427841141092722</v>
      </c>
      <c r="AT145">
        <f t="shared" si="38"/>
        <v>-0.00561550850932239</v>
      </c>
      <c r="AU145">
        <f t="shared" si="39"/>
        <v>0.0162932795014375</v>
      </c>
      <c r="AV145">
        <f t="shared" si="40"/>
        <v>0.0234898274809959</v>
      </c>
      <c r="AW145">
        <f t="shared" si="41"/>
        <v>0.00367277659112239</v>
      </c>
      <c r="AX145">
        <f t="shared" si="42"/>
        <v>0.00158280147768319</v>
      </c>
      <c r="AY145">
        <f t="shared" si="43"/>
        <v>0.0223577728138162</v>
      </c>
      <c r="AZ145">
        <f t="shared" si="44"/>
        <v>0.000659131728235968</v>
      </c>
      <c r="BA145">
        <f t="shared" si="45"/>
        <v>-0.00583545764227176</v>
      </c>
      <c r="BB145">
        <f t="shared" si="46"/>
        <v>0.0351262414592426</v>
      </c>
      <c r="BC145">
        <f t="shared" si="47"/>
        <v>-0.0166351115624803</v>
      </c>
    </row>
    <row r="146" customHeight="1" spans="1:55">
      <c r="A146" s="39">
        <v>45245</v>
      </c>
      <c r="C146" s="7">
        <f>(PFC.NS!F144-PFC.NS!B144)/PFC.NS!B144</f>
        <v>-0.0252230258899677</v>
      </c>
      <c r="D146" s="7">
        <f>(RECLTD.NS!F144-RECLTD.NS!B144)/RECLTD.NS!B144</f>
        <v>-0.0192060120775423</v>
      </c>
      <c r="E146" s="7">
        <f>(OIL.NS!F144-OIL.NS!B144)/OIL.NS!B144</f>
        <v>-0.0452264244612793</v>
      </c>
      <c r="F146" s="7">
        <f>(ONGC.NS!F144-ONGC.NS!B144)/ONGC.NS!B144</f>
        <v>-0.0382471335012595</v>
      </c>
      <c r="G146" s="7">
        <f>(IOC.NS!F144-IOC.NS!B144)/IOC.NS!B144</f>
        <v>0.01699997</v>
      </c>
      <c r="H146" s="7">
        <f>GAIL.NS!F144/GAIL.NS!B144-1</f>
        <v>-0.0337142490090908</v>
      </c>
      <c r="I146" s="7">
        <f>ENGINERSIN.NS!F144/ENGINERSIN.NS!B144-1</f>
        <v>-0.00782291721544548</v>
      </c>
      <c r="J146" s="7">
        <f>CONCOR.NS!F144/CONCOR.NS!B144-1</f>
        <v>0.0126122554054053</v>
      </c>
      <c r="K146" s="7">
        <f>COALINDIA.NS!F144/COALINDIA.NS!B144-1</f>
        <v>-0.0768596685236769</v>
      </c>
      <c r="L146" s="7">
        <f>BEL.NS!F144/BEL.NS!B144-1</f>
        <v>-0.0172914256055364</v>
      </c>
      <c r="M146" s="7">
        <f>COCHINSHIP.NS!F144/COCHINSHIP.NS!B144-1</f>
        <v>0.0205875321984201</v>
      </c>
      <c r="N146" s="7">
        <f>SJVN.NS!F144/SJVN.NS!B144-1</f>
        <v>-0.0311251604996703</v>
      </c>
      <c r="R146" s="7">
        <f t="shared" si="0"/>
        <v>-0.00117500129025892</v>
      </c>
      <c r="S146" s="7">
        <f t="shared" si="1"/>
        <v>0.00478580324574856</v>
      </c>
      <c r="T146" s="7">
        <f t="shared" si="2"/>
        <v>-0.0173407808531595</v>
      </c>
      <c r="U146" s="7">
        <f t="shared" si="3"/>
        <v>-0.00828831925957017</v>
      </c>
      <c r="V146" s="7">
        <f t="shared" si="4"/>
        <v>0.0527519150809483</v>
      </c>
      <c r="W146" s="7">
        <f t="shared" si="5"/>
        <v>-0.00947773919149057</v>
      </c>
      <c r="X146" s="7">
        <f t="shared" si="6"/>
        <v>0.00160029976736856</v>
      </c>
      <c r="Y146" s="7">
        <f t="shared" si="7"/>
        <v>0.0206585326368957</v>
      </c>
      <c r="Z146" s="7">
        <f t="shared" si="8"/>
        <v>-0.0360707796575803</v>
      </c>
      <c r="AA146" s="7">
        <f t="shared" si="9"/>
        <v>-0.00920262255026249</v>
      </c>
      <c r="AB146" s="7">
        <f t="shared" si="10"/>
        <v>0.0267941026402423</v>
      </c>
      <c r="AC146" s="41">
        <f t="shared" si="11"/>
        <v>-0.0215271827124105</v>
      </c>
      <c r="AE146">
        <v>-0.000322243280876842</v>
      </c>
      <c r="AF146">
        <v>-0.0105391116482534</v>
      </c>
      <c r="AG146">
        <v>0.0287551120847785</v>
      </c>
      <c r="AH146">
        <v>0.0114628678855238</v>
      </c>
      <c r="AI146">
        <v>0.0233246828526385</v>
      </c>
      <c r="AJ146">
        <v>-0.00355380309766687</v>
      </c>
      <c r="AK146">
        <v>-0.0133357841446719</v>
      </c>
      <c r="AL146">
        <v>-0.00113006127506651</v>
      </c>
      <c r="AM146">
        <v>-0.0137854746127232</v>
      </c>
      <c r="AN146">
        <v>-0.00315070919486704</v>
      </c>
      <c r="AO146">
        <v>-0.0180541648387143</v>
      </c>
      <c r="AP146">
        <v>-0.00530502943152318</v>
      </c>
      <c r="AR146">
        <f t="shared" si="36"/>
        <v>-0.00517438413595269</v>
      </c>
      <c r="AS146">
        <f t="shared" si="37"/>
        <v>-0.0158664496677773</v>
      </c>
      <c r="AT146">
        <f t="shared" si="38"/>
        <v>0.0250507699963625</v>
      </c>
      <c r="AU146">
        <f t="shared" si="39"/>
        <v>0.009035633603916</v>
      </c>
      <c r="AV146">
        <f t="shared" si="40"/>
        <v>0.0199070869122354</v>
      </c>
      <c r="AW146">
        <f t="shared" si="41"/>
        <v>-0.00620761035672006</v>
      </c>
      <c r="AX146">
        <f t="shared" si="42"/>
        <v>-0.0172026229781115</v>
      </c>
      <c r="AY146">
        <f t="shared" si="43"/>
        <v>-0.00288433716682561</v>
      </c>
      <c r="AZ146">
        <f t="shared" si="44"/>
        <v>-0.0166980508750453</v>
      </c>
      <c r="BA146">
        <f t="shared" si="45"/>
        <v>-0.00654250991846575</v>
      </c>
      <c r="BB146">
        <f t="shared" si="46"/>
        <v>-0.0242433035204259</v>
      </c>
      <c r="BC146">
        <f t="shared" si="47"/>
        <v>-0.0107594717892196</v>
      </c>
    </row>
    <row r="147" customHeight="1" spans="1:55">
      <c r="A147" s="39">
        <v>45246</v>
      </c>
      <c r="C147" s="7">
        <f>(PFC.NS!F145-PFC.NS!B145)/PFC.NS!B145</f>
        <v>-0.0286805193548387</v>
      </c>
      <c r="D147" s="7">
        <f>(RECLTD.NS!F145-RECLTD.NS!B145)/RECLTD.NS!B145</f>
        <v>-0.0204766238644309</v>
      </c>
      <c r="E147" s="7">
        <f>(OIL.NS!F145-OIL.NS!B145)/OIL.NS!B145</f>
        <v>0.00189391044592205</v>
      </c>
      <c r="F147" s="7">
        <f>(ONGC.NS!F145-ONGC.NS!B145)/ONGC.NS!B145</f>
        <v>-0.0463758666666666</v>
      </c>
      <c r="G147" s="7">
        <f>(IOC.NS!F145-IOC.NS!B145)/IOC.NS!B145</f>
        <v>0.0205882156862745</v>
      </c>
      <c r="H147" s="7">
        <f>GAIL.NS!F145/GAIL.NS!B145-1</f>
        <v>-0.0341071231819208</v>
      </c>
      <c r="I147" s="7">
        <f>ENGINERSIN.NS!F145/ENGINERSIN.NS!B145-1</f>
        <v>-0.0232911881936712</v>
      </c>
      <c r="J147" s="7">
        <f>CONCOR.NS!F145/CONCOR.NS!B145-1</f>
        <v>-0.00967614860560173</v>
      </c>
      <c r="K147" s="7">
        <f>COALINDIA.NS!F145/COALINDIA.NS!B145-1</f>
        <v>-0.0740223314447592</v>
      </c>
      <c r="L147" s="7">
        <f>BEL.NS!F145/BEL.NS!B145-1</f>
        <v>-0.0118346387434555</v>
      </c>
      <c r="M147" s="7">
        <f>COCHINSHIP.NS!F145/COCHINSHIP.NS!B145-1</f>
        <v>-0.0340799528985507</v>
      </c>
      <c r="N147" s="7">
        <f>SJVN.NS!F145/SJVN.NS!B145-1</f>
        <v>-0.0171799201643832</v>
      </c>
      <c r="R147" s="7">
        <f t="shared" si="0"/>
        <v>-0.00463249475512992</v>
      </c>
      <c r="S147" s="7">
        <f t="shared" si="1"/>
        <v>0.00351519145885998</v>
      </c>
      <c r="T147" s="7">
        <f t="shared" si="2"/>
        <v>0.0297795540540418</v>
      </c>
      <c r="U147" s="7">
        <f t="shared" si="3"/>
        <v>-0.0164170524249773</v>
      </c>
      <c r="V147" s="7">
        <f t="shared" si="4"/>
        <v>0.0563401607672228</v>
      </c>
      <c r="W147" s="7">
        <f t="shared" si="5"/>
        <v>-0.00987061336432053</v>
      </c>
      <c r="X147" s="7">
        <f t="shared" si="6"/>
        <v>-0.0138679712108571</v>
      </c>
      <c r="Y147" s="7">
        <f t="shared" si="7"/>
        <v>-0.00162987137411139</v>
      </c>
      <c r="Z147" s="7">
        <f t="shared" si="8"/>
        <v>-0.0332334425786626</v>
      </c>
      <c r="AA147" s="7">
        <f t="shared" si="9"/>
        <v>-0.00374583568818154</v>
      </c>
      <c r="AB147" s="7">
        <f t="shared" si="10"/>
        <v>-0.0278733824567285</v>
      </c>
      <c r="AC147" s="41">
        <f t="shared" si="11"/>
        <v>-0.00758194237712337</v>
      </c>
      <c r="AE147">
        <v>0.0189935031384546</v>
      </c>
      <c r="AF147">
        <v>0.0282044720706442</v>
      </c>
      <c r="AG147">
        <v>-0.023666865934667</v>
      </c>
      <c r="AH147">
        <v>-0.0273782808382284</v>
      </c>
      <c r="AI147">
        <v>-0.01353986868541</v>
      </c>
      <c r="AJ147">
        <v>-0.00118739680735708</v>
      </c>
      <c r="AK147">
        <v>-0.0233339013995509</v>
      </c>
      <c r="AL147">
        <v>-0.00133120579511272</v>
      </c>
      <c r="AM147">
        <v>-0.00159179707161206</v>
      </c>
      <c r="AN147">
        <v>0.0242478474959034</v>
      </c>
      <c r="AO147">
        <v>0.00263876232850461</v>
      </c>
      <c r="AP147">
        <v>0.0132102215548877</v>
      </c>
      <c r="AR147">
        <f t="shared" si="36"/>
        <v>0.0141413622833788</v>
      </c>
      <c r="AS147">
        <f t="shared" si="37"/>
        <v>0.0228771340511203</v>
      </c>
      <c r="AT147">
        <f t="shared" si="38"/>
        <v>-0.0273712080230831</v>
      </c>
      <c r="AU147">
        <f t="shared" si="39"/>
        <v>-0.0298055151198362</v>
      </c>
      <c r="AV147">
        <f t="shared" si="40"/>
        <v>-0.0169574646258131</v>
      </c>
      <c r="AW147">
        <f t="shared" si="41"/>
        <v>-0.00384120406641027</v>
      </c>
      <c r="AX147">
        <f t="shared" si="42"/>
        <v>-0.0272007402329905</v>
      </c>
      <c r="AY147">
        <f t="shared" si="43"/>
        <v>-0.00308548168687182</v>
      </c>
      <c r="AZ147">
        <f t="shared" si="44"/>
        <v>-0.00450437333393409</v>
      </c>
      <c r="BA147">
        <f t="shared" si="45"/>
        <v>0.0208560467723047</v>
      </c>
      <c r="BB147">
        <f t="shared" si="46"/>
        <v>-0.00355037635320691</v>
      </c>
      <c r="BC147">
        <f t="shared" si="47"/>
        <v>0.00775577919719134</v>
      </c>
    </row>
    <row r="148" customHeight="1" spans="1:55">
      <c r="A148" s="39">
        <v>45247</v>
      </c>
      <c r="C148" s="7">
        <f>(PFC.NS!F146-PFC.NS!B146)/PFC.NS!B146</f>
        <v>-0.0140311228915663</v>
      </c>
      <c r="D148" s="7">
        <f>(RECLTD.NS!F146-RECLTD.NS!B146)/RECLTD.NS!B146</f>
        <v>0.0160654015791719</v>
      </c>
      <c r="E148" s="7">
        <f>(OIL.NS!F146-OIL.NS!B146)/OIL.NS!B146</f>
        <v>-0.040955734375</v>
      </c>
      <c r="F148" s="7">
        <f>(ONGC.NS!F146-ONGC.NS!B146)/ONGC.NS!B146</f>
        <v>-0.0645077899574471</v>
      </c>
      <c r="G148" s="7">
        <f>(IOC.NS!F146-IOC.NS!B146)/IOC.NS!B146</f>
        <v>-0.0219047904761905</v>
      </c>
      <c r="H148" s="7">
        <f>GAIL.NS!F146/GAIL.NS!B146-1</f>
        <v>-0.0241023839960712</v>
      </c>
      <c r="I148" s="7">
        <f>ENGINERSIN.NS!F146/ENGINERSIN.NS!B146-1</f>
        <v>-0.0360078150517263</v>
      </c>
      <c r="J148" s="7">
        <f>CONCOR.NS!F146/CONCOR.NS!B146-1</f>
        <v>-0.00559928686019495</v>
      </c>
      <c r="K148" s="7">
        <f>COALINDIA.NS!F146/COALINDIA.NS!B146-1</f>
        <v>-0.0622120114942529</v>
      </c>
      <c r="L148" s="7">
        <f>BEL.NS!F146/BEL.NS!B146-1</f>
        <v>0.0152539790582857</v>
      </c>
      <c r="M148" s="7">
        <f>COCHINSHIP.NS!F146/COCHINSHIP.NS!B146-1</f>
        <v>-0.0144775220320209</v>
      </c>
      <c r="N148" s="7">
        <f>SJVN.NS!F146/SJVN.NS!B146-1</f>
        <v>-0.0157962326908565</v>
      </c>
      <c r="R148" s="7">
        <f t="shared" si="0"/>
        <v>0.0100169017081425</v>
      </c>
      <c r="S148" s="7">
        <f t="shared" si="1"/>
        <v>0.0400572169024628</v>
      </c>
      <c r="T148" s="7">
        <f t="shared" si="2"/>
        <v>-0.0130700907668803</v>
      </c>
      <c r="U148" s="7">
        <f t="shared" si="3"/>
        <v>-0.0345489757157578</v>
      </c>
      <c r="V148" s="7">
        <f t="shared" si="4"/>
        <v>0.0138471546047578</v>
      </c>
      <c r="W148" s="7">
        <f t="shared" si="5"/>
        <v>0.000134125821529014</v>
      </c>
      <c r="X148" s="7">
        <f t="shared" si="6"/>
        <v>-0.0265845980689123</v>
      </c>
      <c r="Y148" s="7">
        <f t="shared" si="7"/>
        <v>0.00244699037129539</v>
      </c>
      <c r="Z148" s="7">
        <f t="shared" si="8"/>
        <v>-0.0214231226281563</v>
      </c>
      <c r="AA148" s="7">
        <f t="shared" si="9"/>
        <v>0.0233427821135597</v>
      </c>
      <c r="AB148" s="7">
        <f t="shared" si="10"/>
        <v>-0.00827095159019875</v>
      </c>
      <c r="AC148" s="41">
        <f t="shared" si="11"/>
        <v>-0.00619825490359668</v>
      </c>
      <c r="AE148">
        <v>0.0249818388017993</v>
      </c>
      <c r="AF148">
        <v>0.0202468716035585</v>
      </c>
      <c r="AG148">
        <v>-0.00397295550391394</v>
      </c>
      <c r="AH148">
        <v>0.00761036496194242</v>
      </c>
      <c r="AI148">
        <v>0.00145950892995419</v>
      </c>
      <c r="AJ148">
        <v>-0.013556824227346</v>
      </c>
      <c r="AK148">
        <v>-0.00070489465556308</v>
      </c>
      <c r="AL148">
        <v>0.000332926496918325</v>
      </c>
      <c r="AM148">
        <v>0.00721508340644704</v>
      </c>
      <c r="AN148">
        <v>-0.0155203216893246</v>
      </c>
      <c r="AO148">
        <v>0.0143362252186846</v>
      </c>
      <c r="AP148">
        <v>-0.00328622780780827</v>
      </c>
      <c r="AR148">
        <f t="shared" si="36"/>
        <v>0.0201296979467235</v>
      </c>
      <c r="AS148">
        <f t="shared" si="37"/>
        <v>0.0149195335840346</v>
      </c>
      <c r="AT148">
        <f t="shared" si="38"/>
        <v>-0.00767729759232998</v>
      </c>
      <c r="AU148">
        <f t="shared" si="39"/>
        <v>0.0051831306803346</v>
      </c>
      <c r="AV148">
        <f t="shared" si="40"/>
        <v>-0.00195808701044884</v>
      </c>
      <c r="AW148">
        <f t="shared" si="41"/>
        <v>-0.0162106314863992</v>
      </c>
      <c r="AX148">
        <f t="shared" si="42"/>
        <v>-0.00457173348900268</v>
      </c>
      <c r="AY148">
        <f t="shared" si="43"/>
        <v>-0.00142134939484078</v>
      </c>
      <c r="AZ148">
        <f t="shared" si="44"/>
        <v>0.004302507144125</v>
      </c>
      <c r="BA148">
        <f t="shared" si="45"/>
        <v>-0.0189121224129233</v>
      </c>
      <c r="BB148">
        <f t="shared" si="46"/>
        <v>0.00814708653697313</v>
      </c>
      <c r="BC148">
        <f t="shared" si="47"/>
        <v>-0.00874067016550466</v>
      </c>
    </row>
    <row r="149" customHeight="1" spans="1:55">
      <c r="A149" s="39">
        <v>45250</v>
      </c>
      <c r="C149" s="7">
        <f>(PFC.NS!F147-PFC.NS!B147)/PFC.NS!B147</f>
        <v>-0.00726972050090985</v>
      </c>
      <c r="D149" s="7">
        <f>(RECLTD.NS!F147-RECLTD.NS!B147)/RECLTD.NS!B147</f>
        <v>0.00821926245078235</v>
      </c>
      <c r="E149" s="7">
        <f>(OIL.NS!F147-OIL.NS!B147)/OIL.NS!B147</f>
        <v>-0.0384482140002809</v>
      </c>
      <c r="F149" s="7">
        <f>(ONGC.NS!F147-ONGC.NS!B147)/ONGC.NS!B147</f>
        <v>-0.0437928787878787</v>
      </c>
      <c r="G149" s="7">
        <f>(IOC.NS!F147-IOC.NS!B147)/IOC.NS!B147</f>
        <v>-0.00145633009708738</v>
      </c>
      <c r="H149" s="7">
        <f>GAIL.NS!F147/GAIL.NS!B147-1</f>
        <v>-0.0387756619375144</v>
      </c>
      <c r="I149" s="7">
        <f>ENGINERSIN.NS!F147/ENGINERSIN.NS!B147-1</f>
        <v>-0.017494966427928</v>
      </c>
      <c r="J149" s="7">
        <f>CONCOR.NS!F147/CONCOR.NS!B147-1</f>
        <v>-0.00394309704633389</v>
      </c>
      <c r="K149" s="7">
        <f>COALINDIA.NS!F147/COALINDIA.NS!B147-1</f>
        <v>-0.0554213247126437</v>
      </c>
      <c r="L149" s="7">
        <f>BEL.NS!F147/BEL.NS!B147-1</f>
        <v>-0.0246207455445661</v>
      </c>
      <c r="M149" s="7">
        <f>COCHINSHIP.NS!F147/COCHINSHIP.NS!B147-1</f>
        <v>-0.00125970718232049</v>
      </c>
      <c r="N149" s="7">
        <f>SJVN.NS!F147/SJVN.NS!B147-1</f>
        <v>-0.0164606405228758</v>
      </c>
      <c r="R149" s="7">
        <f t="shared" si="0"/>
        <v>0.0167783040987989</v>
      </c>
      <c r="S149" s="7">
        <f t="shared" si="1"/>
        <v>0.0322110777740732</v>
      </c>
      <c r="T149" s="7">
        <f t="shared" si="2"/>
        <v>-0.0105625703921611</v>
      </c>
      <c r="U149" s="7">
        <f t="shared" si="3"/>
        <v>-0.0138340645461894</v>
      </c>
      <c r="V149" s="7">
        <f t="shared" si="4"/>
        <v>0.0342956149838609</v>
      </c>
      <c r="W149" s="7">
        <f t="shared" si="5"/>
        <v>-0.0145391521199141</v>
      </c>
      <c r="X149" s="7">
        <f t="shared" si="6"/>
        <v>-0.00807174944511399</v>
      </c>
      <c r="Y149" s="7">
        <f t="shared" si="7"/>
        <v>0.00410318018515646</v>
      </c>
      <c r="Z149" s="7">
        <f t="shared" si="8"/>
        <v>-0.0146324358465471</v>
      </c>
      <c r="AA149" s="7">
        <f t="shared" si="9"/>
        <v>-0.0165319424892921</v>
      </c>
      <c r="AB149" s="7">
        <f t="shared" si="10"/>
        <v>0.00494686325950166</v>
      </c>
      <c r="AC149" s="41">
        <f t="shared" si="11"/>
        <v>-0.00686266273561595</v>
      </c>
      <c r="AE149">
        <v>-0.0146011757649491</v>
      </c>
      <c r="AF149">
        <v>-0.022309035096536</v>
      </c>
      <c r="AG149">
        <v>-0.0209178420261562</v>
      </c>
      <c r="AH149">
        <v>-0.00469618194542306</v>
      </c>
      <c r="AI149">
        <v>-0.0176561231152684</v>
      </c>
      <c r="AJ149">
        <v>0.00320641989979955</v>
      </c>
      <c r="AK149">
        <v>0.0322664233405936</v>
      </c>
      <c r="AL149">
        <v>-0.00213296048330397</v>
      </c>
      <c r="AM149">
        <v>0.00509982921294941</v>
      </c>
      <c r="AN149">
        <v>-0.00697590091635037</v>
      </c>
      <c r="AO149">
        <v>0.00362077441644897</v>
      </c>
      <c r="AP149">
        <v>0.0705278309384251</v>
      </c>
      <c r="AR149">
        <f t="shared" si="36"/>
        <v>-0.0194533166200249</v>
      </c>
      <c r="AS149">
        <f t="shared" si="37"/>
        <v>-0.0276363731160599</v>
      </c>
      <c r="AT149">
        <f t="shared" si="38"/>
        <v>-0.0246221841145723</v>
      </c>
      <c r="AU149">
        <f t="shared" si="39"/>
        <v>-0.00712341622703089</v>
      </c>
      <c r="AV149">
        <f t="shared" si="40"/>
        <v>-0.0210737190556714</v>
      </c>
      <c r="AW149">
        <f t="shared" si="41"/>
        <v>0.000552612640746357</v>
      </c>
      <c r="AX149">
        <f t="shared" si="42"/>
        <v>0.028399584507154</v>
      </c>
      <c r="AY149">
        <f t="shared" si="43"/>
        <v>-0.00388723637506307</v>
      </c>
      <c r="AZ149">
        <f t="shared" si="44"/>
        <v>0.00218725295062738</v>
      </c>
      <c r="BA149">
        <f t="shared" si="45"/>
        <v>-0.0103677016399491</v>
      </c>
      <c r="BB149">
        <f t="shared" si="46"/>
        <v>-0.00256836426526254</v>
      </c>
      <c r="BC149">
        <f t="shared" si="47"/>
        <v>0.0650733885807287</v>
      </c>
    </row>
    <row r="150" customHeight="1" spans="1:55">
      <c r="A150" s="39">
        <v>45251</v>
      </c>
      <c r="C150" s="7">
        <f>(PFC.NS!F148-PFC.NS!B148)/PFC.NS!B148</f>
        <v>-0.0505663003570183</v>
      </c>
      <c r="D150" s="7">
        <f>(RECLTD.NS!F148-RECLTD.NS!B148)/RECLTD.NS!B148</f>
        <v>-0.0405159318476617</v>
      </c>
      <c r="E150" s="7">
        <f>(OIL.NS!F148-OIL.NS!B148)/OIL.NS!B148</f>
        <v>-0.0555305326822326</v>
      </c>
      <c r="F150" s="7">
        <f>(ONGC.NS!F148-ONGC.NS!B148)/ONGC.NS!B148</f>
        <v>-0.0236167305699482</v>
      </c>
      <c r="G150" s="7">
        <f>(IOC.NS!F148-IOC.NS!B148)/IOC.NS!B148</f>
        <v>-0.0189320097087378</v>
      </c>
      <c r="H150" s="7">
        <f>GAIL.NS!F148/GAIL.NS!B148-1</f>
        <v>-0.0275623760443399</v>
      </c>
      <c r="I150" s="7">
        <f>ENGINERSIN.NS!F148/ENGINERSIN.NS!B148-1</f>
        <v>0.0211485833759515</v>
      </c>
      <c r="J150" s="7">
        <f>CONCOR.NS!F148/CONCOR.NS!B148-1</f>
        <v>-0.0130334272486772</v>
      </c>
      <c r="K150" s="7">
        <f>COALINDIA.NS!F148/COALINDIA.NS!B148-1</f>
        <v>-0.0137491253731343</v>
      </c>
      <c r="L150" s="7">
        <f>BEL.NS!F148/BEL.NS!B148-1</f>
        <v>-0.01628260907177</v>
      </c>
      <c r="M150" s="7">
        <f>COCHINSHIP.NS!F148/COCHINSHIP.NS!B148-1</f>
        <v>-0.0056030586178375</v>
      </c>
      <c r="N150" s="7">
        <f>SJVN.NS!F148/SJVN.NS!B148-1</f>
        <v>0.0588713049180329</v>
      </c>
      <c r="R150" s="7">
        <f t="shared" si="0"/>
        <v>-0.0265182757573095</v>
      </c>
      <c r="S150" s="7">
        <f t="shared" si="1"/>
        <v>-0.0165241165243708</v>
      </c>
      <c r="T150" s="7">
        <f t="shared" si="2"/>
        <v>-0.0276448890741129</v>
      </c>
      <c r="U150" s="7">
        <f t="shared" si="3"/>
        <v>0.00634208367174114</v>
      </c>
      <c r="V150" s="7">
        <f t="shared" si="4"/>
        <v>0.0168199353722105</v>
      </c>
      <c r="W150" s="7">
        <f t="shared" si="5"/>
        <v>-0.00332586622673962</v>
      </c>
      <c r="X150" s="7">
        <f t="shared" si="6"/>
        <v>0.0305718003587655</v>
      </c>
      <c r="Y150" s="7">
        <f t="shared" si="7"/>
        <v>-0.00498715001718683</v>
      </c>
      <c r="Z150" s="7">
        <f t="shared" si="8"/>
        <v>0.0270397634929623</v>
      </c>
      <c r="AA150" s="7">
        <f t="shared" si="9"/>
        <v>-0.0081938060164961</v>
      </c>
      <c r="AB150" s="7">
        <f t="shared" si="10"/>
        <v>0.000603511823984655</v>
      </c>
      <c r="AC150" s="41">
        <f t="shared" si="11"/>
        <v>0.0684692827052928</v>
      </c>
      <c r="AE150">
        <v>0.00125108006173991</v>
      </c>
      <c r="AF150">
        <v>-0.00532233038426684</v>
      </c>
      <c r="AG150">
        <v>-0.00115204283611426</v>
      </c>
      <c r="AH150">
        <v>-0.00104656177395234</v>
      </c>
      <c r="AI150">
        <v>0.00197723244874581</v>
      </c>
      <c r="AJ150">
        <v>-0.00924625748463518</v>
      </c>
      <c r="AK150">
        <v>-0.0116759550787237</v>
      </c>
      <c r="AL150">
        <v>-0.000200103989815454</v>
      </c>
      <c r="AM150">
        <v>-0.00615299667214388</v>
      </c>
      <c r="AN150">
        <v>-0.00702489906407637</v>
      </c>
      <c r="AO150">
        <v>-0.0135881198862913</v>
      </c>
      <c r="AP150">
        <v>-0.00553671213901195</v>
      </c>
      <c r="AR150">
        <f t="shared" si="36"/>
        <v>-0.00360106079333594</v>
      </c>
      <c r="AS150">
        <f t="shared" si="37"/>
        <v>-0.0106496684037907</v>
      </c>
      <c r="AT150">
        <f t="shared" si="38"/>
        <v>-0.0048563849245303</v>
      </c>
      <c r="AU150">
        <f t="shared" si="39"/>
        <v>-0.00347379605556016</v>
      </c>
      <c r="AV150">
        <f t="shared" si="40"/>
        <v>-0.00144036349165722</v>
      </c>
      <c r="AW150">
        <f t="shared" si="41"/>
        <v>-0.0119000647436884</v>
      </c>
      <c r="AX150">
        <f t="shared" si="42"/>
        <v>-0.0155427939121633</v>
      </c>
      <c r="AY150">
        <f t="shared" si="43"/>
        <v>-0.00195437988157456</v>
      </c>
      <c r="AZ150">
        <f t="shared" si="44"/>
        <v>-0.00906557293446591</v>
      </c>
      <c r="BA150">
        <f t="shared" si="45"/>
        <v>-0.0104166997876751</v>
      </c>
      <c r="BB150">
        <f t="shared" si="46"/>
        <v>-0.0197772585680028</v>
      </c>
      <c r="BC150">
        <f t="shared" si="47"/>
        <v>-0.0109911544967083</v>
      </c>
    </row>
    <row r="151" customHeight="1" spans="1:55">
      <c r="A151" s="39">
        <v>45252</v>
      </c>
      <c r="C151" s="7">
        <f>(PFC.NS!F149-PFC.NS!B149)/PFC.NS!B149</f>
        <v>-0.0297711375</v>
      </c>
      <c r="D151" s="7">
        <f>(RECLTD.NS!F149-RECLTD.NS!B149)/RECLTD.NS!B149</f>
        <v>-0.0199775014977105</v>
      </c>
      <c r="E151" s="7">
        <f>(OIL.NS!F149-OIL.NS!B149)/OIL.NS!B149</f>
        <v>-0.0236573257142856</v>
      </c>
      <c r="F151" s="7">
        <f>(ONGC.NS!F149-ONGC.NS!B149)/ONGC.NS!B149</f>
        <v>-0.0154557481504563</v>
      </c>
      <c r="G151" s="7">
        <f>(IOC.NS!F149-IOC.NS!B149)/IOC.NS!B149</f>
        <v>0.00247524752475248</v>
      </c>
      <c r="H151" s="7">
        <f>GAIL.NS!F149/GAIL.NS!B149-1</f>
        <v>-0.0399795512200027</v>
      </c>
      <c r="I151" s="7">
        <f>ENGINERSIN.NS!F149/ENGINERSIN.NS!B149-1</f>
        <v>-0.0279723769116921</v>
      </c>
      <c r="J151" s="7">
        <f>CONCOR.NS!F149/CONCOR.NS!B149-1</f>
        <v>-0.00798213164893613</v>
      </c>
      <c r="K151" s="7">
        <f>COALINDIA.NS!F149/COALINDIA.NS!B149-1</f>
        <v>-0.0221340597546418</v>
      </c>
      <c r="L151" s="7">
        <f>BEL.NS!F149/BEL.NS!B149-1</f>
        <v>-0.0170317905759163</v>
      </c>
      <c r="M151" s="7">
        <f>COCHINSHIP.NS!F149/COCHINSHIP.NS!B149-1</f>
        <v>-0.0201872664233578</v>
      </c>
      <c r="N151" s="7">
        <f>SJVN.NS!F149/SJVN.NS!B149-1</f>
        <v>-0.0184212584931079</v>
      </c>
      <c r="R151" s="7">
        <f t="shared" si="0"/>
        <v>-0.00572311290029124</v>
      </c>
      <c r="S151" s="7">
        <f t="shared" si="1"/>
        <v>0.00401431382558034</v>
      </c>
      <c r="T151" s="7">
        <f t="shared" si="2"/>
        <v>0.00422831789383413</v>
      </c>
      <c r="U151" s="7">
        <f t="shared" si="3"/>
        <v>0.014503066091233</v>
      </c>
      <c r="V151" s="7">
        <f t="shared" si="4"/>
        <v>0.0382271926057008</v>
      </c>
      <c r="W151" s="7">
        <f t="shared" si="5"/>
        <v>-0.0157430414024025</v>
      </c>
      <c r="X151" s="7">
        <f t="shared" si="6"/>
        <v>-0.018549159928878</v>
      </c>
      <c r="Y151" s="7">
        <f t="shared" si="7"/>
        <v>6.4145582554213e-5</v>
      </c>
      <c r="Z151" s="7">
        <f t="shared" si="8"/>
        <v>0.0186548291114548</v>
      </c>
      <c r="AA151" s="7">
        <f t="shared" si="9"/>
        <v>-0.00894298752064237</v>
      </c>
      <c r="AB151" s="7">
        <f t="shared" si="10"/>
        <v>-0.0139806959815356</v>
      </c>
      <c r="AC151" s="41">
        <f t="shared" si="11"/>
        <v>-0.00882328070584812</v>
      </c>
      <c r="AE151">
        <v>0.00249727509081268</v>
      </c>
      <c r="AF151">
        <v>0.011642649528063</v>
      </c>
      <c r="AG151">
        <v>-0.0145964171596238</v>
      </c>
      <c r="AH151">
        <v>-0.00183416670064723</v>
      </c>
      <c r="AI151">
        <v>0.0248732936468735</v>
      </c>
      <c r="AJ151">
        <v>0.00924625748463521</v>
      </c>
      <c r="AK151">
        <v>0.0147440012945937</v>
      </c>
      <c r="AL151">
        <v>0.00313170240945217</v>
      </c>
      <c r="AM151">
        <v>0.006900799492843</v>
      </c>
      <c r="AN151">
        <v>-0.0177815213066927</v>
      </c>
      <c r="AO151">
        <v>0.0265877032790934</v>
      </c>
      <c r="AP151">
        <v>0.00246451870414287</v>
      </c>
      <c r="AR151">
        <f t="shared" si="36"/>
        <v>-0.00235486576426316</v>
      </c>
      <c r="AS151">
        <f t="shared" si="37"/>
        <v>0.00631531150853914</v>
      </c>
      <c r="AT151">
        <f t="shared" si="38"/>
        <v>-0.0183007592480398</v>
      </c>
      <c r="AU151">
        <f t="shared" si="39"/>
        <v>-0.00426140098225506</v>
      </c>
      <c r="AV151">
        <f t="shared" si="40"/>
        <v>0.0214556977064704</v>
      </c>
      <c r="AW151">
        <f t="shared" si="41"/>
        <v>0.00659245022558202</v>
      </c>
      <c r="AX151">
        <f t="shared" si="42"/>
        <v>0.0108771624611541</v>
      </c>
      <c r="AY151">
        <f t="shared" si="43"/>
        <v>0.00137742651769307</v>
      </c>
      <c r="AZ151">
        <f t="shared" si="44"/>
        <v>0.00398822323052096</v>
      </c>
      <c r="BA151">
        <f t="shared" si="45"/>
        <v>-0.0211733220302914</v>
      </c>
      <c r="BB151">
        <f t="shared" si="46"/>
        <v>0.0203985645973819</v>
      </c>
      <c r="BC151">
        <f t="shared" si="47"/>
        <v>-0.00298992365355352</v>
      </c>
    </row>
    <row r="152" customHeight="1" spans="1:55">
      <c r="A152" s="39">
        <v>45253</v>
      </c>
      <c r="C152" s="7">
        <f>(PFC.NS!F150-PFC.NS!B150)/PFC.NS!B150</f>
        <v>-0.0318832286158631</v>
      </c>
      <c r="D152" s="7">
        <f>(RECLTD.NS!F150-RECLTD.NS!B150)/RECLTD.NS!B150</f>
        <v>-0.00338164909107599</v>
      </c>
      <c r="E152" s="7">
        <f>(OIL.NS!F150-OIL.NS!B150)/OIL.NS!B150</f>
        <v>-0.0273238840472468</v>
      </c>
      <c r="F152" s="7">
        <f>(ONGC.NS!F150-ONGC.NS!B150)/ONGC.NS!B150</f>
        <v>-0.0162308795811518</v>
      </c>
      <c r="G152" s="7">
        <f>(IOC.NS!F150-IOC.NS!B150)/IOC.NS!B150</f>
        <v>0.0176470882352942</v>
      </c>
      <c r="H152" s="7">
        <f>GAIL.NS!F150/GAIL.NS!B150-1</f>
        <v>-0.0232509224526177</v>
      </c>
      <c r="I152" s="7">
        <f>ENGINERSIN.NS!F150/ENGINERSIN.NS!B150-1</f>
        <v>0.00173573436247398</v>
      </c>
      <c r="J152" s="7">
        <f>CONCOR.NS!F150/CONCOR.NS!B150-1</f>
        <v>-0.00175106110581547</v>
      </c>
      <c r="K152" s="7">
        <f>COALINDIA.NS!F150/COALINDIA.NS!B150-1</f>
        <v>-0.00559036090225562</v>
      </c>
      <c r="L152" s="7">
        <f>BEL.NS!F150/BEL.NS!B150-1</f>
        <v>-0.0248255188653288</v>
      </c>
      <c r="M152" s="7">
        <f>COCHINSHIP.NS!F150/COCHINSHIP.NS!B150-1</f>
        <v>0.0228720915003198</v>
      </c>
      <c r="N152" s="7">
        <f>SJVN.NS!F150/SJVN.NS!B150-1</f>
        <v>-0.0111637589394654</v>
      </c>
      <c r="R152" s="7">
        <f t="shared" si="0"/>
        <v>-0.00783520401615428</v>
      </c>
      <c r="S152" s="7">
        <f t="shared" si="1"/>
        <v>0.0206101662322149</v>
      </c>
      <c r="T152" s="7">
        <f t="shared" si="2"/>
        <v>0.000561759560872954</v>
      </c>
      <c r="U152" s="7">
        <f t="shared" si="3"/>
        <v>0.0137279346605375</v>
      </c>
      <c r="V152" s="7">
        <f t="shared" si="4"/>
        <v>0.0533990333162425</v>
      </c>
      <c r="W152" s="7">
        <f t="shared" si="5"/>
        <v>0.000985587364982516</v>
      </c>
      <c r="X152" s="7">
        <f t="shared" si="6"/>
        <v>0.011158951345288</v>
      </c>
      <c r="Y152" s="7">
        <f t="shared" si="7"/>
        <v>0.00629521612567488</v>
      </c>
      <c r="Z152" s="7">
        <f t="shared" si="8"/>
        <v>0.035198527963841</v>
      </c>
      <c r="AA152" s="7">
        <f t="shared" si="9"/>
        <v>-0.0167367158100549</v>
      </c>
      <c r="AB152" s="7">
        <f t="shared" si="10"/>
        <v>0.0290786619421419</v>
      </c>
      <c r="AC152" s="41">
        <f t="shared" si="11"/>
        <v>-0.0015657811522056</v>
      </c>
      <c r="AE152">
        <v>-0.00411915766018175</v>
      </c>
      <c r="AF152">
        <v>-0.00971735469605172</v>
      </c>
      <c r="AG152">
        <v>-0.00117023812853463</v>
      </c>
      <c r="AH152">
        <v>-0.00948613900335712</v>
      </c>
      <c r="AI152">
        <v>-0.00337762444148705</v>
      </c>
      <c r="AJ152">
        <v>-0.00360794003381792</v>
      </c>
      <c r="AK152">
        <v>-0.0106074117418826</v>
      </c>
      <c r="AL152">
        <v>-0.00393292954309645</v>
      </c>
      <c r="AM152">
        <v>-0.00494582421423959</v>
      </c>
      <c r="AN152">
        <v>0.00715059495911832</v>
      </c>
      <c r="AO152">
        <v>0.0130110889228839</v>
      </c>
      <c r="AP152">
        <v>0.0128403367642826</v>
      </c>
      <c r="AR152">
        <f t="shared" si="36"/>
        <v>-0.0089712985152576</v>
      </c>
      <c r="AS152">
        <f t="shared" si="37"/>
        <v>-0.0150446927155756</v>
      </c>
      <c r="AT152">
        <f t="shared" si="38"/>
        <v>-0.00487458021695067</v>
      </c>
      <c r="AU152">
        <f t="shared" si="39"/>
        <v>-0.0119133732849649</v>
      </c>
      <c r="AV152">
        <f t="shared" si="40"/>
        <v>-0.00679522038189008</v>
      </c>
      <c r="AW152">
        <f t="shared" si="41"/>
        <v>-0.00626174729287111</v>
      </c>
      <c r="AX152">
        <f t="shared" si="42"/>
        <v>-0.0144742505753223</v>
      </c>
      <c r="AY152">
        <f t="shared" si="43"/>
        <v>-0.00568720543485555</v>
      </c>
      <c r="AZ152">
        <f t="shared" si="44"/>
        <v>-0.00785840047656162</v>
      </c>
      <c r="BA152">
        <f t="shared" si="45"/>
        <v>0.00375879423551962</v>
      </c>
      <c r="BB152">
        <f t="shared" si="46"/>
        <v>0.00682195024117237</v>
      </c>
      <c r="BC152">
        <f t="shared" si="47"/>
        <v>0.00738589440658617</v>
      </c>
    </row>
    <row r="153" customHeight="1" spans="1:55">
      <c r="A153" s="39">
        <v>45254</v>
      </c>
      <c r="C153" s="7">
        <f>(PFC.NS!F151-PFC.NS!B151)/PFC.NS!B151</f>
        <v>-0.0214045998421467</v>
      </c>
      <c r="D153" s="7">
        <f>(RECLTD.NS!F151-RECLTD.NS!B151)/RECLTD.NS!B151</f>
        <v>-0.0225357487216946</v>
      </c>
      <c r="E153" s="7">
        <f>(OIL.NS!F151-OIL.NS!B151)/OIL.NS!B151</f>
        <v>-0.0164491027568922</v>
      </c>
      <c r="F153" s="7">
        <f>(ONGC.NS!F151-ONGC.NS!B151)/ONGC.NS!B151</f>
        <v>-0.0247530565967077</v>
      </c>
      <c r="G153" s="7">
        <f>(IOC.NS!F151-IOC.NS!B151)/IOC.NS!B151</f>
        <v>-0.00624400588365048</v>
      </c>
      <c r="H153" s="7">
        <f>GAIL.NS!F151/GAIL.NS!B151-1</f>
        <v>-0.0349371948031526</v>
      </c>
      <c r="I153" s="7">
        <f>ENGINERSIN.NS!F151/ENGINERSIN.NS!B151-1</f>
        <v>-0.0226187254797311</v>
      </c>
      <c r="J153" s="7">
        <f>CONCOR.NS!F151/CONCOR.NS!B151-1</f>
        <v>-0.0123228419930117</v>
      </c>
      <c r="K153" s="7">
        <f>COALINDIA.NS!F151/COALINDIA.NS!B151-1</f>
        <v>-0.0189057906264061</v>
      </c>
      <c r="L153" s="7">
        <f>BEL.NS!F151/BEL.NS!B151-1</f>
        <v>-0.00449314050360428</v>
      </c>
      <c r="M153" s="7">
        <f>COCHINSHIP.NS!F151/COCHINSHIP.NS!B151-1</f>
        <v>0.00318948024880594</v>
      </c>
      <c r="N153" s="7">
        <f>SJVN.NS!F151/SJVN.NS!B151-1</f>
        <v>0.00284708476579021</v>
      </c>
      <c r="R153" s="7">
        <f t="shared" si="0"/>
        <v>0.00264342475756206</v>
      </c>
      <c r="S153" s="7">
        <f t="shared" si="1"/>
        <v>0.00145606660159625</v>
      </c>
      <c r="T153" s="7">
        <f t="shared" si="2"/>
        <v>0.0114365408512275</v>
      </c>
      <c r="U153" s="7">
        <f t="shared" si="3"/>
        <v>0.00520575764498169</v>
      </c>
      <c r="V153" s="7">
        <f t="shared" si="4"/>
        <v>0.0295079391972979</v>
      </c>
      <c r="W153" s="7">
        <f t="shared" si="5"/>
        <v>-0.0107006849855524</v>
      </c>
      <c r="X153" s="7">
        <f t="shared" si="6"/>
        <v>-0.0131955084969171</v>
      </c>
      <c r="Y153" s="7">
        <f t="shared" si="7"/>
        <v>-0.00427656476152136</v>
      </c>
      <c r="Z153" s="7">
        <f t="shared" si="8"/>
        <v>0.0218830982396905</v>
      </c>
      <c r="AA153" s="7">
        <f t="shared" si="9"/>
        <v>0.00359566255166966</v>
      </c>
      <c r="AB153" s="7">
        <f t="shared" si="10"/>
        <v>0.0093960506906281</v>
      </c>
      <c r="AC153" s="41">
        <f t="shared" si="11"/>
        <v>0.01244506255305</v>
      </c>
      <c r="AE153">
        <v>0.0176243418273819</v>
      </c>
      <c r="AF153">
        <v>0.00324956083617843</v>
      </c>
      <c r="AG153">
        <v>0.000167336933189219</v>
      </c>
      <c r="AH153">
        <v>0.0266473146519805</v>
      </c>
      <c r="AI153">
        <v>0.0448929634939134</v>
      </c>
      <c r="AJ153">
        <v>0.00640515459094464</v>
      </c>
      <c r="AK153">
        <v>-0.0124612485727762</v>
      </c>
      <c r="AL153">
        <v>0.0240864329737608</v>
      </c>
      <c r="AM153">
        <v>0.0271229387717545</v>
      </c>
      <c r="AN153">
        <v>0.00674590029857705</v>
      </c>
      <c r="AO153">
        <v>0.00980294925999887</v>
      </c>
      <c r="AP153">
        <v>0.0246036676687085</v>
      </c>
      <c r="AR153">
        <f t="shared" si="36"/>
        <v>0.0127722009723061</v>
      </c>
      <c r="AS153">
        <f t="shared" si="37"/>
        <v>-0.00207777718334545</v>
      </c>
      <c r="AT153">
        <f t="shared" si="38"/>
        <v>-0.00353700515522682</v>
      </c>
      <c r="AU153">
        <f t="shared" si="39"/>
        <v>0.0242200803703727</v>
      </c>
      <c r="AV153">
        <f t="shared" si="40"/>
        <v>0.0414753675535103</v>
      </c>
      <c r="AW153">
        <f t="shared" si="41"/>
        <v>0.00375134733189145</v>
      </c>
      <c r="AX153">
        <f t="shared" si="42"/>
        <v>-0.0163280874062158</v>
      </c>
      <c r="AY153">
        <f t="shared" si="43"/>
        <v>0.0223321570820017</v>
      </c>
      <c r="AZ153">
        <f t="shared" si="44"/>
        <v>0.0242103625094325</v>
      </c>
      <c r="BA153">
        <f t="shared" si="45"/>
        <v>0.00335409957497834</v>
      </c>
      <c r="BB153">
        <f t="shared" si="46"/>
        <v>0.00361381057828735</v>
      </c>
      <c r="BC153">
        <f t="shared" si="47"/>
        <v>0.0191492253110121</v>
      </c>
    </row>
    <row r="154" customHeight="1" spans="1:55">
      <c r="A154" s="39">
        <v>45258</v>
      </c>
      <c r="C154" s="7">
        <f>(PFC.NS!F152-PFC.NS!B152)/PFC.NS!B152</f>
        <v>0.00168764876884649</v>
      </c>
      <c r="D154" s="7">
        <f>(RECLTD.NS!F152-RECLTD.NS!B152)/RECLTD.NS!B152</f>
        <v>-0.00995278171091441</v>
      </c>
      <c r="E154" s="7">
        <f>(OIL.NS!F152-OIL.NS!B152)/OIL.NS!B152</f>
        <v>-0.0216787375542453</v>
      </c>
      <c r="F154" s="7">
        <f>(ONGC.NS!F152-ONGC.NS!B152)/ONGC.NS!B152</f>
        <v>0.0121911936820377</v>
      </c>
      <c r="G154" s="7">
        <f>(IOC.NS!F152-IOC.NS!B152)/IOC.NS!B152</f>
        <v>0.033428845274943</v>
      </c>
      <c r="H154" s="7">
        <f>GAIL.NS!F152/GAIL.NS!B152-1</f>
        <v>-0.0244470166732955</v>
      </c>
      <c r="I154" s="7">
        <f>ENGINERSIN.NS!F152/ENGINERSIN.NS!B152-1</f>
        <v>-0.025132621277135</v>
      </c>
      <c r="J154" s="7">
        <f>CONCOR.NS!F152/CONCOR.NS!B152-1</f>
        <v>0.0167402929427429</v>
      </c>
      <c r="K154" s="7">
        <f>COALINDIA.NS!F152/COALINDIA.NS!B152-1</f>
        <v>0.00972460608331938</v>
      </c>
      <c r="L154" s="7">
        <f>BEL.NS!F152/BEL.NS!B152-1</f>
        <v>-0.00978318431838399</v>
      </c>
      <c r="M154" s="7">
        <f>COCHINSHIP.NS!F152/COCHINSHIP.NS!B152-1</f>
        <v>0.000228989361702014</v>
      </c>
      <c r="N154" s="7">
        <f>SJVN.NS!F152/SJVN.NS!B152-1</f>
        <v>0.00798942079639509</v>
      </c>
      <c r="R154" s="7">
        <f t="shared" si="0"/>
        <v>0.0257356733685553</v>
      </c>
      <c r="S154" s="7">
        <f t="shared" si="1"/>
        <v>0.0140390336123764</v>
      </c>
      <c r="T154" s="7">
        <f t="shared" si="2"/>
        <v>0.0062069060538745</v>
      </c>
      <c r="U154" s="7">
        <f t="shared" si="3"/>
        <v>0.0421500079237271</v>
      </c>
      <c r="V154" s="7">
        <f t="shared" si="4"/>
        <v>0.0691807903558914</v>
      </c>
      <c r="W154" s="7">
        <f t="shared" si="5"/>
        <v>-0.000210506855695274</v>
      </c>
      <c r="X154" s="7">
        <f t="shared" si="6"/>
        <v>-0.015709404294321</v>
      </c>
      <c r="Y154" s="7">
        <f t="shared" si="7"/>
        <v>0.0247865701742333</v>
      </c>
      <c r="Z154" s="7">
        <f t="shared" si="8"/>
        <v>0.050513494949416</v>
      </c>
      <c r="AA154" s="7">
        <f t="shared" si="9"/>
        <v>-0.00169438126311005</v>
      </c>
      <c r="AB154" s="7">
        <f t="shared" si="10"/>
        <v>0.00643555980352417</v>
      </c>
      <c r="AC154" s="41">
        <f t="shared" si="11"/>
        <v>0.0175873985836549</v>
      </c>
      <c r="AE154">
        <v>0.0232802062821094</v>
      </c>
      <c r="AF154">
        <v>0.01129129190895</v>
      </c>
      <c r="AG154">
        <v>0.0382295261513167</v>
      </c>
      <c r="AH154">
        <v>-0.0101050394570533</v>
      </c>
      <c r="AI154">
        <v>0.00322958527538604</v>
      </c>
      <c r="AJ154">
        <v>0.00477705275833762</v>
      </c>
      <c r="AK154">
        <v>0.0402784154586726</v>
      </c>
      <c r="AL154">
        <v>0.00169387957906932</v>
      </c>
      <c r="AM154">
        <v>0.00116908482523838</v>
      </c>
      <c r="AN154">
        <v>-0.00212532885258132</v>
      </c>
      <c r="AO154">
        <v>0.0272999692430399</v>
      </c>
      <c r="AP154">
        <v>0.000592555638068701</v>
      </c>
      <c r="AR154">
        <f t="shared" si="36"/>
        <v>0.0184280654270336</v>
      </c>
      <c r="AS154">
        <f t="shared" si="37"/>
        <v>0.00596395388942612</v>
      </c>
      <c r="AT154">
        <f t="shared" si="38"/>
        <v>0.0345251840629006</v>
      </c>
      <c r="AU154">
        <f t="shared" si="39"/>
        <v>-0.0125322737386611</v>
      </c>
      <c r="AV154">
        <f t="shared" si="40"/>
        <v>-0.000188010665016988</v>
      </c>
      <c r="AW154">
        <f t="shared" si="41"/>
        <v>0.00212324549928443</v>
      </c>
      <c r="AX154">
        <f t="shared" si="42"/>
        <v>0.036411576625233</v>
      </c>
      <c r="AY154">
        <f t="shared" si="43"/>
        <v>-6.03963126897858e-5</v>
      </c>
      <c r="AZ154">
        <f t="shared" si="44"/>
        <v>-0.00174349143708365</v>
      </c>
      <c r="BA154">
        <f t="shared" si="45"/>
        <v>-0.00551712957618003</v>
      </c>
      <c r="BB154">
        <f t="shared" si="46"/>
        <v>0.0211108305613284</v>
      </c>
      <c r="BC154">
        <f t="shared" si="47"/>
        <v>-0.00486188671962769</v>
      </c>
    </row>
    <row r="155" customHeight="1" spans="1:55">
      <c r="A155" s="39">
        <v>45259</v>
      </c>
      <c r="C155" s="7">
        <f>(PFC.NS!F153-PFC.NS!B153)/PFC.NS!B153</f>
        <v>0.00267716824134773</v>
      </c>
      <c r="D155" s="7">
        <f>(RECLTD.NS!F153-RECLTD.NS!B153)/RECLTD.NS!B153</f>
        <v>-0.00604060322108341</v>
      </c>
      <c r="E155" s="7">
        <f>(OIL.NS!F153-OIL.NS!B153)/OIL.NS!B153</f>
        <v>0.022905127090301</v>
      </c>
      <c r="F155" s="7">
        <f>(ONGC.NS!F153-ONGC.NS!B153)/ONGC.NS!B153</f>
        <v>-0.0320693708439898</v>
      </c>
      <c r="G155" s="7">
        <f>(IOC.NS!F153-IOC.NS!B153)/IOC.NS!B153</f>
        <v>-0.00137988964249918</v>
      </c>
      <c r="H155" s="7">
        <f>GAIL.NS!F153/GAIL.NS!B153-1</f>
        <v>-0.0248645772731129</v>
      </c>
      <c r="I155" s="7">
        <f>ENGINERSIN.NS!F153/ENGINERSIN.NS!B153-1</f>
        <v>0.0215845586206898</v>
      </c>
      <c r="J155" s="7">
        <f>CONCOR.NS!F153/CONCOR.NS!B153-1</f>
        <v>-0.0079553112840467</v>
      </c>
      <c r="K155" s="7">
        <f>COALINDIA.NS!F153/COALINDIA.NS!B153-1</f>
        <v>-0.0132617113702623</v>
      </c>
      <c r="L155" s="7">
        <f>BEL.NS!F153/BEL.NS!B153-1</f>
        <v>-0.0146679898345373</v>
      </c>
      <c r="M155" s="7">
        <f>COCHINSHIP.NS!F153/COCHINSHIP.NS!B153-1</f>
        <v>0.0170912350877193</v>
      </c>
      <c r="N155" s="7">
        <f>SJVN.NS!F153/SJVN.NS!B153-1</f>
        <v>-0.0186401649755925</v>
      </c>
      <c r="R155" s="7">
        <f t="shared" si="0"/>
        <v>0.0267251928410565</v>
      </c>
      <c r="S155" s="7">
        <f t="shared" si="1"/>
        <v>0.0179512121022074</v>
      </c>
      <c r="T155" s="7">
        <f t="shared" si="2"/>
        <v>0.0507907706984208</v>
      </c>
      <c r="U155" s="7">
        <f t="shared" si="3"/>
        <v>-0.00211055660230046</v>
      </c>
      <c r="V155" s="7">
        <f t="shared" si="4"/>
        <v>0.0343720554384492</v>
      </c>
      <c r="W155" s="7">
        <f t="shared" si="5"/>
        <v>-0.00062806745551262</v>
      </c>
      <c r="X155" s="7">
        <f t="shared" si="6"/>
        <v>0.0310077756035038</v>
      </c>
      <c r="Y155" s="7">
        <f t="shared" si="7"/>
        <v>9.0965947443648e-5</v>
      </c>
      <c r="Z155" s="7">
        <f t="shared" si="8"/>
        <v>0.0275271774958343</v>
      </c>
      <c r="AA155" s="7">
        <f t="shared" si="9"/>
        <v>-0.00657918677926338</v>
      </c>
      <c r="AB155" s="7">
        <f t="shared" si="10"/>
        <v>0.0232978055295414</v>
      </c>
      <c r="AC155" s="41">
        <f t="shared" si="11"/>
        <v>-0.00904218718833269</v>
      </c>
      <c r="AE155">
        <v>0.0205134299825416</v>
      </c>
      <c r="AF155">
        <v>0.0167731748325368</v>
      </c>
      <c r="AG155">
        <v>-0.017538574254632</v>
      </c>
      <c r="AH155">
        <v>0.0152477078333764</v>
      </c>
      <c r="AI155">
        <v>0.0290533095323442</v>
      </c>
      <c r="AJ155">
        <v>0.0465560712540229</v>
      </c>
      <c r="AK155">
        <v>-0.0127947433793419</v>
      </c>
      <c r="AL155">
        <v>0.0101674440681351</v>
      </c>
      <c r="AM155">
        <v>-0.000584461736773894</v>
      </c>
      <c r="AN155">
        <v>0.0341614195413624</v>
      </c>
      <c r="AO155">
        <v>0.0341992638262483</v>
      </c>
      <c r="AP155">
        <v>0.00649539917572349</v>
      </c>
      <c r="AR155">
        <f t="shared" si="36"/>
        <v>0.0156612891274658</v>
      </c>
      <c r="AS155">
        <f t="shared" si="37"/>
        <v>0.0114458368130129</v>
      </c>
      <c r="AT155">
        <f t="shared" si="38"/>
        <v>-0.0212429163430481</v>
      </c>
      <c r="AU155">
        <f t="shared" si="39"/>
        <v>0.0128204735517686</v>
      </c>
      <c r="AV155">
        <f t="shared" si="40"/>
        <v>0.0256357135919412</v>
      </c>
      <c r="AW155">
        <f t="shared" si="41"/>
        <v>0.0439022639949697</v>
      </c>
      <c r="AX155">
        <f t="shared" si="42"/>
        <v>-0.0166615822127815</v>
      </c>
      <c r="AY155">
        <f t="shared" si="43"/>
        <v>0.00841316817637603</v>
      </c>
      <c r="AZ155">
        <f t="shared" si="44"/>
        <v>-0.00349703799909593</v>
      </c>
      <c r="BA155">
        <f t="shared" si="45"/>
        <v>0.0307696188177637</v>
      </c>
      <c r="BB155">
        <f t="shared" si="46"/>
        <v>0.0280101251445368</v>
      </c>
      <c r="BC155">
        <f t="shared" si="47"/>
        <v>0.0010409568180271</v>
      </c>
    </row>
    <row r="156" customHeight="1" spans="1:55">
      <c r="A156" s="39">
        <v>45260</v>
      </c>
      <c r="C156" s="7">
        <f>(PFC.NS!F154-PFC.NS!B154)/PFC.NS!B154</f>
        <v>0.00458582131205453</v>
      </c>
      <c r="D156" s="7">
        <f>(RECLTD.NS!F154-RECLTD.NS!B154)/RECLTD.NS!B154</f>
        <v>0.00649825607820644</v>
      </c>
      <c r="E156" s="7">
        <f>(OIL.NS!F154-OIL.NS!B154)/OIL.NS!B154</f>
        <v>-0.0367588141025641</v>
      </c>
      <c r="F156" s="7">
        <f>(ONGC.NS!F154-ONGC.NS!B154)/ONGC.NS!B154</f>
        <v>-0.00265827155956201</v>
      </c>
      <c r="G156" s="7">
        <f>(IOC.NS!F154-IOC.NS!B154)/IOC.NS!B154</f>
        <v>0.0294794740816359</v>
      </c>
      <c r="H156" s="7">
        <f>GAIL.NS!F154/GAIL.NS!B154-1</f>
        <v>0.0163307908832864</v>
      </c>
      <c r="I156" s="7">
        <f>ENGINERSIN.NS!F154/ENGINERSIN.NS!B154-1</f>
        <v>-0.0295517258703063</v>
      </c>
      <c r="J156" s="7">
        <f>CONCOR.NS!F154/CONCOR.NS!B154-1</f>
        <v>0.00852683781942942</v>
      </c>
      <c r="K156" s="7">
        <f>COALINDIA.NS!F154/COALINDIA.NS!B154-1</f>
        <v>-0.0195551333333333</v>
      </c>
      <c r="L156" s="7">
        <f>BEL.NS!F154/BEL.NS!B154-1</f>
        <v>0.0271664893617021</v>
      </c>
      <c r="M156" s="7">
        <f>COCHINSHIP.NS!F154/COCHINSHIP.NS!B154-1</f>
        <v>0.0202579625850341</v>
      </c>
      <c r="N156" s="7">
        <f>SJVN.NS!F154/SJVN.NS!B154-1</f>
        <v>-0.00465154330035922</v>
      </c>
      <c r="R156" s="7">
        <f t="shared" si="0"/>
        <v>0.0286338459117633</v>
      </c>
      <c r="S156" s="7">
        <f t="shared" si="1"/>
        <v>0.0304900714014973</v>
      </c>
      <c r="T156" s="7">
        <f t="shared" si="2"/>
        <v>-0.00887317049444434</v>
      </c>
      <c r="U156" s="7">
        <f t="shared" si="3"/>
        <v>0.0273005426821273</v>
      </c>
      <c r="V156" s="7">
        <f t="shared" si="4"/>
        <v>0.0652314191625842</v>
      </c>
      <c r="W156" s="7">
        <f t="shared" si="5"/>
        <v>0.0405673007008866</v>
      </c>
      <c r="X156" s="7">
        <f t="shared" si="6"/>
        <v>-0.0201285088874923</v>
      </c>
      <c r="Y156" s="7">
        <f t="shared" si="7"/>
        <v>0.0165731150509198</v>
      </c>
      <c r="Z156" s="7">
        <f t="shared" si="8"/>
        <v>0.0212337555327633</v>
      </c>
      <c r="AA156" s="7">
        <f t="shared" si="9"/>
        <v>0.035255292416976</v>
      </c>
      <c r="AB156" s="7">
        <f t="shared" si="10"/>
        <v>0.0264645330268562</v>
      </c>
      <c r="AC156" s="41">
        <f t="shared" si="11"/>
        <v>0.0049464344869006</v>
      </c>
      <c r="AE156">
        <v>0.086476265603817</v>
      </c>
      <c r="AF156">
        <v>0.0700437375730407</v>
      </c>
      <c r="AG156">
        <v>0.0152822982912791</v>
      </c>
      <c r="AH156">
        <v>-0.00205389479710747</v>
      </c>
      <c r="AI156">
        <v>-0.00448431244732858</v>
      </c>
      <c r="AJ156">
        <v>0.0309784845566114</v>
      </c>
      <c r="AK156">
        <v>0.0267484739155559</v>
      </c>
      <c r="AL156">
        <v>0.0117222802759102</v>
      </c>
      <c r="AM156">
        <v>0.0130664128984043</v>
      </c>
      <c r="AN156">
        <v>0.0105677639624009</v>
      </c>
      <c r="AO156">
        <v>-0.0317112293075876</v>
      </c>
      <c r="AP156">
        <v>-0.000588718096163792</v>
      </c>
      <c r="AR156">
        <f t="shared" si="36"/>
        <v>0.0816241247487412</v>
      </c>
      <c r="AS156">
        <f t="shared" si="37"/>
        <v>0.0647163995535168</v>
      </c>
      <c r="AT156">
        <f t="shared" si="38"/>
        <v>0.011577956202863</v>
      </c>
      <c r="AU156">
        <f t="shared" si="39"/>
        <v>-0.0044811290787153</v>
      </c>
      <c r="AV156">
        <f t="shared" si="40"/>
        <v>-0.00790190838773161</v>
      </c>
      <c r="AW156">
        <f t="shared" si="41"/>
        <v>0.0283246772975582</v>
      </c>
      <c r="AX156">
        <f t="shared" si="42"/>
        <v>0.0228816350821163</v>
      </c>
      <c r="AY156">
        <f t="shared" si="43"/>
        <v>0.00996800438415111</v>
      </c>
      <c r="AZ156">
        <f t="shared" si="44"/>
        <v>0.0101538366360822</v>
      </c>
      <c r="BA156">
        <f t="shared" si="45"/>
        <v>0.00717596323880219</v>
      </c>
      <c r="BB156">
        <f t="shared" si="46"/>
        <v>-0.0379003679892991</v>
      </c>
      <c r="BC156">
        <f t="shared" si="47"/>
        <v>-0.00604316045386018</v>
      </c>
    </row>
    <row r="157" customHeight="1" spans="1:55">
      <c r="A157" s="39">
        <v>45261</v>
      </c>
      <c r="C157" s="7">
        <f>(PFC.NS!F155-PFC.NS!B155)/PFC.NS!B155</f>
        <v>0.0569891529411764</v>
      </c>
      <c r="D157" s="7">
        <f>(RECLTD.NS!F155-RECLTD.NS!B155)/RECLTD.NS!B155</f>
        <v>0.04317570938026</v>
      </c>
      <c r="E157" s="7">
        <f>(OIL.NS!F155-OIL.NS!B155)/OIL.NS!B155</f>
        <v>-0.00922294805194803</v>
      </c>
      <c r="F157" s="7">
        <f>(ONGC.NS!F155-ONGC.NS!B155)/ONGC.NS!B155</f>
        <v>-0.0179582483994878</v>
      </c>
      <c r="G157" s="7">
        <f>(IOC.NS!F155-IOC.NS!B155)/IOC.NS!B155</f>
        <v>-0.0141780950674009</v>
      </c>
      <c r="H157" s="7">
        <f>GAIL.NS!F155/GAIL.NS!B155-1</f>
        <v>-0.015451119402985</v>
      </c>
      <c r="I157" s="7">
        <f>ENGINERSIN.NS!F155/ENGINERSIN.NS!B155-1</f>
        <v>-0.0182273725490196</v>
      </c>
      <c r="J157" s="7">
        <f>CONCOR.NS!F155/CONCOR.NS!B155-1</f>
        <v>0.00876614451612912</v>
      </c>
      <c r="K157" s="7">
        <f>COALINDIA.NS!F155/COALINDIA.NS!B155-1</f>
        <v>-0.00319298440464155</v>
      </c>
      <c r="L157" s="7">
        <f>BEL.NS!F155/BEL.NS!B155-1</f>
        <v>-0.0106851776414703</v>
      </c>
      <c r="M157" s="7">
        <f>COCHINSHIP.NS!F155/COCHINSHIP.NS!B155-1</f>
        <v>-0.0313563033333333</v>
      </c>
      <c r="N157" s="7">
        <f>SJVN.NS!F155/SJVN.NS!B155-1</f>
        <v>-0.01972981282996</v>
      </c>
      <c r="R157" s="7">
        <f t="shared" si="0"/>
        <v>0.0810371775408852</v>
      </c>
      <c r="S157" s="7">
        <f t="shared" si="1"/>
        <v>0.0671675247035508</v>
      </c>
      <c r="T157" s="7">
        <f t="shared" si="2"/>
        <v>0.0186626955561717</v>
      </c>
      <c r="U157" s="7">
        <f t="shared" si="3"/>
        <v>0.0120005658422015</v>
      </c>
      <c r="V157" s="7">
        <f t="shared" si="4"/>
        <v>0.0215738500135474</v>
      </c>
      <c r="W157" s="7">
        <f t="shared" si="5"/>
        <v>0.0087853904146152</v>
      </c>
      <c r="X157" s="7">
        <f t="shared" si="6"/>
        <v>-0.00880415556620559</v>
      </c>
      <c r="Y157" s="7">
        <f t="shared" si="7"/>
        <v>0.0168124217476195</v>
      </c>
      <c r="Z157" s="7">
        <f t="shared" si="8"/>
        <v>0.037595904461455</v>
      </c>
      <c r="AA157" s="7">
        <f t="shared" si="9"/>
        <v>-0.00259637458619632</v>
      </c>
      <c r="AB157" s="7">
        <f t="shared" si="10"/>
        <v>-0.0251497328915111</v>
      </c>
      <c r="AC157" s="41">
        <f t="shared" si="11"/>
        <v>-0.0101318350427002</v>
      </c>
      <c r="AE157">
        <v>0.0177788750844857</v>
      </c>
      <c r="AF157">
        <v>0.0413779970775283</v>
      </c>
      <c r="AG157">
        <v>0.0573735870131504</v>
      </c>
      <c r="AH157">
        <v>0.0378260027490768</v>
      </c>
      <c r="AI157">
        <v>0.0409478465556117</v>
      </c>
      <c r="AJ157">
        <v>0.0421000884652921</v>
      </c>
      <c r="AK157">
        <v>0.0429444128875241</v>
      </c>
      <c r="AL157">
        <v>0.0198613175986136</v>
      </c>
      <c r="AM157">
        <v>0.0229567904313844</v>
      </c>
      <c r="AN157">
        <v>0.0405371034319901</v>
      </c>
      <c r="AO157">
        <v>0.0183819065990323</v>
      </c>
      <c r="AP157">
        <v>0.0209797531959443</v>
      </c>
      <c r="AR157">
        <f t="shared" si="36"/>
        <v>0.0129267342294099</v>
      </c>
      <c r="AS157">
        <f t="shared" si="37"/>
        <v>0.0360506590580044</v>
      </c>
      <c r="AT157">
        <f t="shared" si="38"/>
        <v>0.0536692449247343</v>
      </c>
      <c r="AU157">
        <f t="shared" si="39"/>
        <v>0.035398768467469</v>
      </c>
      <c r="AV157">
        <f t="shared" si="40"/>
        <v>0.0375302506152087</v>
      </c>
      <c r="AW157">
        <f t="shared" si="41"/>
        <v>0.0394462812062389</v>
      </c>
      <c r="AX157">
        <f t="shared" si="42"/>
        <v>0.0390775740540845</v>
      </c>
      <c r="AY157">
        <f t="shared" si="43"/>
        <v>0.0181070417068545</v>
      </c>
      <c r="AZ157">
        <f t="shared" si="44"/>
        <v>0.0200442141690623</v>
      </c>
      <c r="BA157">
        <f t="shared" si="45"/>
        <v>0.0371453027083914</v>
      </c>
      <c r="BB157">
        <f t="shared" si="46"/>
        <v>0.0121927679173208</v>
      </c>
      <c r="BC157">
        <f t="shared" si="47"/>
        <v>0.0155253108382479</v>
      </c>
    </row>
    <row r="158" customHeight="1" spans="1:55">
      <c r="A158" s="39">
        <v>45264</v>
      </c>
      <c r="C158" s="7">
        <f>(PFC.NS!F156-PFC.NS!B156)/PFC.NS!B156</f>
        <v>-0.0423488115183247</v>
      </c>
      <c r="D158" s="7">
        <f>(RECLTD.NS!F156-RECLTD.NS!B156)/RECLTD.NS!B156</f>
        <v>0.000942918287937744</v>
      </c>
      <c r="E158" s="7">
        <f>(OIL.NS!F156-OIL.NS!B156)/OIL.NS!B156</f>
        <v>0.0243404532488114</v>
      </c>
      <c r="F158" s="7">
        <f>(ONGC.NS!F156-ONGC.NS!B156)/ONGC.NS!B156</f>
        <v>0.0134120508905853</v>
      </c>
      <c r="G158" s="7">
        <f>(IOC.NS!F156-IOC.NS!B156)/IOC.NS!B156</f>
        <v>0.0122270917030568</v>
      </c>
      <c r="H158" s="7">
        <f>GAIL.NS!F156/GAIL.NS!B156-1</f>
        <v>-0.0100548848920863</v>
      </c>
      <c r="I158" s="7">
        <f>ENGINERSIN.NS!F156/ENGINERSIN.NS!B156-1</f>
        <v>0.0135905820347237</v>
      </c>
      <c r="J158" s="7">
        <f>CONCOR.NS!F156/CONCOR.NS!B156-1</f>
        <v>-0.0081138805970149</v>
      </c>
      <c r="K158" s="7">
        <f>COALINDIA.NS!F156/COALINDIA.NS!B156-1</f>
        <v>-0.00125156078749833</v>
      </c>
      <c r="L158" s="7">
        <f>BEL.NS!F156/BEL.NS!B156-1</f>
        <v>0.00279215789473675</v>
      </c>
      <c r="M158" s="7">
        <f>COCHINSHIP.NS!F156/COCHINSHIP.NS!B156-1</f>
        <v>-0.0335211053061224</v>
      </c>
      <c r="N158" s="7">
        <f>SJVN.NS!F156/SJVN.NS!B156-1</f>
        <v>-0.0183957371428571</v>
      </c>
      <c r="R158" s="7">
        <f t="shared" si="0"/>
        <v>-0.0183007869186159</v>
      </c>
      <c r="S158" s="7">
        <f t="shared" si="1"/>
        <v>0.0249347336112286</v>
      </c>
      <c r="T158" s="7">
        <f t="shared" si="2"/>
        <v>0.0522260968569312</v>
      </c>
      <c r="U158" s="7">
        <f t="shared" si="3"/>
        <v>0.0433708651322746</v>
      </c>
      <c r="V158" s="7">
        <f t="shared" si="4"/>
        <v>0.0479790367840051</v>
      </c>
      <c r="W158" s="7">
        <f t="shared" si="5"/>
        <v>0.014181624925514</v>
      </c>
      <c r="X158" s="7">
        <f t="shared" si="6"/>
        <v>0.0230137990175378</v>
      </c>
      <c r="Y158" s="7">
        <f t="shared" si="7"/>
        <v>-6.76033655245562e-5</v>
      </c>
      <c r="Z158" s="7">
        <f t="shared" si="8"/>
        <v>0.0395373280785983</v>
      </c>
      <c r="AA158" s="7">
        <f t="shared" si="9"/>
        <v>0.0108809609500107</v>
      </c>
      <c r="AB158" s="7">
        <f t="shared" si="10"/>
        <v>-0.0273145348643002</v>
      </c>
      <c r="AC158" s="41">
        <f t="shared" si="11"/>
        <v>-0.00879775935559732</v>
      </c>
      <c r="AE158">
        <v>0.0148210351288236</v>
      </c>
      <c r="AF158">
        <v>0.00588317683724744</v>
      </c>
      <c r="AG158">
        <v>-0.0118001015653096</v>
      </c>
      <c r="AH158">
        <v>0</v>
      </c>
      <c r="AI158">
        <v>0.0154112211757392</v>
      </c>
      <c r="AJ158">
        <v>-0.0109832504843079</v>
      </c>
      <c r="AK158">
        <v>-0.00793274317944832</v>
      </c>
      <c r="AL158">
        <v>-0.00350226165074973</v>
      </c>
      <c r="AM158">
        <v>0.00239347340875217</v>
      </c>
      <c r="AN158">
        <v>-0.0101457075607306</v>
      </c>
      <c r="AO158">
        <v>-0.00616041201299508</v>
      </c>
      <c r="AP158">
        <v>-0.012184613893072</v>
      </c>
      <c r="AR158">
        <f t="shared" si="36"/>
        <v>0.0099688942737478</v>
      </c>
      <c r="AS158">
        <f t="shared" si="37"/>
        <v>0.000555838817723557</v>
      </c>
      <c r="AT158">
        <f t="shared" si="38"/>
        <v>-0.0155044436537257</v>
      </c>
      <c r="AU158">
        <f t="shared" si="39"/>
        <v>-0.00242723428160783</v>
      </c>
      <c r="AV158">
        <f t="shared" si="40"/>
        <v>0.0119936252353362</v>
      </c>
      <c r="AW158">
        <f t="shared" si="41"/>
        <v>-0.0136370577433611</v>
      </c>
      <c r="AX158">
        <f t="shared" si="42"/>
        <v>-0.0117995820128879</v>
      </c>
      <c r="AY158">
        <f t="shared" si="43"/>
        <v>-0.00525653754250883</v>
      </c>
      <c r="AZ158">
        <f t="shared" si="44"/>
        <v>-0.00051910285356986</v>
      </c>
      <c r="BA158">
        <f t="shared" si="45"/>
        <v>-0.0135375082843293</v>
      </c>
      <c r="BB158">
        <f t="shared" si="46"/>
        <v>-0.0123495506947066</v>
      </c>
      <c r="BC158">
        <f t="shared" si="47"/>
        <v>-0.0176390562507684</v>
      </c>
    </row>
    <row r="159" customHeight="1" spans="1:55">
      <c r="A159" s="39">
        <v>45265</v>
      </c>
      <c r="C159" s="7">
        <f>(PFC.NS!F157-PFC.NS!B157)/PFC.NS!B157</f>
        <v>-0.00459784450402141</v>
      </c>
      <c r="D159" s="7">
        <f>(RECLTD.NS!F157-RECLTD.NS!B157)/RECLTD.NS!B157</f>
        <v>-0.0191046822611671</v>
      </c>
      <c r="E159" s="7">
        <f>(OIL.NS!F157-OIL.NS!B157)/OIL.NS!B157</f>
        <v>-0.0385663351511257</v>
      </c>
      <c r="F159" s="7">
        <f>(ONGC.NS!F157-ONGC.NS!B157)/ONGC.NS!B157</f>
        <v>-0.0151559299973679</v>
      </c>
      <c r="G159" s="7">
        <f>(IOC.NS!F157-IOC.NS!B157)/IOC.NS!B157</f>
        <v>-0.0191666916666667</v>
      </c>
      <c r="H159" s="7">
        <f>GAIL.NS!F157/GAIL.NS!B157-1</f>
        <v>-0.0472571698736926</v>
      </c>
      <c r="I159" s="7">
        <f>ENGINERSIN.NS!F157/ENGINERSIN.NS!B157-1</f>
        <v>-0.0237621515997936</v>
      </c>
      <c r="J159" s="7">
        <f>CONCOR.NS!F157/CONCOR.NS!B157-1</f>
        <v>-0.0077558619226612</v>
      </c>
      <c r="K159" s="7">
        <f>COALINDIA.NS!F157/COALINDIA.NS!B157-1</f>
        <v>-0.0118052484069077</v>
      </c>
      <c r="L159" s="7">
        <f>BEL.NS!F157/BEL.NS!B157-1</f>
        <v>-0.0183098507152215</v>
      </c>
      <c r="M159" s="7">
        <f>COCHINSHIP.NS!F157/COCHINSHIP.NS!B157-1</f>
        <v>-0.0103738200168209</v>
      </c>
      <c r="N159" s="7">
        <f>SJVN.NS!F157/SJVN.NS!B157-1</f>
        <v>-0.0252707745455218</v>
      </c>
      <c r="R159" s="7">
        <f t="shared" si="0"/>
        <v>0.0194501800956874</v>
      </c>
      <c r="S159" s="7">
        <f t="shared" si="1"/>
        <v>0.00488713306212373</v>
      </c>
      <c r="T159" s="7">
        <f t="shared" si="2"/>
        <v>-0.010680691543006</v>
      </c>
      <c r="U159" s="7">
        <f t="shared" si="3"/>
        <v>0.0148028842443215</v>
      </c>
      <c r="V159" s="7">
        <f t="shared" si="4"/>
        <v>0.0165852534142816</v>
      </c>
      <c r="W159" s="7">
        <f t="shared" si="5"/>
        <v>-0.0230206600560923</v>
      </c>
      <c r="X159" s="7">
        <f t="shared" si="6"/>
        <v>-0.0143389346169795</v>
      </c>
      <c r="Y159" s="7">
        <f t="shared" si="7"/>
        <v>0.000290415308829143</v>
      </c>
      <c r="Z159" s="7">
        <f t="shared" si="8"/>
        <v>0.0289836404591889</v>
      </c>
      <c r="AA159" s="7">
        <f t="shared" si="9"/>
        <v>-0.0102210476599476</v>
      </c>
      <c r="AB159" s="7">
        <f t="shared" si="10"/>
        <v>-0.0041672495749987</v>
      </c>
      <c r="AC159" s="41">
        <f t="shared" si="11"/>
        <v>-0.015672796758262</v>
      </c>
      <c r="AE159">
        <v>0.00357219456099689</v>
      </c>
      <c r="AF159">
        <v>0.0214464967418618</v>
      </c>
      <c r="AG159">
        <v>-0.0138147346483461</v>
      </c>
      <c r="AH159">
        <v>-0.000495046905364542</v>
      </c>
      <c r="AI159">
        <v>0.0135023654728588</v>
      </c>
      <c r="AJ159">
        <v>0.00177970277380517</v>
      </c>
      <c r="AK159">
        <v>0.00888060164593966</v>
      </c>
      <c r="AL159">
        <v>0.00100194242615714</v>
      </c>
      <c r="AM159">
        <v>-0.00960862856425073</v>
      </c>
      <c r="AN159">
        <v>0.0269365908126614</v>
      </c>
      <c r="AO159">
        <v>0.0801631372346012</v>
      </c>
      <c r="AP159">
        <v>-0.0141096156586216</v>
      </c>
      <c r="AR159">
        <f t="shared" si="36"/>
        <v>-0.00127994629407895</v>
      </c>
      <c r="AS159">
        <f t="shared" si="37"/>
        <v>0.016119158722338</v>
      </c>
      <c r="AT159">
        <f t="shared" si="38"/>
        <v>-0.0175190767367621</v>
      </c>
      <c r="AU159">
        <f t="shared" si="39"/>
        <v>-0.00292228118697237</v>
      </c>
      <c r="AV159">
        <f t="shared" si="40"/>
        <v>0.0100847695324557</v>
      </c>
      <c r="AW159">
        <f t="shared" si="41"/>
        <v>-0.000874104485248023</v>
      </c>
      <c r="AX159">
        <f t="shared" si="42"/>
        <v>0.00501376281250005</v>
      </c>
      <c r="AY159">
        <f t="shared" si="43"/>
        <v>-0.000752333465601965</v>
      </c>
      <c r="AZ159">
        <f t="shared" si="44"/>
        <v>-0.0125212048265728</v>
      </c>
      <c r="BA159">
        <f t="shared" si="45"/>
        <v>0.0235447900890627</v>
      </c>
      <c r="BB159">
        <f t="shared" si="46"/>
        <v>0.0739739985528897</v>
      </c>
      <c r="BC159">
        <f t="shared" si="47"/>
        <v>-0.019564058016318</v>
      </c>
    </row>
    <row r="160" customHeight="1" spans="1:55">
      <c r="A160" s="39">
        <v>45266</v>
      </c>
      <c r="C160" s="7">
        <f>(PFC.NS!F158-PFC.NS!B158)/PFC.NS!B158</f>
        <v>-0.0171098071678744</v>
      </c>
      <c r="D160" s="7">
        <f>(RECLTD.NS!F158-RECLTD.NS!B158)/RECLTD.NS!B158</f>
        <v>0.0102011339253945</v>
      </c>
      <c r="E160" s="7">
        <f>(OIL.NS!F158-OIL.NS!B158)/OIL.NS!B158</f>
        <v>-0.0340191898064547</v>
      </c>
      <c r="F160" s="7">
        <f>(ONGC.NS!F158-ONGC.NS!B158)/ONGC.NS!B158</f>
        <v>-0.0231317251533742</v>
      </c>
      <c r="G160" s="7">
        <f>(IOC.NS!F158-IOC.NS!B158)/IOC.NS!B158</f>
        <v>0.00420875410247254</v>
      </c>
      <c r="H160" s="7">
        <f>GAIL.NS!F158/GAIL.NS!B158-1</f>
        <v>-0.0340647765100154</v>
      </c>
      <c r="I160" s="7">
        <f>ENGINERSIN.NS!F158/ENGINERSIN.NS!B158-1</f>
        <v>-0.0116426068329483</v>
      </c>
      <c r="J160" s="7">
        <f>CONCOR.NS!F158/CONCOR.NS!B158-1</f>
        <v>-0.0055816325183079</v>
      </c>
      <c r="K160" s="7">
        <f>COALINDIA.NS!F158/COALINDIA.NS!B158-1</f>
        <v>-0.021529989483867</v>
      </c>
      <c r="L160" s="7">
        <f>BEL.NS!F158/BEL.NS!B158-1</f>
        <v>0.0157624502321447</v>
      </c>
      <c r="M160" s="7">
        <f>COCHINSHIP.NS!F158/COCHINSHIP.NS!B158-1</f>
        <v>0.074030759898905</v>
      </c>
      <c r="N160" s="7">
        <f>SJVN.NS!F158/SJVN.NS!B158-1</f>
        <v>-0.0271931976744186</v>
      </c>
      <c r="R160" s="7">
        <f t="shared" si="0"/>
        <v>0.00693821743183444</v>
      </c>
      <c r="S160" s="7">
        <f t="shared" si="1"/>
        <v>0.0341929492486854</v>
      </c>
      <c r="T160" s="7">
        <f t="shared" si="2"/>
        <v>-0.0061335461983349</v>
      </c>
      <c r="U160" s="7">
        <f t="shared" si="3"/>
        <v>0.00682708908831513</v>
      </c>
      <c r="V160" s="7">
        <f t="shared" si="4"/>
        <v>0.0399606991834209</v>
      </c>
      <c r="W160" s="7">
        <f t="shared" si="5"/>
        <v>-0.00982826669241514</v>
      </c>
      <c r="X160" s="7">
        <f t="shared" si="6"/>
        <v>-0.00221938985013423</v>
      </c>
      <c r="Y160" s="7">
        <f t="shared" si="7"/>
        <v>0.00246464471318244</v>
      </c>
      <c r="Z160" s="7">
        <f t="shared" si="8"/>
        <v>0.0192588993822296</v>
      </c>
      <c r="AA160" s="7">
        <f t="shared" si="9"/>
        <v>0.0238512532874187</v>
      </c>
      <c r="AB160" s="7">
        <f t="shared" si="10"/>
        <v>0.0802373303407271</v>
      </c>
      <c r="AC160" s="41">
        <f t="shared" si="11"/>
        <v>-0.0175952198871588</v>
      </c>
      <c r="AE160">
        <v>-0.00396984959710078</v>
      </c>
      <c r="AF160">
        <v>-0.0150907898759187</v>
      </c>
      <c r="AG160">
        <v>-0.0105272830630543</v>
      </c>
      <c r="AH160">
        <v>-0.0152179951722496</v>
      </c>
      <c r="AI160">
        <v>0.0170375614407986</v>
      </c>
      <c r="AJ160">
        <v>0.0102601077668872</v>
      </c>
      <c r="AK160">
        <v>-0.0168767767643179</v>
      </c>
      <c r="AL160">
        <v>0.0529597701526242</v>
      </c>
      <c r="AM160">
        <v>-0.000568103021341937</v>
      </c>
      <c r="AN160">
        <v>0.0265417967675473</v>
      </c>
      <c r="AO160">
        <v>0.00128835855486293</v>
      </c>
      <c r="AP160">
        <v>0.0736004656047521</v>
      </c>
      <c r="AR160">
        <f t="shared" si="36"/>
        <v>-0.00882199045217662</v>
      </c>
      <c r="AS160">
        <f t="shared" si="37"/>
        <v>-0.0204181278954425</v>
      </c>
      <c r="AT160">
        <f t="shared" si="38"/>
        <v>-0.0142316251514704</v>
      </c>
      <c r="AU160">
        <f t="shared" si="39"/>
        <v>-0.0176452294538574</v>
      </c>
      <c r="AV160">
        <f t="shared" si="40"/>
        <v>0.0136199655003955</v>
      </c>
      <c r="AW160">
        <f t="shared" si="41"/>
        <v>0.00760630050783399</v>
      </c>
      <c r="AX160">
        <f t="shared" si="42"/>
        <v>-0.0207436155977575</v>
      </c>
      <c r="AY160">
        <f t="shared" si="43"/>
        <v>0.0512054942608651</v>
      </c>
      <c r="AZ160">
        <f t="shared" si="44"/>
        <v>-0.00348067928366397</v>
      </c>
      <c r="BA160">
        <f t="shared" si="45"/>
        <v>0.0231499960439486</v>
      </c>
      <c r="BB160">
        <f t="shared" si="46"/>
        <v>-0.00490078012684859</v>
      </c>
      <c r="BC160">
        <f t="shared" si="47"/>
        <v>0.0681460232470557</v>
      </c>
    </row>
    <row r="161" customHeight="1" spans="1:55">
      <c r="A161" s="39">
        <v>45267</v>
      </c>
      <c r="C161" s="7">
        <f>(PFC.NS!F159-PFC.NS!B159)/PFC.NS!B159</f>
        <v>-0.0233226578947369</v>
      </c>
      <c r="D161" s="7">
        <f>(RECLTD.NS!F159-RECLTD.NS!B159)/RECLTD.NS!B159</f>
        <v>-0.0268683187872693</v>
      </c>
      <c r="E161" s="7">
        <f>(OIL.NS!F159-OIL.NS!B159)/OIL.NS!B159</f>
        <v>-0.0319640341614907</v>
      </c>
      <c r="F161" s="7">
        <f>(ONGC.NS!F159-ONGC.NS!B159)/ONGC.NS!B159</f>
        <v>-0.0242364118736608</v>
      </c>
      <c r="G161" s="7">
        <f>(IOC.NS!F159-IOC.NS!B159)/IOC.NS!B159</f>
        <v>0.00872813777070309</v>
      </c>
      <c r="H161" s="7">
        <f>GAIL.NS!F159/GAIL.NS!B159-1</f>
        <v>-0.0202857245966263</v>
      </c>
      <c r="I161" s="7">
        <f>ENGINERSIN.NS!F159/ENGINERSIN.NS!B159-1</f>
        <v>-0.0294053207547169</v>
      </c>
      <c r="J161" s="7">
        <f>CONCOR.NS!F159/CONCOR.NS!B159-1</f>
        <v>0.0485675482365031</v>
      </c>
      <c r="K161" s="7">
        <f>COALINDIA.NS!F159/COALINDIA.NS!B159-1</f>
        <v>-0.0165576404711466</v>
      </c>
      <c r="L161" s="7">
        <f>BEL.NS!F159/BEL.NS!B159-1</f>
        <v>-0.0162264644704611</v>
      </c>
      <c r="M161" s="7">
        <f>COCHINSHIP.NS!F159/COCHINSHIP.NS!B159-1</f>
        <v>-0.0142717637065637</v>
      </c>
      <c r="N161" s="7">
        <f>SJVN.NS!F159/SJVN.NS!B159-1</f>
        <v>0.0638057988468801</v>
      </c>
      <c r="R161" s="7">
        <f t="shared" si="0"/>
        <v>0.000725366704971912</v>
      </c>
      <c r="S161" s="7">
        <f t="shared" si="1"/>
        <v>-0.00287650346397848</v>
      </c>
      <c r="T161" s="7">
        <f t="shared" si="2"/>
        <v>-0.00407839055337091</v>
      </c>
      <c r="U161" s="7">
        <f t="shared" si="3"/>
        <v>0.00572240236802853</v>
      </c>
      <c r="V161" s="7">
        <f t="shared" si="4"/>
        <v>0.0444800828516514</v>
      </c>
      <c r="W161" s="7">
        <f t="shared" si="5"/>
        <v>0.00395078522097399</v>
      </c>
      <c r="X161" s="7">
        <f t="shared" si="6"/>
        <v>-0.0199821037719029</v>
      </c>
      <c r="Y161" s="7">
        <f t="shared" si="7"/>
        <v>0.0566138254679935</v>
      </c>
      <c r="Z161" s="7">
        <f t="shared" si="8"/>
        <v>0.02423124839495</v>
      </c>
      <c r="AA161" s="7">
        <f t="shared" si="9"/>
        <v>-0.00813766141518712</v>
      </c>
      <c r="AB161" s="7">
        <f t="shared" si="10"/>
        <v>-0.00806519326474154</v>
      </c>
      <c r="AC161" s="41">
        <f t="shared" si="11"/>
        <v>0.0734037766341399</v>
      </c>
      <c r="AE161">
        <v>0.0196933393481886</v>
      </c>
      <c r="AF161">
        <v>0.0271249402689587</v>
      </c>
      <c r="AG161">
        <v>0.0105272830630544</v>
      </c>
      <c r="AH161">
        <v>-0.0149426264324179</v>
      </c>
      <c r="AI161">
        <v>-0.0212374835102881</v>
      </c>
      <c r="AJ161">
        <v>-0.0120398105406923</v>
      </c>
      <c r="AK161">
        <v>-0.0158605249409692</v>
      </c>
      <c r="AL161">
        <v>0.00100865453517114</v>
      </c>
      <c r="AM161">
        <v>-0.0027028904373312</v>
      </c>
      <c r="AN161">
        <v>-0.0100281978343523</v>
      </c>
      <c r="AO161">
        <v>-0.0130371783679901</v>
      </c>
      <c r="AP161">
        <v>-0.0250640576707151</v>
      </c>
      <c r="AR161">
        <f t="shared" si="36"/>
        <v>0.0148411984931128</v>
      </c>
      <c r="AS161">
        <f t="shared" si="37"/>
        <v>0.0217976022494348</v>
      </c>
      <c r="AT161">
        <f t="shared" si="38"/>
        <v>0.00682294097463838</v>
      </c>
      <c r="AU161">
        <f t="shared" si="39"/>
        <v>-0.0173698607140258</v>
      </c>
      <c r="AV161">
        <f t="shared" si="40"/>
        <v>-0.0246550794506911</v>
      </c>
      <c r="AW161">
        <f t="shared" si="41"/>
        <v>-0.0146936177997455</v>
      </c>
      <c r="AX161">
        <f t="shared" si="42"/>
        <v>-0.0197273637744088</v>
      </c>
      <c r="AY161">
        <f t="shared" si="43"/>
        <v>-0.000745621356587964</v>
      </c>
      <c r="AZ161">
        <f t="shared" si="44"/>
        <v>-0.00561546669965323</v>
      </c>
      <c r="BA161">
        <f t="shared" si="45"/>
        <v>-0.013419998557951</v>
      </c>
      <c r="BB161">
        <f t="shared" si="46"/>
        <v>-0.0192263170497016</v>
      </c>
      <c r="BC161">
        <f t="shared" si="47"/>
        <v>-0.0305185000284115</v>
      </c>
    </row>
    <row r="162" customHeight="1" spans="1:55">
      <c r="A162" s="39">
        <v>45268</v>
      </c>
      <c r="C162" s="7">
        <f>(PFC.NS!F160-PFC.NS!B160)/PFC.NS!B160</f>
        <v>-0.000478595178919594</v>
      </c>
      <c r="D162" s="7">
        <f>(RECLTD.NS!F160-RECLTD.NS!B160)/RECLTD.NS!B160</f>
        <v>0.0135239116161617</v>
      </c>
      <c r="E162" s="7">
        <f>(OIL.NS!F160-OIL.NS!B160)/OIL.NS!B160</f>
        <v>-0.0115897830590606</v>
      </c>
      <c r="F162" s="7">
        <f>(ONGC.NS!F160-ONGC.NS!B160)/ONGC.NS!B160</f>
        <v>-0.0336579774733658</v>
      </c>
      <c r="G162" s="7">
        <f>(IOC.NS!F160-IOC.NS!B160)/IOC.NS!B160</f>
        <v>-0.0274252881305724</v>
      </c>
      <c r="H162" s="7">
        <f>GAIL.NS!F160/GAIL.NS!B160-1</f>
        <v>-0.0472571698736926</v>
      </c>
      <c r="I162" s="7">
        <f>ENGINERSIN.NS!F160/ENGINERSIN.NS!B160-1</f>
        <v>-0.0315831164201549</v>
      </c>
      <c r="J162" s="7">
        <f>CONCOR.NS!F160/CONCOR.NS!B160-1</f>
        <v>-0.0237259976744186</v>
      </c>
      <c r="K162" s="7">
        <f>COALINDIA.NS!F160/COALINDIA.NS!B160-1</f>
        <v>-0.0141968295454545</v>
      </c>
      <c r="L162" s="7">
        <f>BEL.NS!F160/BEL.NS!B160-1</f>
        <v>-0.0233263207935672</v>
      </c>
      <c r="M162" s="7">
        <f>COCHINSHIP.NS!F160/COCHINSHIP.NS!B160-1</f>
        <v>-0.0217516413043478</v>
      </c>
      <c r="N162" s="7">
        <f>SJVN.NS!F160/SJVN.NS!B160-1</f>
        <v>-0.0386188514202267</v>
      </c>
      <c r="R162" s="7">
        <f t="shared" si="0"/>
        <v>0.0235694294207892</v>
      </c>
      <c r="S162" s="7">
        <f t="shared" si="1"/>
        <v>0.0375157269394525</v>
      </c>
      <c r="T162" s="7">
        <f t="shared" si="2"/>
        <v>0.0162958605490592</v>
      </c>
      <c r="U162" s="7">
        <f t="shared" si="3"/>
        <v>-0.00369916323167641</v>
      </c>
      <c r="V162" s="7">
        <f t="shared" si="4"/>
        <v>0.00832665695037592</v>
      </c>
      <c r="W162" s="7">
        <f t="shared" si="5"/>
        <v>-0.0230206600560923</v>
      </c>
      <c r="X162" s="7">
        <f t="shared" si="6"/>
        <v>-0.0221598994373408</v>
      </c>
      <c r="Y162" s="7">
        <f t="shared" si="7"/>
        <v>-0.0156797204429283</v>
      </c>
      <c r="Z162" s="7">
        <f t="shared" si="8"/>
        <v>0.0265920593206421</v>
      </c>
      <c r="AA162" s="7">
        <f t="shared" si="9"/>
        <v>-0.0152375177382933</v>
      </c>
      <c r="AB162" s="7">
        <f t="shared" si="10"/>
        <v>-0.0155450708625257</v>
      </c>
      <c r="AC162" s="41">
        <f t="shared" si="11"/>
        <v>-0.0290208736329669</v>
      </c>
      <c r="AE162">
        <v>0.0127884029770973</v>
      </c>
      <c r="AF162">
        <v>0.00712704715857453</v>
      </c>
      <c r="AG162">
        <v>-0.00360128058023256</v>
      </c>
      <c r="AH162">
        <v>0.0093969145155781</v>
      </c>
      <c r="AI162">
        <v>-0.0110030985968559</v>
      </c>
      <c r="AJ162">
        <v>0.00497515952706218</v>
      </c>
      <c r="AK162">
        <v>0.0427906701536888</v>
      </c>
      <c r="AL162">
        <v>0.00165885230394883</v>
      </c>
      <c r="AM162">
        <v>0.00752147405895684</v>
      </c>
      <c r="AN162">
        <v>0.0156253174111639</v>
      </c>
      <c r="AO162">
        <v>0.0108890857673535</v>
      </c>
      <c r="AP162">
        <v>0.0112171701092733</v>
      </c>
      <c r="AR162">
        <f t="shared" si="36"/>
        <v>0.00793626212202142</v>
      </c>
      <c r="AS162">
        <f t="shared" si="37"/>
        <v>0.00179970913905064</v>
      </c>
      <c r="AT162">
        <f t="shared" si="38"/>
        <v>-0.0073056226686486</v>
      </c>
      <c r="AU162">
        <f t="shared" si="39"/>
        <v>0.00696968023397027</v>
      </c>
      <c r="AV162">
        <f t="shared" si="40"/>
        <v>-0.0144206945372589</v>
      </c>
      <c r="AW162">
        <f t="shared" si="41"/>
        <v>0.00232135226800899</v>
      </c>
      <c r="AX162">
        <f t="shared" si="42"/>
        <v>0.0389238313202492</v>
      </c>
      <c r="AY162">
        <f t="shared" si="43"/>
        <v>-9.54235878102732e-5</v>
      </c>
      <c r="AZ162">
        <f t="shared" si="44"/>
        <v>0.00460889779663481</v>
      </c>
      <c r="BA162">
        <f t="shared" si="45"/>
        <v>0.0122335166875652</v>
      </c>
      <c r="BB162">
        <f t="shared" si="46"/>
        <v>0.00469994708564199</v>
      </c>
      <c r="BC162">
        <f t="shared" si="47"/>
        <v>0.00576272775157688</v>
      </c>
    </row>
    <row r="163" customHeight="1" spans="1:55">
      <c r="A163" s="39">
        <v>45271</v>
      </c>
      <c r="C163" s="7">
        <f>(PFC.NS!F161-PFC.NS!B161)/PFC.NS!B161</f>
        <v>-0.00676035492227973</v>
      </c>
      <c r="D163" s="7">
        <f>(RECLTD.NS!F161-RECLTD.NS!B161)/RECLTD.NS!B161</f>
        <v>-0.00730315793802098</v>
      </c>
      <c r="E163" s="7">
        <f>(OIL.NS!F161-OIL.NS!B161)/OIL.NS!B161</f>
        <v>-0.0252361428571428</v>
      </c>
      <c r="F163" s="7">
        <f>(ONGC.NS!F161-ONGC.NS!B161)/ONGC.NS!B161</f>
        <v>-0.0106735649225035</v>
      </c>
      <c r="G163" s="7">
        <f>(IOC.NS!F161-IOC.NS!B161)/IOC.NS!B161</f>
        <v>-0.0200166969138166</v>
      </c>
      <c r="H163" s="7">
        <f>GAIL.NS!F161/GAIL.NS!B161-1</f>
        <v>-0.0233622344156609</v>
      </c>
      <c r="I163" s="7">
        <f>ENGINERSIN.NS!F161/ENGINERSIN.NS!B161-1</f>
        <v>0.0264616774320818</v>
      </c>
      <c r="J163" s="7">
        <f>CONCOR.NS!F161/CONCOR.NS!B161-1</f>
        <v>-0.0063923214160968</v>
      </c>
      <c r="K163" s="7">
        <f>COALINDIA.NS!F161/COALINDIA.NS!B161-1</f>
        <v>-0.00392442165242168</v>
      </c>
      <c r="L163" s="7">
        <f>BEL.NS!F161/BEL.NS!B161-1</f>
        <v>0.00167693989342421</v>
      </c>
      <c r="M163" s="7">
        <f>COCHINSHIP.NS!F161/COCHINSHIP.NS!B161-1</f>
        <v>0.00128043545908074</v>
      </c>
      <c r="N163" s="7">
        <f>SJVN.NS!F161/SJVN.NS!B161-1</f>
        <v>-0.0015420911144044</v>
      </c>
      <c r="R163" s="7">
        <f t="shared" si="0"/>
        <v>0.0172876696774291</v>
      </c>
      <c r="S163" s="7">
        <f t="shared" si="1"/>
        <v>0.0166886573852699</v>
      </c>
      <c r="T163" s="7">
        <f t="shared" si="2"/>
        <v>0.00264950075097693</v>
      </c>
      <c r="U163" s="7">
        <f t="shared" si="3"/>
        <v>0.0192852493191859</v>
      </c>
      <c r="V163" s="7">
        <f t="shared" si="4"/>
        <v>0.0157352481671318</v>
      </c>
      <c r="W163" s="7">
        <f t="shared" si="5"/>
        <v>0.000874275401939368</v>
      </c>
      <c r="X163" s="7">
        <f t="shared" si="6"/>
        <v>0.0358848944148959</v>
      </c>
      <c r="Y163" s="7">
        <f t="shared" si="7"/>
        <v>0.00165395581539354</v>
      </c>
      <c r="Z163" s="7">
        <f t="shared" si="8"/>
        <v>0.0368644672136749</v>
      </c>
      <c r="AA163" s="7">
        <f t="shared" si="9"/>
        <v>0.00976574294869815</v>
      </c>
      <c r="AB163" s="7">
        <f t="shared" si="10"/>
        <v>0.00748700590090289</v>
      </c>
      <c r="AC163" s="41">
        <f t="shared" si="11"/>
        <v>0.00805588667285542</v>
      </c>
      <c r="AE163">
        <v>0.000385026695309632</v>
      </c>
      <c r="AF163">
        <v>-0.000367356901982155</v>
      </c>
      <c r="AG163">
        <v>-0.0191628551105955</v>
      </c>
      <c r="AH163">
        <v>-0.0122077132820136</v>
      </c>
      <c r="AI163">
        <v>0.00042546692291951</v>
      </c>
      <c r="AJ163">
        <v>-0.0164407250655043</v>
      </c>
      <c r="AK163">
        <v>-0.0128993495001684</v>
      </c>
      <c r="AL163">
        <v>0.012998394490738</v>
      </c>
      <c r="AM163">
        <v>-0.0175430411281229</v>
      </c>
      <c r="AN163">
        <v>-0.00279459683885454</v>
      </c>
      <c r="AO163">
        <v>-0.0215783761737296</v>
      </c>
      <c r="AP163">
        <v>0.016044631121713</v>
      </c>
      <c r="AR163">
        <f t="shared" si="36"/>
        <v>-0.00446711415976621</v>
      </c>
      <c r="AS163">
        <f t="shared" si="37"/>
        <v>-0.00569469492150604</v>
      </c>
      <c r="AT163">
        <f t="shared" si="38"/>
        <v>-0.0228671971990116</v>
      </c>
      <c r="AU163">
        <f t="shared" si="39"/>
        <v>-0.0146349475636214</v>
      </c>
      <c r="AV163">
        <f t="shared" si="40"/>
        <v>-0.00299212901748352</v>
      </c>
      <c r="AW163">
        <f t="shared" si="41"/>
        <v>-0.0190945323245575</v>
      </c>
      <c r="AX163">
        <f t="shared" si="42"/>
        <v>-0.016766188333608</v>
      </c>
      <c r="AY163">
        <f t="shared" si="43"/>
        <v>0.0112441185989789</v>
      </c>
      <c r="AZ163">
        <f t="shared" si="44"/>
        <v>-0.0204556173904449</v>
      </c>
      <c r="BA163">
        <f t="shared" si="45"/>
        <v>-0.00618639756245325</v>
      </c>
      <c r="BB163">
        <f t="shared" si="46"/>
        <v>-0.0277675148554411</v>
      </c>
      <c r="BC163">
        <f t="shared" si="47"/>
        <v>0.0105901887640166</v>
      </c>
    </row>
    <row r="164" customHeight="1" spans="1:55">
      <c r="A164" s="39">
        <v>45272</v>
      </c>
      <c r="C164" s="7">
        <f>(PFC.NS!F162-PFC.NS!B162)/PFC.NS!B162</f>
        <v>-0.0199613105410302</v>
      </c>
      <c r="D164" s="7">
        <f>(RECLTD.NS!F162-RECLTD.NS!B162)/RECLTD.NS!B162</f>
        <v>-0.0201801554827375</v>
      </c>
      <c r="E164" s="7">
        <f>(OIL.NS!F162-OIL.NS!B162)/OIL.NS!B162</f>
        <v>-0.0370085879593433</v>
      </c>
      <c r="F164" s="7">
        <f>(ONGC.NS!F162-ONGC.NS!B162)/ONGC.NS!B162</f>
        <v>-0.022181300160162</v>
      </c>
      <c r="G164" s="7">
        <f>(IOC.NS!F162-IOC.NS!B162)/IOC.NS!B162</f>
        <v>-0.00381353389830505</v>
      </c>
      <c r="H164" s="7">
        <f>GAIL.NS!F162/GAIL.NS!B162-1</f>
        <v>-0.0460987441453653</v>
      </c>
      <c r="I164" s="7">
        <f>ENGINERSIN.NS!F162/ENGINERSIN.NS!B162-1</f>
        <v>-0.0339190617283951</v>
      </c>
      <c r="J164" s="7">
        <f>CONCOR.NS!F162/CONCOR.NS!B162-1</f>
        <v>0.00234403764705893</v>
      </c>
      <c r="K164" s="7">
        <f>COALINDIA.NS!F162/COALINDIA.NS!B162-1</f>
        <v>-0.0299517780028538</v>
      </c>
      <c r="L164" s="7">
        <f>BEL.NS!F162/BEL.NS!B162-1</f>
        <v>-0.0174128658186433</v>
      </c>
      <c r="M164" s="7">
        <f>COCHINSHIP.NS!F162/COCHINSHIP.NS!B162-1</f>
        <v>-0.0306475272161743</v>
      </c>
      <c r="N164" s="7">
        <f>SJVN.NS!F162/SJVN.NS!B162-1</f>
        <v>0.00221307044265173</v>
      </c>
      <c r="R164" s="7">
        <f t="shared" si="0"/>
        <v>0.00408671405867862</v>
      </c>
      <c r="S164" s="7">
        <f t="shared" si="1"/>
        <v>0.0038116598405534</v>
      </c>
      <c r="T164" s="7">
        <f t="shared" si="2"/>
        <v>-0.00912294435122355</v>
      </c>
      <c r="U164" s="7">
        <f t="shared" si="3"/>
        <v>0.00777751408152739</v>
      </c>
      <c r="V164" s="7">
        <f t="shared" si="4"/>
        <v>0.0319384111826433</v>
      </c>
      <c r="W164" s="7">
        <f t="shared" si="5"/>
        <v>-0.0218622343277651</v>
      </c>
      <c r="X164" s="7">
        <f t="shared" si="6"/>
        <v>-0.0244958447455811</v>
      </c>
      <c r="Y164" s="7">
        <f t="shared" si="7"/>
        <v>0.0103903148785493</v>
      </c>
      <c r="Z164" s="7">
        <f t="shared" si="8"/>
        <v>0.0108371108632428</v>
      </c>
      <c r="AA164" s="7">
        <f t="shared" si="9"/>
        <v>-0.00932406276336938</v>
      </c>
      <c r="AB164" s="7">
        <f t="shared" si="10"/>
        <v>-0.0244409567743521</v>
      </c>
      <c r="AC164" s="41">
        <f t="shared" si="11"/>
        <v>0.0118110482299116</v>
      </c>
      <c r="AE164">
        <v>0.079154046860031</v>
      </c>
      <c r="AF164">
        <v>0.0858674711100113</v>
      </c>
      <c r="AG164">
        <v>-0.00818829608838743</v>
      </c>
      <c r="AH164">
        <v>-0.0115816496925658</v>
      </c>
      <c r="AI164">
        <v>0.0177070305626692</v>
      </c>
      <c r="AJ164">
        <v>0.0164407250655042</v>
      </c>
      <c r="AK164">
        <v>0.00819942943355441</v>
      </c>
      <c r="AL164">
        <v>0.00826346613753334</v>
      </c>
      <c r="AM164">
        <v>-0.00664069714735521</v>
      </c>
      <c r="AN164">
        <v>0.0126681765373324</v>
      </c>
      <c r="AO164">
        <v>0.018249538216834</v>
      </c>
      <c r="AP164">
        <v>0.0157912717242423</v>
      </c>
      <c r="AR164">
        <f t="shared" si="36"/>
        <v>0.0743019060049552</v>
      </c>
      <c r="AS164">
        <f t="shared" si="37"/>
        <v>0.0805401330904874</v>
      </c>
      <c r="AT164">
        <f t="shared" si="38"/>
        <v>-0.0118926381768035</v>
      </c>
      <c r="AU164">
        <f t="shared" si="39"/>
        <v>-0.0140088839741737</v>
      </c>
      <c r="AV164">
        <f t="shared" si="40"/>
        <v>0.0142894346222661</v>
      </c>
      <c r="AW164">
        <f t="shared" si="41"/>
        <v>0.013786917806451</v>
      </c>
      <c r="AX164">
        <f t="shared" si="42"/>
        <v>0.00433259060011481</v>
      </c>
      <c r="AY164">
        <f t="shared" si="43"/>
        <v>0.00650919024577424</v>
      </c>
      <c r="AZ164">
        <f t="shared" si="44"/>
        <v>-0.00955327340967725</v>
      </c>
      <c r="BA164">
        <f t="shared" si="45"/>
        <v>0.00927637581373367</v>
      </c>
      <c r="BB164">
        <f t="shared" si="46"/>
        <v>0.0120603995351225</v>
      </c>
      <c r="BC164">
        <f t="shared" si="47"/>
        <v>0.0103368293665459</v>
      </c>
    </row>
    <row r="165" customHeight="1" spans="1:55">
      <c r="A165" s="39">
        <v>45273</v>
      </c>
      <c r="C165" s="7">
        <f>(PFC.NS!F163-PFC.NS!B163)/PFC.NS!B163</f>
        <v>0.058871566653383</v>
      </c>
      <c r="D165" s="7">
        <f>(RECLTD.NS!F163-RECLTD.NS!B163)/RECLTD.NS!B163</f>
        <v>0.0739221341463414</v>
      </c>
      <c r="E165" s="7">
        <f>(OIL.NS!F163-OIL.NS!B163)/OIL.NS!B163</f>
        <v>-0.0211362596153846</v>
      </c>
      <c r="F165" s="7">
        <f>(ONGC.NS!F163-ONGC.NS!B163)/ONGC.NS!B163</f>
        <v>-0.0257735320094227</v>
      </c>
      <c r="G165" s="7">
        <f>(IOC.NS!F163-IOC.NS!B163)/IOC.NS!B163</f>
        <v>0.00970465822784811</v>
      </c>
      <c r="H165" s="7">
        <f>GAIL.NS!F163/GAIL.NS!B163-1</f>
        <v>-0.0163385900825908</v>
      </c>
      <c r="I165" s="7">
        <f>ENGINERSIN.NS!F163/ENGINERSIN.NS!B163-1</f>
        <v>-0.00508427471307915</v>
      </c>
      <c r="J165" s="7">
        <f>CONCOR.NS!F163/CONCOR.NS!B163-1</f>
        <v>0.00363572633491582</v>
      </c>
      <c r="K165" s="7">
        <f>COALINDIA.NS!F163/COALINDIA.NS!B163-1</f>
        <v>-0.0232719694895014</v>
      </c>
      <c r="L165" s="7">
        <f>BEL.NS!F163/BEL.NS!B163-1</f>
        <v>0.00909021864713266</v>
      </c>
      <c r="M165" s="7">
        <f>COCHINSHIP.NS!F163/COCHINSHIP.NS!B163-1</f>
        <v>0.00990040588466279</v>
      </c>
      <c r="N165" s="7">
        <f>SJVN.NS!F163/SJVN.NS!B163-1</f>
        <v>0.00422508200793814</v>
      </c>
      <c r="R165" s="7">
        <f t="shared" si="0"/>
        <v>0.0829195912530918</v>
      </c>
      <c r="S165" s="7">
        <f t="shared" si="1"/>
        <v>0.0979139494696322</v>
      </c>
      <c r="T165" s="7">
        <f t="shared" si="2"/>
        <v>0.00674938399273513</v>
      </c>
      <c r="U165" s="7">
        <f t="shared" si="3"/>
        <v>0.00418528223226668</v>
      </c>
      <c r="V165" s="7">
        <f t="shared" si="4"/>
        <v>0.0454566033087964</v>
      </c>
      <c r="W165" s="7">
        <f t="shared" si="5"/>
        <v>0.00789791973500949</v>
      </c>
      <c r="X165" s="7">
        <f t="shared" si="6"/>
        <v>0.00433894226973489</v>
      </c>
      <c r="Y165" s="7">
        <f t="shared" si="7"/>
        <v>0.0116820035664062</v>
      </c>
      <c r="Z165" s="7">
        <f t="shared" si="8"/>
        <v>0.0175169193765952</v>
      </c>
      <c r="AA165" s="7">
        <f t="shared" si="9"/>
        <v>0.0171790217024066</v>
      </c>
      <c r="AB165" s="7">
        <f t="shared" si="10"/>
        <v>0.0161069763264849</v>
      </c>
      <c r="AC165" s="41">
        <f t="shared" si="11"/>
        <v>0.013823059795198</v>
      </c>
      <c r="AE165">
        <v>0.00307737453303749</v>
      </c>
      <c r="AF165">
        <v>-0.00608863440614543</v>
      </c>
      <c r="AG165">
        <v>0.0449212773041849</v>
      </c>
      <c r="AH165">
        <v>0.0143924484590014</v>
      </c>
      <c r="AI165">
        <v>0.00375388136334621</v>
      </c>
      <c r="AJ165">
        <v>0.0314052058399446</v>
      </c>
      <c r="AK165">
        <v>0.0597374260630564</v>
      </c>
      <c r="AL165">
        <v>0.014955733307934</v>
      </c>
      <c r="AM165">
        <v>0.00692838138365906</v>
      </c>
      <c r="AN165">
        <v>0.00703680961536374</v>
      </c>
      <c r="AO165">
        <v>-0.0218515766838243</v>
      </c>
      <c r="AP165">
        <v>0.0515902833444509</v>
      </c>
      <c r="AR165">
        <f t="shared" si="36"/>
        <v>-0.00177476632203836</v>
      </c>
      <c r="AS165">
        <f t="shared" si="37"/>
        <v>-0.0114159724256693</v>
      </c>
      <c r="AT165">
        <f t="shared" si="38"/>
        <v>0.0412169352157689</v>
      </c>
      <c r="AU165">
        <f t="shared" si="39"/>
        <v>0.0119652141773936</v>
      </c>
      <c r="AV165">
        <f t="shared" si="40"/>
        <v>0.00033628542294318</v>
      </c>
      <c r="AW165">
        <f t="shared" si="41"/>
        <v>0.0287513985808914</v>
      </c>
      <c r="AX165">
        <f t="shared" si="42"/>
        <v>0.0558705872296168</v>
      </c>
      <c r="AY165">
        <f t="shared" si="43"/>
        <v>0.0132014574161749</v>
      </c>
      <c r="AZ165">
        <f t="shared" si="44"/>
        <v>0.00401580512133703</v>
      </c>
      <c r="BA165">
        <f t="shared" si="45"/>
        <v>0.00364500889176503</v>
      </c>
      <c r="BB165">
        <f t="shared" si="46"/>
        <v>-0.0280407153655359</v>
      </c>
      <c r="BC165">
        <f t="shared" si="47"/>
        <v>0.0461358409867545</v>
      </c>
    </row>
    <row r="166" customHeight="1" spans="1:55">
      <c r="A166" s="39">
        <v>45274</v>
      </c>
      <c r="C166" s="7">
        <f>(PFC.NS!F164-PFC.NS!B164)/PFC.NS!B164</f>
        <v>-0.0215929061805512</v>
      </c>
      <c r="D166" s="7">
        <f>(RECLTD.NS!F164-RECLTD.NS!B164)/RECLTD.NS!B164</f>
        <v>-0.0209500111856824</v>
      </c>
      <c r="E166" s="7">
        <f>(OIL.NS!F164-OIL.NS!B164)/OIL.NS!B164</f>
        <v>0.0165075576770088</v>
      </c>
      <c r="F166" s="7">
        <f>(ONGC.NS!F164-ONGC.NS!B164)/ONGC.NS!B164</f>
        <v>-0.0141732265698793</v>
      </c>
      <c r="G166" s="7">
        <f>(IOC.NS!F164-IOC.NS!B164)/IOC.NS!B164</f>
        <v>-0.00331951867219918</v>
      </c>
      <c r="H166" s="7">
        <f>GAIL.NS!F164/GAIL.NS!B164-1</f>
        <v>-0.00604345070422541</v>
      </c>
      <c r="I166" s="7">
        <f>ENGINERSIN.NS!F164/ENGINERSIN.NS!B164-1</f>
        <v>0.041063214707143</v>
      </c>
      <c r="J166" s="7">
        <f>CONCOR.NS!F164/CONCOR.NS!B164-1</f>
        <v>0.00699400417584384</v>
      </c>
      <c r="K166" s="7">
        <f>COALINDIA.NS!F164/COALINDIA.NS!B164-1</f>
        <v>-0.0159180807817384</v>
      </c>
      <c r="L166" s="7">
        <f>BEL.NS!F164/BEL.NS!B164-1</f>
        <v>-0.00185285094348797</v>
      </c>
      <c r="M166" s="7">
        <f>COCHINSHIP.NS!F164/COCHINSHIP.NS!B164-1</f>
        <v>-0.0314592003665184</v>
      </c>
      <c r="N166" s="7">
        <f>SJVN.NS!F164/SJVN.NS!B164-1</f>
        <v>0.0325132192513369</v>
      </c>
      <c r="R166" s="7">
        <f t="shared" si="0"/>
        <v>0.00245511841915759</v>
      </c>
      <c r="S166" s="7">
        <f t="shared" si="1"/>
        <v>0.00304180413760847</v>
      </c>
      <c r="T166" s="7">
        <f t="shared" si="2"/>
        <v>0.0443932012851285</v>
      </c>
      <c r="U166" s="7">
        <f t="shared" si="3"/>
        <v>0.01578558767181</v>
      </c>
      <c r="V166" s="7">
        <f t="shared" si="4"/>
        <v>0.0324324264087492</v>
      </c>
      <c r="W166" s="7">
        <f t="shared" si="5"/>
        <v>0.0181930591133748</v>
      </c>
      <c r="X166" s="7">
        <f t="shared" si="6"/>
        <v>0.0504864316899571</v>
      </c>
      <c r="Y166" s="7">
        <f t="shared" si="7"/>
        <v>0.0150402814073342</v>
      </c>
      <c r="Z166" s="7">
        <f t="shared" si="8"/>
        <v>0.0248708080843582</v>
      </c>
      <c r="AA166" s="7">
        <f t="shared" si="9"/>
        <v>0.00623595211178597</v>
      </c>
      <c r="AB166" s="7">
        <f t="shared" si="10"/>
        <v>-0.0252526299246962</v>
      </c>
      <c r="AC166" s="41">
        <f t="shared" si="11"/>
        <v>0.0421111970385967</v>
      </c>
      <c r="AE166">
        <v>-0.0258574153088903</v>
      </c>
      <c r="AF166">
        <v>-0.023457786058734</v>
      </c>
      <c r="AG166">
        <v>-0.00324189179286561</v>
      </c>
      <c r="AH166">
        <v>0.0256941567293554</v>
      </c>
      <c r="AI166">
        <v>0.0303426720499804</v>
      </c>
      <c r="AJ166">
        <v>0.00205910310576019</v>
      </c>
      <c r="AK166">
        <v>-0.00474499826300631</v>
      </c>
      <c r="AL166">
        <v>-0.0182645356501199</v>
      </c>
      <c r="AM166">
        <v>0.00688079860973492</v>
      </c>
      <c r="AN166">
        <v>0.0303282132334531</v>
      </c>
      <c r="AO166">
        <v>0.00866292667916972</v>
      </c>
      <c r="AP166">
        <v>-0.0118710128697488</v>
      </c>
      <c r="AR166">
        <f t="shared" si="36"/>
        <v>-0.0307095561639661</v>
      </c>
      <c r="AS166">
        <f t="shared" si="37"/>
        <v>-0.0287851240782579</v>
      </c>
      <c r="AT166">
        <f t="shared" si="38"/>
        <v>-0.00694623388128165</v>
      </c>
      <c r="AU166">
        <f t="shared" si="39"/>
        <v>0.0232669224477475</v>
      </c>
      <c r="AV166">
        <f t="shared" si="40"/>
        <v>0.0269250761095774</v>
      </c>
      <c r="AW166">
        <f t="shared" si="41"/>
        <v>-0.000594704153293003</v>
      </c>
      <c r="AX166">
        <f t="shared" si="42"/>
        <v>-0.00861183709644592</v>
      </c>
      <c r="AY166">
        <f t="shared" si="43"/>
        <v>-0.020018811541879</v>
      </c>
      <c r="AZ166">
        <f t="shared" si="44"/>
        <v>0.00396822234741289</v>
      </c>
      <c r="BA166">
        <f t="shared" si="45"/>
        <v>0.0269364125098544</v>
      </c>
      <c r="BB166">
        <f t="shared" si="46"/>
        <v>0.0024737879974582</v>
      </c>
      <c r="BC166">
        <f t="shared" si="47"/>
        <v>-0.0173254552274452</v>
      </c>
    </row>
    <row r="167" customHeight="1" spans="1:55">
      <c r="A167" s="39">
        <v>45275</v>
      </c>
      <c r="C167" s="7">
        <f>(PFC.NS!F165-PFC.NS!B165)/PFC.NS!B165</f>
        <v>-0.0413871875659018</v>
      </c>
      <c r="D167" s="7">
        <f>(RECLTD.NS!F165-RECLTD.NS!B165)/RECLTD.NS!B165</f>
        <v>-0.0350138577878104</v>
      </c>
      <c r="E167" s="7">
        <f>(OIL.NS!F165-OIL.NS!B165)/OIL.NS!B165</f>
        <v>-0.020447295017282</v>
      </c>
      <c r="F167" s="7">
        <f>(ONGC.NS!F165-ONGC.NS!B165)/ONGC.NS!B165</f>
        <v>0.00456224081115335</v>
      </c>
      <c r="G167" s="7">
        <f>(IOC.NS!F165-IOC.NS!B165)/IOC.NS!B165</f>
        <v>0.0290939311115395</v>
      </c>
      <c r="H167" s="7">
        <f>GAIL.NS!F165/GAIL.NS!B165-1</f>
        <v>-0.0378724149659865</v>
      </c>
      <c r="I167" s="7">
        <f>ENGINERSIN.NS!F165/ENGINERSIN.NS!B165-1</f>
        <v>-0.0164358289085547</v>
      </c>
      <c r="J167" s="7">
        <f>CONCOR.NS!F165/CONCOR.NS!B165-1</f>
        <v>-0.0259109863481228</v>
      </c>
      <c r="K167" s="7">
        <f>COALINDIA.NS!F165/COALINDIA.NS!B165-1</f>
        <v>-0.0113882885714286</v>
      </c>
      <c r="L167" s="7">
        <f>BEL.NS!F165/BEL.NS!B165-1</f>
        <v>0.0109084698795181</v>
      </c>
      <c r="M167" s="7">
        <f>COCHINSHIP.NS!F165/COCHINSHIP.NS!B165-1</f>
        <v>-0.00237910179385425</v>
      </c>
      <c r="N167" s="7">
        <f>SJVN.NS!F165/SJVN.NS!B165-1</f>
        <v>-0.0260261672085604</v>
      </c>
      <c r="R167" s="7">
        <f t="shared" si="0"/>
        <v>-0.017339162966193</v>
      </c>
      <c r="S167" s="7">
        <f t="shared" si="1"/>
        <v>-0.0110220424645196</v>
      </c>
      <c r="T167" s="7">
        <f t="shared" si="2"/>
        <v>0.00743834859083772</v>
      </c>
      <c r="U167" s="7">
        <f t="shared" si="3"/>
        <v>0.0345210550528427</v>
      </c>
      <c r="V167" s="7">
        <f t="shared" si="4"/>
        <v>0.0648458761924879</v>
      </c>
      <c r="W167" s="7">
        <f t="shared" si="5"/>
        <v>-0.0136359051483862</v>
      </c>
      <c r="X167" s="7">
        <f t="shared" si="6"/>
        <v>-0.00701261192574062</v>
      </c>
      <c r="Y167" s="7">
        <f t="shared" si="7"/>
        <v>-0.0178647091166325</v>
      </c>
      <c r="Z167" s="7">
        <f t="shared" si="8"/>
        <v>0.029400600294668</v>
      </c>
      <c r="AA167" s="7">
        <f t="shared" si="9"/>
        <v>0.018997272934792</v>
      </c>
      <c r="AB167" s="7">
        <f t="shared" si="10"/>
        <v>0.0038274686479679</v>
      </c>
      <c r="AC167" s="41">
        <f t="shared" si="11"/>
        <v>-0.0164281894213006</v>
      </c>
      <c r="AE167">
        <v>-0.00121344981573925</v>
      </c>
      <c r="AF167">
        <v>0.0074975465988074</v>
      </c>
      <c r="AG167">
        <v>-0.00418386892480861</v>
      </c>
      <c r="AH167">
        <v>-0.0102488175823614</v>
      </c>
      <c r="AI167">
        <v>0.00443276968264985</v>
      </c>
      <c r="AJ167">
        <v>-0.00550030642980433</v>
      </c>
      <c r="AK167">
        <v>0.00296828377355945</v>
      </c>
      <c r="AL167">
        <v>0.0109296347254546</v>
      </c>
      <c r="AM167">
        <v>-0.00673694096799888</v>
      </c>
      <c r="AN167">
        <v>0.0213613728267893</v>
      </c>
      <c r="AO167">
        <v>0.00988805411367899</v>
      </c>
      <c r="AP167">
        <v>-0.0327206873800618</v>
      </c>
      <c r="AR167">
        <f t="shared" si="36"/>
        <v>-0.0060655906708151</v>
      </c>
      <c r="AS167">
        <f t="shared" si="37"/>
        <v>0.00217020857928351</v>
      </c>
      <c r="AT167">
        <f t="shared" si="38"/>
        <v>-0.00788821101322465</v>
      </c>
      <c r="AU167">
        <f t="shared" si="39"/>
        <v>-0.0126760518639692</v>
      </c>
      <c r="AV167">
        <f t="shared" si="40"/>
        <v>0.00101517374224683</v>
      </c>
      <c r="AW167">
        <f t="shared" si="41"/>
        <v>-0.00815411368885752</v>
      </c>
      <c r="AX167">
        <f t="shared" si="42"/>
        <v>-0.000898555059880154</v>
      </c>
      <c r="AY167">
        <f t="shared" si="43"/>
        <v>0.00917535883369546</v>
      </c>
      <c r="AZ167">
        <f t="shared" si="44"/>
        <v>-0.00964951723032091</v>
      </c>
      <c r="BA167">
        <f t="shared" si="45"/>
        <v>0.0179695721031906</v>
      </c>
      <c r="BB167">
        <f t="shared" si="46"/>
        <v>0.00369891543196747</v>
      </c>
      <c r="BC167">
        <f t="shared" si="47"/>
        <v>-0.0381751297377582</v>
      </c>
    </row>
    <row r="168" customHeight="1" spans="1:55">
      <c r="A168" s="39">
        <v>45278</v>
      </c>
      <c r="C168" s="7">
        <f>(PFC.NS!F166-PFC.NS!B166)/PFC.NS!B166</f>
        <v>-0.0170053170120392</v>
      </c>
      <c r="D168" s="7">
        <f>(RECLTD.NS!F166-RECLTD.NS!B166)/RECLTD.NS!B166</f>
        <v>-0.00264902624546911</v>
      </c>
      <c r="E168" s="7">
        <f>(OIL.NS!F166-OIL.NS!B166)/OIL.NS!B166</f>
        <v>-0.0181941253496531</v>
      </c>
      <c r="F168" s="7">
        <f>(ONGC.NS!F166-ONGC.NS!B166)/ONGC.NS!B166</f>
        <v>-0.024474170239132</v>
      </c>
      <c r="G168" s="7">
        <f>(IOC.NS!F166-IOC.NS!B166)/IOC.NS!B166</f>
        <v>-0.000803527540462671</v>
      </c>
      <c r="H168" s="7">
        <f>GAIL.NS!F166/GAIL.NS!B166-1</f>
        <v>-0.0365961164383561</v>
      </c>
      <c r="I168" s="7">
        <f>ENGINERSIN.NS!F166/ENGINERSIN.NS!B166-1</f>
        <v>-0.00173303283582082</v>
      </c>
      <c r="J168" s="7">
        <f>CONCOR.NS!F166/CONCOR.NS!B166-1</f>
        <v>0.00602449523819626</v>
      </c>
      <c r="K168" s="7">
        <f>COALINDIA.NS!F166/COALINDIA.NS!B166-1</f>
        <v>-0.0208237692307692</v>
      </c>
      <c r="L168" s="7">
        <f>BEL.NS!F166/BEL.NS!B166-1</f>
        <v>-0.00183967394468709</v>
      </c>
      <c r="M168" s="7">
        <f>COCHINSHIP.NS!F166/COCHINSHIP.NS!B166-1</f>
        <v>-0.00180459744936678</v>
      </c>
      <c r="N168" s="7">
        <f>SJVN.NS!F166/SJVN.NS!B166-1</f>
        <v>-0.0265716821628188</v>
      </c>
      <c r="R168" s="7">
        <f t="shared" si="0"/>
        <v>0.00704270758766957</v>
      </c>
      <c r="S168" s="7">
        <f t="shared" si="1"/>
        <v>0.0213427890778217</v>
      </c>
      <c r="T168" s="7">
        <f t="shared" si="2"/>
        <v>0.00969151825846662</v>
      </c>
      <c r="U168" s="7">
        <f t="shared" si="3"/>
        <v>0.00548464400255731</v>
      </c>
      <c r="V168" s="7">
        <f t="shared" si="4"/>
        <v>0.0349484175404857</v>
      </c>
      <c r="W168" s="7">
        <f t="shared" si="5"/>
        <v>-0.0123596066207559</v>
      </c>
      <c r="X168" s="7">
        <f t="shared" si="6"/>
        <v>0.00769018414699322</v>
      </c>
      <c r="Y168" s="7">
        <f t="shared" si="7"/>
        <v>0.0140707724696866</v>
      </c>
      <c r="Z168" s="7">
        <f t="shared" si="8"/>
        <v>0.0199651196353274</v>
      </c>
      <c r="AA168" s="7">
        <f t="shared" si="9"/>
        <v>0.00624912911058684</v>
      </c>
      <c r="AB168" s="7">
        <f t="shared" si="10"/>
        <v>0.00440197299245537</v>
      </c>
      <c r="AC168" s="41">
        <f t="shared" si="11"/>
        <v>-0.016973704375559</v>
      </c>
      <c r="AE168">
        <v>-0.00743406250185256</v>
      </c>
      <c r="AF168">
        <v>0.000114920973941024</v>
      </c>
      <c r="AG168">
        <v>0.0585032994896483</v>
      </c>
      <c r="AH168">
        <v>0.00651142908901296</v>
      </c>
      <c r="AI168">
        <v>0.00281067446247316</v>
      </c>
      <c r="AJ168">
        <v>-0.00449125638707309</v>
      </c>
      <c r="AK168">
        <v>-0.0179431428877417</v>
      </c>
      <c r="AL168">
        <v>-0.0103483392120028</v>
      </c>
      <c r="AM168">
        <v>0.0540294419610563</v>
      </c>
      <c r="AN168">
        <v>0.00202463527142706</v>
      </c>
      <c r="AO168">
        <v>0.029091001684114</v>
      </c>
      <c r="AP168">
        <v>-0.0205968312399834</v>
      </c>
      <c r="AR168">
        <f t="shared" si="36"/>
        <v>-0.0122862033569284</v>
      </c>
      <c r="AS168">
        <f t="shared" si="37"/>
        <v>-0.00521241704558286</v>
      </c>
      <c r="AT168">
        <f t="shared" si="38"/>
        <v>0.0547989574012323</v>
      </c>
      <c r="AU168">
        <f t="shared" si="39"/>
        <v>0.00408419480740514</v>
      </c>
      <c r="AV168">
        <f t="shared" si="40"/>
        <v>-0.000606921477929873</v>
      </c>
      <c r="AW168">
        <f t="shared" si="41"/>
        <v>-0.00714506364612627</v>
      </c>
      <c r="AX168">
        <f t="shared" si="42"/>
        <v>-0.0218099817211813</v>
      </c>
      <c r="AY168">
        <f t="shared" si="43"/>
        <v>-0.0121026151037619</v>
      </c>
      <c r="AZ168">
        <f t="shared" si="44"/>
        <v>0.0511168656987343</v>
      </c>
      <c r="BA168">
        <f t="shared" si="45"/>
        <v>-0.00136716545217165</v>
      </c>
      <c r="BB168">
        <f t="shared" si="46"/>
        <v>0.0229018630024025</v>
      </c>
      <c r="BC168">
        <f t="shared" si="47"/>
        <v>-0.0260512735976798</v>
      </c>
    </row>
    <row r="169" customHeight="1" spans="1:55">
      <c r="A169" s="39">
        <v>45279</v>
      </c>
      <c r="C169" s="7">
        <f>(PFC.NS!F167-PFC.NS!B167)/PFC.NS!B167</f>
        <v>-0.0280576665096545</v>
      </c>
      <c r="D169" s="7">
        <f>(RECLTD.NS!F167-RECLTD.NS!B167)/RECLTD.NS!B167</f>
        <v>-0.0142894187643021</v>
      </c>
      <c r="E169" s="7">
        <f>(OIL.NS!F167-OIL.NS!B167)/OIL.NS!B167</f>
        <v>0.0218159878419453</v>
      </c>
      <c r="F169" s="7">
        <f>(ONGC.NS!F167-ONGC.NS!B167)/ONGC.NS!B167</f>
        <v>-0.0227192029702971</v>
      </c>
      <c r="G169" s="7">
        <f>(IOC.NS!F167-IOC.NS!B167)/IOC.NS!B167</f>
        <v>-0.00240002400000003</v>
      </c>
      <c r="H169" s="7">
        <f>GAIL.NS!F167/GAIL.NS!B167-1</f>
        <v>-0.041569806643266</v>
      </c>
      <c r="I169" s="7">
        <f>ENGINERSIN.NS!F167/ENGINERSIN.NS!B167-1</f>
        <v>-0.0281881301775148</v>
      </c>
      <c r="J169" s="7">
        <f>CONCOR.NS!F167/CONCOR.NS!B167-1</f>
        <v>-0.0220067271689497</v>
      </c>
      <c r="K169" s="7">
        <f>COALINDIA.NS!F167/COALINDIA.NS!B167-1</f>
        <v>0.0469584069264071</v>
      </c>
      <c r="L169" s="7">
        <f>BEL.NS!F167/BEL.NS!B167-1</f>
        <v>-0.00646914423837397</v>
      </c>
      <c r="M169" s="7">
        <f>COCHINSHIP.NS!F167/COCHINSHIP.NS!B167-1</f>
        <v>0.0201360579483163</v>
      </c>
      <c r="N169" s="7">
        <f>SJVN.NS!F167/SJVN.NS!B167-1</f>
        <v>-0.0295340245558163</v>
      </c>
      <c r="R169" s="7">
        <f t="shared" si="0"/>
        <v>-0.0040096419099457</v>
      </c>
      <c r="S169" s="7">
        <f t="shared" si="1"/>
        <v>0.00970239655898875</v>
      </c>
      <c r="T169" s="7">
        <f t="shared" si="2"/>
        <v>0.049701631450065</v>
      </c>
      <c r="U169" s="7">
        <f t="shared" si="3"/>
        <v>0.0072396112713923</v>
      </c>
      <c r="V169" s="7">
        <f t="shared" si="4"/>
        <v>0.0333519210809483</v>
      </c>
      <c r="W169" s="7">
        <f t="shared" si="5"/>
        <v>-0.0173332968256658</v>
      </c>
      <c r="X169" s="7">
        <f t="shared" si="6"/>
        <v>-0.0187649131947007</v>
      </c>
      <c r="Y169" s="7">
        <f t="shared" si="7"/>
        <v>-0.0139604499374593</v>
      </c>
      <c r="Z169" s="7">
        <f t="shared" si="8"/>
        <v>0.0877472957925037</v>
      </c>
      <c r="AA169" s="7">
        <f t="shared" si="9"/>
        <v>0.00161965881689997</v>
      </c>
      <c r="AB169" s="7">
        <f t="shared" si="10"/>
        <v>0.0263426283901385</v>
      </c>
      <c r="AC169" s="41">
        <f t="shared" si="11"/>
        <v>-0.0199360467685565</v>
      </c>
      <c r="AE169">
        <v>-0.0680758807523072</v>
      </c>
      <c r="AF169">
        <v>-0.0731626447369358</v>
      </c>
      <c r="AG169">
        <v>0.0547145609851928</v>
      </c>
      <c r="AH169">
        <v>0.0143744021169106</v>
      </c>
      <c r="AI169">
        <v>-0.0380024809714023</v>
      </c>
      <c r="AJ169">
        <v>-0.0471467556221623</v>
      </c>
      <c r="AK169">
        <v>-0.086298335992647</v>
      </c>
      <c r="AL169">
        <v>-0.0352491303051649</v>
      </c>
      <c r="AM169">
        <v>-0.0411684233112571</v>
      </c>
      <c r="AN169">
        <v>-0.034090920233398</v>
      </c>
      <c r="AO169">
        <v>-0.0657676378371194</v>
      </c>
      <c r="AP169">
        <v>-0.0839294939620707</v>
      </c>
      <c r="AR169">
        <f t="shared" si="36"/>
        <v>-0.072928021607383</v>
      </c>
      <c r="AS169">
        <f t="shared" si="37"/>
        <v>-0.0784899827564597</v>
      </c>
      <c r="AT169">
        <f t="shared" si="38"/>
        <v>0.0510102188967767</v>
      </c>
      <c r="AU169">
        <f t="shared" si="39"/>
        <v>0.0119471678353028</v>
      </c>
      <c r="AV169">
        <f t="shared" si="40"/>
        <v>-0.0414200769118053</v>
      </c>
      <c r="AW169">
        <f t="shared" si="41"/>
        <v>-0.0498005628812155</v>
      </c>
      <c r="AX169">
        <f t="shared" si="42"/>
        <v>-0.0901651748260866</v>
      </c>
      <c r="AY169">
        <f t="shared" si="43"/>
        <v>-0.037003406196924</v>
      </c>
      <c r="AZ169">
        <f t="shared" si="44"/>
        <v>-0.0440809995735791</v>
      </c>
      <c r="BA169">
        <f t="shared" si="45"/>
        <v>-0.0374827209569967</v>
      </c>
      <c r="BB169">
        <f t="shared" si="46"/>
        <v>-0.0719567765188309</v>
      </c>
      <c r="BC169">
        <f t="shared" si="47"/>
        <v>-0.0893839363197671</v>
      </c>
    </row>
    <row r="170" customHeight="1" spans="1:55">
      <c r="A170" s="39">
        <v>45280</v>
      </c>
      <c r="C170" s="7">
        <f>(PFC.NS!F168-PFC.NS!B168)/PFC.NS!B168</f>
        <v>-0.0838316796538758</v>
      </c>
      <c r="D170" s="7">
        <f>(RECLTD.NS!F168-RECLTD.NS!B168)/RECLTD.NS!B168</f>
        <v>-0.0835170779418509</v>
      </c>
      <c r="E170" s="7">
        <f>(OIL.NS!F168-OIL.NS!B168)/OIL.NS!B168</f>
        <v>0.01452506</v>
      </c>
      <c r="F170" s="7">
        <f>(ONGC.NS!F168-ONGC.NS!B168)/ONGC.NS!B168</f>
        <v>-0.0073413878562577</v>
      </c>
      <c r="G170" s="7">
        <f>(IOC.NS!F168-IOC.NS!B168)/IOC.NS!B168</f>
        <v>-0.0441878589838831</v>
      </c>
      <c r="H170" s="7">
        <f>GAIL.NS!F168/GAIL.NS!B168-1</f>
        <v>-0.0819377044673538</v>
      </c>
      <c r="I170" s="7">
        <f>ENGINERSIN.NS!F168/ENGINERSIN.NS!B168-1</f>
        <v>-0.0965082938530735</v>
      </c>
      <c r="J170" s="7">
        <f>CONCOR.NS!F168/CONCOR.NS!B168-1</f>
        <v>-0.049204505582466</v>
      </c>
      <c r="K170" s="7">
        <f>COALINDIA.NS!F168/COALINDIA.NS!B168-1</f>
        <v>-0.0565322005420055</v>
      </c>
      <c r="L170" s="7">
        <f>BEL.NS!F168/BEL.NS!B168-1</f>
        <v>-0.0444662618705036</v>
      </c>
      <c r="M170" s="7">
        <f>COCHINSHIP.NS!F168/COCHINSHIP.NS!B168-1</f>
        <v>-0.0721883391382371</v>
      </c>
      <c r="N170" s="7">
        <f>SJVN.NS!F168/SJVN.NS!B168-1</f>
        <v>-0.0940517289525579</v>
      </c>
      <c r="R170" s="7">
        <f t="shared" si="0"/>
        <v>-0.059783655054167</v>
      </c>
      <c r="S170" s="7">
        <f t="shared" si="1"/>
        <v>-0.05952526261856</v>
      </c>
      <c r="T170" s="7">
        <f t="shared" si="2"/>
        <v>0.0424107036081198</v>
      </c>
      <c r="U170" s="7">
        <f t="shared" si="3"/>
        <v>0.0226174263854316</v>
      </c>
      <c r="V170" s="7">
        <f t="shared" si="4"/>
        <v>-0.00843591390293474</v>
      </c>
      <c r="W170" s="7">
        <f t="shared" si="5"/>
        <v>-0.0577011946497536</v>
      </c>
      <c r="X170" s="7">
        <f t="shared" si="6"/>
        <v>-0.0870850768702594</v>
      </c>
      <c r="Y170" s="7">
        <f t="shared" si="7"/>
        <v>-0.0411582283509757</v>
      </c>
      <c r="Z170" s="7">
        <f t="shared" si="8"/>
        <v>-0.0157433116759089</v>
      </c>
      <c r="AA170" s="7">
        <f t="shared" si="9"/>
        <v>-0.0363774588152297</v>
      </c>
      <c r="AB170" s="7">
        <f t="shared" si="10"/>
        <v>-0.0659817686964149</v>
      </c>
      <c r="AC170" s="41">
        <f t="shared" si="11"/>
        <v>-0.084453751165298</v>
      </c>
      <c r="AE170">
        <v>0.0181658710907612</v>
      </c>
      <c r="AF170">
        <v>0.0189805174552317</v>
      </c>
      <c r="AG170">
        <v>0.0427502411670985</v>
      </c>
      <c r="AH170">
        <v>-0.00271037091765866</v>
      </c>
      <c r="AI170">
        <v>0.0335821804068708</v>
      </c>
      <c r="AJ170">
        <v>0.0211894101490322</v>
      </c>
      <c r="AK170">
        <v>0.0262959377429337</v>
      </c>
      <c r="AL170">
        <v>0.0109559145925734</v>
      </c>
      <c r="AM170">
        <v>0.00946797037782466</v>
      </c>
      <c r="AN170">
        <v>0.020124884450028</v>
      </c>
      <c r="AO170">
        <v>0.0600167837664118</v>
      </c>
      <c r="AP170">
        <v>0.0690325599696894</v>
      </c>
      <c r="AR170">
        <f t="shared" si="36"/>
        <v>0.0133137302356853</v>
      </c>
      <c r="AS170">
        <f t="shared" si="37"/>
        <v>0.0136531794357078</v>
      </c>
      <c r="AT170">
        <f t="shared" si="38"/>
        <v>0.0390458990786824</v>
      </c>
      <c r="AU170">
        <f t="shared" si="39"/>
        <v>-0.00513760519926648</v>
      </c>
      <c r="AV170">
        <f t="shared" si="40"/>
        <v>0.0301645844664678</v>
      </c>
      <c r="AW170">
        <f t="shared" si="41"/>
        <v>0.018535602889979</v>
      </c>
      <c r="AX170">
        <f t="shared" si="42"/>
        <v>0.0224290989094941</v>
      </c>
      <c r="AY170">
        <f t="shared" si="43"/>
        <v>0.00920163870081427</v>
      </c>
      <c r="AZ170">
        <f t="shared" si="44"/>
        <v>0.00655539411550263</v>
      </c>
      <c r="BA170">
        <f t="shared" si="45"/>
        <v>0.0167330837264293</v>
      </c>
      <c r="BB170">
        <f t="shared" si="46"/>
        <v>0.0538276450847002</v>
      </c>
      <c r="BC170">
        <f t="shared" si="47"/>
        <v>0.063578117611993</v>
      </c>
    </row>
    <row r="171" customHeight="1" spans="1:55">
      <c r="A171" s="39">
        <v>45281</v>
      </c>
      <c r="C171" s="7">
        <f>(PFC.NS!F169-PFC.NS!B169)/PFC.NS!B169</f>
        <v>0.0178234015957446</v>
      </c>
      <c r="D171" s="7">
        <f>(RECLTD.NS!F169-RECLTD.NS!B169)/RECLTD.NS!B169</f>
        <v>0.0252193266331658</v>
      </c>
      <c r="E171" s="7">
        <f>(OIL.NS!F169-OIL.NS!B169)/OIL.NS!B169</f>
        <v>0.0209168980716253</v>
      </c>
      <c r="F171" s="7">
        <f>(ONGC.NS!F169-ONGC.NS!B169)/ONGC.NS!B169</f>
        <v>-0.0207069873112084</v>
      </c>
      <c r="G171" s="7">
        <f>(IOC.NS!F169-IOC.NS!B169)/IOC.NS!B169</f>
        <v>0.0521186610169492</v>
      </c>
      <c r="H171" s="7">
        <f>GAIL.NS!F169/GAIL.NS!B169-1</f>
        <v>0.00953541292795035</v>
      </c>
      <c r="I171" s="7">
        <f>ENGINERSIN.NS!F169/ENGINERSIN.NS!B169-1</f>
        <v>0.0311430866666667</v>
      </c>
      <c r="J171" s="7">
        <f>CONCOR.NS!F169/CONCOR.NS!B169-1</f>
        <v>0.0167937780787386</v>
      </c>
      <c r="K171" s="7">
        <f>COALINDIA.NS!F169/COALINDIA.NS!B169-1</f>
        <v>0.00100097121616094</v>
      </c>
      <c r="L171" s="7">
        <f>BEL.NS!F169/BEL.NS!B169-1</f>
        <v>0.0266608969696969</v>
      </c>
      <c r="M171" s="7">
        <f>COCHINSHIP.NS!F169/COCHINSHIP.NS!B169-1</f>
        <v>0.0479316585760519</v>
      </c>
      <c r="N171" s="7">
        <f>SJVN.NS!F169/SJVN.NS!B169-1</f>
        <v>0.0736147349397591</v>
      </c>
      <c r="R171" s="7">
        <f t="shared" si="0"/>
        <v>0.0418714261954534</v>
      </c>
      <c r="S171" s="7">
        <f t="shared" si="1"/>
        <v>0.0492111419564566</v>
      </c>
      <c r="T171" s="7">
        <f t="shared" si="2"/>
        <v>0.0488025416797451</v>
      </c>
      <c r="U171" s="7">
        <f t="shared" si="3"/>
        <v>0.00925182693048096</v>
      </c>
      <c r="V171" s="7">
        <f t="shared" si="4"/>
        <v>0.0878706060978975</v>
      </c>
      <c r="W171" s="7">
        <f t="shared" si="5"/>
        <v>0.0337719227455506</v>
      </c>
      <c r="X171" s="7">
        <f t="shared" si="6"/>
        <v>0.0405663036494807</v>
      </c>
      <c r="Y171" s="7">
        <f t="shared" si="7"/>
        <v>0.024840055310229</v>
      </c>
      <c r="Z171" s="7">
        <f t="shared" si="8"/>
        <v>0.0417898600822575</v>
      </c>
      <c r="AA171" s="7">
        <f t="shared" si="9"/>
        <v>0.0347497000249708</v>
      </c>
      <c r="AB171" s="7">
        <f t="shared" si="10"/>
        <v>0.054138229017874</v>
      </c>
      <c r="AC171" s="41">
        <f t="shared" si="11"/>
        <v>0.0832127127270189</v>
      </c>
      <c r="AE171">
        <v>-0.00502746100697525</v>
      </c>
      <c r="AF171">
        <v>-0.0136787151971021</v>
      </c>
      <c r="AG171">
        <v>-0.00827113282527159</v>
      </c>
      <c r="AH171">
        <v>0.00639452406541695</v>
      </c>
      <c r="AI171">
        <v>-0.00363127291750167</v>
      </c>
      <c r="AJ171">
        <v>0.0739557221339438</v>
      </c>
      <c r="AK171">
        <v>0.0312278525524948</v>
      </c>
      <c r="AL171">
        <v>-0.00879108678008988</v>
      </c>
      <c r="AM171">
        <v>0.0215660604310962</v>
      </c>
      <c r="AN171">
        <v>0.0240279009856371</v>
      </c>
      <c r="AO171">
        <v>0.000768650256813183</v>
      </c>
      <c r="AP171">
        <v>-0.00278318645262554</v>
      </c>
      <c r="AR171">
        <f t="shared" si="36"/>
        <v>-0.0098796018620511</v>
      </c>
      <c r="AS171">
        <f t="shared" si="37"/>
        <v>-0.019006053216626</v>
      </c>
      <c r="AT171">
        <f t="shared" si="38"/>
        <v>-0.0119754749136876</v>
      </c>
      <c r="AU171">
        <f t="shared" si="39"/>
        <v>0.00396728978380912</v>
      </c>
      <c r="AV171">
        <f t="shared" si="40"/>
        <v>-0.0070488688579047</v>
      </c>
      <c r="AW171">
        <f t="shared" si="41"/>
        <v>0.0713019148748906</v>
      </c>
      <c r="AX171">
        <f t="shared" si="42"/>
        <v>0.0273610137190552</v>
      </c>
      <c r="AY171">
        <f t="shared" si="43"/>
        <v>-0.010545362671849</v>
      </c>
      <c r="AZ171">
        <f t="shared" si="44"/>
        <v>0.0186534841687742</v>
      </c>
      <c r="BA171">
        <f t="shared" si="45"/>
        <v>0.0206361002620384</v>
      </c>
      <c r="BB171">
        <f t="shared" si="46"/>
        <v>-0.00542048842489833</v>
      </c>
      <c r="BC171">
        <f t="shared" si="47"/>
        <v>-0.00823762881032193</v>
      </c>
    </row>
    <row r="172" customHeight="1" spans="1:55">
      <c r="A172" s="39">
        <v>45282</v>
      </c>
      <c r="C172" s="7">
        <f>(PFC.NS!F170-PFC.NS!B170)/PFC.NS!B170</f>
        <v>-0.0286163010204081</v>
      </c>
      <c r="D172" s="7">
        <f>(RECLTD.NS!F170-RECLTD.NS!B170)/RECLTD.NS!B170</f>
        <v>-0.0347868920863309</v>
      </c>
      <c r="E172" s="7">
        <f>(OIL.NS!F170-OIL.NS!B170)/OIL.NS!B170</f>
        <v>-0.0416160286831812</v>
      </c>
      <c r="F172" s="7">
        <f>(ONGC.NS!F170-ONGC.NS!B170)/ONGC.NS!B170</f>
        <v>-0.0146663872549019</v>
      </c>
      <c r="G172" s="7">
        <f>(IOC.NS!F170-IOC.NS!B170)/IOC.NS!B170</f>
        <v>-0.00442658350100607</v>
      </c>
      <c r="H172" s="7">
        <f>GAIL.NS!F170/GAIL.NS!B170-1</f>
        <v>0.03458888028169</v>
      </c>
      <c r="I172" s="7">
        <f>ENGINERSIN.NS!F170/ENGINERSIN.NS!B170-1</f>
        <v>0.0170665016086617</v>
      </c>
      <c r="J172" s="7">
        <f>CONCOR.NS!F170/CONCOR.NS!B170-1</f>
        <v>-0.00850315796155521</v>
      </c>
      <c r="K172" s="7">
        <f>COALINDIA.NS!F170/COALINDIA.NS!B170-1</f>
        <v>0.000315292479108553</v>
      </c>
      <c r="L172" s="7">
        <f>BEL.NS!F170/BEL.NS!B170-1</f>
        <v>0.00912270443366148</v>
      </c>
      <c r="M172" s="7">
        <f>COCHINSHIP.NS!F170/COCHINSHIP.NS!B170-1</f>
        <v>-0.010504196946565</v>
      </c>
      <c r="N172" s="7">
        <f>SJVN.NS!F170/SJVN.NS!B170-1</f>
        <v>-0.0218782613512</v>
      </c>
      <c r="R172" s="7">
        <f t="shared" si="0"/>
        <v>-0.00456827642069929</v>
      </c>
      <c r="S172" s="7">
        <f t="shared" si="1"/>
        <v>-0.01079507676304</v>
      </c>
      <c r="T172" s="7">
        <f t="shared" si="2"/>
        <v>-0.0137303850750614</v>
      </c>
      <c r="U172" s="7">
        <f t="shared" si="3"/>
        <v>0.0152924269867874</v>
      </c>
      <c r="V172" s="7">
        <f t="shared" si="4"/>
        <v>0.0313253615799423</v>
      </c>
      <c r="W172" s="7">
        <f t="shared" si="5"/>
        <v>0.0588253900992903</v>
      </c>
      <c r="X172" s="7">
        <f t="shared" si="6"/>
        <v>0.0264897185914758</v>
      </c>
      <c r="Y172" s="7">
        <f t="shared" si="7"/>
        <v>-0.000456880730064864</v>
      </c>
      <c r="Z172" s="7">
        <f t="shared" si="8"/>
        <v>0.0411041813452052</v>
      </c>
      <c r="AA172" s="7">
        <f t="shared" si="9"/>
        <v>0.0172115074889354</v>
      </c>
      <c r="AB172" s="7">
        <f t="shared" si="10"/>
        <v>-0.00429762650474286</v>
      </c>
      <c r="AC172" s="41">
        <f t="shared" si="11"/>
        <v>-0.0122802835639401</v>
      </c>
      <c r="AE172">
        <v>0.0137331407688825</v>
      </c>
      <c r="AF172">
        <v>0.030040955942723</v>
      </c>
      <c r="AG172">
        <v>0.0223865282780632</v>
      </c>
      <c r="AH172">
        <v>0.0165333767326758</v>
      </c>
      <c r="AI172">
        <v>0.0345615809276636</v>
      </c>
      <c r="AJ172">
        <v>0.0163669896855293</v>
      </c>
      <c r="AK172">
        <v>0.00433840653587092</v>
      </c>
      <c r="AL172">
        <v>0.0111699215264457</v>
      </c>
      <c r="AM172">
        <v>0.00767859030560286</v>
      </c>
      <c r="AN172">
        <v>0.0400894185552197</v>
      </c>
      <c r="AO172">
        <v>0.054649454588554</v>
      </c>
      <c r="AP172">
        <v>0.0204145988924231</v>
      </c>
      <c r="AR172">
        <f t="shared" si="36"/>
        <v>0.00888099991380662</v>
      </c>
      <c r="AS172">
        <f t="shared" si="37"/>
        <v>0.0247136179231991</v>
      </c>
      <c r="AT172">
        <f t="shared" si="38"/>
        <v>0.0186821861896472</v>
      </c>
      <c r="AU172">
        <f t="shared" si="39"/>
        <v>0.014106142451068</v>
      </c>
      <c r="AV172">
        <f t="shared" si="40"/>
        <v>0.0311439849872606</v>
      </c>
      <c r="AW172">
        <f t="shared" si="41"/>
        <v>0.0137131824264761</v>
      </c>
      <c r="AX172">
        <f t="shared" si="42"/>
        <v>0.000471567702431319</v>
      </c>
      <c r="AY172">
        <f t="shared" si="43"/>
        <v>0.00941564563468659</v>
      </c>
      <c r="AZ172">
        <f t="shared" si="44"/>
        <v>0.00476601404328083</v>
      </c>
      <c r="BA172">
        <f t="shared" si="45"/>
        <v>0.036697617831621</v>
      </c>
      <c r="BB172">
        <f t="shared" si="46"/>
        <v>0.0484603159068425</v>
      </c>
      <c r="BC172">
        <f t="shared" si="47"/>
        <v>0.0149601565347267</v>
      </c>
    </row>
    <row r="173" customHeight="1" spans="1:55">
      <c r="A173" s="39">
        <v>45286</v>
      </c>
      <c r="C173" s="7">
        <f>(PFC.NS!F171-PFC.NS!B171)/PFC.NS!B171</f>
        <v>-0.00503138917525773</v>
      </c>
      <c r="D173" s="7">
        <f>(RECLTD.NS!F171-RECLTD.NS!B171)/RECLTD.NS!B171</f>
        <v>0.0159672161665646</v>
      </c>
      <c r="E173" s="7">
        <f>(OIL.NS!F171-OIL.NS!B171)/OIL.NS!B171</f>
        <v>-0.00275670474009077</v>
      </c>
      <c r="F173" s="7">
        <f>(ONGC.NS!F171-ONGC.NS!B171)/ONGC.NS!B171</f>
        <v>-0.000689369193154009</v>
      </c>
      <c r="G173" s="7">
        <f>(IOC.NS!F171-IOC.NS!B171)/IOC.NS!B171</f>
        <v>0.0334947613640878</v>
      </c>
      <c r="H173" s="7">
        <f>GAIL.NS!F171/GAIL.NS!B171-1</f>
        <v>-0.0204269600608782</v>
      </c>
      <c r="I173" s="7">
        <f>ENGINERSIN.NS!F171/ENGINERSIN.NS!B171-1</f>
        <v>-0.00452456521739131</v>
      </c>
      <c r="J173" s="7">
        <f>CONCOR.NS!F171/CONCOR.NS!B171-1</f>
        <v>0.00377460359281434</v>
      </c>
      <c r="K173" s="7">
        <f>COALINDIA.NS!F171/COALINDIA.NS!B171-1</f>
        <v>-0.00527405459947405</v>
      </c>
      <c r="L173" s="7">
        <f>BEL.NS!F171/BEL.NS!B171-1</f>
        <v>0.0146978988764046</v>
      </c>
      <c r="M173" s="7">
        <f>COCHINSHIP.NS!F171/COCHINSHIP.NS!B171-1</f>
        <v>0.0468741594341426</v>
      </c>
      <c r="N173" s="7">
        <f>SJVN.NS!F171/SJVN.NS!B171-1</f>
        <v>0.00716366439210447</v>
      </c>
      <c r="R173" s="7">
        <f t="shared" si="0"/>
        <v>0.0190166354244511</v>
      </c>
      <c r="S173" s="7">
        <f t="shared" si="1"/>
        <v>0.0399590314898555</v>
      </c>
      <c r="T173" s="7">
        <f t="shared" si="2"/>
        <v>0.025128938868029</v>
      </c>
      <c r="U173" s="7">
        <f t="shared" si="3"/>
        <v>0.0292694450485353</v>
      </c>
      <c r="V173" s="7">
        <f t="shared" si="4"/>
        <v>0.0692467064450361</v>
      </c>
      <c r="W173" s="7">
        <f t="shared" si="5"/>
        <v>0.00380954975672206</v>
      </c>
      <c r="X173" s="7">
        <f t="shared" si="6"/>
        <v>0.00489865176542273</v>
      </c>
      <c r="Y173" s="7">
        <f t="shared" si="7"/>
        <v>0.0118208808243047</v>
      </c>
      <c r="Z173" s="7">
        <f t="shared" si="8"/>
        <v>0.0355148342666225</v>
      </c>
      <c r="AA173" s="7">
        <f t="shared" si="9"/>
        <v>0.0227867019316785</v>
      </c>
      <c r="AB173" s="7">
        <f t="shared" si="10"/>
        <v>0.0530807298759648</v>
      </c>
      <c r="AC173" s="41">
        <f t="shared" si="11"/>
        <v>0.0167616421793643</v>
      </c>
      <c r="AE173">
        <v>-0.0191756250774473</v>
      </c>
      <c r="AF173">
        <v>-0.0204949751130571</v>
      </c>
      <c r="AG173">
        <v>0.00157059707574626</v>
      </c>
      <c r="AH173">
        <v>-0.00871886142996675</v>
      </c>
      <c r="AI173">
        <v>-0.0113883421615949</v>
      </c>
      <c r="AJ173">
        <v>-0.0140594148885053</v>
      </c>
      <c r="AK173">
        <v>0.00462751718850693</v>
      </c>
      <c r="AL173">
        <v>-0.00488268690958924</v>
      </c>
      <c r="AM173">
        <v>-0.00123004053240602</v>
      </c>
      <c r="AN173">
        <v>-0.00966455246524978</v>
      </c>
      <c r="AO173">
        <v>-0.0113040551173562</v>
      </c>
      <c r="AP173">
        <v>0.01463839124414</v>
      </c>
      <c r="AR173">
        <f t="shared" si="36"/>
        <v>-0.0240277659325232</v>
      </c>
      <c r="AS173">
        <f t="shared" si="37"/>
        <v>-0.025822313132581</v>
      </c>
      <c r="AT173">
        <f t="shared" si="38"/>
        <v>-0.00213374501266978</v>
      </c>
      <c r="AU173">
        <f t="shared" si="39"/>
        <v>-0.0111460957115746</v>
      </c>
      <c r="AV173">
        <f t="shared" si="40"/>
        <v>-0.0148059381019979</v>
      </c>
      <c r="AW173">
        <f t="shared" si="41"/>
        <v>-0.0167132221475584</v>
      </c>
      <c r="AX173">
        <f t="shared" si="42"/>
        <v>0.000760678355067324</v>
      </c>
      <c r="AY173">
        <f t="shared" si="43"/>
        <v>-0.00663696280134834</v>
      </c>
      <c r="AZ173">
        <f t="shared" si="44"/>
        <v>-0.00414261679472805</v>
      </c>
      <c r="BA173">
        <f t="shared" si="45"/>
        <v>-0.0130563531888485</v>
      </c>
      <c r="BB173">
        <f t="shared" si="46"/>
        <v>-0.0174931937990677</v>
      </c>
      <c r="BC173">
        <f t="shared" si="47"/>
        <v>0.00918394888644356</v>
      </c>
    </row>
    <row r="174" customHeight="1" spans="1:55">
      <c r="A174" s="39">
        <v>45287</v>
      </c>
      <c r="C174" s="7">
        <f>(PFC.NS!F172-PFC.NS!B172)/PFC.NS!B172</f>
        <v>-0.0402543556981091</v>
      </c>
      <c r="D174" s="7">
        <f>(RECLTD.NS!F172-RECLTD.NS!B172)/RECLTD.NS!B172</f>
        <v>-0.035818126871948</v>
      </c>
      <c r="E174" s="7">
        <f>(OIL.NS!F172-OIL.NS!B172)/OIL.NS!B172</f>
        <v>-0.0249889247605969</v>
      </c>
      <c r="F174" s="7">
        <f>(ONGC.NS!F172-ONGC.NS!B172)/ONGC.NS!B172</f>
        <v>-0.0330072028639618</v>
      </c>
      <c r="G174" s="7">
        <f>(IOC.NS!F172-IOC.NS!B172)/IOC.NS!B172</f>
        <v>-0.0140186610912146</v>
      </c>
      <c r="H174" s="7">
        <f>GAIL.NS!F172/GAIL.NS!B172-1</f>
        <v>-0.0496868354247209</v>
      </c>
      <c r="I174" s="7">
        <f>ENGINERSIN.NS!F172/ENGINERSIN.NS!B172-1</f>
        <v>-0.00638741117456187</v>
      </c>
      <c r="J174" s="7">
        <f>CONCOR.NS!F172/CONCOR.NS!B172-1</f>
        <v>-0.00912463795663798</v>
      </c>
      <c r="K174" s="7">
        <f>COALINDIA.NS!F172/COALINDIA.NS!B172-1</f>
        <v>-0.0151595858310626</v>
      </c>
      <c r="L174" s="7">
        <f>BEL.NS!F172/BEL.NS!B172-1</f>
        <v>-0.0278312010869565</v>
      </c>
      <c r="M174" s="7">
        <f>COCHINSHIP.NS!F172/COCHINSHIP.NS!B172-1</f>
        <v>-0.0216031491186071</v>
      </c>
      <c r="N174" s="7">
        <f>SJVN.NS!F172/SJVN.NS!B172-1</f>
        <v>-0.0271407193898672</v>
      </c>
      <c r="R174" s="7">
        <f t="shared" si="0"/>
        <v>-0.0162063310984003</v>
      </c>
      <c r="S174" s="7">
        <f t="shared" si="1"/>
        <v>-0.0118263115486571</v>
      </c>
      <c r="T174" s="7">
        <f t="shared" si="2"/>
        <v>0.00289671884752283</v>
      </c>
      <c r="U174" s="7">
        <f t="shared" si="3"/>
        <v>-0.00304838862227245</v>
      </c>
      <c r="V174" s="7">
        <f t="shared" si="4"/>
        <v>0.0217332839897337</v>
      </c>
      <c r="W174" s="7">
        <f t="shared" si="5"/>
        <v>-0.0254503256071206</v>
      </c>
      <c r="X174" s="7">
        <f t="shared" si="6"/>
        <v>0.00303580580825217</v>
      </c>
      <c r="Y174" s="7">
        <f t="shared" si="7"/>
        <v>-0.00107836072514764</v>
      </c>
      <c r="Z174" s="7">
        <f t="shared" si="8"/>
        <v>0.025629303035034</v>
      </c>
      <c r="AA174" s="7">
        <f t="shared" si="9"/>
        <v>-0.0197423980316825</v>
      </c>
      <c r="AB174" s="7">
        <f t="shared" si="10"/>
        <v>-0.0153965786767849</v>
      </c>
      <c r="AC174" s="41">
        <f t="shared" si="11"/>
        <v>-0.0175427416026074</v>
      </c>
      <c r="AE174">
        <v>0.000259762766684613</v>
      </c>
      <c r="AF174">
        <v>-0.000609178455225905</v>
      </c>
      <c r="AG174">
        <v>0.00104585782841572</v>
      </c>
      <c r="AH174">
        <v>0.0132900158500649</v>
      </c>
      <c r="AI174">
        <v>0.0511945691336666</v>
      </c>
      <c r="AJ174">
        <v>0.0339894009705083</v>
      </c>
      <c r="AK174">
        <v>0.0600270288098033</v>
      </c>
      <c r="AL174">
        <v>0.0227208877065844</v>
      </c>
      <c r="AM174">
        <v>0.0411283242375957</v>
      </c>
      <c r="AN174">
        <v>0.0137781184330934</v>
      </c>
      <c r="AO174">
        <v>-0.0103547180242864</v>
      </c>
      <c r="AP174">
        <v>-0.0173728696915562</v>
      </c>
      <c r="AR174">
        <f t="shared" si="36"/>
        <v>-0.00459237808839123</v>
      </c>
      <c r="AS174">
        <f t="shared" si="37"/>
        <v>-0.00593651647474979</v>
      </c>
      <c r="AT174">
        <f t="shared" si="38"/>
        <v>-0.00265848426000032</v>
      </c>
      <c r="AU174">
        <f t="shared" si="39"/>
        <v>0.0108627815684571</v>
      </c>
      <c r="AV174">
        <f t="shared" si="40"/>
        <v>0.0477769731932636</v>
      </c>
      <c r="AW174">
        <f t="shared" si="41"/>
        <v>0.0313355937114551</v>
      </c>
      <c r="AX174">
        <f t="shared" si="42"/>
        <v>0.0561601899763637</v>
      </c>
      <c r="AY174">
        <f t="shared" si="43"/>
        <v>0.0209666118148253</v>
      </c>
      <c r="AZ174">
        <f t="shared" si="44"/>
        <v>0.0382157479752737</v>
      </c>
      <c r="BA174">
        <f t="shared" si="45"/>
        <v>0.0103863177094947</v>
      </c>
      <c r="BB174">
        <f t="shared" si="46"/>
        <v>-0.0165438567059979</v>
      </c>
      <c r="BC174">
        <f t="shared" si="47"/>
        <v>-0.0228273120492526</v>
      </c>
    </row>
    <row r="175" customHeight="1" spans="1:55">
      <c r="A175" s="39">
        <v>45288</v>
      </c>
      <c r="C175" s="7">
        <f>(PFC.NS!F173-PFC.NS!B173)/PFC.NS!B173</f>
        <v>-0.0203930327263605</v>
      </c>
      <c r="D175" s="7">
        <f>(RECLTD.NS!F173-RECLTD.NS!B173)/RECLTD.NS!B173</f>
        <v>-0.0185910904376343</v>
      </c>
      <c r="E175" s="7">
        <f>(OIL.NS!F173-OIL.NS!B173)/OIL.NS!B173</f>
        <v>-0.019907144343303</v>
      </c>
      <c r="F175" s="7">
        <f>(ONGC.NS!F173-ONGC.NS!B173)/ONGC.NS!B173</f>
        <v>-0.00583380629539948</v>
      </c>
      <c r="G175" s="7">
        <f>(IOC.NS!F173-IOC.NS!B173)/IOC.NS!B173</f>
        <v>0.0492125984251969</v>
      </c>
      <c r="H175" s="7">
        <f>GAIL.NS!F173/GAIL.NS!B173-1</f>
        <v>-0.000708238780745885</v>
      </c>
      <c r="I175" s="7">
        <f>ENGINERSIN.NS!F173/ENGINERSIN.NS!B173-1</f>
        <v>0.0457256941896023</v>
      </c>
      <c r="J175" s="7">
        <f>CONCOR.NS!F173/CONCOR.NS!B173-1</f>
        <v>0.0139477849079026</v>
      </c>
      <c r="K175" s="7">
        <f>COALINDIA.NS!F173/COALINDIA.NS!B173-1</f>
        <v>0.0267493056733688</v>
      </c>
      <c r="L175" s="7">
        <f>BEL.NS!F173/BEL.NS!B173-1</f>
        <v>-0.000767311294765816</v>
      </c>
      <c r="M175" s="7">
        <f>COCHINSHIP.NS!F173/COCHINSHIP.NS!B173-1</f>
        <v>-0.0191693912731054</v>
      </c>
      <c r="N175" s="7">
        <f>SJVN.NS!F173/SJVN.NS!B173-1</f>
        <v>-0.0305742433898958</v>
      </c>
      <c r="R175" s="7">
        <f t="shared" si="0"/>
        <v>0.00365499187334829</v>
      </c>
      <c r="S175" s="7">
        <f t="shared" si="1"/>
        <v>0.00540072488565652</v>
      </c>
      <c r="T175" s="7">
        <f t="shared" si="2"/>
        <v>0.00797849926481681</v>
      </c>
      <c r="U175" s="7">
        <f t="shared" si="3"/>
        <v>0.0241250079462899</v>
      </c>
      <c r="V175" s="7">
        <f t="shared" si="4"/>
        <v>0.0849645435061452</v>
      </c>
      <c r="W175" s="7">
        <f t="shared" si="5"/>
        <v>0.0235282710368544</v>
      </c>
      <c r="X175" s="7">
        <f t="shared" si="6"/>
        <v>0.0551489111724163</v>
      </c>
      <c r="Y175" s="7">
        <f t="shared" si="7"/>
        <v>0.021994062139393</v>
      </c>
      <c r="Z175" s="7">
        <f t="shared" si="8"/>
        <v>0.0675381945394654</v>
      </c>
      <c r="AA175" s="7">
        <f t="shared" si="9"/>
        <v>0.00732149176050812</v>
      </c>
      <c r="AB175" s="7">
        <f t="shared" si="10"/>
        <v>-0.0129628208312832</v>
      </c>
      <c r="AC175" s="41">
        <f t="shared" si="11"/>
        <v>-0.020976265602636</v>
      </c>
      <c r="AE175">
        <v>-0.00599344542351863</v>
      </c>
      <c r="AF175">
        <v>0.00631756836038103</v>
      </c>
      <c r="AG175">
        <v>-0.0279544702359106</v>
      </c>
      <c r="AH175">
        <v>-0.0157255237653114</v>
      </c>
      <c r="AI175">
        <v>-0.0258470787300354</v>
      </c>
      <c r="AJ175">
        <v>0.0313309049907934</v>
      </c>
      <c r="AK175">
        <v>-0.00610565526200447</v>
      </c>
      <c r="AL175">
        <v>0.00320407508801953</v>
      </c>
      <c r="AM175">
        <v>-0.0130790379758807</v>
      </c>
      <c r="AN175">
        <v>0.00817662556693881</v>
      </c>
      <c r="AO175">
        <v>0.00659490534729171</v>
      </c>
      <c r="AP175">
        <v>-0.00384098647583387</v>
      </c>
      <c r="AR175">
        <f t="shared" si="36"/>
        <v>-0.0108455862785945</v>
      </c>
      <c r="AS175">
        <f t="shared" si="37"/>
        <v>0.000990230340857141</v>
      </c>
      <c r="AT175">
        <f t="shared" si="38"/>
        <v>-0.0316588123243266</v>
      </c>
      <c r="AU175">
        <f t="shared" si="39"/>
        <v>-0.0181527580469192</v>
      </c>
      <c r="AV175">
        <f t="shared" si="40"/>
        <v>-0.0292646746704384</v>
      </c>
      <c r="AW175">
        <f t="shared" si="41"/>
        <v>0.0286770977317402</v>
      </c>
      <c r="AX175">
        <f t="shared" si="42"/>
        <v>-0.00997249409544407</v>
      </c>
      <c r="AY175">
        <f t="shared" si="43"/>
        <v>0.00144979919626043</v>
      </c>
      <c r="AZ175">
        <f t="shared" si="44"/>
        <v>-0.0159916142382028</v>
      </c>
      <c r="BA175">
        <f t="shared" si="45"/>
        <v>0.0047848248433401</v>
      </c>
      <c r="BB175">
        <f t="shared" si="46"/>
        <v>0.000405766665580193</v>
      </c>
      <c r="BC175">
        <f t="shared" si="47"/>
        <v>-0.00929542883353026</v>
      </c>
    </row>
    <row r="176" customHeight="1" spans="1:55">
      <c r="A176" s="39">
        <v>45289</v>
      </c>
      <c r="C176" s="7">
        <f>(PFC.NS!F174-PFC.NS!B174)/PFC.NS!B174</f>
        <v>-0.0295092396907217</v>
      </c>
      <c r="D176" s="7">
        <f>(RECLTD.NS!F174-RECLTD.NS!B174)/RECLTD.NS!B174</f>
        <v>-0.0128484903381643</v>
      </c>
      <c r="E176" s="7">
        <f>(OIL.NS!F174-OIL.NS!B174)/OIL.NS!B174</f>
        <v>-0.0431930496083551</v>
      </c>
      <c r="F176" s="7">
        <f>(ONGC.NS!F174-ONGC.NS!B174)/ONGC.NS!B174</f>
        <v>-0.0284029134615384</v>
      </c>
      <c r="G176" s="7">
        <f>(IOC.NS!F174-IOC.NS!B174)/IOC.NS!B174</f>
        <v>0.00115658445234977</v>
      </c>
      <c r="H176" s="7">
        <f>GAIL.NS!F174/GAIL.NS!B174-1</f>
        <v>-0.0160212957746479</v>
      </c>
      <c r="I176" s="7">
        <f>ENGINERSIN.NS!F174/ENGINERSIN.NS!B174-1</f>
        <v>-0.0250406937744001</v>
      </c>
      <c r="J176" s="7">
        <f>CONCOR.NS!F174/CONCOR.NS!B174-1</f>
        <v>-0.00762240692304084</v>
      </c>
      <c r="K176" s="7">
        <f>COALINDIA.NS!F174/COALINDIA.NS!B174-1</f>
        <v>-0.0256409252948886</v>
      </c>
      <c r="L176" s="7">
        <f>BEL.NS!F174/BEL.NS!B174-1</f>
        <v>-0.000548051389145487</v>
      </c>
      <c r="M176" s="7">
        <f>COCHINSHIP.NS!F174/COCHINSHIP.NS!B174-1</f>
        <v>-0.00171661111762633</v>
      </c>
      <c r="N176" s="7">
        <f>SJVN.NS!F174/SJVN.NS!B174-1</f>
        <v>-0.0174406984986052</v>
      </c>
      <c r="R176" s="7">
        <f t="shared" si="0"/>
        <v>-0.00546121509101288</v>
      </c>
      <c r="S176" s="7">
        <f t="shared" si="1"/>
        <v>0.0111433249851266</v>
      </c>
      <c r="T176" s="7">
        <f t="shared" si="2"/>
        <v>-0.0153074060002353</v>
      </c>
      <c r="U176" s="7">
        <f t="shared" si="3"/>
        <v>0.00155590078015092</v>
      </c>
      <c r="V176" s="7">
        <f t="shared" si="4"/>
        <v>0.0369085295332981</v>
      </c>
      <c r="W176" s="7">
        <f t="shared" si="5"/>
        <v>0.0082152140429523</v>
      </c>
      <c r="X176" s="7">
        <f t="shared" si="6"/>
        <v>-0.0156174767915861</v>
      </c>
      <c r="Y176" s="7">
        <f t="shared" si="7"/>
        <v>0.000423870308449507</v>
      </c>
      <c r="Z176" s="7">
        <f t="shared" si="8"/>
        <v>0.015147963571208</v>
      </c>
      <c r="AA176" s="7">
        <f t="shared" si="9"/>
        <v>0.00754075166612845</v>
      </c>
      <c r="AB176" s="7">
        <f t="shared" si="10"/>
        <v>0.00448995932419582</v>
      </c>
      <c r="AC176" s="41">
        <f t="shared" si="11"/>
        <v>-0.00784272071134537</v>
      </c>
      <c r="AE176">
        <v>0.032022203961162</v>
      </c>
      <c r="AF176">
        <v>0.0286518350051121</v>
      </c>
      <c r="AG176">
        <v>0.0175794036740006</v>
      </c>
      <c r="AH176">
        <v>0.00146204509511938</v>
      </c>
      <c r="AI176">
        <v>0.00345952283867198</v>
      </c>
      <c r="AJ176">
        <v>0.0249783770330517</v>
      </c>
      <c r="AK176">
        <v>0.0583404610527673</v>
      </c>
      <c r="AL176">
        <v>0.00180146117258001</v>
      </c>
      <c r="AM176">
        <v>0.0153077687712449</v>
      </c>
      <c r="AN176">
        <v>0.00406342080856245</v>
      </c>
      <c r="AO176">
        <v>0.00655187711707686</v>
      </c>
      <c r="AP176">
        <v>0.0212138561673899</v>
      </c>
      <c r="AR176">
        <f t="shared" si="36"/>
        <v>0.0271700631060861</v>
      </c>
      <c r="AS176">
        <f t="shared" si="37"/>
        <v>0.0233244969855882</v>
      </c>
      <c r="AT176">
        <f t="shared" si="38"/>
        <v>0.0138750615855845</v>
      </c>
      <c r="AU176">
        <f t="shared" si="39"/>
        <v>-0.000965189186488445</v>
      </c>
      <c r="AV176">
        <f t="shared" si="40"/>
        <v>4.19268982689513e-5</v>
      </c>
      <c r="AW176">
        <f t="shared" si="41"/>
        <v>0.0223245697739985</v>
      </c>
      <c r="AX176">
        <f t="shared" si="42"/>
        <v>0.0544736222193277</v>
      </c>
      <c r="AY176">
        <f t="shared" si="43"/>
        <v>4.71852808209066e-5</v>
      </c>
      <c r="AZ176">
        <f t="shared" si="44"/>
        <v>0.0123951925089228</v>
      </c>
      <c r="BA176">
        <f t="shared" si="45"/>
        <v>0.00067162008496375</v>
      </c>
      <c r="BB176">
        <f t="shared" si="46"/>
        <v>0.000362738435365341</v>
      </c>
      <c r="BC176">
        <f t="shared" si="47"/>
        <v>0.0157594138096935</v>
      </c>
    </row>
    <row r="177" customHeight="1" spans="1:55">
      <c r="A177" s="39">
        <v>45292</v>
      </c>
      <c r="C177" s="7">
        <f>(PFC.NS!F175-PFC.NS!B175)/PFC.NS!B175</f>
        <v>0.0127729462793375</v>
      </c>
      <c r="D177" s="7">
        <f>(RECLTD.NS!F175-RECLTD.NS!B175)/RECLTD.NS!B175</f>
        <v>0.016580922893471</v>
      </c>
      <c r="E177" s="7">
        <f>(OIL.NS!F175-OIL.NS!B175)/OIL.NS!B175</f>
        <v>-0.00145618206157963</v>
      </c>
      <c r="F177" s="7">
        <f>(ONGC.NS!F175-ONGC.NS!B175)/ONGC.NS!B175</f>
        <v>-0.017534572815534</v>
      </c>
      <c r="G177" s="7">
        <f>(IOC.NS!F175-IOC.NS!B175)/IOC.NS!B175</f>
        <v>-0.0136260629692932</v>
      </c>
      <c r="H177" s="7">
        <f>GAIL.NS!F175/GAIL.NS!B175-1</f>
        <v>-0.0154770008945082</v>
      </c>
      <c r="I177" s="7">
        <f>ENGINERSIN.NS!F175/ENGINERSIN.NS!B175-1</f>
        <v>0.0446183075317768</v>
      </c>
      <c r="J177" s="7">
        <f>CONCOR.NS!F175/CONCOR.NS!B175-1</f>
        <v>-0.00288525930232553</v>
      </c>
      <c r="K177" s="7">
        <f>COALINDIA.NS!F175/COALINDIA.NS!B175-1</f>
        <v>-0.00092126260205172</v>
      </c>
      <c r="L177" s="7">
        <f>BEL.NS!F175/BEL.NS!B175-1</f>
        <v>-0.00652470227503199</v>
      </c>
      <c r="M177" s="7">
        <f>COCHINSHIP.NS!F175/COCHINSHIP.NS!B175-1</f>
        <v>-0.00206153280646948</v>
      </c>
      <c r="N177" s="7">
        <f>SJVN.NS!F175/SJVN.NS!B175-1</f>
        <v>-0.0209309999999999</v>
      </c>
      <c r="R177" s="7">
        <f t="shared" si="0"/>
        <v>0.0368209708790463</v>
      </c>
      <c r="S177" s="7">
        <f t="shared" si="1"/>
        <v>0.0405727382167618</v>
      </c>
      <c r="T177" s="7">
        <f t="shared" si="2"/>
        <v>0.0264294615465401</v>
      </c>
      <c r="U177" s="7">
        <f t="shared" si="3"/>
        <v>0.0124242414261554</v>
      </c>
      <c r="V177" s="7">
        <f t="shared" si="4"/>
        <v>0.0221258821116552</v>
      </c>
      <c r="W177" s="7">
        <f t="shared" si="5"/>
        <v>0.00875950892309204</v>
      </c>
      <c r="X177" s="7">
        <f t="shared" si="6"/>
        <v>0.0540415245145908</v>
      </c>
      <c r="Y177" s="7">
        <f t="shared" si="7"/>
        <v>0.00516101792916482</v>
      </c>
      <c r="Z177" s="7">
        <f t="shared" si="8"/>
        <v>0.0398676262640449</v>
      </c>
      <c r="AA177" s="7">
        <f t="shared" si="9"/>
        <v>0.00156410078024195</v>
      </c>
      <c r="AB177" s="7">
        <f t="shared" si="10"/>
        <v>0.00414503763535267</v>
      </c>
      <c r="AC177" s="41">
        <f t="shared" si="11"/>
        <v>-0.0113330222127401</v>
      </c>
      <c r="AE177">
        <v>-0.0137633319634075</v>
      </c>
      <c r="AF177">
        <v>-0.0121959244319609</v>
      </c>
      <c r="AG177">
        <v>0.0119415628253643</v>
      </c>
      <c r="AH177">
        <v>0.00824446013892937</v>
      </c>
      <c r="AI177">
        <v>0.00191681097024841</v>
      </c>
      <c r="AJ177">
        <v>-0.0130206205557804</v>
      </c>
      <c r="AK177">
        <v>0.0815863666970948</v>
      </c>
      <c r="AL177">
        <v>0.021197360909625</v>
      </c>
      <c r="AM177">
        <v>0.0280217272822262</v>
      </c>
      <c r="AN177">
        <v>-0.0152550235186121</v>
      </c>
      <c r="AO177">
        <v>-0.00669952170803044</v>
      </c>
      <c r="AP177">
        <v>0.00429644320190505</v>
      </c>
      <c r="AR177">
        <f t="shared" si="36"/>
        <v>-0.0186154728184833</v>
      </c>
      <c r="AS177">
        <f t="shared" si="37"/>
        <v>-0.0175232624514847</v>
      </c>
      <c r="AT177">
        <f t="shared" si="38"/>
        <v>0.00823722073694825</v>
      </c>
      <c r="AU177">
        <f t="shared" si="39"/>
        <v>0.00581722585732154</v>
      </c>
      <c r="AV177">
        <f t="shared" si="40"/>
        <v>-0.00150078497015462</v>
      </c>
      <c r="AW177">
        <f t="shared" si="41"/>
        <v>-0.0156744278148336</v>
      </c>
      <c r="AX177">
        <f t="shared" si="42"/>
        <v>0.0777195278636552</v>
      </c>
      <c r="AY177">
        <f t="shared" si="43"/>
        <v>0.0194430850178659</v>
      </c>
      <c r="AZ177">
        <f t="shared" si="44"/>
        <v>0.0251091510199042</v>
      </c>
      <c r="BA177">
        <f t="shared" si="45"/>
        <v>-0.0186468242422108</v>
      </c>
      <c r="BB177">
        <f t="shared" si="46"/>
        <v>-0.012888660389742</v>
      </c>
      <c r="BC177">
        <f t="shared" si="47"/>
        <v>-0.00115799915579134</v>
      </c>
    </row>
    <row r="178" customHeight="1" spans="1:55">
      <c r="A178" s="39">
        <v>45293</v>
      </c>
      <c r="C178" s="7">
        <f>(PFC.NS!F176-PFC.NS!B176)/PFC.NS!B176</f>
        <v>-0.0291418911392406</v>
      </c>
      <c r="D178" s="7">
        <f>(RECLTD.NS!F176-RECLTD.NS!B176)/RECLTD.NS!B176</f>
        <v>-0.0247380798122066</v>
      </c>
      <c r="E178" s="7">
        <f>(OIL.NS!F176-OIL.NS!B176)/OIL.NS!B176</f>
        <v>0.00382046010638294</v>
      </c>
      <c r="F178" s="7">
        <f>(ONGC.NS!F176-ONGC.NS!B176)/ONGC.NS!B176</f>
        <v>-0.00626565357879758</v>
      </c>
      <c r="G178" s="7">
        <f>(IOC.NS!F176-IOC.NS!B176)/IOC.NS!B176</f>
        <v>-0.00343509160305341</v>
      </c>
      <c r="H178" s="7">
        <f>GAIL.NS!F176/GAIL.NS!B176-1</f>
        <v>-0.0479861024062441</v>
      </c>
      <c r="I178" s="7">
        <f>ENGINERSIN.NS!F176/ENGINERSIN.NS!B176-1</f>
        <v>0.0698300504077183</v>
      </c>
      <c r="J178" s="7">
        <f>CONCOR.NS!F176/CONCOR.NS!B176-1</f>
        <v>0.013175051474841</v>
      </c>
      <c r="K178" s="7">
        <f>COALINDIA.NS!F176/COALINDIA.NS!B176-1</f>
        <v>0.00200924370690636</v>
      </c>
      <c r="L178" s="7">
        <f>BEL.NS!F176/BEL.NS!B176-1</f>
        <v>-0.0278776451612902</v>
      </c>
      <c r="M178" s="7">
        <f>COCHINSHIP.NS!F176/COCHINSHIP.NS!B176-1</f>
        <v>-0.0156718022966919</v>
      </c>
      <c r="N178" s="7">
        <f>SJVN.NS!F176/SJVN.NS!B176-1</f>
        <v>-0.021918</v>
      </c>
      <c r="R178" s="7">
        <f t="shared" si="0"/>
        <v>-0.00509386653953176</v>
      </c>
      <c r="S178" s="7">
        <f t="shared" si="1"/>
        <v>-0.000746264488915776</v>
      </c>
      <c r="T178" s="7">
        <f t="shared" si="2"/>
        <v>0.0317061037145027</v>
      </c>
      <c r="U178" s="7">
        <f t="shared" si="3"/>
        <v>0.0236931606628918</v>
      </c>
      <c r="V178" s="7">
        <f t="shared" si="4"/>
        <v>0.0323168534778949</v>
      </c>
      <c r="W178" s="7">
        <f t="shared" si="5"/>
        <v>-0.0237495925886439</v>
      </c>
      <c r="X178" s="7">
        <f t="shared" si="6"/>
        <v>0.0792532673905323</v>
      </c>
      <c r="Y178" s="7">
        <f t="shared" si="7"/>
        <v>0.0212213287063313</v>
      </c>
      <c r="Z178" s="7">
        <f t="shared" si="8"/>
        <v>0.042798132573003</v>
      </c>
      <c r="AA178" s="7">
        <f t="shared" si="9"/>
        <v>-0.0197888421060163</v>
      </c>
      <c r="AB178" s="7">
        <f t="shared" si="10"/>
        <v>-0.0094652318548697</v>
      </c>
      <c r="AC178" s="41">
        <f t="shared" si="11"/>
        <v>-0.0123200222127402</v>
      </c>
      <c r="AE178">
        <v>0.00881512315678918</v>
      </c>
      <c r="AF178">
        <v>0.00913134561689856</v>
      </c>
      <c r="AG178">
        <v>0.00624196087676214</v>
      </c>
      <c r="AH178">
        <v>0.00577891604221186</v>
      </c>
      <c r="AI178">
        <v>0.0163346006059376</v>
      </c>
      <c r="AJ178">
        <v>-0.0116494077141179</v>
      </c>
      <c r="AK178">
        <v>0.0331660301658357</v>
      </c>
      <c r="AL178">
        <v>0.00283801366421677</v>
      </c>
      <c r="AM178">
        <v>-0.020844800889856</v>
      </c>
      <c r="AN178">
        <v>0.00109747164293099</v>
      </c>
      <c r="AO178">
        <v>-0.00188545329002792</v>
      </c>
      <c r="AP178">
        <v>-0.00645173219862023</v>
      </c>
      <c r="AR178">
        <f t="shared" si="36"/>
        <v>0.00396298230171334</v>
      </c>
      <c r="AS178">
        <f t="shared" si="37"/>
        <v>0.00380400759737467</v>
      </c>
      <c r="AT178">
        <f t="shared" si="38"/>
        <v>0.0025376187883461</v>
      </c>
      <c r="AU178">
        <f t="shared" si="39"/>
        <v>0.00335168176060403</v>
      </c>
      <c r="AV178">
        <f t="shared" si="40"/>
        <v>0.0129170046655346</v>
      </c>
      <c r="AW178">
        <f t="shared" si="41"/>
        <v>-0.0143032149731711</v>
      </c>
      <c r="AX178">
        <f t="shared" si="42"/>
        <v>0.0292991913323961</v>
      </c>
      <c r="AY178">
        <f t="shared" si="43"/>
        <v>0.00108373777245767</v>
      </c>
      <c r="AZ178">
        <f t="shared" si="44"/>
        <v>-0.023757377152178</v>
      </c>
      <c r="BA178">
        <f t="shared" si="45"/>
        <v>-0.00229432908066771</v>
      </c>
      <c r="BB178">
        <f t="shared" si="46"/>
        <v>-0.00807459197173944</v>
      </c>
      <c r="BC178">
        <f t="shared" si="47"/>
        <v>-0.0119061745563166</v>
      </c>
    </row>
    <row r="179" customHeight="1" spans="1:55">
      <c r="A179" s="39">
        <v>45294</v>
      </c>
      <c r="C179" s="7">
        <f>(PFC.NS!F177-PFC.NS!B177)/PFC.NS!B177</f>
        <v>-0.00543856298200521</v>
      </c>
      <c r="D179" s="7">
        <f>(RECLTD.NS!F177-RECLTD.NS!B177)/RECLTD.NS!B177</f>
        <v>-0.00410290973871736</v>
      </c>
      <c r="E179" s="7">
        <f>(OIL.NS!F177-OIL.NS!B177)/OIL.NS!B177</f>
        <v>-0.00990667607028144</v>
      </c>
      <c r="F179" s="7">
        <f>(ONGC.NS!F177-ONGC.NS!B177)/ONGC.NS!B177</f>
        <v>-0.00123584914841844</v>
      </c>
      <c r="G179" s="7">
        <f>(IOC.NS!F177-IOC.NS!B177)/IOC.NS!B177</f>
        <v>0.0164687395679339</v>
      </c>
      <c r="H179" s="7">
        <f>GAIL.NS!F177/GAIL.NS!B177-1</f>
        <v>-0.0412251524390244</v>
      </c>
      <c r="I179" s="7">
        <f>ENGINERSIN.NS!F177/ENGINERSIN.NS!B177-1</f>
        <v>0.0303376023354123</v>
      </c>
      <c r="J179" s="7">
        <f>CONCOR.NS!F177/CONCOR.NS!B177-1</f>
        <v>-0.00517680722337432</v>
      </c>
      <c r="K179" s="7">
        <f>COALINDIA.NS!F177/COALINDIA.NS!B177-1</f>
        <v>-0.0370551277726989</v>
      </c>
      <c r="L179" s="7">
        <f>BEL.NS!F177/BEL.NS!B177-1</f>
        <v>-0.00733040831377874</v>
      </c>
      <c r="M179" s="7">
        <f>COCHINSHIP.NS!F177/COCHINSHIP.NS!B177-1</f>
        <v>-0.00745448604875942</v>
      </c>
      <c r="N179" s="7">
        <f>SJVN.NS!F177/SJVN.NS!B177-1</f>
        <v>-0.0178145133689839</v>
      </c>
      <c r="R179" s="7">
        <f t="shared" si="0"/>
        <v>0.0186094616177036</v>
      </c>
      <c r="S179" s="7">
        <f t="shared" si="1"/>
        <v>0.0198889055845735</v>
      </c>
      <c r="T179" s="7">
        <f t="shared" si="2"/>
        <v>0.0179789675378383</v>
      </c>
      <c r="U179" s="7">
        <f t="shared" si="3"/>
        <v>0.0287229650932709</v>
      </c>
      <c r="V179" s="7">
        <f t="shared" si="4"/>
        <v>0.0522206846488823</v>
      </c>
      <c r="W179" s="7">
        <f t="shared" si="5"/>
        <v>-0.0169886426214241</v>
      </c>
      <c r="X179" s="7">
        <f t="shared" si="6"/>
        <v>0.0397608193182263</v>
      </c>
      <c r="Y179" s="7">
        <f t="shared" si="7"/>
        <v>0.00286947000811602</v>
      </c>
      <c r="Z179" s="7">
        <f t="shared" si="8"/>
        <v>0.00373376109339767</v>
      </c>
      <c r="AA179" s="7">
        <f t="shared" si="9"/>
        <v>0.000758394741495201</v>
      </c>
      <c r="AB179" s="7">
        <f t="shared" si="10"/>
        <v>-0.00124791560693727</v>
      </c>
      <c r="AC179" s="41">
        <f t="shared" si="11"/>
        <v>-0.00821653558172405</v>
      </c>
      <c r="AE179">
        <v>0.0316731757305051</v>
      </c>
      <c r="AF179">
        <v>0.0285118300085015</v>
      </c>
      <c r="AG179">
        <v>-0.00767784191782993</v>
      </c>
      <c r="AH179">
        <v>0.0302694984679274</v>
      </c>
      <c r="AI179">
        <v>-0.0113680650866418</v>
      </c>
      <c r="AJ179">
        <v>0.00614817327666393</v>
      </c>
      <c r="AK179">
        <v>-0.0135821385975887</v>
      </c>
      <c r="AL179">
        <v>0.0347022372659561</v>
      </c>
      <c r="AM179">
        <v>0.000519954958244013</v>
      </c>
      <c r="AN179">
        <v>0.0246457983344791</v>
      </c>
      <c r="AO179">
        <v>0.00887845230419048</v>
      </c>
      <c r="AP179">
        <v>0.0144581760718501</v>
      </c>
      <c r="AR179">
        <f t="shared" si="36"/>
        <v>0.0268210348754292</v>
      </c>
      <c r="AS179">
        <f t="shared" si="37"/>
        <v>0.0231844919889776</v>
      </c>
      <c r="AT179">
        <f t="shared" si="38"/>
        <v>-0.011382184006246</v>
      </c>
      <c r="AU179">
        <f t="shared" si="39"/>
        <v>0.0278422641863195</v>
      </c>
      <c r="AV179">
        <f t="shared" si="40"/>
        <v>-0.0147856610270448</v>
      </c>
      <c r="AW179">
        <f t="shared" si="41"/>
        <v>0.00349436601761074</v>
      </c>
      <c r="AX179">
        <f t="shared" si="42"/>
        <v>-0.0174489774310283</v>
      </c>
      <c r="AY179">
        <f t="shared" si="43"/>
        <v>0.032947961374197</v>
      </c>
      <c r="AZ179">
        <f t="shared" si="44"/>
        <v>-0.00239262130407802</v>
      </c>
      <c r="BA179">
        <f t="shared" si="45"/>
        <v>0.0212539976108804</v>
      </c>
      <c r="BB179">
        <f t="shared" si="46"/>
        <v>0.00268931362247896</v>
      </c>
      <c r="BC179">
        <f t="shared" si="47"/>
        <v>0.00900373371415374</v>
      </c>
    </row>
    <row r="180" customHeight="1" spans="1:55">
      <c r="A180" s="39">
        <v>45295</v>
      </c>
      <c r="C180" s="7">
        <f>(PFC.NS!F178-PFC.NS!B178)/PFC.NS!B178</f>
        <v>0.00385719720031772</v>
      </c>
      <c r="D180" s="7">
        <f>(RECLTD.NS!F178-RECLTD.NS!B178)/RECLTD.NS!B178</f>
        <v>0.0126736056338028</v>
      </c>
      <c r="E180" s="7">
        <f>(OIL.NS!F178-OIL.NS!B178)/OIL.NS!B178</f>
        <v>-0.0321136779473088</v>
      </c>
      <c r="F180" s="7">
        <f>(ONGC.NS!F178-ONGC.NS!B178)/ONGC.NS!B178</f>
        <v>0.00500575296912111</v>
      </c>
      <c r="G180" s="7">
        <f>(IOC.NS!F178-IOC.NS!B178)/IOC.NS!B178</f>
        <v>-0.00606062878787882</v>
      </c>
      <c r="H180" s="7">
        <f>GAIL.NS!F178/GAIL.NS!B178-1</f>
        <v>-0.0252077444508735</v>
      </c>
      <c r="I180" s="7">
        <f>ENGINERSIN.NS!F178/ENGINERSIN.NS!B178-1</f>
        <v>-0.0281643287713995</v>
      </c>
      <c r="J180" s="7">
        <f>CONCOR.NS!F178/CONCOR.NS!B178-1</f>
        <v>0.0275660282485877</v>
      </c>
      <c r="K180" s="7">
        <f>COALINDIA.NS!F178/COALINDIA.NS!B178-1</f>
        <v>-0.0191635926507557</v>
      </c>
      <c r="L180" s="7">
        <f>BEL.NS!F178/BEL.NS!B178-1</f>
        <v>0.016602482191781</v>
      </c>
      <c r="M180" s="7">
        <f>COCHINSHIP.NS!F178/COCHINSHIP.NS!B178-1</f>
        <v>0.00121242151467049</v>
      </c>
      <c r="N180" s="7">
        <f>SJVN.NS!F178/SJVN.NS!B178-1</f>
        <v>0.00238566979189914</v>
      </c>
      <c r="R180" s="7">
        <f t="shared" si="0"/>
        <v>0.0279052218000265</v>
      </c>
      <c r="S180" s="7">
        <f t="shared" si="1"/>
        <v>0.0366654209570937</v>
      </c>
      <c r="T180" s="7">
        <f t="shared" si="2"/>
        <v>-0.00422803433918909</v>
      </c>
      <c r="U180" s="7">
        <f t="shared" si="3"/>
        <v>0.0349645672108105</v>
      </c>
      <c r="V180" s="7">
        <f t="shared" si="4"/>
        <v>0.0296913162930695</v>
      </c>
      <c r="W180" s="7">
        <f t="shared" si="5"/>
        <v>-0.000971234633273237</v>
      </c>
      <c r="X180" s="7">
        <f t="shared" si="6"/>
        <v>-0.0187411117885855</v>
      </c>
      <c r="Y180" s="7">
        <f t="shared" si="7"/>
        <v>0.035612305480078</v>
      </c>
      <c r="Z180" s="7">
        <f t="shared" si="8"/>
        <v>0.0216252962153409</v>
      </c>
      <c r="AA180" s="7">
        <f t="shared" si="9"/>
        <v>0.0246912852470549</v>
      </c>
      <c r="AB180" s="7">
        <f t="shared" si="10"/>
        <v>0.00741899195649264</v>
      </c>
      <c r="AC180" s="41">
        <f t="shared" si="11"/>
        <v>0.011983647579159</v>
      </c>
      <c r="AE180">
        <v>-0.00432238267914107</v>
      </c>
      <c r="AF180">
        <v>-0.00344790891705949</v>
      </c>
      <c r="AG180">
        <v>-0.00615871679247875</v>
      </c>
      <c r="AH180">
        <v>0.00835076837790642</v>
      </c>
      <c r="AI180">
        <v>0.0113680650866417</v>
      </c>
      <c r="AJ180">
        <v>0.00305992222026957</v>
      </c>
      <c r="AK180">
        <v>-0.00823878388802188</v>
      </c>
      <c r="AL180">
        <v>-0.0192355473138864</v>
      </c>
      <c r="AM180">
        <v>-0.00130035648893291</v>
      </c>
      <c r="AN180">
        <v>-0.00509599082430431</v>
      </c>
      <c r="AO180">
        <v>-0.000403553320658446</v>
      </c>
      <c r="AP180">
        <v>0.00741524261638361</v>
      </c>
      <c r="AR180">
        <f t="shared" si="36"/>
        <v>-0.00917452353421692</v>
      </c>
      <c r="AS180">
        <f t="shared" si="37"/>
        <v>-0.00877524693658338</v>
      </c>
      <c r="AT180">
        <f t="shared" si="38"/>
        <v>-0.00986305888089479</v>
      </c>
      <c r="AU180">
        <f t="shared" si="39"/>
        <v>0.00592353409629859</v>
      </c>
      <c r="AV180">
        <f t="shared" si="40"/>
        <v>0.00795046914623867</v>
      </c>
      <c r="AW180">
        <f t="shared" si="41"/>
        <v>0.000406114961216381</v>
      </c>
      <c r="AX180">
        <f t="shared" si="42"/>
        <v>-0.0121056227214615</v>
      </c>
      <c r="AY180">
        <f t="shared" si="43"/>
        <v>-0.0209898232056455</v>
      </c>
      <c r="AZ180">
        <f t="shared" si="44"/>
        <v>-0.00421293275125495</v>
      </c>
      <c r="BA180">
        <f t="shared" si="45"/>
        <v>-0.00848779154790301</v>
      </c>
      <c r="BB180">
        <f t="shared" si="46"/>
        <v>-0.00659269200236996</v>
      </c>
      <c r="BC180">
        <f t="shared" si="47"/>
        <v>0.00196080025868722</v>
      </c>
    </row>
    <row r="181" customHeight="1" spans="1:55">
      <c r="A181" s="39">
        <v>45296</v>
      </c>
      <c r="C181" s="7">
        <f>(PFC.NS!F179-PFC.NS!B179)/PFC.NS!B179</f>
        <v>-0.0247436392030325</v>
      </c>
      <c r="D181" s="7">
        <f>(RECLTD.NS!F179-RECLTD.NS!B179)/RECLTD.NS!B179</f>
        <v>-0.022922515909091</v>
      </c>
      <c r="E181" s="7">
        <f>(OIL.NS!F179-OIL.NS!B179)/OIL.NS!B179</f>
        <v>-0.026809878308286</v>
      </c>
      <c r="F181" s="7">
        <f>(ONGC.NS!F179-ONGC.NS!B179)/ONGC.NS!B179</f>
        <v>-0.00985032735925265</v>
      </c>
      <c r="G181" s="7">
        <f>(IOC.NS!F179-IOC.NS!B179)/IOC.NS!B179</f>
        <v>-0.000753057211903885</v>
      </c>
      <c r="H181" s="7">
        <f>GAIL.NS!F179/GAIL.NS!B179-1</f>
        <v>-0.0440142530120482</v>
      </c>
      <c r="I181" s="7">
        <f>ENGINERSIN.NS!F179/ENGINERSIN.NS!B179-1</f>
        <v>-0.0213462128712871</v>
      </c>
      <c r="J181" s="7">
        <f>CONCOR.NS!F179/CONCOR.NS!B179-1</f>
        <v>-0.0295671754147403</v>
      </c>
      <c r="K181" s="7">
        <f>COALINDIA.NS!F179/COALINDIA.NS!B179-1</f>
        <v>-0.0179057244438177</v>
      </c>
      <c r="L181" s="7">
        <f>BEL.NS!F179/BEL.NS!B179-1</f>
        <v>-0.0165854984004076</v>
      </c>
      <c r="M181" s="7">
        <f>COCHINSHIP.NS!F179/COCHINSHIP.NS!B179-1</f>
        <v>-0.0080780430400651</v>
      </c>
      <c r="N181" s="7">
        <f>SJVN.NS!F179/SJVN.NS!B179-1</f>
        <v>-0.00671741798941794</v>
      </c>
      <c r="R181" s="7">
        <f t="shared" si="0"/>
        <v>-0.000695614603323673</v>
      </c>
      <c r="S181" s="7">
        <f t="shared" si="1"/>
        <v>0.0010692994141999</v>
      </c>
      <c r="T181" s="7">
        <f t="shared" si="2"/>
        <v>0.00107576529983381</v>
      </c>
      <c r="U181" s="7">
        <f t="shared" si="3"/>
        <v>0.0201084868824367</v>
      </c>
      <c r="V181" s="7">
        <f t="shared" si="4"/>
        <v>0.0349988878690444</v>
      </c>
      <c r="W181" s="7">
        <f t="shared" si="5"/>
        <v>-0.019777743194448</v>
      </c>
      <c r="X181" s="7">
        <f t="shared" si="6"/>
        <v>-0.0119229958884731</v>
      </c>
      <c r="Y181" s="7">
        <f t="shared" si="7"/>
        <v>-0.02152089818325</v>
      </c>
      <c r="Z181" s="7">
        <f t="shared" si="8"/>
        <v>0.0228831644222789</v>
      </c>
      <c r="AA181" s="7">
        <f t="shared" si="9"/>
        <v>-0.00849669534513364</v>
      </c>
      <c r="AB181" s="7">
        <f t="shared" si="10"/>
        <v>-0.00187147259824294</v>
      </c>
      <c r="AC181" s="41">
        <f t="shared" si="11"/>
        <v>0.00288055979784188</v>
      </c>
      <c r="AE181">
        <v>0.00432238267914112</v>
      </c>
      <c r="AF181">
        <v>0.00149560562673094</v>
      </c>
      <c r="AG181">
        <v>-0.0165666193331874</v>
      </c>
      <c r="AH181">
        <v>0.00690610598686815</v>
      </c>
      <c r="AI181">
        <v>-0.000376883378841956</v>
      </c>
      <c r="AJ181">
        <v>-0.0181906372052207</v>
      </c>
      <c r="AK181">
        <v>-0.00150525955678584</v>
      </c>
      <c r="AL181">
        <v>-0.0284165046025497</v>
      </c>
      <c r="AM181">
        <v>-0.0100701258619838</v>
      </c>
      <c r="AN181">
        <v>-0.0127182083375659</v>
      </c>
      <c r="AO181">
        <v>-0.0520002918784321</v>
      </c>
      <c r="AP181">
        <v>-0.00317129773333439</v>
      </c>
      <c r="AR181">
        <f t="shared" si="36"/>
        <v>-0.000529758175934728</v>
      </c>
      <c r="AS181">
        <f t="shared" si="37"/>
        <v>-0.00383173239279294</v>
      </c>
      <c r="AT181">
        <f t="shared" si="38"/>
        <v>-0.0202709614216035</v>
      </c>
      <c r="AU181">
        <f t="shared" si="39"/>
        <v>0.00447887170526032</v>
      </c>
      <c r="AV181">
        <f t="shared" si="40"/>
        <v>-0.00379447931924499</v>
      </c>
      <c r="AW181">
        <f t="shared" si="41"/>
        <v>-0.0208444444642739</v>
      </c>
      <c r="AX181">
        <f t="shared" si="42"/>
        <v>-0.00537209839022545</v>
      </c>
      <c r="AY181">
        <f t="shared" si="43"/>
        <v>-0.0301707804943088</v>
      </c>
      <c r="AZ181">
        <f t="shared" si="44"/>
        <v>-0.0129827021243058</v>
      </c>
      <c r="BA181">
        <f t="shared" si="45"/>
        <v>-0.0161100090611646</v>
      </c>
      <c r="BB181">
        <f t="shared" si="46"/>
        <v>-0.0581894305601437</v>
      </c>
      <c r="BC181">
        <f t="shared" si="47"/>
        <v>-0.00862574009103078</v>
      </c>
    </row>
    <row r="182" customHeight="1" spans="1:55">
      <c r="A182" s="39">
        <v>45299</v>
      </c>
      <c r="C182" s="7">
        <f>(PFC.NS!F180-PFC.NS!B180)/PFC.NS!B180</f>
        <v>-0.0159329896283781</v>
      </c>
      <c r="D182" s="7">
        <f>(RECLTD.NS!F180-RECLTD.NS!B180)/RECLTD.NS!B180</f>
        <v>-0.0113488955223881</v>
      </c>
      <c r="E182" s="7">
        <f>(OIL.NS!F180-OIL.NS!B180)/OIL.NS!B180</f>
        <v>-0.0303291449823669</v>
      </c>
      <c r="F182" s="7">
        <f>(ONGC.NS!F180-ONGC.NS!B180)/ONGC.NS!B180</f>
        <v>-0.0146508853211009</v>
      </c>
      <c r="G182" s="7">
        <f>(IOC.NS!F180-IOC.NS!B180)/IOC.NS!B180</f>
        <v>-0.0100746716417911</v>
      </c>
      <c r="H182" s="7">
        <f>GAIL.NS!F180/GAIL.NS!B180-1</f>
        <v>-0.0575567744460803</v>
      </c>
      <c r="I182" s="7">
        <f>ENGINERSIN.NS!F180/ENGINERSIN.NS!B180-1</f>
        <v>-0.0118111789737172</v>
      </c>
      <c r="J182" s="7">
        <f>CONCOR.NS!F180/CONCOR.NS!B180-1</f>
        <v>-0.0353477664219239</v>
      </c>
      <c r="K182" s="7">
        <f>COALINDIA.NS!F180/COALINDIA.NS!B180-1</f>
        <v>-0.026865417719278</v>
      </c>
      <c r="L182" s="7">
        <f>BEL.NS!F180/BEL.NS!B180-1</f>
        <v>-0.0240741633199464</v>
      </c>
      <c r="M182" s="7">
        <f>COCHINSHIP.NS!F180/COCHINSHIP.NS!B180-1</f>
        <v>-0.0587872432432432</v>
      </c>
      <c r="N182" s="7">
        <f>SJVN.NS!F180/SJVN.NS!B180-1</f>
        <v>-0.0303834093264249</v>
      </c>
      <c r="R182" s="7">
        <f t="shared" si="0"/>
        <v>0.00811503497133065</v>
      </c>
      <c r="S182" s="7">
        <f t="shared" si="1"/>
        <v>0.0126429198009027</v>
      </c>
      <c r="T182" s="7">
        <f t="shared" si="2"/>
        <v>-0.00244350137424711</v>
      </c>
      <c r="U182" s="7">
        <f t="shared" si="3"/>
        <v>0.0153079289205884</v>
      </c>
      <c r="V182" s="7">
        <f t="shared" si="4"/>
        <v>0.0256772734391572</v>
      </c>
      <c r="W182" s="7">
        <f t="shared" si="5"/>
        <v>-0.0333202646284801</v>
      </c>
      <c r="X182" s="7">
        <f t="shared" si="6"/>
        <v>-0.00238796199090316</v>
      </c>
      <c r="Y182" s="7">
        <f t="shared" si="7"/>
        <v>-0.0273014891904336</v>
      </c>
      <c r="Z182" s="7">
        <f t="shared" si="8"/>
        <v>0.0139234711468186</v>
      </c>
      <c r="AA182" s="7">
        <f t="shared" si="9"/>
        <v>-0.0159853602646724</v>
      </c>
      <c r="AB182" s="7">
        <f t="shared" si="10"/>
        <v>-0.0525806728014211</v>
      </c>
      <c r="AC182" s="41">
        <f t="shared" si="11"/>
        <v>-0.0207854315391651</v>
      </c>
      <c r="AE182">
        <v>-0.029894113607621</v>
      </c>
      <c r="AF182">
        <v>-0.014240538654252</v>
      </c>
      <c r="AG182">
        <v>0</v>
      </c>
      <c r="AH182">
        <v>-0.00598254120807003</v>
      </c>
      <c r="AI182">
        <v>-0.00567002111767357</v>
      </c>
      <c r="AJ182">
        <v>0.00217561072990948</v>
      </c>
      <c r="AK182">
        <v>0.00225707589228872</v>
      </c>
      <c r="AL182">
        <v>0.0172481475987546</v>
      </c>
      <c r="AM182">
        <v>0.0129287296969704</v>
      </c>
      <c r="AN182">
        <v>0.00570254775028784</v>
      </c>
      <c r="AO182">
        <v>0.0337083233188793</v>
      </c>
      <c r="AP182">
        <v>-0.00371248720114875</v>
      </c>
      <c r="AR182">
        <f t="shared" si="36"/>
        <v>-0.0347462544626969</v>
      </c>
      <c r="AS182">
        <f t="shared" si="37"/>
        <v>-0.0195678766737759</v>
      </c>
      <c r="AT182">
        <f t="shared" si="38"/>
        <v>-0.00370434208841604</v>
      </c>
      <c r="AU182">
        <f t="shared" si="39"/>
        <v>-0.00840977548967786</v>
      </c>
      <c r="AV182">
        <f t="shared" si="40"/>
        <v>-0.00908761705807659</v>
      </c>
      <c r="AW182">
        <f t="shared" si="41"/>
        <v>-0.000478196529143706</v>
      </c>
      <c r="AX182">
        <f t="shared" si="42"/>
        <v>-0.00160976294115088</v>
      </c>
      <c r="AY182">
        <f t="shared" si="43"/>
        <v>0.0154938717069955</v>
      </c>
      <c r="AZ182">
        <f t="shared" si="44"/>
        <v>0.0100161534346483</v>
      </c>
      <c r="BA182">
        <f t="shared" si="45"/>
        <v>0.00231074702668913</v>
      </c>
      <c r="BB182">
        <f t="shared" si="46"/>
        <v>0.0275191846371678</v>
      </c>
      <c r="BC182">
        <f t="shared" si="47"/>
        <v>-0.00916692955884514</v>
      </c>
    </row>
    <row r="183" customHeight="1" spans="1:55">
      <c r="A183" s="39">
        <v>45300</v>
      </c>
      <c r="C183" s="7">
        <f>(PFC.NS!F181-PFC.NS!B181)/PFC.NS!B181</f>
        <v>-0.0533138527598512</v>
      </c>
      <c r="D183" s="7">
        <f>(RECLTD.NS!F181-RECLTD.NS!B181)/RECLTD.NS!B181</f>
        <v>-0.0297836914285715</v>
      </c>
      <c r="E183" s="7">
        <f>(OIL.NS!F181-OIL.NS!B181)/OIL.NS!B181</f>
        <v>-0.025326843915344</v>
      </c>
      <c r="F183" s="7">
        <f>(ONGC.NS!F181-ONGC.NS!B181)/ONGC.NS!B181</f>
        <v>-0.0338241764705882</v>
      </c>
      <c r="G183" s="7">
        <f>(IOC.NS!F181-IOC.NS!B181)/IOC.NS!B181</f>
        <v>-0.0222386963189932</v>
      </c>
      <c r="H183" s="7">
        <f>GAIL.NS!F181/GAIL.NS!B181-1</f>
        <v>-0.0353773947638317</v>
      </c>
      <c r="I183" s="7">
        <f>ENGINERSIN.NS!F181/ENGINERSIN.NS!B181-1</f>
        <v>-0.0115575721676014</v>
      </c>
      <c r="J183" s="7">
        <f>CONCOR.NS!F181/CONCOR.NS!B181-1</f>
        <v>0.00245777499999988</v>
      </c>
      <c r="K183" s="7">
        <f>COALINDIA.NS!F181/COALINDIA.NS!B181-1</f>
        <v>-0.0070076294592617</v>
      </c>
      <c r="L183" s="7">
        <f>BEL.NS!F181/BEL.NS!B181-1</f>
        <v>-0.00867259087093308</v>
      </c>
      <c r="M183" s="7">
        <f>COCHINSHIP.NS!F181/COCHINSHIP.NS!B181-1</f>
        <v>0.0243616126056878</v>
      </c>
      <c r="N183" s="7">
        <f>SJVN.NS!F181/SJVN.NS!B181-1</f>
        <v>-0.0207848956129693</v>
      </c>
      <c r="R183" s="7">
        <f t="shared" si="0"/>
        <v>-0.0292658281601424</v>
      </c>
      <c r="S183" s="7">
        <f t="shared" si="1"/>
        <v>-0.00579187610528061</v>
      </c>
      <c r="T183" s="7">
        <f t="shared" si="2"/>
        <v>0.0025587996927758</v>
      </c>
      <c r="U183" s="7">
        <f t="shared" si="3"/>
        <v>-0.0038653622288989</v>
      </c>
      <c r="V183" s="7">
        <f t="shared" si="4"/>
        <v>0.0135132487619552</v>
      </c>
      <c r="W183" s="7">
        <f t="shared" si="5"/>
        <v>-0.0111408849462315</v>
      </c>
      <c r="X183" s="7">
        <f t="shared" si="6"/>
        <v>-0.00213435518478741</v>
      </c>
      <c r="Y183" s="7">
        <f t="shared" si="7"/>
        <v>0.0105040522314902</v>
      </c>
      <c r="Z183" s="7">
        <f t="shared" si="8"/>
        <v>0.0337812594068349</v>
      </c>
      <c r="AA183" s="7">
        <f t="shared" si="9"/>
        <v>-0.000583787815659147</v>
      </c>
      <c r="AB183" s="7">
        <f t="shared" si="10"/>
        <v>0.03056818304751</v>
      </c>
      <c r="AC183" s="41">
        <f t="shared" si="11"/>
        <v>-0.0111869178257094</v>
      </c>
      <c r="AE183">
        <v>-0.0084151501553962</v>
      </c>
      <c r="AF183">
        <v>-0.0188328988595897</v>
      </c>
      <c r="AG183">
        <v>-0.0253075347554123</v>
      </c>
      <c r="AH183">
        <v>-0.0212251816198208</v>
      </c>
      <c r="AI183">
        <v>-0.0102876961094221</v>
      </c>
      <c r="AJ183">
        <v>-0.00654109017810027</v>
      </c>
      <c r="AK183">
        <v>-0.0128578220486264</v>
      </c>
      <c r="AL183">
        <v>0.000394986230907096</v>
      </c>
      <c r="AM183">
        <v>-0.00860052584676862</v>
      </c>
      <c r="AN183">
        <v>0.00513169495455355</v>
      </c>
      <c r="AO183">
        <v>0.182321510771902</v>
      </c>
      <c r="AP183">
        <v>-0.0345979815877616</v>
      </c>
      <c r="AR183">
        <f t="shared" si="36"/>
        <v>-0.0132672910104721</v>
      </c>
      <c r="AS183">
        <f t="shared" si="37"/>
        <v>-0.0241602368791136</v>
      </c>
      <c r="AT183">
        <f t="shared" si="38"/>
        <v>-0.0290118768438284</v>
      </c>
      <c r="AU183">
        <f t="shared" si="39"/>
        <v>-0.0236524159014287</v>
      </c>
      <c r="AV183">
        <f t="shared" si="40"/>
        <v>-0.0137052920498251</v>
      </c>
      <c r="AW183">
        <f t="shared" si="41"/>
        <v>-0.00919489743715346</v>
      </c>
      <c r="AX183">
        <f t="shared" si="42"/>
        <v>-0.016724660882066</v>
      </c>
      <c r="AY183">
        <f t="shared" si="43"/>
        <v>-0.00135928966085201</v>
      </c>
      <c r="AZ183">
        <f t="shared" si="44"/>
        <v>-0.0115131021090907</v>
      </c>
      <c r="BA183">
        <f t="shared" si="45"/>
        <v>0.00173989423095484</v>
      </c>
      <c r="BB183">
        <f t="shared" si="46"/>
        <v>0.17613237209019</v>
      </c>
      <c r="BC183">
        <f t="shared" si="47"/>
        <v>-0.040052423945458</v>
      </c>
    </row>
    <row r="184" customHeight="1" spans="1:55">
      <c r="A184" s="39">
        <v>45301</v>
      </c>
      <c r="C184" s="7">
        <f>(PFC.NS!F182-PFC.NS!B182)/PFC.NS!B182</f>
        <v>-0.0294810606060607</v>
      </c>
      <c r="D184" s="7">
        <f>(RECLTD.NS!F182-RECLTD.NS!B182)/RECLTD.NS!B182</f>
        <v>-0.0247004445136907</v>
      </c>
      <c r="E184" s="7">
        <f>(OIL.NS!F182-OIL.NS!B182)/OIL.NS!B182</f>
        <v>-0.0446290372340425</v>
      </c>
      <c r="F184" s="7">
        <f>(ONGC.NS!F182-ONGC.NS!B182)/ONGC.NS!B182</f>
        <v>-0.0277185488372093</v>
      </c>
      <c r="G184" s="7">
        <f>(IOC.NS!F182-IOC.NS!B182)/IOC.NS!B182</f>
        <v>-0.00305455524370873</v>
      </c>
      <c r="H184" s="7">
        <f>GAIL.NS!F182/GAIL.NS!B182-1</f>
        <v>-0.0357104053092755</v>
      </c>
      <c r="I184" s="7">
        <f>ENGINERSIN.NS!F182/ENGINERSIN.NS!B182-1</f>
        <v>-0.0224760907536122</v>
      </c>
      <c r="J184" s="7">
        <f>CONCOR.NS!F182/CONCOR.NS!B182-1</f>
        <v>-0.0046677616736861</v>
      </c>
      <c r="K184" s="7">
        <f>COALINDIA.NS!F182/COALINDIA.NS!B182-1</f>
        <v>-0.02112455325451</v>
      </c>
      <c r="L184" s="7">
        <f>BEL.NS!F182/BEL.NS!B182-1</f>
        <v>-0.000870515212706424</v>
      </c>
      <c r="M184" s="7">
        <f>COCHINSHIP.NS!F182/COCHINSHIP.NS!B182-1</f>
        <v>0.181117633677991</v>
      </c>
      <c r="N184" s="7">
        <f>SJVN.NS!F182/SJVN.NS!B182-1</f>
        <v>-0.0470776402116402</v>
      </c>
      <c r="R184" s="7">
        <f t="shared" si="0"/>
        <v>-0.00543303600635186</v>
      </c>
      <c r="S184" s="7">
        <f t="shared" si="1"/>
        <v>-0.000708629190399893</v>
      </c>
      <c r="T184" s="7">
        <f t="shared" si="2"/>
        <v>-0.0167433936259227</v>
      </c>
      <c r="U184" s="7">
        <f t="shared" si="3"/>
        <v>0.00224026540448008</v>
      </c>
      <c r="V184" s="7">
        <f t="shared" si="4"/>
        <v>0.0326973898372396</v>
      </c>
      <c r="W184" s="7">
        <f t="shared" si="5"/>
        <v>-0.0114738954916753</v>
      </c>
      <c r="X184" s="7">
        <f t="shared" si="6"/>
        <v>-0.0130528737707982</v>
      </c>
      <c r="Y184" s="7">
        <f t="shared" si="7"/>
        <v>0.00337851555780424</v>
      </c>
      <c r="Z184" s="7">
        <f t="shared" si="8"/>
        <v>0.0196643356115866</v>
      </c>
      <c r="AA184" s="7">
        <f t="shared" si="9"/>
        <v>0.00721828784256751</v>
      </c>
      <c r="AB184" s="7">
        <f t="shared" si="10"/>
        <v>0.187324204119813</v>
      </c>
      <c r="AC184" s="41">
        <f t="shared" si="11"/>
        <v>-0.0374796624243804</v>
      </c>
      <c r="AE184">
        <v>0.0127228664803636</v>
      </c>
      <c r="AF184">
        <v>0.00497809111696901</v>
      </c>
      <c r="AG184">
        <v>0.0242379300307806</v>
      </c>
      <c r="AH184">
        <v>-0.00117940933479063</v>
      </c>
      <c r="AI184">
        <v>0.0204707449211151</v>
      </c>
      <c r="AJ184">
        <v>-0.00595513866512893</v>
      </c>
      <c r="AK184">
        <v>0.0936709639120345</v>
      </c>
      <c r="AL184">
        <v>0.0185009261530836</v>
      </c>
      <c r="AM184">
        <v>0.0060020954586511</v>
      </c>
      <c r="AN184">
        <v>-0.00675757023674511</v>
      </c>
      <c r="AO184">
        <v>-0.038085336253204</v>
      </c>
      <c r="AP184">
        <v>0.0244510830426821</v>
      </c>
      <c r="AR184">
        <f t="shared" si="36"/>
        <v>0.00787072562528771</v>
      </c>
      <c r="AS184">
        <f t="shared" si="37"/>
        <v>-0.000349246902554878</v>
      </c>
      <c r="AT184">
        <f t="shared" si="38"/>
        <v>0.0205335879423646</v>
      </c>
      <c r="AU184">
        <f t="shared" si="39"/>
        <v>-0.00360664361639846</v>
      </c>
      <c r="AV184">
        <f t="shared" si="40"/>
        <v>0.0170531489807121</v>
      </c>
      <c r="AW184">
        <f t="shared" si="41"/>
        <v>-0.00860894592418212</v>
      </c>
      <c r="AX184">
        <f t="shared" si="42"/>
        <v>0.0898041250785949</v>
      </c>
      <c r="AY184">
        <f t="shared" si="43"/>
        <v>0.0167466502613245</v>
      </c>
      <c r="AZ184">
        <f t="shared" si="44"/>
        <v>0.00308951919632906</v>
      </c>
      <c r="BA184">
        <f t="shared" si="45"/>
        <v>-0.0101493709603438</v>
      </c>
      <c r="BB184">
        <f t="shared" si="46"/>
        <v>-0.0442744749349155</v>
      </c>
      <c r="BC184">
        <f t="shared" si="47"/>
        <v>0.0189966406849857</v>
      </c>
    </row>
    <row r="185" customHeight="1" spans="1:55">
      <c r="A185" s="39">
        <v>45302</v>
      </c>
      <c r="C185" s="7">
        <f>(PFC.NS!F183-PFC.NS!B183)/PFC.NS!B183</f>
        <v>-0.00828927388535028</v>
      </c>
      <c r="D185" s="7">
        <f>(RECLTD.NS!F183-RECLTD.NS!B183)/RECLTD.NS!B183</f>
        <v>-0.00798757819905219</v>
      </c>
      <c r="E185" s="7">
        <f>(OIL.NS!F183-OIL.NS!B183)/OIL.NS!B183</f>
        <v>0.00281360490463221</v>
      </c>
      <c r="F185" s="7">
        <f>(ONGC.NS!F183-ONGC.NS!B183)/ONGC.NS!B183</f>
        <v>-0.0243265747663551</v>
      </c>
      <c r="G185" s="7">
        <f>(IOC.NS!F183-IOC.NS!B183)/IOC.NS!B183</f>
        <v>0.0144651230545052</v>
      </c>
      <c r="H185" s="7">
        <f>GAIL.NS!F183/GAIL.NS!B183-1</f>
        <v>-0.0348374962170683</v>
      </c>
      <c r="I185" s="7">
        <f>ENGINERSIN.NS!F183/ENGINERSIN.NS!B183-1</f>
        <v>0.0819083329129886</v>
      </c>
      <c r="J185" s="7">
        <f>CONCOR.NS!F183/CONCOR.NS!B183-1</f>
        <v>0.00445877206703904</v>
      </c>
      <c r="K185" s="7">
        <f>COALINDIA.NS!F183/COALINDIA.NS!B183-1</f>
        <v>-0.0143374837872893</v>
      </c>
      <c r="L185" s="7">
        <f>BEL.NS!F183/BEL.NS!B183-1</f>
        <v>-0.0213975561497326</v>
      </c>
      <c r="M185" s="7">
        <f>COCHINSHIP.NS!F183/COCHINSHIP.NS!B183-1</f>
        <v>-0.0256511443037974</v>
      </c>
      <c r="N185" s="7">
        <f>SJVN.NS!F183/SJVN.NS!B183-1</f>
        <v>0.0151831569816687</v>
      </c>
      <c r="R185" s="7">
        <f t="shared" si="0"/>
        <v>0.0157587507143585</v>
      </c>
      <c r="S185" s="7">
        <f t="shared" si="1"/>
        <v>0.0160042371242387</v>
      </c>
      <c r="T185" s="7">
        <f t="shared" si="2"/>
        <v>0.030699248512752</v>
      </c>
      <c r="U185" s="7">
        <f t="shared" si="3"/>
        <v>0.00563223947533426</v>
      </c>
      <c r="V185" s="7">
        <f t="shared" si="4"/>
        <v>0.0502170681354535</v>
      </c>
      <c r="W185" s="7">
        <f t="shared" si="5"/>
        <v>-0.0106009863994681</v>
      </c>
      <c r="X185" s="7">
        <f t="shared" si="6"/>
        <v>0.0913315498958026</v>
      </c>
      <c r="Y185" s="7">
        <f t="shared" si="7"/>
        <v>0.0125050492985294</v>
      </c>
      <c r="Z185" s="7">
        <f t="shared" si="8"/>
        <v>0.0264514050788073</v>
      </c>
      <c r="AA185" s="7">
        <f t="shared" si="9"/>
        <v>-0.0133087530944587</v>
      </c>
      <c r="AB185" s="7">
        <f t="shared" si="10"/>
        <v>-0.0194445738619753</v>
      </c>
      <c r="AC185" s="41">
        <f t="shared" si="11"/>
        <v>0.0247811347689285</v>
      </c>
      <c r="AE185">
        <v>0.01580364471906</v>
      </c>
      <c r="AF185">
        <v>0.013271634896745</v>
      </c>
      <c r="AG185">
        <v>0.00333886541723966</v>
      </c>
      <c r="AH185">
        <v>0.0530853326468812</v>
      </c>
      <c r="AI185">
        <v>0.0152674943037371</v>
      </c>
      <c r="AJ185">
        <v>0.0208436759119444</v>
      </c>
      <c r="AK185">
        <v>-0.0118536776033557</v>
      </c>
      <c r="AL185">
        <v>-0.0146720566326194</v>
      </c>
      <c r="AM185">
        <v>-0.00849177207845844</v>
      </c>
      <c r="AN185">
        <v>-0.00462151628425022</v>
      </c>
      <c r="AO185">
        <v>-0.0248269015471887</v>
      </c>
      <c r="AP185">
        <v>0.0106781597014791</v>
      </c>
      <c r="AR185">
        <f t="shared" si="36"/>
        <v>0.0109515038639842</v>
      </c>
      <c r="AS185">
        <f t="shared" si="37"/>
        <v>0.00794429687722114</v>
      </c>
      <c r="AT185">
        <f t="shared" si="38"/>
        <v>-0.00036547667117638</v>
      </c>
      <c r="AU185">
        <f t="shared" si="39"/>
        <v>0.0506580983652734</v>
      </c>
      <c r="AV185">
        <f t="shared" si="40"/>
        <v>0.0118498983633341</v>
      </c>
      <c r="AW185">
        <f t="shared" si="41"/>
        <v>0.0181898686528913</v>
      </c>
      <c r="AX185">
        <f t="shared" si="42"/>
        <v>-0.0157205164367953</v>
      </c>
      <c r="AY185">
        <f t="shared" si="43"/>
        <v>-0.0164263325243785</v>
      </c>
      <c r="AZ185">
        <f t="shared" si="44"/>
        <v>-0.0114043483407805</v>
      </c>
      <c r="BA185">
        <f t="shared" si="45"/>
        <v>-0.00801331700784893</v>
      </c>
      <c r="BB185">
        <f t="shared" si="46"/>
        <v>-0.0310160402289003</v>
      </c>
      <c r="BC185">
        <f t="shared" si="47"/>
        <v>0.0052237173437827</v>
      </c>
    </row>
    <row r="186" customHeight="1" spans="1:55">
      <c r="A186" s="39">
        <v>45303</v>
      </c>
      <c r="C186" s="7">
        <f>(PFC.NS!F184-PFC.NS!B184)/PFC.NS!B184</f>
        <v>-0.00391224685138536</v>
      </c>
      <c r="D186" s="7">
        <f>(RECLTD.NS!F184-RECLTD.NS!B184)/RECLTD.NS!B184</f>
        <v>0.00241530238898007</v>
      </c>
      <c r="E186" s="7">
        <f>(OIL.NS!F184-OIL.NS!B184)/OIL.NS!B184</f>
        <v>-0.00788972032596281</v>
      </c>
      <c r="F186" s="7">
        <f>(ONGC.NS!F184-ONGC.NS!B184)/ONGC.NS!B184</f>
        <v>0.0298292184776069</v>
      </c>
      <c r="G186" s="7">
        <f>(IOC.NS!F184-IOC.NS!B184)/IOC.NS!B184</f>
        <v>0.0138629152610622</v>
      </c>
      <c r="H186" s="7">
        <f>GAIL.NS!F184/GAIL.NS!B184-1</f>
        <v>-0.0206375120527827</v>
      </c>
      <c r="I186" s="7">
        <f>ENGINERSIN.NS!F184/ENGINERSIN.NS!B184-1</f>
        <v>-0.0312575041418076</v>
      </c>
      <c r="J186" s="7">
        <f>CONCOR.NS!F184/CONCOR.NS!B184-1</f>
        <v>-0.0296326859569613</v>
      </c>
      <c r="K186" s="7">
        <f>COALINDIA.NS!F184/COALINDIA.NS!B184-1</f>
        <v>-0.0234320121337068</v>
      </c>
      <c r="L186" s="7">
        <f>BEL.NS!F184/BEL.NS!B184-1</f>
        <v>-0.0172383539065006</v>
      </c>
      <c r="M186" s="7">
        <f>COCHINSHIP.NS!F184/COCHINSHIP.NS!B184-1</f>
        <v>-0.0328321746479966</v>
      </c>
      <c r="N186" s="7">
        <f>SJVN.NS!F184/SJVN.NS!B184-1</f>
        <v>-0.00775730851063827</v>
      </c>
      <c r="R186" s="7">
        <f t="shared" si="0"/>
        <v>0.0201357777483234</v>
      </c>
      <c r="S186" s="7">
        <f t="shared" si="1"/>
        <v>0.0264071177122709</v>
      </c>
      <c r="T186" s="7">
        <f t="shared" si="2"/>
        <v>0.019995923282157</v>
      </c>
      <c r="U186" s="7">
        <f t="shared" si="3"/>
        <v>0.0597880327192962</v>
      </c>
      <c r="V186" s="7">
        <f t="shared" si="4"/>
        <v>0.0496148603420106</v>
      </c>
      <c r="W186" s="7">
        <f t="shared" si="5"/>
        <v>0.0035989977648175</v>
      </c>
      <c r="X186" s="7">
        <f t="shared" si="6"/>
        <v>-0.0218342871589936</v>
      </c>
      <c r="Y186" s="7">
        <f t="shared" si="7"/>
        <v>-0.021586408725471</v>
      </c>
      <c r="Z186" s="7">
        <f t="shared" si="8"/>
        <v>0.0173568767323898</v>
      </c>
      <c r="AA186" s="7">
        <f t="shared" si="9"/>
        <v>-0.0091495508512267</v>
      </c>
      <c r="AB186" s="7">
        <f t="shared" si="10"/>
        <v>-0.0266256042061744</v>
      </c>
      <c r="AC186" s="41">
        <f t="shared" si="11"/>
        <v>0.00184066927662155</v>
      </c>
      <c r="AE186">
        <v>0.0189823702505319</v>
      </c>
      <c r="AF186">
        <v>0.0272760277335359</v>
      </c>
      <c r="AG186">
        <v>0.0557500332244721</v>
      </c>
      <c r="AH186">
        <v>0.0442182161879707</v>
      </c>
      <c r="AI186">
        <v>0.017219630650112</v>
      </c>
      <c r="AJ186">
        <v>0.0170945075138282</v>
      </c>
      <c r="AK186">
        <v>0.0618754140973622</v>
      </c>
      <c r="AL186">
        <v>0.0128983414188775</v>
      </c>
      <c r="AM186">
        <v>0.00927197067497641</v>
      </c>
      <c r="AN186">
        <v>0.027678668957504</v>
      </c>
      <c r="AO186">
        <v>0.021846254840938</v>
      </c>
      <c r="AP186">
        <v>0.084973460438839</v>
      </c>
      <c r="AR186">
        <f t="shared" si="36"/>
        <v>0.014130229395456</v>
      </c>
      <c r="AS186">
        <f t="shared" si="37"/>
        <v>0.021948689714012</v>
      </c>
      <c r="AT186">
        <f t="shared" si="38"/>
        <v>0.0520456911360561</v>
      </c>
      <c r="AU186">
        <f t="shared" si="39"/>
        <v>0.0417909819063628</v>
      </c>
      <c r="AV186">
        <f t="shared" si="40"/>
        <v>0.013802034709709</v>
      </c>
      <c r="AW186">
        <f t="shared" si="41"/>
        <v>0.0144407002547751</v>
      </c>
      <c r="AX186">
        <f t="shared" si="42"/>
        <v>0.0580085752639226</v>
      </c>
      <c r="AY186">
        <f t="shared" si="43"/>
        <v>0.0111440655271184</v>
      </c>
      <c r="AZ186">
        <f t="shared" si="44"/>
        <v>0.00635939441265438</v>
      </c>
      <c r="BA186">
        <f t="shared" si="45"/>
        <v>0.0242868682339053</v>
      </c>
      <c r="BB186">
        <f t="shared" si="46"/>
        <v>0.0156571161592265</v>
      </c>
      <c r="BC186">
        <f t="shared" si="47"/>
        <v>0.0795190180811426</v>
      </c>
    </row>
    <row r="187" customHeight="1" spans="1:55">
      <c r="A187" s="39">
        <v>45306</v>
      </c>
      <c r="C187" s="7">
        <f>(PFC.NS!F185-PFC.NS!B185)/PFC.NS!B185</f>
        <v>6.21712158809155e-5</v>
      </c>
      <c r="D187" s="7">
        <f>(RECLTD.NS!F185-RECLTD.NS!B185)/RECLTD.NS!B185</f>
        <v>0.0138430581395349</v>
      </c>
      <c r="E187" s="7">
        <f>(OIL.NS!F185-OIL.NS!B185)/OIL.NS!B185</f>
        <v>0.0328956878306879</v>
      </c>
      <c r="F187" s="7">
        <f>(ONGC.NS!F185-ONGC.NS!B185)/ONGC.NS!B185</f>
        <v>0.00714137855579875</v>
      </c>
      <c r="G187" s="7">
        <f>(IOC.NS!F185-IOC.NS!B185)/IOC.NS!B185</f>
        <v>0.00879440840148935</v>
      </c>
      <c r="H187" s="7">
        <f>GAIL.NS!F185/GAIL.NS!B185-1</f>
        <v>-0.0214007090055109</v>
      </c>
      <c r="I187" s="7">
        <f>ENGINERSIN.NS!F185/ENGINERSIN.NS!B185-1</f>
        <v>0.0473305938597688</v>
      </c>
      <c r="J187" s="7">
        <f>CONCOR.NS!F185/CONCOR.NS!B185-1</f>
        <v>0.00267872737430164</v>
      </c>
      <c r="K187" s="7">
        <f>COALINDIA.NS!F185/COALINDIA.NS!B185-1</f>
        <v>-0.00583145098039217</v>
      </c>
      <c r="L187" s="7">
        <f>BEL.NS!F185/BEL.NS!B185-1</f>
        <v>0.0128021150719995</v>
      </c>
      <c r="M187" s="7">
        <f>COCHINSHIP.NS!F185/COCHINSHIP.NS!B185-1</f>
        <v>0.0128608814117321</v>
      </c>
      <c r="N187" s="7">
        <f>SJVN.NS!F185/SJVN.NS!B185-1</f>
        <v>0.0705622893107494</v>
      </c>
      <c r="R187" s="7">
        <f t="shared" si="0"/>
        <v>0.0241101958155897</v>
      </c>
      <c r="S187" s="7">
        <f t="shared" si="1"/>
        <v>0.0378348734628258</v>
      </c>
      <c r="T187" s="7">
        <f t="shared" si="2"/>
        <v>0.0607813314388076</v>
      </c>
      <c r="U187" s="7">
        <f t="shared" si="3"/>
        <v>0.0371001927974881</v>
      </c>
      <c r="V187" s="7">
        <f t="shared" si="4"/>
        <v>0.0445463534824377</v>
      </c>
      <c r="W187" s="7">
        <f t="shared" si="5"/>
        <v>0.0028358008120893</v>
      </c>
      <c r="X187" s="7">
        <f t="shared" si="6"/>
        <v>0.0567538108425828</v>
      </c>
      <c r="Y187" s="7">
        <f t="shared" si="7"/>
        <v>0.010725004605792</v>
      </c>
      <c r="Z187" s="7">
        <f t="shared" si="8"/>
        <v>0.0349574378857044</v>
      </c>
      <c r="AA187" s="7">
        <f t="shared" si="9"/>
        <v>0.0208909181272734</v>
      </c>
      <c r="AB187" s="7">
        <f t="shared" si="10"/>
        <v>0.0190674518535543</v>
      </c>
      <c r="AC187" s="41">
        <f t="shared" si="11"/>
        <v>0.0801602670980092</v>
      </c>
      <c r="AE187">
        <v>-0.0223478796096315</v>
      </c>
      <c r="AF187">
        <v>-0.00557866757081589</v>
      </c>
      <c r="AG187">
        <v>-0.0181973475925649</v>
      </c>
      <c r="AH187">
        <v>0.00682894191667943</v>
      </c>
      <c r="AI187">
        <v>0.0423175103970497</v>
      </c>
      <c r="AJ187">
        <v>0.0102379741102446</v>
      </c>
      <c r="AK187">
        <v>-0.0342047087847073</v>
      </c>
      <c r="AL187">
        <v>-0.0207972942718423</v>
      </c>
      <c r="AM187">
        <v>-0.00717497202874678</v>
      </c>
      <c r="AN187">
        <v>-0.0098548525981895</v>
      </c>
      <c r="AO187">
        <v>0.0277111874709286</v>
      </c>
      <c r="AP187">
        <v>-0.0261937116283069</v>
      </c>
      <c r="AR187">
        <f t="shared" si="36"/>
        <v>-0.0272000204647074</v>
      </c>
      <c r="AS187">
        <f t="shared" si="37"/>
        <v>-0.0109060055903398</v>
      </c>
      <c r="AT187">
        <f t="shared" si="38"/>
        <v>-0.0219016896809809</v>
      </c>
      <c r="AU187">
        <f t="shared" si="39"/>
        <v>0.0044017076350716</v>
      </c>
      <c r="AV187">
        <f t="shared" si="40"/>
        <v>0.0388999144566467</v>
      </c>
      <c r="AW187">
        <f t="shared" si="41"/>
        <v>0.00758416685119138</v>
      </c>
      <c r="AX187">
        <f t="shared" si="42"/>
        <v>-0.0380715476181469</v>
      </c>
      <c r="AY187">
        <f t="shared" si="43"/>
        <v>-0.0225515701636014</v>
      </c>
      <c r="AZ187">
        <f t="shared" si="44"/>
        <v>-0.0100875482910688</v>
      </c>
      <c r="BA187">
        <f t="shared" si="45"/>
        <v>-0.0132466533217882</v>
      </c>
      <c r="BB187">
        <f t="shared" si="46"/>
        <v>0.0215220487892171</v>
      </c>
      <c r="BC187">
        <f t="shared" si="47"/>
        <v>-0.0316481539860033</v>
      </c>
    </row>
    <row r="188" customHeight="1" spans="1:55">
      <c r="A188" s="39">
        <v>45307</v>
      </c>
      <c r="C188" s="7">
        <f>(PFC.NS!F186-PFC.NS!B186)/PFC.NS!B186</f>
        <v>-0.0382669435314868</v>
      </c>
      <c r="D188" s="7">
        <f>(RECLTD.NS!F186-RECLTD.NS!B186)/RECLTD.NS!B186</f>
        <v>-0.0212727390105591</v>
      </c>
      <c r="E188" s="7">
        <f>(OIL.NS!F186-OIL.NS!B186)/OIL.NS!B186</f>
        <v>-0.0437861590586509</v>
      </c>
      <c r="F188" s="7">
        <f>(ONGC.NS!F186-ONGC.NS!B186)/ONGC.NS!B186</f>
        <v>-0.0137955183715112</v>
      </c>
      <c r="G188" s="7">
        <f>(IOC.NS!F186-IOC.NS!B186)/IOC.NS!B186</f>
        <v>0.038698054249548</v>
      </c>
      <c r="H188" s="7">
        <f>GAIL.NS!F186/GAIL.NS!B186-1</f>
        <v>-0.02119619517885</v>
      </c>
      <c r="I188" s="7">
        <f>ENGINERSIN.NS!F186/ENGINERSIN.NS!B186-1</f>
        <v>-0.0430045240624223</v>
      </c>
      <c r="J188" s="7">
        <f>CONCOR.NS!F186/CONCOR.NS!B186-1</f>
        <v>-0.02768212143129</v>
      </c>
      <c r="K188" s="7">
        <f>COALINDIA.NS!F186/COALINDIA.NS!B186-1</f>
        <v>-0.0203663262122417</v>
      </c>
      <c r="L188" s="7">
        <f>BEL.NS!F186/BEL.NS!B186-1</f>
        <v>-0.0183658820020925</v>
      </c>
      <c r="M188" s="7">
        <f>COCHINSHIP.NS!F186/COCHINSHIP.NS!B186-1</f>
        <v>0.0128484094993582</v>
      </c>
      <c r="N188" s="7">
        <f>SJVN.NS!F186/SJVN.NS!B186-1</f>
        <v>-0.0419604842615012</v>
      </c>
      <c r="R188" s="7">
        <f t="shared" si="0"/>
        <v>-0.014218918931778</v>
      </c>
      <c r="S188" s="7">
        <f t="shared" si="1"/>
        <v>0.00271907631273172</v>
      </c>
      <c r="T188" s="7">
        <f t="shared" si="2"/>
        <v>-0.0159005154505312</v>
      </c>
      <c r="U188" s="7">
        <f t="shared" si="3"/>
        <v>0.0161632958701782</v>
      </c>
      <c r="V188" s="7">
        <f t="shared" si="4"/>
        <v>0.0744499993304963</v>
      </c>
      <c r="W188" s="7">
        <f t="shared" si="5"/>
        <v>0.00304031463875028</v>
      </c>
      <c r="X188" s="7">
        <f t="shared" si="6"/>
        <v>-0.0335813070796082</v>
      </c>
      <c r="Y188" s="7">
        <f t="shared" si="7"/>
        <v>-0.0196358441997997</v>
      </c>
      <c r="Z188" s="7">
        <f t="shared" si="8"/>
        <v>0.0204225626538549</v>
      </c>
      <c r="AA188" s="7">
        <f t="shared" si="9"/>
        <v>-0.0102770789468186</v>
      </c>
      <c r="AB188" s="7">
        <f t="shared" si="10"/>
        <v>0.0190549799411803</v>
      </c>
      <c r="AC188" s="41">
        <f t="shared" si="11"/>
        <v>-0.0323625064742414</v>
      </c>
      <c r="AE188">
        <v>-0.0199250712099663</v>
      </c>
      <c r="AF188">
        <v>-0.0267269245002642</v>
      </c>
      <c r="AG188">
        <v>-0.0207611022796109</v>
      </c>
      <c r="AH188">
        <v>-0.0130581226701691</v>
      </c>
      <c r="AI188">
        <v>0.00347584624637438</v>
      </c>
      <c r="AJ188">
        <v>-0.0169188116182373</v>
      </c>
      <c r="AK188">
        <v>-0.00936828279232438</v>
      </c>
      <c r="AL188">
        <v>-0.0375725499202256</v>
      </c>
      <c r="AM188">
        <v>-0.0059090709340849</v>
      </c>
      <c r="AN188">
        <v>-0.00617535045702464</v>
      </c>
      <c r="AO188">
        <v>0.0694261299680978</v>
      </c>
      <c r="AP188">
        <v>0.0154040733181693</v>
      </c>
      <c r="AR188">
        <f t="shared" si="36"/>
        <v>-0.0247772120650422</v>
      </c>
      <c r="AS188">
        <f t="shared" si="37"/>
        <v>-0.0320542625197881</v>
      </c>
      <c r="AT188">
        <f t="shared" si="38"/>
        <v>-0.024465444368027</v>
      </c>
      <c r="AU188">
        <f t="shared" si="39"/>
        <v>-0.0154853569517769</v>
      </c>
      <c r="AV188">
        <f t="shared" si="40"/>
        <v>5.82503059713543e-5</v>
      </c>
      <c r="AW188">
        <f t="shared" si="41"/>
        <v>-0.0195726188772905</v>
      </c>
      <c r="AX188">
        <f t="shared" si="42"/>
        <v>-0.013235121625764</v>
      </c>
      <c r="AY188">
        <f t="shared" si="43"/>
        <v>-0.0393268258119847</v>
      </c>
      <c r="AZ188">
        <f t="shared" si="44"/>
        <v>-0.00882164719640693</v>
      </c>
      <c r="BA188">
        <f t="shared" si="45"/>
        <v>-0.00956715118062335</v>
      </c>
      <c r="BB188">
        <f t="shared" si="46"/>
        <v>0.0632369912863863</v>
      </c>
      <c r="BC188">
        <f t="shared" si="47"/>
        <v>0.00994963096047288</v>
      </c>
    </row>
    <row r="189" customHeight="1" spans="1:55">
      <c r="A189" s="39">
        <v>45308</v>
      </c>
      <c r="C189" s="7">
        <f>(PFC.NS!F187-PFC.NS!B187)/PFC.NS!B187</f>
        <v>-0.0219162556962026</v>
      </c>
      <c r="D189" s="7">
        <f>(RECLTD.NS!F187-RECLTD.NS!B187)/RECLTD.NS!B187</f>
        <v>-0.0240604115606937</v>
      </c>
      <c r="E189" s="7">
        <f>(OIL.NS!F187-OIL.NS!B187)/OIL.NS!B187</f>
        <v>-0.0246329168831169</v>
      </c>
      <c r="F189" s="7">
        <f>(ONGC.NS!F187-ONGC.NS!B187)/ONGC.NS!B187</f>
        <v>-0.0150614515296483</v>
      </c>
      <c r="G189" s="7">
        <f>(IOC.NS!F187-IOC.NS!B187)/IOC.NS!B187</f>
        <v>0.0076923496503497</v>
      </c>
      <c r="H189" s="7">
        <f>GAIL.NS!F187/GAIL.NS!B187-1</f>
        <v>-0.0384893051359516</v>
      </c>
      <c r="I189" s="7">
        <f>ENGINERSIN.NS!F187/ENGINERSIN.NS!B187-1</f>
        <v>-0.00517982949308748</v>
      </c>
      <c r="J189" s="7">
        <f>CONCOR.NS!F187/CONCOR.NS!B187-1</f>
        <v>-0.0380500795454545</v>
      </c>
      <c r="K189" s="7">
        <f>COALINDIA.NS!F187/COALINDIA.NS!B187-1</f>
        <v>-0.0169554012662776</v>
      </c>
      <c r="L189" s="7">
        <f>BEL.NS!F187/BEL.NS!B187-1</f>
        <v>-0.0107938538251124</v>
      </c>
      <c r="M189" s="7">
        <f>COCHINSHIP.NS!F187/COCHINSHIP.NS!B187-1</f>
        <v>0.0664981488020175</v>
      </c>
      <c r="N189" s="7">
        <f>SJVN.NS!F187/SJVN.NS!B187-1</f>
        <v>0.0146778787878787</v>
      </c>
      <c r="R189" s="7">
        <f t="shared" si="0"/>
        <v>0.00213176890350624</v>
      </c>
      <c r="S189" s="7">
        <f t="shared" si="1"/>
        <v>-6.85962374028411e-5</v>
      </c>
      <c r="T189" s="7">
        <f t="shared" si="2"/>
        <v>0.00325272672500285</v>
      </c>
      <c r="U189" s="7">
        <f t="shared" si="3"/>
        <v>0.014897362712041</v>
      </c>
      <c r="V189" s="7">
        <f t="shared" si="4"/>
        <v>0.043444294731298</v>
      </c>
      <c r="W189" s="7">
        <f t="shared" si="5"/>
        <v>-0.0142527953183514</v>
      </c>
      <c r="X189" s="7">
        <f t="shared" si="6"/>
        <v>0.00424338748972656</v>
      </c>
      <c r="Y189" s="7">
        <f t="shared" si="7"/>
        <v>-0.0300038023139641</v>
      </c>
      <c r="Z189" s="7">
        <f t="shared" si="8"/>
        <v>0.023833487599819</v>
      </c>
      <c r="AA189" s="7">
        <f t="shared" si="9"/>
        <v>-0.00270505076983851</v>
      </c>
      <c r="AB189" s="7">
        <f t="shared" si="10"/>
        <v>0.0727047192438397</v>
      </c>
      <c r="AC189" s="41">
        <f t="shared" si="11"/>
        <v>0.0242758565751386</v>
      </c>
      <c r="AE189">
        <v>0.000382162363195435</v>
      </c>
      <c r="AF189">
        <v>-0.00493712892502016</v>
      </c>
      <c r="AG189">
        <v>0.0363068497408208</v>
      </c>
      <c r="AH189">
        <v>0.0064433220500583</v>
      </c>
      <c r="AI189">
        <v>0.00277196290925965</v>
      </c>
      <c r="AJ189">
        <v>-0.00335722808903777</v>
      </c>
      <c r="AK189">
        <v>0.0260578827663198</v>
      </c>
      <c r="AL189">
        <v>-0.00767510457710674</v>
      </c>
      <c r="AM189">
        <v>-0.01059189090667</v>
      </c>
      <c r="AN189">
        <v>0.013642065608027</v>
      </c>
      <c r="AO189">
        <v>0.0193037771150303</v>
      </c>
      <c r="AP189">
        <v>-0.00792087897125605</v>
      </c>
      <c r="AR189">
        <f t="shared" si="36"/>
        <v>-0.00446997849188041</v>
      </c>
      <c r="AS189">
        <f t="shared" si="37"/>
        <v>-0.010264466944544</v>
      </c>
      <c r="AT189">
        <f t="shared" si="38"/>
        <v>0.0326025076524047</v>
      </c>
      <c r="AU189">
        <f t="shared" si="39"/>
        <v>0.00401608776845048</v>
      </c>
      <c r="AV189">
        <f t="shared" si="40"/>
        <v>-0.000645633031143379</v>
      </c>
      <c r="AW189">
        <f t="shared" si="41"/>
        <v>-0.00601103534809096</v>
      </c>
      <c r="AX189">
        <f t="shared" si="42"/>
        <v>0.0221910439328802</v>
      </c>
      <c r="AY189">
        <f t="shared" si="43"/>
        <v>-0.00942938046886584</v>
      </c>
      <c r="AZ189">
        <f t="shared" si="44"/>
        <v>-0.013504467168992</v>
      </c>
      <c r="BA189">
        <f t="shared" si="45"/>
        <v>0.0102502648844283</v>
      </c>
      <c r="BB189">
        <f t="shared" si="46"/>
        <v>0.0131146384333188</v>
      </c>
      <c r="BC189">
        <f t="shared" si="47"/>
        <v>-0.0133753213289524</v>
      </c>
    </row>
    <row r="190" customHeight="1" spans="1:55">
      <c r="A190" s="39">
        <v>45309</v>
      </c>
      <c r="C190" s="7">
        <f>(PFC.NS!F188-PFC.NS!B188)/PFC.NS!B188</f>
        <v>-0.0166880427433062</v>
      </c>
      <c r="D190" s="7">
        <f>(RECLTD.NS!F188-RECLTD.NS!B188)/RECLTD.NS!B188</f>
        <v>-0.00939840566037731</v>
      </c>
      <c r="E190" s="7">
        <f>(OIL.NS!F188-OIL.NS!B188)/OIL.NS!B188</f>
        <v>0.0290715411586397</v>
      </c>
      <c r="F190" s="7">
        <f>(ONGC.NS!F188-ONGC.NS!B188)/ONGC.NS!B188</f>
        <v>0.000569823943884084</v>
      </c>
      <c r="G190" s="7">
        <f>(IOC.NS!F188-IOC.NS!B188)/IOC.NS!B188</f>
        <v>0.00486785108064286</v>
      </c>
      <c r="H190" s="7">
        <f>GAIL.NS!F188/GAIL.NS!B188-1</f>
        <v>-0.0335364155928185</v>
      </c>
      <c r="I190" s="7">
        <f>ENGINERSIN.NS!F188/ENGINERSIN.NS!B188-1</f>
        <v>0.0159338555909989</v>
      </c>
      <c r="J190" s="7">
        <f>CONCOR.NS!F188/CONCOR.NS!B188-1</f>
        <v>-0.0117132929411764</v>
      </c>
      <c r="K190" s="7">
        <f>COALINDIA.NS!F188/COALINDIA.NS!B188-1</f>
        <v>-0.0247584277760008</v>
      </c>
      <c r="L190" s="7">
        <f>BEL.NS!F188/BEL.NS!B188-1</f>
        <v>0.00630447098209985</v>
      </c>
      <c r="M190" s="7">
        <f>COCHINSHIP.NS!F188/COCHINSHIP.NS!B188-1</f>
        <v>0.00608806067677947</v>
      </c>
      <c r="N190" s="7">
        <f>SJVN.NS!F188/SJVN.NS!B188-1</f>
        <v>-0.0181224039408866</v>
      </c>
      <c r="R190" s="7">
        <f t="shared" si="0"/>
        <v>0.00735998185640257</v>
      </c>
      <c r="S190" s="7">
        <f t="shared" si="1"/>
        <v>0.0145934096629135</v>
      </c>
      <c r="T190" s="7">
        <f t="shared" si="2"/>
        <v>0.0569571847667595</v>
      </c>
      <c r="U190" s="7">
        <f t="shared" si="3"/>
        <v>0.0305286381855734</v>
      </c>
      <c r="V190" s="7">
        <f t="shared" si="4"/>
        <v>0.0406197961615912</v>
      </c>
      <c r="W190" s="7">
        <f t="shared" si="5"/>
        <v>-0.00929990577521826</v>
      </c>
      <c r="X190" s="7">
        <f t="shared" si="6"/>
        <v>0.025357072573813</v>
      </c>
      <c r="Y190" s="7">
        <f t="shared" si="7"/>
        <v>-0.00366701570968606</v>
      </c>
      <c r="Z190" s="7">
        <f t="shared" si="8"/>
        <v>0.0160304610900958</v>
      </c>
      <c r="AA190" s="7">
        <f t="shared" si="9"/>
        <v>0.0143932740373738</v>
      </c>
      <c r="AB190" s="7">
        <f t="shared" si="10"/>
        <v>0.0122946311186016</v>
      </c>
      <c r="AC190" s="41">
        <f t="shared" si="11"/>
        <v>-0.00852442615362678</v>
      </c>
      <c r="AE190">
        <v>0.048826451818391</v>
      </c>
      <c r="AF190">
        <v>0.0623561235607518</v>
      </c>
      <c r="AG190">
        <v>0.0417267700849371</v>
      </c>
      <c r="AH190">
        <v>0.0357481574783408</v>
      </c>
      <c r="AI190">
        <v>0.0283150015283496</v>
      </c>
      <c r="AJ190">
        <v>0.0286293459760338</v>
      </c>
      <c r="AK190">
        <v>0.0454722871916829</v>
      </c>
      <c r="AL190">
        <v>0.0176818897052636</v>
      </c>
      <c r="AM190">
        <v>0.0200296832277746</v>
      </c>
      <c r="AN190">
        <v>0.0192085998049253</v>
      </c>
      <c r="AO190">
        <v>0.00925638298464686</v>
      </c>
      <c r="AP190">
        <v>0.0470846523421555</v>
      </c>
      <c r="AR190">
        <f t="shared" si="36"/>
        <v>0.0439743109633152</v>
      </c>
      <c r="AS190">
        <f t="shared" si="37"/>
        <v>0.0570287855412279</v>
      </c>
      <c r="AT190">
        <f t="shared" si="38"/>
        <v>0.038022427996521</v>
      </c>
      <c r="AU190">
        <f t="shared" si="39"/>
        <v>0.033320923196733</v>
      </c>
      <c r="AV190">
        <f t="shared" si="40"/>
        <v>0.0248974055879466</v>
      </c>
      <c r="AW190">
        <f t="shared" si="41"/>
        <v>0.0259755387169806</v>
      </c>
      <c r="AX190">
        <f t="shared" si="42"/>
        <v>0.0416054483582433</v>
      </c>
      <c r="AY190">
        <f t="shared" si="43"/>
        <v>0.0159276138135045</v>
      </c>
      <c r="AZ190">
        <f t="shared" si="44"/>
        <v>0.0171171069654526</v>
      </c>
      <c r="BA190">
        <f t="shared" si="45"/>
        <v>0.0158167990813266</v>
      </c>
      <c r="BB190">
        <f t="shared" si="46"/>
        <v>0.00306724430293534</v>
      </c>
      <c r="BC190">
        <f t="shared" si="47"/>
        <v>0.0416302099844591</v>
      </c>
    </row>
    <row r="191" customHeight="1" spans="1:55">
      <c r="A191" s="39">
        <v>45310</v>
      </c>
      <c r="C191" s="7">
        <f>(PFC.NS!F189-PFC.NS!B189)/PFC.NS!B189</f>
        <v>0.0222418564231738</v>
      </c>
      <c r="D191" s="7">
        <f>(RECLTD.NS!F189-RECLTD.NS!B189)/RECLTD.NS!B189</f>
        <v>0.0300446958525346</v>
      </c>
      <c r="E191" s="7">
        <f>(OIL.NS!F189-OIL.NS!B189)/OIL.NS!B189</f>
        <v>0.013082617592015</v>
      </c>
      <c r="F191" s="7">
        <f>(ONGC.NS!F189-ONGC.NS!B189)/ONGC.NS!B189</f>
        <v>0.0108410466101696</v>
      </c>
      <c r="G191" s="7">
        <f>(IOC.NS!F189-IOC.NS!B189)/IOC.NS!B189</f>
        <v>0.0244658018828751</v>
      </c>
      <c r="H191" s="7">
        <f>GAIL.NS!F189/GAIL.NS!B189-1</f>
        <v>-0.0111916568701911</v>
      </c>
      <c r="I191" s="7">
        <f>ENGINERSIN.NS!F189/ENGINERSIN.NS!B189-1</f>
        <v>0.0273961191058412</v>
      </c>
      <c r="J191" s="7">
        <f>CONCOR.NS!F189/CONCOR.NS!B189-1</f>
        <v>0.00591689176470589</v>
      </c>
      <c r="K191" s="7">
        <f>COALINDIA.NS!F189/COALINDIA.NS!B189-1</f>
        <v>-0.00463564173864128</v>
      </c>
      <c r="L191" s="7">
        <f>BEL.NS!F189/BEL.NS!B189-1</f>
        <v>0.0023350789473684</v>
      </c>
      <c r="M191" s="7">
        <f>COCHINSHIP.NS!F189/COCHINSHIP.NS!B189-1</f>
        <v>-0.00884335421412297</v>
      </c>
      <c r="N191" s="7">
        <f>SJVN.NS!F189/SJVN.NS!B189-1</f>
        <v>0.0307379187121446</v>
      </c>
      <c r="R191" s="7">
        <f t="shared" si="0"/>
        <v>0.0462898810228826</v>
      </c>
      <c r="S191" s="7">
        <f t="shared" si="1"/>
        <v>0.0540365111758254</v>
      </c>
      <c r="T191" s="7">
        <f t="shared" si="2"/>
        <v>0.0409682612001348</v>
      </c>
      <c r="U191" s="7">
        <f t="shared" si="3"/>
        <v>0.0407998608518589</v>
      </c>
      <c r="V191" s="7">
        <f t="shared" si="4"/>
        <v>0.0602177469638234</v>
      </c>
      <c r="W191" s="7">
        <f t="shared" si="5"/>
        <v>0.0130448529474092</v>
      </c>
      <c r="X191" s="7">
        <f t="shared" si="6"/>
        <v>0.0368193360886552</v>
      </c>
      <c r="Y191" s="7">
        <f t="shared" si="7"/>
        <v>0.0139631689961962</v>
      </c>
      <c r="Z191" s="7">
        <f t="shared" si="8"/>
        <v>0.0361532471274553</v>
      </c>
      <c r="AA191" s="7">
        <f t="shared" si="9"/>
        <v>0.0104238820026423</v>
      </c>
      <c r="AB191" s="7">
        <f t="shared" si="10"/>
        <v>-0.00263678377230081</v>
      </c>
      <c r="AC191" s="41">
        <f t="shared" si="11"/>
        <v>0.0403358964994044</v>
      </c>
      <c r="AE191">
        <v>-0.0415953807271847</v>
      </c>
      <c r="AF191">
        <v>-0.0380256887539849</v>
      </c>
      <c r="AG191">
        <v>-0.0397059098173917</v>
      </c>
      <c r="AH191">
        <v>-0.0514999853566709</v>
      </c>
      <c r="AI191">
        <v>-0.0674803744828242</v>
      </c>
      <c r="AJ191">
        <v>-0.0682292385663632</v>
      </c>
      <c r="AK191">
        <v>-0.0517546352912839</v>
      </c>
      <c r="AL191">
        <v>-0.0396727052669294</v>
      </c>
      <c r="AM191">
        <v>-0.0209618221851077</v>
      </c>
      <c r="AN191">
        <v>-0.0250705798837874</v>
      </c>
      <c r="AO191">
        <v>-0.0291492274379057</v>
      </c>
      <c r="AP191">
        <v>-0.0148079721140485</v>
      </c>
      <c r="AR191">
        <f t="shared" si="36"/>
        <v>-0.0464475215822606</v>
      </c>
      <c r="AS191">
        <f t="shared" si="37"/>
        <v>-0.0433530267735088</v>
      </c>
      <c r="AT191">
        <f t="shared" si="38"/>
        <v>-0.0434102519058078</v>
      </c>
      <c r="AU191">
        <f t="shared" si="39"/>
        <v>-0.0539272196382787</v>
      </c>
      <c r="AV191">
        <f t="shared" si="40"/>
        <v>-0.0708979704232272</v>
      </c>
      <c r="AW191">
        <f t="shared" si="41"/>
        <v>-0.0708830458254164</v>
      </c>
      <c r="AX191">
        <f t="shared" si="42"/>
        <v>-0.0556214741247235</v>
      </c>
      <c r="AY191">
        <f t="shared" si="43"/>
        <v>-0.0414269811586886</v>
      </c>
      <c r="AZ191">
        <f t="shared" si="44"/>
        <v>-0.0238743984474297</v>
      </c>
      <c r="BA191">
        <f t="shared" si="45"/>
        <v>-0.0284623806073861</v>
      </c>
      <c r="BB191">
        <f t="shared" si="46"/>
        <v>-0.0353383661196172</v>
      </c>
      <c r="BC191">
        <f t="shared" si="47"/>
        <v>-0.0202624144717449</v>
      </c>
    </row>
    <row r="192" customHeight="1" spans="1:55">
      <c r="A192" s="39">
        <v>45314</v>
      </c>
      <c r="C192" s="7">
        <f>(PFC.NS!F190-PFC.NS!B190)/PFC.NS!B190</f>
        <v>-0.0946613395348838</v>
      </c>
      <c r="D192" s="7">
        <f>(RECLTD.NS!F190-RECLTD.NS!B190)/RECLTD.NS!B190</f>
        <v>-0.107137846473029</v>
      </c>
      <c r="E192" s="7">
        <f>(OIL.NS!F190-OIL.NS!B190)/OIL.NS!B190</f>
        <v>-0.0754924864492592</v>
      </c>
      <c r="F192" s="7">
        <f>(ONGC.NS!F190-ONGC.NS!B190)/ONGC.NS!B190</f>
        <v>-0.0751684693877551</v>
      </c>
      <c r="G192" s="7">
        <f>(IOC.NS!F190-IOC.NS!B190)/IOC.NS!B190</f>
        <v>-0.0828383036303631</v>
      </c>
      <c r="H192" s="7">
        <f>GAIL.NS!F190/GAIL.NS!B190-1</f>
        <v>-0.0926250297619047</v>
      </c>
      <c r="I192" s="7">
        <f>ENGINERSIN.NS!F190/ENGINERSIN.NS!B190-1</f>
        <v>-0.0994375010224948</v>
      </c>
      <c r="J192" s="7">
        <f>CONCOR.NS!F190/CONCOR.NS!B190-1</f>
        <v>-0.0639876032030853</v>
      </c>
      <c r="K192" s="7">
        <f>COALINDIA.NS!F190/COALINDIA.NS!B190-1</f>
        <v>-0.0804808674101611</v>
      </c>
      <c r="L192" s="7">
        <f>BEL.NS!F190/BEL.NS!B190-1</f>
        <v>-0.04876576184379</v>
      </c>
      <c r="M192" s="7">
        <f>COCHINSHIP.NS!F190/COCHINSHIP.NS!B190-1</f>
        <v>-0.0395056988636363</v>
      </c>
      <c r="N192" s="7">
        <f>SJVN.NS!F190/SJVN.NS!B190-1</f>
        <v>-0.08098425</v>
      </c>
      <c r="R192" s="7">
        <f t="shared" si="0"/>
        <v>-0.070613314935175</v>
      </c>
      <c r="S192" s="7">
        <f t="shared" si="1"/>
        <v>-0.0831460311497382</v>
      </c>
      <c r="T192" s="7">
        <f t="shared" si="2"/>
        <v>-0.0476068428411394</v>
      </c>
      <c r="U192" s="7">
        <f t="shared" si="3"/>
        <v>-0.0452096551460658</v>
      </c>
      <c r="V192" s="7">
        <f t="shared" si="4"/>
        <v>-0.0470863585494147</v>
      </c>
      <c r="W192" s="7">
        <f t="shared" si="5"/>
        <v>-0.0683885199443044</v>
      </c>
      <c r="X192" s="7">
        <f t="shared" si="6"/>
        <v>-0.0900142840396808</v>
      </c>
      <c r="Y192" s="7">
        <f t="shared" si="7"/>
        <v>-0.0559413259715949</v>
      </c>
      <c r="Z192" s="7">
        <f t="shared" si="8"/>
        <v>-0.0396919785440645</v>
      </c>
      <c r="AA192" s="7">
        <f t="shared" si="9"/>
        <v>-0.0406769587885161</v>
      </c>
      <c r="AB192" s="7">
        <f t="shared" si="10"/>
        <v>-0.0332991284218142</v>
      </c>
      <c r="AC192" s="41">
        <f t="shared" si="11"/>
        <v>-0.0713862722127402</v>
      </c>
      <c r="AE192">
        <v>0.0641356076187006</v>
      </c>
      <c r="AF192">
        <v>0.0726282297412997</v>
      </c>
      <c r="AG192">
        <v>0.0136603175718169</v>
      </c>
      <c r="AH192">
        <v>0.0191713991977109</v>
      </c>
      <c r="AI192">
        <v>0.0318723869161512</v>
      </c>
      <c r="AJ192">
        <v>0.0456955969071693</v>
      </c>
      <c r="AK192">
        <v>0.0504714302119343</v>
      </c>
      <c r="AL192">
        <v>0.0189636300304981</v>
      </c>
      <c r="AM192">
        <v>0.0192643313265272</v>
      </c>
      <c r="AN192">
        <v>0.0114256181958032</v>
      </c>
      <c r="AO192">
        <v>0.00317670435382587</v>
      </c>
      <c r="AP192">
        <v>0.0852854568876903</v>
      </c>
      <c r="AR192">
        <f t="shared" si="36"/>
        <v>0.0592834667636248</v>
      </c>
      <c r="AS192">
        <f t="shared" si="37"/>
        <v>0.0673008917217758</v>
      </c>
      <c r="AT192">
        <f t="shared" si="38"/>
        <v>0.00995597548340087</v>
      </c>
      <c r="AU192">
        <f t="shared" si="39"/>
        <v>0.0167441649161031</v>
      </c>
      <c r="AV192">
        <f t="shared" si="40"/>
        <v>0.0284547909757481</v>
      </c>
      <c r="AW192">
        <f t="shared" si="41"/>
        <v>0.0430417896481161</v>
      </c>
      <c r="AX192">
        <f t="shared" si="42"/>
        <v>0.0466045913784947</v>
      </c>
      <c r="AY192">
        <f t="shared" si="43"/>
        <v>0.017209354138739</v>
      </c>
      <c r="AZ192">
        <f t="shared" si="44"/>
        <v>0.0163517550642052</v>
      </c>
      <c r="BA192">
        <f t="shared" si="45"/>
        <v>0.00803381747220445</v>
      </c>
      <c r="BB192">
        <f t="shared" si="46"/>
        <v>-0.00301243432788565</v>
      </c>
      <c r="BC192">
        <f t="shared" si="47"/>
        <v>0.0798310145299939</v>
      </c>
    </row>
    <row r="193" customHeight="1" spans="1:55">
      <c r="A193" s="39">
        <v>45315</v>
      </c>
      <c r="C193" s="7">
        <f>(PFC.NS!F191-PFC.NS!B191)/PFC.NS!B191</f>
        <v>0.0403042355889724</v>
      </c>
      <c r="D193" s="7">
        <f>(RECLTD.NS!F191-RECLTD.NS!B191)/RECLTD.NS!B191</f>
        <v>0.0518895928567448</v>
      </c>
      <c r="E193" s="7">
        <f>(OIL.NS!F191-OIL.NS!B191)/OIL.NS!B191</f>
        <v>-0.00714091376216238</v>
      </c>
      <c r="F193" s="7">
        <f>(ONGC.NS!F191-ONGC.NS!B191)/ONGC.NS!B191</f>
        <v>-0.000131779220779204</v>
      </c>
      <c r="G193" s="7">
        <f>(IOC.NS!F191-IOC.NS!B191)/IOC.NS!B191</f>
        <v>0.0323857509691058</v>
      </c>
      <c r="H193" s="7">
        <f>GAIL.NS!F191/GAIL.NS!B191-1</f>
        <v>0.00545931957390033</v>
      </c>
      <c r="I193" s="7">
        <f>ENGINERSIN.NS!F191/ENGINERSIN.NS!B191-1</f>
        <v>0.0336350586882161</v>
      </c>
      <c r="J193" s="7">
        <f>CONCOR.NS!F191/CONCOR.NS!B191-1</f>
        <v>0.0114789589371982</v>
      </c>
      <c r="K193" s="7">
        <f>COALINDIA.NS!F191/COALINDIA.NS!B191-1</f>
        <v>-0.00409994747024589</v>
      </c>
      <c r="L193" s="7">
        <f>BEL.NS!F191/BEL.NS!B191-1</f>
        <v>0.0056890470178419</v>
      </c>
      <c r="M193" s="7">
        <f>COCHINSHIP.NS!F191/COCHINSHIP.NS!B191-1</f>
        <v>-0.00595039155920285</v>
      </c>
      <c r="N193" s="7">
        <f>SJVN.NS!F191/SJVN.NS!B191-1</f>
        <v>0.0711264391566853</v>
      </c>
      <c r="R193" s="7">
        <f t="shared" si="0"/>
        <v>0.0643522601886812</v>
      </c>
      <c r="S193" s="7">
        <f t="shared" si="1"/>
        <v>0.0758814081800357</v>
      </c>
      <c r="T193" s="7">
        <f t="shared" si="2"/>
        <v>0.0207447298459574</v>
      </c>
      <c r="U193" s="7">
        <f t="shared" si="3"/>
        <v>0.0298270350209101</v>
      </c>
      <c r="V193" s="7">
        <f t="shared" si="4"/>
        <v>0.0681376960500542</v>
      </c>
      <c r="W193" s="7">
        <f t="shared" si="5"/>
        <v>0.0296958293915006</v>
      </c>
      <c r="X193" s="7">
        <f t="shared" si="6"/>
        <v>0.0430582756710302</v>
      </c>
      <c r="Y193" s="7">
        <f t="shared" si="7"/>
        <v>0.0195252361686885</v>
      </c>
      <c r="Z193" s="7">
        <f t="shared" si="8"/>
        <v>0.0366889413958507</v>
      </c>
      <c r="AA193" s="7">
        <f t="shared" si="9"/>
        <v>0.0137778500731158</v>
      </c>
      <c r="AB193" s="7">
        <f t="shared" si="10"/>
        <v>0.000256178882619302</v>
      </c>
      <c r="AC193" s="41">
        <f t="shared" si="11"/>
        <v>0.0807244169439451</v>
      </c>
      <c r="AE193">
        <v>-0.00654178778204299</v>
      </c>
      <c r="AF193">
        <v>0.00565242607711291</v>
      </c>
      <c r="AG193">
        <v>0.00347909422253849</v>
      </c>
      <c r="AH193">
        <v>-0.00128101049120572</v>
      </c>
      <c r="AI193">
        <v>0.00174125069398898</v>
      </c>
      <c r="AJ193">
        <v>0.00515225948174326</v>
      </c>
      <c r="AK193">
        <v>-0.00471896310710958</v>
      </c>
      <c r="AL193">
        <v>-0.0149126261015581</v>
      </c>
      <c r="AM193">
        <v>0.0176170504518229</v>
      </c>
      <c r="AN193">
        <v>0.00237489801814465</v>
      </c>
      <c r="AO193">
        <v>0.0235659861808862</v>
      </c>
      <c r="AP193">
        <v>0.028747589761373</v>
      </c>
      <c r="AR193">
        <f t="shared" si="36"/>
        <v>-0.0113939286371188</v>
      </c>
      <c r="AS193">
        <f t="shared" si="37"/>
        <v>0.000325088057589027</v>
      </c>
      <c r="AT193">
        <f t="shared" si="38"/>
        <v>-0.000225247865877554</v>
      </c>
      <c r="AU193">
        <f t="shared" si="39"/>
        <v>-0.00370824477281354</v>
      </c>
      <c r="AV193">
        <f t="shared" si="40"/>
        <v>-0.00167634524641405</v>
      </c>
      <c r="AW193">
        <f t="shared" si="41"/>
        <v>0.00249845222269007</v>
      </c>
      <c r="AX193">
        <f t="shared" si="42"/>
        <v>-0.00858580194054919</v>
      </c>
      <c r="AY193">
        <f t="shared" si="43"/>
        <v>-0.0166669019933172</v>
      </c>
      <c r="AZ193">
        <f t="shared" si="44"/>
        <v>0.0147044741895009</v>
      </c>
      <c r="BA193">
        <f t="shared" si="45"/>
        <v>-0.00101690270545406</v>
      </c>
      <c r="BB193">
        <f t="shared" si="46"/>
        <v>0.0173768474991747</v>
      </c>
      <c r="BC193">
        <f t="shared" si="47"/>
        <v>0.0232931474036767</v>
      </c>
    </row>
    <row r="194" customHeight="1" spans="1:55">
      <c r="A194" s="39">
        <v>45316</v>
      </c>
      <c r="C194" s="7">
        <f>(PFC.NS!F192-PFC.NS!B192)/PFC.NS!B192</f>
        <v>-0.0295920311681271</v>
      </c>
      <c r="D194" s="7">
        <f>(RECLTD.NS!F192-RECLTD.NS!B192)/RECLTD.NS!B192</f>
        <v>-0.0181390949367089</v>
      </c>
      <c r="E194" s="7">
        <f>(OIL.NS!F192-OIL.NS!B192)/OIL.NS!B192</f>
        <v>-0.0223309753694581</v>
      </c>
      <c r="F194" s="7">
        <f>(ONGC.NS!F192-ONGC.NS!B192)/ONGC.NS!B192</f>
        <v>-0.0184090468085106</v>
      </c>
      <c r="G194" s="7">
        <f>(IOC.NS!F192-IOC.NS!B192)/IOC.NS!B192</f>
        <v>-0.0150788011684222</v>
      </c>
      <c r="H194" s="7">
        <f>GAIL.NS!F192/GAIL.NS!B192-1</f>
        <v>-0.0337913253012049</v>
      </c>
      <c r="I194" s="7">
        <f>ENGINERSIN.NS!F192/ENGINERSIN.NS!B192-1</f>
        <v>-0.0191673744680851</v>
      </c>
      <c r="J194" s="7">
        <f>CONCOR.NS!F192/CONCOR.NS!B192-1</f>
        <v>-0.0223840651658768</v>
      </c>
      <c r="K194" s="7">
        <f>COALINDIA.NS!F192/COALINDIA.NS!B192-1</f>
        <v>-0.004743006868966</v>
      </c>
      <c r="L194" s="7">
        <f>BEL.NS!F192/BEL.NS!B192-1</f>
        <v>-0.0127947470511139</v>
      </c>
      <c r="M194" s="7">
        <f>COCHINSHIP.NS!F192/COCHINSHIP.NS!B192-1</f>
        <v>0.00894158509233645</v>
      </c>
      <c r="N194" s="7">
        <f>SJVN.NS!F192/SJVN.NS!B192-1</f>
        <v>0.0119523157894736</v>
      </c>
      <c r="R194" s="7">
        <f t="shared" si="0"/>
        <v>-0.00554400656841831</v>
      </c>
      <c r="S194" s="7">
        <f t="shared" si="1"/>
        <v>0.00585272038658196</v>
      </c>
      <c r="T194" s="7">
        <f t="shared" si="2"/>
        <v>0.00555466823866166</v>
      </c>
      <c r="U194" s="7">
        <f t="shared" si="3"/>
        <v>0.0115497674331788</v>
      </c>
      <c r="V194" s="7">
        <f t="shared" si="4"/>
        <v>0.0206731439125261</v>
      </c>
      <c r="W194" s="7">
        <f t="shared" si="5"/>
        <v>-0.00955481548360463</v>
      </c>
      <c r="X194" s="7">
        <f t="shared" si="6"/>
        <v>-0.0097441574852711</v>
      </c>
      <c r="Y194" s="7">
        <f t="shared" si="7"/>
        <v>-0.0143377879343864</v>
      </c>
      <c r="Z194" s="7">
        <f t="shared" si="8"/>
        <v>0.0360458819971306</v>
      </c>
      <c r="AA194" s="7">
        <f t="shared" si="9"/>
        <v>-0.00470594399584</v>
      </c>
      <c r="AB194" s="7">
        <f t="shared" si="10"/>
        <v>0.0151481555341586</v>
      </c>
      <c r="AC194" s="41">
        <f t="shared" si="11"/>
        <v>0.0215502935767335</v>
      </c>
      <c r="AE194">
        <v>0.0641282204251625</v>
      </c>
      <c r="AF194">
        <v>0.0609561363300526</v>
      </c>
      <c r="AG194">
        <v>0.0257146740527847</v>
      </c>
      <c r="AH194">
        <v>0.0758765038055696</v>
      </c>
      <c r="AI194">
        <v>0.0206618924908857</v>
      </c>
      <c r="AJ194">
        <v>0.0376731679341551</v>
      </c>
      <c r="AK194">
        <v>0.00984180433586092</v>
      </c>
      <c r="AL194">
        <v>0.0375412923524963</v>
      </c>
      <c r="AM194">
        <v>0.0583561222071428</v>
      </c>
      <c r="AN194">
        <v>0.00630596256927413</v>
      </c>
      <c r="AO194">
        <v>-0.0133400897740743</v>
      </c>
      <c r="AP194">
        <v>0.103899582015666</v>
      </c>
      <c r="AR194">
        <f t="shared" si="36"/>
        <v>0.0592760795700866</v>
      </c>
      <c r="AS194">
        <f t="shared" si="37"/>
        <v>0.0556287983105288</v>
      </c>
      <c r="AT194">
        <f t="shared" si="38"/>
        <v>0.0220103319643687</v>
      </c>
      <c r="AU194">
        <f t="shared" si="39"/>
        <v>0.0734492695239618</v>
      </c>
      <c r="AV194">
        <f t="shared" si="40"/>
        <v>0.0172442965504827</v>
      </c>
      <c r="AW194">
        <f t="shared" si="41"/>
        <v>0.035019360675102</v>
      </c>
      <c r="AX194">
        <f t="shared" si="42"/>
        <v>0.00597496550242131</v>
      </c>
      <c r="AY194">
        <f t="shared" si="43"/>
        <v>0.0357870164607372</v>
      </c>
      <c r="AZ194">
        <f t="shared" si="44"/>
        <v>0.0554435459448207</v>
      </c>
      <c r="BA194">
        <f t="shared" si="45"/>
        <v>0.00291416184567543</v>
      </c>
      <c r="BB194">
        <f t="shared" si="46"/>
        <v>-0.0195292284557858</v>
      </c>
      <c r="BC194">
        <f t="shared" si="47"/>
        <v>0.09844513965797</v>
      </c>
    </row>
    <row r="195" customHeight="1" spans="1:55">
      <c r="A195" s="39">
        <v>45320</v>
      </c>
      <c r="C195" s="7">
        <f>(PFC.NS!F193-PFC.NS!B193)/PFC.NS!B193</f>
        <v>0.0395698865708981</v>
      </c>
      <c r="D195" s="7">
        <f>(RECLTD.NS!F193-RECLTD.NS!B193)/RECLTD.NS!B193</f>
        <v>0.0365751122403576</v>
      </c>
      <c r="E195" s="7">
        <f>(OIL.NS!F193-OIL.NS!B193)/OIL.NS!B193</f>
        <v>-0.00178183823529412</v>
      </c>
      <c r="F195" s="7">
        <f>(ONGC.NS!F193-ONGC.NS!B193)/ONGC.NS!B193</f>
        <v>0.0326047385892116</v>
      </c>
      <c r="G195" s="7">
        <f>(IOC.NS!F193-IOC.NS!B193)/IOC.NS!B193</f>
        <v>0.0208768271581801</v>
      </c>
      <c r="H195" s="7">
        <f>GAIL.NS!F193/GAIL.NS!B193-1</f>
        <v>-0.00834576972335399</v>
      </c>
      <c r="I195" s="7">
        <f>ENGINERSIN.NS!F193/ENGINERSIN.NS!B193-1</f>
        <v>-0.00904484484576018</v>
      </c>
      <c r="J195" s="7">
        <f>CONCOR.NS!F193/CONCOR.NS!B193-1</f>
        <v>0.0308931901323706</v>
      </c>
      <c r="K195" s="7">
        <f>COALINDIA.NS!F193/COALINDIA.NS!B193-1</f>
        <v>0.0386839227083318</v>
      </c>
      <c r="L195" s="7">
        <f>BEL.NS!F193/BEL.NS!B193-1</f>
        <v>-0.0026282842105263</v>
      </c>
      <c r="M195" s="7">
        <f>COCHINSHIP.NS!F193/COCHINSHIP.NS!B193-1</f>
        <v>-0.0242729366236401</v>
      </c>
      <c r="N195" s="7">
        <f>SJVN.NS!F193/SJVN.NS!B193-1</f>
        <v>0.0666125</v>
      </c>
      <c r="R195" s="7">
        <f t="shared" si="0"/>
        <v>0.0636179111706069</v>
      </c>
      <c r="S195" s="7">
        <f t="shared" si="1"/>
        <v>0.0605669275636485</v>
      </c>
      <c r="T195" s="7">
        <f t="shared" si="2"/>
        <v>0.0261038053728256</v>
      </c>
      <c r="U195" s="7">
        <f t="shared" si="3"/>
        <v>0.062563552830901</v>
      </c>
      <c r="V195" s="7">
        <f t="shared" si="4"/>
        <v>0.0566287722391284</v>
      </c>
      <c r="W195" s="7">
        <f t="shared" si="5"/>
        <v>0.0158907400942463</v>
      </c>
      <c r="X195" s="7">
        <f t="shared" si="6"/>
        <v>0.00037837213705386</v>
      </c>
      <c r="Y195" s="7">
        <f t="shared" si="7"/>
        <v>0.0389394673638609</v>
      </c>
      <c r="Z195" s="7">
        <f t="shared" si="8"/>
        <v>0.0794728115744284</v>
      </c>
      <c r="AA195" s="7">
        <f t="shared" si="9"/>
        <v>0.00546051884474764</v>
      </c>
      <c r="AB195" s="7">
        <f t="shared" si="10"/>
        <v>-0.0180663661818179</v>
      </c>
      <c r="AC195" s="41">
        <f t="shared" si="11"/>
        <v>0.0762104777872598</v>
      </c>
      <c r="AE195">
        <v>-0.00414966591613101</v>
      </c>
      <c r="AF195">
        <v>-0.0154276003375791</v>
      </c>
      <c r="AG195">
        <v>0.0367906407615093</v>
      </c>
      <c r="AH195">
        <v>-0.01315551386826</v>
      </c>
      <c r="AI195">
        <v>0.00679350452685365</v>
      </c>
      <c r="AJ195">
        <v>0.00145456117546291</v>
      </c>
      <c r="AK195">
        <v>-0.00833788363818875</v>
      </c>
      <c r="AL195">
        <v>0.00591037548246514</v>
      </c>
      <c r="AM195">
        <v>-0.0251439017820275</v>
      </c>
      <c r="AN195">
        <v>-0.0158399273027877</v>
      </c>
      <c r="AO195">
        <v>0.0213392027794316</v>
      </c>
      <c r="AP195">
        <v>-0.00972202711845162</v>
      </c>
      <c r="AR195">
        <f t="shared" si="36"/>
        <v>-0.00900180677120685</v>
      </c>
      <c r="AS195">
        <f t="shared" si="37"/>
        <v>-0.020754938357103</v>
      </c>
      <c r="AT195">
        <f t="shared" si="38"/>
        <v>0.0330862986730933</v>
      </c>
      <c r="AU195">
        <f t="shared" si="39"/>
        <v>-0.0155827481498679</v>
      </c>
      <c r="AV195">
        <f t="shared" si="40"/>
        <v>0.00337590858645062</v>
      </c>
      <c r="AW195">
        <f t="shared" si="41"/>
        <v>-0.00119924608359028</v>
      </c>
      <c r="AX195">
        <f t="shared" si="42"/>
        <v>-0.0122047224716284</v>
      </c>
      <c r="AY195">
        <f t="shared" si="43"/>
        <v>0.00415609959070604</v>
      </c>
      <c r="AZ195">
        <f t="shared" si="44"/>
        <v>-0.0280564780443495</v>
      </c>
      <c r="BA195">
        <f t="shared" si="45"/>
        <v>-0.0192317280263865</v>
      </c>
      <c r="BB195">
        <f t="shared" si="46"/>
        <v>0.0151500640977201</v>
      </c>
      <c r="BC195">
        <f t="shared" si="47"/>
        <v>-0.015176469476148</v>
      </c>
    </row>
    <row r="196" customHeight="1" spans="1:55">
      <c r="A196" s="39">
        <v>45321</v>
      </c>
      <c r="C196" s="7">
        <f>(PFC.NS!F194-PFC.NS!B194)/PFC.NS!B194</f>
        <v>-0.0269659422222223</v>
      </c>
      <c r="D196" s="7">
        <f>(RECLTD.NS!F194-RECLTD.NS!B194)/RECLTD.NS!B194</f>
        <v>-0.0335696388888889</v>
      </c>
      <c r="E196" s="7">
        <f>(OIL.NS!F194-OIL.NS!B194)/OIL.NS!B194</f>
        <v>0.0103679504437699</v>
      </c>
      <c r="F196" s="7">
        <f>(ONGC.NS!F194-ONGC.NS!B194)/ONGC.NS!B194</f>
        <v>-0.042474343079922</v>
      </c>
      <c r="G196" s="7">
        <f>(IOC.NS!F194-IOC.NS!B194)/IOC.NS!B194</f>
        <v>-0.00471696110715474</v>
      </c>
      <c r="H196" s="7">
        <f>GAIL.NS!F194/GAIL.NS!B194-1</f>
        <v>-0.0469099657142857</v>
      </c>
      <c r="I196" s="7">
        <f>ENGINERSIN.NS!F194/ENGINERSIN.NS!B194-1</f>
        <v>-0.0272120856231088</v>
      </c>
      <c r="J196" s="7">
        <f>CONCOR.NS!F194/CONCOR.NS!B194-1</f>
        <v>-0.00719989861751147</v>
      </c>
      <c r="K196" s="7">
        <f>COALINDIA.NS!F194/COALINDIA.NS!B194-1</f>
        <v>-0.0427765796752856</v>
      </c>
      <c r="L196" s="7">
        <f>BEL.NS!F194/BEL.NS!B194-1</f>
        <v>-0.0285281354166668</v>
      </c>
      <c r="M196" s="7">
        <f>COCHINSHIP.NS!F194/COCHINSHIP.NS!B194-1</f>
        <v>0.00936104728950404</v>
      </c>
      <c r="N196" s="7">
        <f>SJVN.NS!F194/SJVN.NS!B194-1</f>
        <v>-0.0505230486891386</v>
      </c>
      <c r="R196" s="7">
        <f t="shared" si="0"/>
        <v>-0.00291791762251346</v>
      </c>
      <c r="S196" s="7">
        <f t="shared" si="1"/>
        <v>-0.00957782356559807</v>
      </c>
      <c r="T196" s="7">
        <f t="shared" si="2"/>
        <v>0.0382535940518897</v>
      </c>
      <c r="U196" s="7">
        <f t="shared" si="3"/>
        <v>-0.0125155288382327</v>
      </c>
      <c r="V196" s="7">
        <f t="shared" si="4"/>
        <v>0.0310349839737936</v>
      </c>
      <c r="W196" s="7">
        <f t="shared" si="5"/>
        <v>-0.0226734558966855</v>
      </c>
      <c r="X196" s="7">
        <f t="shared" si="6"/>
        <v>-0.0177888686402948</v>
      </c>
      <c r="Y196" s="7">
        <f t="shared" si="7"/>
        <v>0.000846378613978875</v>
      </c>
      <c r="Z196" s="7">
        <f t="shared" si="8"/>
        <v>-0.00198769080918899</v>
      </c>
      <c r="AA196" s="7">
        <f t="shared" si="9"/>
        <v>-0.0204393323613928</v>
      </c>
      <c r="AB196" s="7">
        <f t="shared" si="10"/>
        <v>0.0155676177313262</v>
      </c>
      <c r="AC196" s="41">
        <f t="shared" si="11"/>
        <v>-0.0409250709018788</v>
      </c>
      <c r="AE196">
        <v>-0.0037155710475132</v>
      </c>
      <c r="AF196">
        <v>0.0141259180893476</v>
      </c>
      <c r="AG196">
        <v>-0.00607766130537521</v>
      </c>
      <c r="AH196">
        <v>0.0121649034863125</v>
      </c>
      <c r="AI196">
        <v>-0.00509079677607282</v>
      </c>
      <c r="AJ196">
        <v>0.00348233040324898</v>
      </c>
      <c r="AK196">
        <v>0.00407076010886831</v>
      </c>
      <c r="AL196">
        <v>0.0251589257693624</v>
      </c>
      <c r="AM196">
        <v>0.00890320911967543</v>
      </c>
      <c r="AN196">
        <v>-0.0107009142113116</v>
      </c>
      <c r="AO196">
        <v>0.0375295694440541</v>
      </c>
      <c r="AP196">
        <v>0.0296461222621499</v>
      </c>
      <c r="AR196">
        <f t="shared" si="36"/>
        <v>-0.00856771190258905</v>
      </c>
      <c r="AS196">
        <f t="shared" si="37"/>
        <v>0.00879858006982375</v>
      </c>
      <c r="AT196">
        <f t="shared" si="38"/>
        <v>-0.00978200339379125</v>
      </c>
      <c r="AU196">
        <f t="shared" si="39"/>
        <v>0.00973766920470465</v>
      </c>
      <c r="AV196">
        <f t="shared" si="40"/>
        <v>-0.00850839271647585</v>
      </c>
      <c r="AW196">
        <f t="shared" si="41"/>
        <v>0.000828523144195788</v>
      </c>
      <c r="AX196">
        <f t="shared" si="42"/>
        <v>0.000203921275428706</v>
      </c>
      <c r="AY196">
        <f t="shared" si="43"/>
        <v>0.0234046498776033</v>
      </c>
      <c r="AZ196">
        <f t="shared" si="44"/>
        <v>0.00599063285735339</v>
      </c>
      <c r="BA196">
        <f t="shared" si="45"/>
        <v>-0.0140927149349103</v>
      </c>
      <c r="BB196">
        <f t="shared" si="46"/>
        <v>0.0313404307623425</v>
      </c>
      <c r="BC196">
        <f t="shared" si="47"/>
        <v>0.0241916799044536</v>
      </c>
    </row>
    <row r="197" customHeight="1" spans="1:55">
      <c r="A197" s="39">
        <v>45322</v>
      </c>
      <c r="C197" s="7">
        <f>(PFC.NS!F195-PFC.NS!B195)/PFC.NS!B195</f>
        <v>-0.0136978592909209</v>
      </c>
      <c r="D197" s="7">
        <f>(RECLTD.NS!F195-RECLTD.NS!B195)/RECLTD.NS!B195</f>
        <v>0.00398375174840982</v>
      </c>
      <c r="E197" s="7">
        <f>(OIL.NS!F195-OIL.NS!B195)/OIL.NS!B195</f>
        <v>-0.0319796215468994</v>
      </c>
      <c r="F197" s="7">
        <f>(ONGC.NS!F195-ONGC.NS!B195)/ONGC.NS!B195</f>
        <v>-0.00734140156527928</v>
      </c>
      <c r="G197" s="7">
        <f>(IOC.NS!F195-IOC.NS!B195)/IOC.NS!B195</f>
        <v>-0.00575105536364575</v>
      </c>
      <c r="H197" s="7">
        <f>GAIL.NS!F195/GAIL.NS!B195-1</f>
        <v>-0.0325283872832369</v>
      </c>
      <c r="I197" s="7">
        <f>ENGINERSIN.NS!F195/ENGINERSIN.NS!B195-1</f>
        <v>-0.00904574200202835</v>
      </c>
      <c r="J197" s="7">
        <f>CONCOR.NS!F195/CONCOR.NS!B195-1</f>
        <v>0.0140060103270223</v>
      </c>
      <c r="K197" s="7">
        <f>COALINDIA.NS!F195/COALINDIA.NS!B195-1</f>
        <v>-0.00870351834203731</v>
      </c>
      <c r="L197" s="7">
        <f>BEL.NS!F195/BEL.NS!B195-1</f>
        <v>-0.0194618494069371</v>
      </c>
      <c r="M197" s="7">
        <f>COCHINSHIP.NS!F195/COCHINSHIP.NS!B195-1</f>
        <v>-0.0282536631016044</v>
      </c>
      <c r="N197" s="7">
        <f>SJVN.NS!F195/SJVN.NS!B195-1</f>
        <v>0.0153127753353293</v>
      </c>
      <c r="R197" s="7">
        <f t="shared" si="0"/>
        <v>0.0103501653087879</v>
      </c>
      <c r="S197" s="7">
        <f t="shared" si="1"/>
        <v>0.0279755670717007</v>
      </c>
      <c r="T197" s="7">
        <f t="shared" si="2"/>
        <v>-0.00409397793877962</v>
      </c>
      <c r="U197" s="7">
        <f t="shared" si="3"/>
        <v>0.0226174126764101</v>
      </c>
      <c r="V197" s="7">
        <f t="shared" si="4"/>
        <v>0.0300008897173026</v>
      </c>
      <c r="W197" s="7">
        <f t="shared" si="5"/>
        <v>-0.00829187746563668</v>
      </c>
      <c r="X197" s="7">
        <f t="shared" si="6"/>
        <v>0.000377474980785695</v>
      </c>
      <c r="Y197" s="7">
        <f t="shared" si="7"/>
        <v>0.0220522875585127</v>
      </c>
      <c r="Z197" s="7">
        <f t="shared" si="8"/>
        <v>0.0320853705240593</v>
      </c>
      <c r="AA197" s="7">
        <f t="shared" si="9"/>
        <v>-0.0113730463516631</v>
      </c>
      <c r="AB197" s="7">
        <f t="shared" si="10"/>
        <v>-0.0220470926597822</v>
      </c>
      <c r="AC197" s="41">
        <f t="shared" si="11"/>
        <v>0.0249107531225891</v>
      </c>
      <c r="AE197">
        <v>0.00562433109549393</v>
      </c>
      <c r="AF197">
        <v>-0.00966476622814915</v>
      </c>
      <c r="AG197">
        <v>0.0228323547716834</v>
      </c>
      <c r="AH197">
        <v>-0.0184041965198362</v>
      </c>
      <c r="AI197">
        <v>0.0188748645457398</v>
      </c>
      <c r="AJ197">
        <v>0.00635287026899754</v>
      </c>
      <c r="AK197">
        <v>0.0129581603943794</v>
      </c>
      <c r="AL197">
        <v>0.0372686739495145</v>
      </c>
      <c r="AM197">
        <v>0.00135332704692914</v>
      </c>
      <c r="AN197">
        <v>-0.0135394174185914</v>
      </c>
      <c r="AO197">
        <v>-0.000712792208292382</v>
      </c>
      <c r="AP197">
        <v>-0.0327771713769862</v>
      </c>
      <c r="AR197">
        <f t="shared" ref="AR197:AR248" si="48">AE197-$AE$251</f>
        <v>0.000772190240418086</v>
      </c>
      <c r="AS197">
        <f t="shared" ref="AS197:AS248" si="49">AF197-$AF$251</f>
        <v>-0.014992104247673</v>
      </c>
      <c r="AT197">
        <f t="shared" ref="AT197:AT248" si="50">AG197-$AG$251</f>
        <v>0.0191280126832673</v>
      </c>
      <c r="AU197">
        <f t="shared" ref="AU197:AU248" si="51">AH197-$AH$251</f>
        <v>-0.020831430801444</v>
      </c>
      <c r="AV197">
        <f t="shared" ref="AV197:AV248" si="52">AI197-$AI$251</f>
        <v>0.0154572686053368</v>
      </c>
      <c r="AW197">
        <f t="shared" ref="AW197:AW248" si="53">AJ197-$AJ$251</f>
        <v>0.00369906300994435</v>
      </c>
      <c r="AX197">
        <f t="shared" ref="AX197:AX248" si="54">AK197-$AK$251</f>
        <v>0.00909132156093981</v>
      </c>
      <c r="AY197">
        <f t="shared" ref="AY197:AY248" si="55">AL197-$AL$251</f>
        <v>0.0355143980577554</v>
      </c>
      <c r="AZ197">
        <f t="shared" ref="AZ197:AZ248" si="56">AM197-$AM$251</f>
        <v>-0.0015592492153929</v>
      </c>
      <c r="BA197">
        <f t="shared" ref="BA197:BA248" si="57">AN197-$AN$251</f>
        <v>-0.0169312181421901</v>
      </c>
      <c r="BB197">
        <f t="shared" ref="BB197:BB248" si="58">AO197-$AO$251</f>
        <v>-0.0069019308900039</v>
      </c>
      <c r="BC197">
        <f t="shared" ref="BC197:BC248" si="59">AP197-$AP$251</f>
        <v>-0.0382316137346826</v>
      </c>
    </row>
    <row r="198" customHeight="1" spans="1:55">
      <c r="A198" s="39">
        <v>45323</v>
      </c>
      <c r="C198" s="7">
        <f>(PFC.NS!F196-PFC.NS!B196)/PFC.NS!B196</f>
        <v>-0.0185639731543624</v>
      </c>
      <c r="D198" s="7">
        <f>(RECLTD.NS!F196-RECLTD.NS!B196)/RECLTD.NS!B196</f>
        <v>-0.0281881292317856</v>
      </c>
      <c r="E198" s="7">
        <f>(OIL.NS!F196-OIL.NS!B196)/OIL.NS!B196</f>
        <v>0.00414815149541692</v>
      </c>
      <c r="F198" s="7">
        <f>(ONGC.NS!F196-ONGC.NS!B196)/ONGC.NS!B196</f>
        <v>-0.041516969366196</v>
      </c>
      <c r="G198" s="7">
        <f>(IOC.NS!F196-IOC.NS!B196)/IOC.NS!B196</f>
        <v>0.00841750841750842</v>
      </c>
      <c r="H198" s="7">
        <f>GAIL.NS!F196/GAIL.NS!B196-1</f>
        <v>-0.0319582183908046</v>
      </c>
      <c r="I198" s="7">
        <f>ENGINERSIN.NS!F196/ENGINERSIN.NS!B196-1</f>
        <v>-0.013000244127791</v>
      </c>
      <c r="J198" s="7">
        <f>CONCOR.NS!F196/CONCOR.NS!B196-1</f>
        <v>0.0275145005823076</v>
      </c>
      <c r="K198" s="7">
        <f>COALINDIA.NS!F196/COALINDIA.NS!B196-1</f>
        <v>-0.0164667274892385</v>
      </c>
      <c r="L198" s="7">
        <f>BEL.NS!F196/BEL.NS!B196-1</f>
        <v>-0.030071438946267</v>
      </c>
      <c r="M198" s="7">
        <f>COCHINSHIP.NS!F196/COCHINSHIP.NS!B196-1</f>
        <v>-0.0157881571815718</v>
      </c>
      <c r="N198" s="7">
        <f>SJVN.NS!F196/SJVN.NS!B196-1</f>
        <v>-0.0452670096592214</v>
      </c>
      <c r="R198" s="7">
        <f t="shared" si="0"/>
        <v>0.00548405144534642</v>
      </c>
      <c r="S198" s="7">
        <f t="shared" si="1"/>
        <v>-0.00419631390849479</v>
      </c>
      <c r="T198" s="7">
        <f t="shared" si="2"/>
        <v>0.0320337951035367</v>
      </c>
      <c r="U198" s="7">
        <f t="shared" si="3"/>
        <v>-0.0115581551245066</v>
      </c>
      <c r="V198" s="7">
        <f t="shared" si="4"/>
        <v>0.0441694534984567</v>
      </c>
      <c r="W198" s="7">
        <f t="shared" si="5"/>
        <v>-0.00772170857320435</v>
      </c>
      <c r="X198" s="7">
        <f t="shared" si="6"/>
        <v>-0.00357702714497695</v>
      </c>
      <c r="Y198" s="7">
        <f t="shared" si="7"/>
        <v>0.035560777813798</v>
      </c>
      <c r="Z198" s="7">
        <f t="shared" si="8"/>
        <v>0.0243221613768581</v>
      </c>
      <c r="AA198" s="7">
        <f t="shared" si="9"/>
        <v>-0.021982635890993</v>
      </c>
      <c r="AB198" s="7">
        <f t="shared" si="10"/>
        <v>-0.00958158673974963</v>
      </c>
      <c r="AC198" s="41">
        <f t="shared" si="11"/>
        <v>-0.0356690318719615</v>
      </c>
      <c r="AE198">
        <v>0.0112655331602721</v>
      </c>
      <c r="AF198">
        <v>0.00534731756861448</v>
      </c>
      <c r="AG198">
        <v>0.0238901081697346</v>
      </c>
      <c r="AH198">
        <v>0.0380318963174405</v>
      </c>
      <c r="AI198">
        <v>0.0841692417800274</v>
      </c>
      <c r="AJ198">
        <v>0.023891842894014</v>
      </c>
      <c r="AK198">
        <v>0.0982224488348543</v>
      </c>
      <c r="AL198">
        <v>-0.00124921467849967</v>
      </c>
      <c r="AM198">
        <v>0.0317025013596735</v>
      </c>
      <c r="AN198">
        <v>0.00652186914526168</v>
      </c>
      <c r="AO198">
        <v>-0.00699054313427634</v>
      </c>
      <c r="AP198">
        <v>0.109077628643938</v>
      </c>
      <c r="AR198">
        <f t="shared" si="48"/>
        <v>0.00641339230519624</v>
      </c>
      <c r="AS198">
        <f t="shared" si="49"/>
        <v>1.99795490905923e-5</v>
      </c>
      <c r="AT198">
        <f t="shared" si="50"/>
        <v>0.0201857660813186</v>
      </c>
      <c r="AU198">
        <f t="shared" si="51"/>
        <v>0.0356046620358327</v>
      </c>
      <c r="AV198">
        <f t="shared" si="52"/>
        <v>0.0807516458396244</v>
      </c>
      <c r="AW198">
        <f t="shared" si="53"/>
        <v>0.0212380356349609</v>
      </c>
      <c r="AX198">
        <f t="shared" si="54"/>
        <v>0.0943556100014147</v>
      </c>
      <c r="AY198">
        <f t="shared" si="55"/>
        <v>-0.00300349057025877</v>
      </c>
      <c r="AZ198">
        <f t="shared" si="56"/>
        <v>0.0287899250973515</v>
      </c>
      <c r="BA198">
        <f t="shared" si="57"/>
        <v>0.00313006842166297</v>
      </c>
      <c r="BB198">
        <f t="shared" si="58"/>
        <v>-0.0131796818159879</v>
      </c>
      <c r="BC198">
        <f t="shared" si="59"/>
        <v>0.103623186286242</v>
      </c>
    </row>
    <row r="199" customHeight="1" spans="1:55">
      <c r="A199" s="39">
        <v>45324</v>
      </c>
      <c r="C199" s="7">
        <f>(PFC.NS!F197-PFC.NS!B197)/PFC.NS!B197</f>
        <v>-0.00988160665188658</v>
      </c>
      <c r="D199" s="7">
        <f>(RECLTD.NS!F197-RECLTD.NS!B197)/RECLTD.NS!B197</f>
        <v>-0.016236146</v>
      </c>
      <c r="E199" s="7">
        <f>(OIL.NS!F197-OIL.NS!B197)/OIL.NS!B197</f>
        <v>0.00701045308924479</v>
      </c>
      <c r="F199" s="7">
        <f>(ONGC.NS!F197-ONGC.NS!B197)/ONGC.NS!B197</f>
        <v>0.0141568600000001</v>
      </c>
      <c r="G199" s="7">
        <f>(IOC.NS!F197-IOC.NS!B197)/IOC.NS!B197</f>
        <v>0.0724160660598841</v>
      </c>
      <c r="H199" s="7">
        <f>GAIL.NS!F197/GAIL.NS!B197-1</f>
        <v>-0.0192606032721069</v>
      </c>
      <c r="I199" s="7">
        <f>ENGINERSIN.NS!F197/ENGINERSIN.NS!B197-1</f>
        <v>0.0820437196836354</v>
      </c>
      <c r="J199" s="7">
        <f>CONCOR.NS!F197/CONCOR.NS!B197-1</f>
        <v>-0.0223391742896004</v>
      </c>
      <c r="K199" s="7">
        <f>COALINDIA.NS!F197/COALINDIA.NS!B197-1</f>
        <v>0.0102706356456856</v>
      </c>
      <c r="L199" s="7">
        <f>BEL.NS!F197/BEL.NS!B197-1</f>
        <v>-0.00947669729729728</v>
      </c>
      <c r="M199" s="7">
        <f>COCHINSHIP.NS!F197/COCHINSHIP.NS!B197-1</f>
        <v>-0.0190288112900571</v>
      </c>
      <c r="N199" s="7">
        <f>SJVN.NS!F197/SJVN.NS!B197-1</f>
        <v>0.094112132901115</v>
      </c>
      <c r="R199" s="7">
        <f t="shared" si="0"/>
        <v>0.0141664179478222</v>
      </c>
      <c r="S199" s="7">
        <f t="shared" si="1"/>
        <v>0.00775566932329089</v>
      </c>
      <c r="T199" s="7">
        <f t="shared" si="2"/>
        <v>0.0348960966973646</v>
      </c>
      <c r="U199" s="7">
        <f t="shared" si="3"/>
        <v>0.0441156742416894</v>
      </c>
      <c r="V199" s="7">
        <f t="shared" si="4"/>
        <v>0.108168011140832</v>
      </c>
      <c r="W199" s="7">
        <f t="shared" si="5"/>
        <v>0.00497590654549336</v>
      </c>
      <c r="X199" s="7">
        <f t="shared" si="6"/>
        <v>0.0914669366664495</v>
      </c>
      <c r="Y199" s="7">
        <f t="shared" si="7"/>
        <v>-0.0142928970581101</v>
      </c>
      <c r="Z199" s="7">
        <f t="shared" si="8"/>
        <v>0.0510595245117822</v>
      </c>
      <c r="AA199" s="7">
        <f t="shared" si="9"/>
        <v>-0.00138789424202334</v>
      </c>
      <c r="AB199" s="7">
        <f t="shared" si="10"/>
        <v>-0.0128222408482349</v>
      </c>
      <c r="AC199" s="41">
        <f t="shared" si="11"/>
        <v>0.103710110688375</v>
      </c>
      <c r="AE199">
        <v>0.0161728846292863</v>
      </c>
      <c r="AF199">
        <v>0.00601926622112449</v>
      </c>
      <c r="AG199">
        <v>0.0278040967188482</v>
      </c>
      <c r="AH199">
        <v>0.0219156004695345</v>
      </c>
      <c r="AI199">
        <v>0.0656314055760295</v>
      </c>
      <c r="AJ199">
        <v>0.020584937282798</v>
      </c>
      <c r="AK199">
        <v>-0.0676682295416708</v>
      </c>
      <c r="AL199">
        <v>0.0111866173179982</v>
      </c>
      <c r="AM199">
        <v>0.0475643975072908</v>
      </c>
      <c r="AN199">
        <v>-0.016660178003983</v>
      </c>
      <c r="AO199">
        <v>-0.0162043865483885</v>
      </c>
      <c r="AP199">
        <v>0.0416511482265921</v>
      </c>
      <c r="AR199">
        <f t="shared" si="48"/>
        <v>0.0113207437742105</v>
      </c>
      <c r="AS199">
        <f t="shared" si="49"/>
        <v>0.000691928201600605</v>
      </c>
      <c r="AT199">
        <f t="shared" si="50"/>
        <v>0.0240997546304321</v>
      </c>
      <c r="AU199">
        <f t="shared" si="51"/>
        <v>0.0194883661879266</v>
      </c>
      <c r="AV199">
        <f t="shared" si="52"/>
        <v>0.0622138096356265</v>
      </c>
      <c r="AW199">
        <f t="shared" si="53"/>
        <v>0.0179311300237448</v>
      </c>
      <c r="AX199">
        <f t="shared" si="54"/>
        <v>-0.0715350683751104</v>
      </c>
      <c r="AY199">
        <f t="shared" si="55"/>
        <v>0.00943234142623906</v>
      </c>
      <c r="AZ199">
        <f t="shared" si="56"/>
        <v>0.0446518212449688</v>
      </c>
      <c r="BA199">
        <f t="shared" si="57"/>
        <v>-0.0200519787275817</v>
      </c>
      <c r="BB199">
        <f t="shared" si="58"/>
        <v>-0.0223935252301</v>
      </c>
      <c r="BC199">
        <f t="shared" si="59"/>
        <v>0.0361967058688957</v>
      </c>
    </row>
    <row r="200" customHeight="1" spans="1:55">
      <c r="A200" s="39">
        <v>45327</v>
      </c>
      <c r="C200" s="7">
        <f>(PFC.NS!F198-PFC.NS!B198)/PFC.NS!B198</f>
        <v>-0.00856230233673622</v>
      </c>
      <c r="D200" s="7">
        <f>(RECLTD.NS!F198-RECLTD.NS!B198)/RECLTD.NS!B198</f>
        <v>-0.00930605805805803</v>
      </c>
      <c r="E200" s="7">
        <f>(OIL.NS!F198-OIL.NS!B198)/OIL.NS!B198</f>
        <v>0.0134859734307723</v>
      </c>
      <c r="F200" s="7">
        <f>(ONGC.NS!F198-ONGC.NS!B198)/ONGC.NS!B198</f>
        <v>-0.00343385903174884</v>
      </c>
      <c r="G200" s="7">
        <f>(IOC.NS!F198-IOC.NS!B198)/IOC.NS!B198</f>
        <v>0.0357249187685309</v>
      </c>
      <c r="H200" s="7">
        <f>GAIL.NS!F198/GAIL.NS!B198-1</f>
        <v>-0.0216666333333333</v>
      </c>
      <c r="I200" s="7">
        <f>ENGINERSIN.NS!F198/ENGINERSIN.NS!B198-1</f>
        <v>-0.0408386618265926</v>
      </c>
      <c r="J200" s="7">
        <f>CONCOR.NS!F198/CONCOR.NS!B198-1</f>
        <v>-0.00389993661286936</v>
      </c>
      <c r="K200" s="7">
        <f>COALINDIA.NS!F198/COALINDIA.NS!B198-1</f>
        <v>0.0283196645008859</v>
      </c>
      <c r="L200" s="7">
        <f>BEL.NS!F198/BEL.NS!B198-1</f>
        <v>-0.0362610855614973</v>
      </c>
      <c r="M200" s="7">
        <f>COCHINSHIP.NS!F198/COCHINSHIP.NS!B198-1</f>
        <v>-0.0283479890470975</v>
      </c>
      <c r="N200" s="7">
        <f>SJVN.NS!F198/SJVN.NS!B198-1</f>
        <v>0.0132079034482757</v>
      </c>
      <c r="R200" s="7">
        <f t="shared" si="0"/>
        <v>0.0154857222629726</v>
      </c>
      <c r="S200" s="7">
        <f t="shared" si="1"/>
        <v>0.0146857572652328</v>
      </c>
      <c r="T200" s="7">
        <f t="shared" si="2"/>
        <v>0.0413716170388921</v>
      </c>
      <c r="U200" s="7">
        <f t="shared" si="3"/>
        <v>0.0265249552099405</v>
      </c>
      <c r="V200" s="7">
        <f t="shared" si="4"/>
        <v>0.0714768638494792</v>
      </c>
      <c r="W200" s="7">
        <f t="shared" si="5"/>
        <v>0.00256987648426695</v>
      </c>
      <c r="X200" s="7">
        <f t="shared" si="6"/>
        <v>-0.0314154448437785</v>
      </c>
      <c r="Y200" s="7">
        <f t="shared" si="7"/>
        <v>0.00414634061862098</v>
      </c>
      <c r="Z200" s="7">
        <f t="shared" si="8"/>
        <v>0.0691085533669825</v>
      </c>
      <c r="AA200" s="7">
        <f t="shared" si="9"/>
        <v>-0.0281722825062234</v>
      </c>
      <c r="AB200" s="7">
        <f t="shared" si="10"/>
        <v>-0.0221414186052753</v>
      </c>
      <c r="AC200" s="41">
        <f t="shared" si="11"/>
        <v>0.0228058812355355</v>
      </c>
      <c r="AE200">
        <v>-0.00909950985229749</v>
      </c>
      <c r="AF200">
        <v>0.00608273790162839</v>
      </c>
      <c r="AG200">
        <v>0.045728343135064</v>
      </c>
      <c r="AH200">
        <v>0.0349403482743064</v>
      </c>
      <c r="AI200">
        <v>0.0588815791289662</v>
      </c>
      <c r="AJ200">
        <v>0.030479064811008</v>
      </c>
      <c r="AK200">
        <v>-0.016720441593698</v>
      </c>
      <c r="AL200">
        <v>0.00573376431465093</v>
      </c>
      <c r="AM200">
        <v>0.0189002875343507</v>
      </c>
      <c r="AN200">
        <v>0.00850134295435326</v>
      </c>
      <c r="AO200">
        <v>-0.00692901592696443</v>
      </c>
      <c r="AP200">
        <v>-0.00914491508156371</v>
      </c>
      <c r="AR200">
        <f t="shared" si="48"/>
        <v>-0.0139516507073733</v>
      </c>
      <c r="AS200">
        <f t="shared" si="49"/>
        <v>0.000755399882104504</v>
      </c>
      <c r="AT200">
        <f t="shared" si="50"/>
        <v>0.042024001046648</v>
      </c>
      <c r="AU200">
        <f t="shared" si="51"/>
        <v>0.0325131139926986</v>
      </c>
      <c r="AV200">
        <f t="shared" si="52"/>
        <v>0.0554639831885632</v>
      </c>
      <c r="AW200">
        <f t="shared" si="53"/>
        <v>0.0278252575519548</v>
      </c>
      <c r="AX200">
        <f t="shared" si="54"/>
        <v>-0.0205872804271376</v>
      </c>
      <c r="AY200">
        <f t="shared" si="55"/>
        <v>0.00397948842289183</v>
      </c>
      <c r="AZ200">
        <f t="shared" si="56"/>
        <v>0.0159877112720287</v>
      </c>
      <c r="BA200">
        <f t="shared" si="57"/>
        <v>0.00510954223075455</v>
      </c>
      <c r="BB200">
        <f t="shared" si="58"/>
        <v>-0.0131181546086759</v>
      </c>
      <c r="BC200">
        <f t="shared" si="59"/>
        <v>-0.0145993574392601</v>
      </c>
    </row>
    <row r="201" customHeight="1" spans="1:55">
      <c r="A201" s="39">
        <v>45328</v>
      </c>
      <c r="C201" s="7">
        <f>(PFC.NS!F199-PFC.NS!B199)/PFC.NS!B199</f>
        <v>-0.0313864001227765</v>
      </c>
      <c r="D201" s="7">
        <f>(RECLTD.NS!F199-RECLTD.NS!B199)/RECLTD.NS!B199</f>
        <v>-0.00852164502863655</v>
      </c>
      <c r="E201" s="7">
        <f>(OIL.NS!F199-OIL.NS!B199)/OIL.NS!B199</f>
        <v>0.0251989978354978</v>
      </c>
      <c r="F201" s="7">
        <f>(ONGC.NS!F199-ONGC.NS!B199)/ONGC.NS!B199</f>
        <v>0.0113890896237627</v>
      </c>
      <c r="G201" s="7">
        <f>(IOC.NS!F199-IOC.NS!B199)/IOC.NS!B199</f>
        <v>0.0450297188610073</v>
      </c>
      <c r="H201" s="7">
        <f>GAIL.NS!F199/GAIL.NS!B199-1</f>
        <v>0.0170868515406162</v>
      </c>
      <c r="I201" s="7">
        <f>ENGINERSIN.NS!F199/ENGINERSIN.NS!B199-1</f>
        <v>-0.0388450468975985</v>
      </c>
      <c r="J201" s="7">
        <f>CONCOR.NS!F199/CONCOR.NS!B199-1</f>
        <v>-0.00443425995680924</v>
      </c>
      <c r="K201" s="7">
        <f>COALINDIA.NS!F199/COALINDIA.NS!B199-1</f>
        <v>-0.00283131527422609</v>
      </c>
      <c r="L201" s="7">
        <f>BEL.NS!F199/BEL.NS!B199-1</f>
        <v>-0.00352072928248015</v>
      </c>
      <c r="M201" s="7">
        <f>COCHINSHIP.NS!F199/COCHINSHIP.NS!B199-1</f>
        <v>-0.0156506413407822</v>
      </c>
      <c r="N201" s="7">
        <f>SJVN.NS!F199/SJVN.NS!B199-1</f>
        <v>-0.0422516842105264</v>
      </c>
      <c r="R201" s="7">
        <f t="shared" si="0"/>
        <v>-0.00733837552306769</v>
      </c>
      <c r="S201" s="7">
        <f t="shared" si="1"/>
        <v>0.0154701702946543</v>
      </c>
      <c r="T201" s="7">
        <f t="shared" si="2"/>
        <v>0.0530846414436176</v>
      </c>
      <c r="U201" s="7">
        <f t="shared" si="3"/>
        <v>0.0413479038654521</v>
      </c>
      <c r="V201" s="7">
        <f t="shared" si="4"/>
        <v>0.0807816639419556</v>
      </c>
      <c r="W201" s="7">
        <f t="shared" si="5"/>
        <v>0.0413233613582164</v>
      </c>
      <c r="X201" s="7">
        <f t="shared" si="6"/>
        <v>-0.0294218299147844</v>
      </c>
      <c r="Y201" s="7">
        <f t="shared" si="7"/>
        <v>0.0036120172746811</v>
      </c>
      <c r="Z201" s="7">
        <f t="shared" si="8"/>
        <v>0.0379575735918705</v>
      </c>
      <c r="AA201" s="7">
        <f t="shared" si="9"/>
        <v>0.00456807377279379</v>
      </c>
      <c r="AB201" s="7">
        <f t="shared" si="10"/>
        <v>-0.00944407089896005</v>
      </c>
      <c r="AC201" s="41">
        <f t="shared" si="11"/>
        <v>-0.0326537064232666</v>
      </c>
      <c r="AE201">
        <v>0.0325056246234846</v>
      </c>
      <c r="AF201">
        <v>0.0119572316328804</v>
      </c>
      <c r="AG201">
        <v>0.0136281629630464</v>
      </c>
      <c r="AH201">
        <v>-0.0014699210089211</v>
      </c>
      <c r="AI201">
        <v>0.0105136270541432</v>
      </c>
      <c r="AJ201">
        <v>-0.0144246939371429</v>
      </c>
      <c r="AK201">
        <v>0.00601850645195549</v>
      </c>
      <c r="AL201">
        <v>-0.00992297637890163</v>
      </c>
      <c r="AM201">
        <v>0.00887617395475837</v>
      </c>
      <c r="AN201">
        <v>-0.00767557878733943</v>
      </c>
      <c r="AO201">
        <v>-0.0120565096971834</v>
      </c>
      <c r="AP201">
        <v>-0.000340288469657224</v>
      </c>
      <c r="AR201">
        <f t="shared" si="48"/>
        <v>0.0276534837684088</v>
      </c>
      <c r="AS201">
        <f t="shared" si="49"/>
        <v>0.00662989361335652</v>
      </c>
      <c r="AT201">
        <f t="shared" si="50"/>
        <v>0.00992382087463037</v>
      </c>
      <c r="AU201">
        <f t="shared" si="51"/>
        <v>-0.00389715529052893</v>
      </c>
      <c r="AV201">
        <f t="shared" si="52"/>
        <v>0.00709603111374018</v>
      </c>
      <c r="AW201">
        <f t="shared" si="53"/>
        <v>-0.0170785011961961</v>
      </c>
      <c r="AX201">
        <f t="shared" si="54"/>
        <v>0.00215166761851589</v>
      </c>
      <c r="AY201">
        <f t="shared" si="55"/>
        <v>-0.0116772522706607</v>
      </c>
      <c r="AZ201">
        <f t="shared" si="56"/>
        <v>0.00596359769243634</v>
      </c>
      <c r="BA201">
        <f t="shared" si="57"/>
        <v>-0.0110673795109381</v>
      </c>
      <c r="BB201">
        <f t="shared" si="58"/>
        <v>-0.0182456483788949</v>
      </c>
      <c r="BC201">
        <f t="shared" si="59"/>
        <v>-0.00579473082735362</v>
      </c>
    </row>
    <row r="202" customHeight="1" spans="1:55">
      <c r="A202" s="39">
        <v>45329</v>
      </c>
      <c r="C202" s="7">
        <f>(PFC.NS!F200-PFC.NS!B200)/PFC.NS!B200</f>
        <v>0.0234684922394679</v>
      </c>
      <c r="D202" s="7">
        <f>(RECLTD.NS!F200-RECLTD.NS!B200)/RECLTD.NS!B200</f>
        <v>0.00933439280446165</v>
      </c>
      <c r="E202" s="7">
        <f>(OIL.NS!F200-OIL.NS!B200)/OIL.NS!B200</f>
        <v>-0.00961014256460749</v>
      </c>
      <c r="F202" s="7">
        <f>(ONGC.NS!F200-ONGC.NS!B200)/ONGC.NS!B200</f>
        <v>-0.0255348909090908</v>
      </c>
      <c r="G202" s="7">
        <f>(IOC.NS!F200-IOC.NS!B200)/IOC.NS!B200</f>
        <v>-0.00929861863919158</v>
      </c>
      <c r="H202" s="7">
        <f>GAIL.NS!F200/GAIL.NS!B200-1</f>
        <v>-0.0207934500683995</v>
      </c>
      <c r="I202" s="7">
        <f>ENGINERSIN.NS!F200/ENGINERSIN.NS!B200-1</f>
        <v>-0.0143404362139917</v>
      </c>
      <c r="J202" s="7">
        <f>CONCOR.NS!F200/CONCOR.NS!B200-1</f>
        <v>-0.0164712281449894</v>
      </c>
      <c r="K202" s="7">
        <f>COALINDIA.NS!F200/COALINDIA.NS!B200-1</f>
        <v>-0.0143280022026432</v>
      </c>
      <c r="L202" s="7">
        <f>BEL.NS!F200/BEL.NS!B200-1</f>
        <v>-0.020537263769881</v>
      </c>
      <c r="M202" s="7">
        <f>COCHINSHIP.NS!F200/COCHINSHIP.NS!B200-1</f>
        <v>-0.0192284473239437</v>
      </c>
      <c r="N202" s="7">
        <f>SJVN.NS!F200/SJVN.NS!B200-1</f>
        <v>-0.0193516180330843</v>
      </c>
      <c r="R202" s="7">
        <f t="shared" si="0"/>
        <v>0.0475165168391767</v>
      </c>
      <c r="S202" s="7">
        <f t="shared" si="1"/>
        <v>0.0333262081277525</v>
      </c>
      <c r="T202" s="7">
        <f t="shared" si="2"/>
        <v>0.0182755010435123</v>
      </c>
      <c r="U202" s="7">
        <f t="shared" si="3"/>
        <v>0.00442392333259852</v>
      </c>
      <c r="V202" s="7">
        <f t="shared" si="4"/>
        <v>0.0264533264417567</v>
      </c>
      <c r="W202" s="7">
        <f t="shared" si="5"/>
        <v>0.00344305974920074</v>
      </c>
      <c r="X202" s="7">
        <f t="shared" si="6"/>
        <v>-0.00491721923117769</v>
      </c>
      <c r="Y202" s="7">
        <f t="shared" si="7"/>
        <v>-0.00842495091349901</v>
      </c>
      <c r="Z202" s="7">
        <f t="shared" si="8"/>
        <v>0.0264608866634534</v>
      </c>
      <c r="AA202" s="7">
        <f t="shared" si="9"/>
        <v>-0.012448460714607</v>
      </c>
      <c r="AB202" s="7">
        <f t="shared" si="10"/>
        <v>-0.0130218768821215</v>
      </c>
      <c r="AC202" s="41">
        <f t="shared" si="11"/>
        <v>-0.00975364024582445</v>
      </c>
      <c r="AE202">
        <v>-0.000959986363387849</v>
      </c>
      <c r="AF202">
        <v>0.00166851641823066</v>
      </c>
      <c r="AG202">
        <v>0.0510728586892711</v>
      </c>
      <c r="AH202">
        <v>0.00458672449176667</v>
      </c>
      <c r="AI202">
        <v>0.0314134165118492</v>
      </c>
      <c r="AJ202">
        <v>0.00418235664744712</v>
      </c>
      <c r="AK202">
        <v>-0.0045623813001833</v>
      </c>
      <c r="AL202">
        <v>0.0302147341772444</v>
      </c>
      <c r="AM202">
        <v>0.0143666370450631</v>
      </c>
      <c r="AN202">
        <v>0.0169172404926954</v>
      </c>
      <c r="AO202">
        <v>0.0420158771976658</v>
      </c>
      <c r="AP202">
        <v>0.0252071781271507</v>
      </c>
      <c r="AR202">
        <f t="shared" si="48"/>
        <v>-0.0058121272184637</v>
      </c>
      <c r="AS202">
        <f t="shared" si="49"/>
        <v>-0.00365882160129323</v>
      </c>
      <c r="AT202">
        <f t="shared" si="50"/>
        <v>0.047368516600855</v>
      </c>
      <c r="AU202">
        <f t="shared" si="51"/>
        <v>0.00215949021015885</v>
      </c>
      <c r="AV202">
        <f t="shared" si="52"/>
        <v>0.0279958205714462</v>
      </c>
      <c r="AW202">
        <f t="shared" si="53"/>
        <v>0.00152854938839393</v>
      </c>
      <c r="AX202">
        <f t="shared" si="54"/>
        <v>-0.0084292201336229</v>
      </c>
      <c r="AY202">
        <f t="shared" si="55"/>
        <v>0.0284604582854853</v>
      </c>
      <c r="AZ202">
        <f t="shared" si="56"/>
        <v>0.0114540607827411</v>
      </c>
      <c r="BA202">
        <f t="shared" si="57"/>
        <v>0.0135254397690967</v>
      </c>
      <c r="BB202">
        <f t="shared" si="58"/>
        <v>0.0358267385159543</v>
      </c>
      <c r="BC202">
        <f t="shared" si="59"/>
        <v>0.0197527357694543</v>
      </c>
    </row>
    <row r="203" customHeight="1" spans="1:55">
      <c r="A203" s="39">
        <v>45330</v>
      </c>
      <c r="C203" s="7">
        <f>(PFC.NS!F201-PFC.NS!B201)/PFC.NS!B201</f>
        <v>-0.020827314470904</v>
      </c>
      <c r="D203" s="7">
        <f>(RECLTD.NS!F201-RECLTD.NS!B201)/RECLTD.NS!B201</f>
        <v>-0.015313329789796</v>
      </c>
      <c r="E203" s="7">
        <f>(OIL.NS!F201-OIL.NS!B201)/OIL.NS!B201</f>
        <v>0.0320673300808742</v>
      </c>
      <c r="F203" s="7">
        <f>(ONGC.NS!F201-ONGC.NS!B201)/ONGC.NS!B201</f>
        <v>-0.0140637947949661</v>
      </c>
      <c r="G203" s="7">
        <f>(IOC.NS!F201-IOC.NS!B201)/IOC.NS!B201</f>
        <v>0.0239489097588795</v>
      </c>
      <c r="H203" s="7">
        <f>GAIL.NS!F201/GAIL.NS!B201-1</f>
        <v>-0.00690798574591855</v>
      </c>
      <c r="I203" s="7">
        <f>ENGINERSIN.NS!F201/ENGINERSIN.NS!B201-1</f>
        <v>-0.0228483483606557</v>
      </c>
      <c r="J203" s="7">
        <f>CONCOR.NS!F201/CONCOR.NS!B201-1</f>
        <v>0.0246228189655171</v>
      </c>
      <c r="K203" s="7">
        <f>COALINDIA.NS!F201/COALINDIA.NS!B201-1</f>
        <v>-0.00182387427855424</v>
      </c>
      <c r="L203" s="7">
        <f>BEL.NS!F201/BEL.NS!B201-1</f>
        <v>0.00683504950880987</v>
      </c>
      <c r="M203" s="7">
        <f>COCHINSHIP.NS!F201/COCHINSHIP.NS!B201-1</f>
        <v>0.0332775862493098</v>
      </c>
      <c r="N203" s="7">
        <f>SJVN.NS!F201/SJVN.NS!B201-1</f>
        <v>-0.040545212975663</v>
      </c>
      <c r="R203" s="7">
        <f t="shared" si="0"/>
        <v>0.00322071012880481</v>
      </c>
      <c r="S203" s="7">
        <f t="shared" si="1"/>
        <v>0.00867848553349486</v>
      </c>
      <c r="T203" s="7">
        <f t="shared" si="2"/>
        <v>0.0599529736889939</v>
      </c>
      <c r="U203" s="7">
        <f t="shared" si="3"/>
        <v>0.0158950194467232</v>
      </c>
      <c r="V203" s="7">
        <f t="shared" si="4"/>
        <v>0.0597008548398278</v>
      </c>
      <c r="W203" s="7">
        <f t="shared" si="5"/>
        <v>0.0173285240716817</v>
      </c>
      <c r="X203" s="7">
        <f t="shared" si="6"/>
        <v>-0.0134251313778417</v>
      </c>
      <c r="Y203" s="7">
        <f t="shared" si="7"/>
        <v>0.0326690961970074</v>
      </c>
      <c r="Z203" s="7">
        <f t="shared" si="8"/>
        <v>0.0389650145875424</v>
      </c>
      <c r="AA203" s="7">
        <f t="shared" si="9"/>
        <v>0.0149238525640838</v>
      </c>
      <c r="AB203" s="7">
        <f t="shared" si="10"/>
        <v>0.0394841566911319</v>
      </c>
      <c r="AC203" s="41">
        <f t="shared" si="11"/>
        <v>-0.0309472351884032</v>
      </c>
      <c r="AE203">
        <v>-0.088535597624437</v>
      </c>
      <c r="AF203">
        <v>-0.0553429221124021</v>
      </c>
      <c r="AG203">
        <v>0.0058292070748482</v>
      </c>
      <c r="AH203">
        <v>-0.0207146483483721</v>
      </c>
      <c r="AI203">
        <v>-0.0528263340240282</v>
      </c>
      <c r="AJ203">
        <v>-0.0374192802508143</v>
      </c>
      <c r="AK203">
        <v>-0.0606246611369762</v>
      </c>
      <c r="AL203">
        <v>-0.00791895194133539</v>
      </c>
      <c r="AM203">
        <v>-0.00655450392977627</v>
      </c>
      <c r="AN203">
        <v>-0.0189176981496224</v>
      </c>
      <c r="AO203">
        <v>-0.0320531212320997</v>
      </c>
      <c r="AP203">
        <v>-0.0693959191465599</v>
      </c>
      <c r="AR203">
        <f t="shared" si="48"/>
        <v>-0.0933877384795128</v>
      </c>
      <c r="AS203">
        <f t="shared" si="49"/>
        <v>-0.060670260131926</v>
      </c>
      <c r="AT203">
        <f t="shared" si="50"/>
        <v>0.00212486498643216</v>
      </c>
      <c r="AU203">
        <f t="shared" si="51"/>
        <v>-0.0231418826299799</v>
      </c>
      <c r="AV203">
        <f t="shared" si="52"/>
        <v>-0.0562439299644313</v>
      </c>
      <c r="AW203">
        <f t="shared" si="53"/>
        <v>-0.0400730875098675</v>
      </c>
      <c r="AX203">
        <f t="shared" si="54"/>
        <v>-0.0644914999704158</v>
      </c>
      <c r="AY203">
        <f t="shared" si="55"/>
        <v>-0.00967322783309449</v>
      </c>
      <c r="AZ203">
        <f t="shared" si="56"/>
        <v>-0.00946708019209831</v>
      </c>
      <c r="BA203">
        <f t="shared" si="57"/>
        <v>-0.0223094988732211</v>
      </c>
      <c r="BB203">
        <f t="shared" si="58"/>
        <v>-0.0382422599138113</v>
      </c>
      <c r="BC203">
        <f t="shared" si="59"/>
        <v>-0.0748503615042563</v>
      </c>
    </row>
    <row r="204" customHeight="1" spans="1:55">
      <c r="A204" s="39">
        <v>45331</v>
      </c>
      <c r="C204" s="7">
        <f>(PFC.NS!F202-PFC.NS!B202)/PFC.NS!B202</f>
        <v>-0.0884036241900648</v>
      </c>
      <c r="D204" s="7">
        <f>(RECLTD.NS!F202-RECLTD.NS!B202)/RECLTD.NS!B202</f>
        <v>-0.0506394612326044</v>
      </c>
      <c r="E204" s="7">
        <f>(OIL.NS!F202-OIL.NS!B202)/OIL.NS!B202</f>
        <v>-0.0189088239106377</v>
      </c>
      <c r="F204" s="7">
        <f>(ONGC.NS!F202-ONGC.NS!B202)/ONGC.NS!B202</f>
        <v>-0.0411249345454545</v>
      </c>
      <c r="G204" s="7">
        <f>(IOC.NS!F202-IOC.NS!B202)/IOC.NS!B202</f>
        <v>-0.0563598466295712</v>
      </c>
      <c r="H204" s="7">
        <f>GAIL.NS!F202/GAIL.NS!B202-1</f>
        <v>-0.037798711655321</v>
      </c>
      <c r="I204" s="7">
        <f>ENGINERSIN.NS!F202/ENGINERSIN.NS!B202-1</f>
        <v>-0.0715763475992099</v>
      </c>
      <c r="J204" s="7">
        <f>CONCOR.NS!F202/CONCOR.NS!B202-1</f>
        <v>-0.0183663100936525</v>
      </c>
      <c r="K204" s="7">
        <f>COALINDIA.NS!F202/COALINDIA.NS!B202-1</f>
        <v>-0.0242218578739458</v>
      </c>
      <c r="L204" s="7">
        <f>BEL.NS!F202/BEL.NS!B202-1</f>
        <v>-0.0296086307277628</v>
      </c>
      <c r="M204" s="7">
        <f>COCHINSHIP.NS!F202/COCHINSHIP.NS!B202-1</f>
        <v>-0.0397050529765155</v>
      </c>
      <c r="N204" s="7">
        <f>SJVN.NS!F202/SJVN.NS!B202-1</f>
        <v>-0.080333398163807</v>
      </c>
      <c r="R204" s="7">
        <f t="shared" si="0"/>
        <v>-0.064355599590356</v>
      </c>
      <c r="S204" s="7">
        <f t="shared" si="1"/>
        <v>-0.0266476459093135</v>
      </c>
      <c r="T204" s="7">
        <f t="shared" si="2"/>
        <v>0.00897681969748207</v>
      </c>
      <c r="U204" s="7">
        <f t="shared" si="3"/>
        <v>-0.0111661203037651</v>
      </c>
      <c r="V204" s="7">
        <f t="shared" si="4"/>
        <v>-0.0206079015486229</v>
      </c>
      <c r="W204" s="7">
        <f t="shared" si="5"/>
        <v>-0.0135622018377208</v>
      </c>
      <c r="X204" s="7">
        <f t="shared" si="6"/>
        <v>-0.0621531306163959</v>
      </c>
      <c r="Y204" s="7">
        <f t="shared" si="7"/>
        <v>-0.0103200328621622</v>
      </c>
      <c r="Z204" s="7">
        <f t="shared" si="8"/>
        <v>0.0165670309921508</v>
      </c>
      <c r="AA204" s="7">
        <f t="shared" si="9"/>
        <v>-0.0215198276724888</v>
      </c>
      <c r="AB204" s="7">
        <f t="shared" si="10"/>
        <v>-0.0334984825346933</v>
      </c>
      <c r="AC204" s="41">
        <f t="shared" si="11"/>
        <v>-0.0707354203765472</v>
      </c>
      <c r="AE204">
        <v>-0.0110200084208185</v>
      </c>
      <c r="AF204">
        <v>-0.0616681387205656</v>
      </c>
      <c r="AG204">
        <v>-0.096007939995359</v>
      </c>
      <c r="AH204">
        <v>-0.0367345612471536</v>
      </c>
      <c r="AI204">
        <v>-0.0396811272919898</v>
      </c>
      <c r="AJ204">
        <v>-0.0251548969098397</v>
      </c>
      <c r="AK204">
        <v>-0.10788895016525</v>
      </c>
      <c r="AL204">
        <v>-0.0319897519975074</v>
      </c>
      <c r="AM204">
        <v>-0.0526556539100818</v>
      </c>
      <c r="AN204">
        <v>-0.0337775111576507</v>
      </c>
      <c r="AO204">
        <v>-0.0876164806734322</v>
      </c>
      <c r="AP204">
        <v>-0.223054646040081</v>
      </c>
      <c r="AR204">
        <f t="shared" si="48"/>
        <v>-0.0158721492758944</v>
      </c>
      <c r="AS204">
        <f t="shared" si="49"/>
        <v>-0.0669954767400895</v>
      </c>
      <c r="AT204">
        <f t="shared" si="50"/>
        <v>-0.0997122820837751</v>
      </c>
      <c r="AU204">
        <f t="shared" si="51"/>
        <v>-0.0391617955287614</v>
      </c>
      <c r="AV204">
        <f t="shared" si="52"/>
        <v>-0.0430987232323928</v>
      </c>
      <c r="AW204">
        <f t="shared" si="53"/>
        <v>-0.0278087041688929</v>
      </c>
      <c r="AX204">
        <f t="shared" si="54"/>
        <v>-0.111755788998689</v>
      </c>
      <c r="AY204">
        <f t="shared" si="55"/>
        <v>-0.0337440278892665</v>
      </c>
      <c r="AZ204">
        <f t="shared" si="56"/>
        <v>-0.0555682301724039</v>
      </c>
      <c r="BA204">
        <f t="shared" si="57"/>
        <v>-0.0371693118812494</v>
      </c>
      <c r="BB204">
        <f t="shared" si="58"/>
        <v>-0.0938056193551437</v>
      </c>
      <c r="BC204">
        <f t="shared" si="59"/>
        <v>-0.228509088397778</v>
      </c>
    </row>
    <row r="205" customHeight="1" spans="1:55">
      <c r="A205" s="39">
        <v>45334</v>
      </c>
      <c r="C205" s="7">
        <f>(PFC.NS!F203-PFC.NS!B203)/PFC.NS!B203</f>
        <v>-0.0269383426573427</v>
      </c>
      <c r="D205" s="7">
        <f>(RECLTD.NS!F203-RECLTD.NS!B203)/RECLTD.NS!B203</f>
        <v>-0.0692999552566329</v>
      </c>
      <c r="E205" s="7">
        <f>(OIL.NS!F203-OIL.NS!B203)/OIL.NS!B203</f>
        <v>-0.111721697461832</v>
      </c>
      <c r="F205" s="7">
        <f>(ONGC.NS!F203-ONGC.NS!B203)/ONGC.NS!B203</f>
        <v>-0.0296628045201235</v>
      </c>
      <c r="G205" s="7">
        <f>(IOC.NS!F203-IOC.NS!B203)/IOC.NS!B203</f>
        <v>-0.0389041424657535</v>
      </c>
      <c r="H205" s="7">
        <f>GAIL.NS!F203/GAIL.NS!B203-1</f>
        <v>-0.0248411487634496</v>
      </c>
      <c r="I205" s="7">
        <f>ENGINERSIN.NS!F203/ENGINERSIN.NS!B203-1</f>
        <v>-0.117801656637574</v>
      </c>
      <c r="J205" s="7">
        <f>CONCOR.NS!F203/CONCOR.NS!B203-1</f>
        <v>-0.0402331924126285</v>
      </c>
      <c r="K205" s="7">
        <f>COALINDIA.NS!F203/COALINDIA.NS!B203-1</f>
        <v>-0.0637393347921226</v>
      </c>
      <c r="L205" s="7">
        <f>BEL.NS!F203/BEL.NS!B203-1</f>
        <v>-0.0398403806896551</v>
      </c>
      <c r="M205" s="7">
        <f>COCHINSHIP.NS!F203/COCHINSHIP.NS!B203-1</f>
        <v>-0.0868480453514738</v>
      </c>
      <c r="N205" s="7">
        <f>SJVN.NS!F203/SJVN.NS!B203-1</f>
        <v>-0.108800656</v>
      </c>
      <c r="R205" s="7">
        <f t="shared" si="0"/>
        <v>-0.0028903180576339</v>
      </c>
      <c r="S205" s="7">
        <f t="shared" si="1"/>
        <v>-0.0453081399333421</v>
      </c>
      <c r="T205" s="7">
        <f t="shared" si="2"/>
        <v>-0.0838360538537124</v>
      </c>
      <c r="U205" s="7">
        <f t="shared" si="3"/>
        <v>0.000296009721565862</v>
      </c>
      <c r="V205" s="7">
        <f t="shared" si="4"/>
        <v>-0.00315219738480513</v>
      </c>
      <c r="W205" s="7">
        <f t="shared" si="5"/>
        <v>-0.000604638945849317</v>
      </c>
      <c r="X205" s="7">
        <f t="shared" si="6"/>
        <v>-0.10837843965476</v>
      </c>
      <c r="Y205" s="7">
        <f t="shared" si="7"/>
        <v>-0.0321869151811381</v>
      </c>
      <c r="Z205" s="7">
        <f t="shared" si="8"/>
        <v>-0.022950445926026</v>
      </c>
      <c r="AA205" s="7">
        <f t="shared" si="9"/>
        <v>-0.0317515776343812</v>
      </c>
      <c r="AB205" s="7">
        <f t="shared" si="10"/>
        <v>-0.0806414749096517</v>
      </c>
      <c r="AC205" s="41">
        <f t="shared" si="11"/>
        <v>-0.0992026782127402</v>
      </c>
      <c r="AE205">
        <v>-0.00864275654337828</v>
      </c>
      <c r="AF205">
        <v>0.0237484466224981</v>
      </c>
      <c r="AG205">
        <v>0.00202394177269675</v>
      </c>
      <c r="AH205">
        <v>0.00618478856642495</v>
      </c>
      <c r="AI205">
        <v>-0.00543089529467797</v>
      </c>
      <c r="AJ205">
        <v>0.00914057939420923</v>
      </c>
      <c r="AK205">
        <v>0.0245170410554122</v>
      </c>
      <c r="AL205">
        <v>0.01267040406735</v>
      </c>
      <c r="AM205">
        <v>0.0441805675568681</v>
      </c>
      <c r="AN205">
        <v>0.011103421205462</v>
      </c>
      <c r="AO205">
        <v>0.0453905894755694</v>
      </c>
      <c r="AP205">
        <v>-0.0389894916019247</v>
      </c>
      <c r="AR205">
        <f t="shared" si="48"/>
        <v>-0.0134948973984541</v>
      </c>
      <c r="AS205">
        <f t="shared" si="49"/>
        <v>0.0184211086029742</v>
      </c>
      <c r="AT205">
        <f t="shared" si="50"/>
        <v>-0.00168040031571929</v>
      </c>
      <c r="AU205">
        <f t="shared" si="51"/>
        <v>0.00375755428481712</v>
      </c>
      <c r="AV205">
        <f t="shared" si="52"/>
        <v>-0.008848491235081</v>
      </c>
      <c r="AW205">
        <f t="shared" si="53"/>
        <v>0.00648677213515604</v>
      </c>
      <c r="AX205">
        <f t="shared" si="54"/>
        <v>0.0206502022219726</v>
      </c>
      <c r="AY205">
        <f t="shared" si="55"/>
        <v>0.0109161281755909</v>
      </c>
      <c r="AZ205">
        <f t="shared" si="56"/>
        <v>0.0412679912945461</v>
      </c>
      <c r="BA205">
        <f t="shared" si="57"/>
        <v>0.00771162048186326</v>
      </c>
      <c r="BB205">
        <f t="shared" si="58"/>
        <v>0.0392014507938579</v>
      </c>
      <c r="BC205">
        <f t="shared" si="59"/>
        <v>-0.0444439339596211</v>
      </c>
    </row>
    <row r="206" customHeight="1" spans="1:55">
      <c r="A206" s="39">
        <v>45335</v>
      </c>
      <c r="C206" s="7">
        <f>(PFC.NS!F204-PFC.NS!B204)/PFC.NS!B204</f>
        <v>-0.0144054753189637</v>
      </c>
      <c r="D206" s="7">
        <f>(RECLTD.NS!F204-RECLTD.NS!B204)/RECLTD.NS!B204</f>
        <v>0.0227108358859527</v>
      </c>
      <c r="E206" s="7">
        <f>(OIL.NS!F204-OIL.NS!B204)/OIL.NS!B204</f>
        <v>-0.0135127803837953</v>
      </c>
      <c r="F206" s="7">
        <f>(ONGC.NS!F204-ONGC.NS!B204)/ONGC.NS!B204</f>
        <v>-0.00869472868217049</v>
      </c>
      <c r="G206" s="7">
        <f>(IOC.NS!F204-IOC.NS!B204)/IOC.NS!B204</f>
        <v>-0.00285795946598387</v>
      </c>
      <c r="H206" s="7">
        <f>GAIL.NS!F204/GAIL.NS!B204-1</f>
        <v>0.00620202587946794</v>
      </c>
      <c r="I206" s="7">
        <f>ENGINERSIN.NS!F204/ENGINERSIN.NS!B204-1</f>
        <v>0.0319919715272385</v>
      </c>
      <c r="J206" s="7">
        <f>CONCOR.NS!F204/CONCOR.NS!B204-1</f>
        <v>0.0113673229065299</v>
      </c>
      <c r="K206" s="7">
        <f>COALINDIA.NS!F204/COALINDIA.NS!B204-1</f>
        <v>0.00765779425843527</v>
      </c>
      <c r="L206" s="7">
        <f>BEL.NS!F204/BEL.NS!B204-1</f>
        <v>0.00699293276108737</v>
      </c>
      <c r="M206" s="7">
        <f>COCHINSHIP.NS!F204/COCHINSHIP.NS!B204-1</f>
        <v>0.0309479975535167</v>
      </c>
      <c r="N206" s="7">
        <f>SJVN.NS!F204/SJVN.NS!B204-1</f>
        <v>-0.00102493240093249</v>
      </c>
      <c r="R206" s="7">
        <f t="shared" si="0"/>
        <v>0.00964254928074513</v>
      </c>
      <c r="S206" s="7">
        <f t="shared" si="1"/>
        <v>0.0467026512092435</v>
      </c>
      <c r="T206" s="7">
        <f t="shared" si="2"/>
        <v>0.0143728632243245</v>
      </c>
      <c r="U206" s="7">
        <f t="shared" si="3"/>
        <v>0.0212640855595189</v>
      </c>
      <c r="V206" s="7">
        <f t="shared" si="4"/>
        <v>0.0328939856149645</v>
      </c>
      <c r="W206" s="7">
        <f t="shared" si="5"/>
        <v>0.0304385356970682</v>
      </c>
      <c r="X206" s="7">
        <f t="shared" si="6"/>
        <v>0.0414151885100526</v>
      </c>
      <c r="Y206" s="7">
        <f t="shared" si="7"/>
        <v>0.0194136001380202</v>
      </c>
      <c r="Z206" s="7">
        <f t="shared" si="8"/>
        <v>0.0484466831245319</v>
      </c>
      <c r="AA206" s="7">
        <f t="shared" si="9"/>
        <v>0.0150817358163613</v>
      </c>
      <c r="AB206" s="7">
        <f t="shared" si="10"/>
        <v>0.0371545679953389</v>
      </c>
      <c r="AC206" s="41">
        <f t="shared" si="11"/>
        <v>0.00857304538632733</v>
      </c>
      <c r="AE206">
        <v>0.0329816386373632</v>
      </c>
      <c r="AF206">
        <v>0.036259982589861</v>
      </c>
      <c r="AG206">
        <v>0.059691496816522</v>
      </c>
      <c r="AH206">
        <v>0.0353969196651029</v>
      </c>
      <c r="AI206">
        <v>0.050848975851285</v>
      </c>
      <c r="AJ206">
        <v>0.0340482623638004</v>
      </c>
      <c r="AK206">
        <v>0.0415095765463732</v>
      </c>
      <c r="AL206">
        <v>0.0153894947578171</v>
      </c>
      <c r="AM206">
        <v>0.0304801691189619</v>
      </c>
      <c r="AN206">
        <v>0.0279191993826418</v>
      </c>
      <c r="AO206">
        <v>0.00544319882260406</v>
      </c>
      <c r="AP206">
        <v>0.108545480805654</v>
      </c>
      <c r="AR206">
        <f t="shared" si="48"/>
        <v>0.0281294977822873</v>
      </c>
      <c r="AS206">
        <f t="shared" si="49"/>
        <v>0.0309326445703371</v>
      </c>
      <c r="AT206">
        <f t="shared" si="50"/>
        <v>0.055987154728106</v>
      </c>
      <c r="AU206">
        <f t="shared" si="51"/>
        <v>0.032969685383495</v>
      </c>
      <c r="AV206">
        <f t="shared" si="52"/>
        <v>0.047431379910882</v>
      </c>
      <c r="AW206">
        <f t="shared" si="53"/>
        <v>0.0313944551047472</v>
      </c>
      <c r="AX206">
        <f t="shared" si="54"/>
        <v>0.0376427377129336</v>
      </c>
      <c r="AY206">
        <f t="shared" si="55"/>
        <v>0.013635218866058</v>
      </c>
      <c r="AZ206">
        <f t="shared" si="56"/>
        <v>0.0275675928566399</v>
      </c>
      <c r="BA206">
        <f t="shared" si="57"/>
        <v>0.0245273986590431</v>
      </c>
      <c r="BB206">
        <f t="shared" si="58"/>
        <v>-0.000745939859107455</v>
      </c>
      <c r="BC206">
        <f t="shared" si="59"/>
        <v>0.103091038447958</v>
      </c>
    </row>
    <row r="207" customHeight="1" spans="1:55">
      <c r="A207" s="39">
        <v>45336</v>
      </c>
      <c r="C207" s="7">
        <f>(PFC.NS!F205-PFC.NS!B205)/PFC.NS!B205</f>
        <v>0.0281928125</v>
      </c>
      <c r="D207" s="7">
        <f>(RECLTD.NS!F205-RECLTD.NS!B205)/RECLTD.NS!B205</f>
        <v>0.0431869803063457</v>
      </c>
      <c r="E207" s="7">
        <f>(OIL.NS!F205-OIL.NS!B205)/OIL.NS!B205</f>
        <v>0.0449370680851064</v>
      </c>
      <c r="F207" s="7">
        <f>(ONGC.NS!F205-ONGC.NS!B205)/ONGC.NS!B205</f>
        <v>0.0270228410852714</v>
      </c>
      <c r="G207" s="7">
        <f>(IOC.NS!F205-IOC.NS!B205)/IOC.NS!B205</f>
        <v>0.0609826763005781</v>
      </c>
      <c r="H207" s="7">
        <f>GAIL.NS!F205/GAIL.NS!B205-1</f>
        <v>0.0428994082840237</v>
      </c>
      <c r="I207" s="7">
        <f>ENGINERSIN.NS!F205/ENGINERSIN.NS!B205-1</f>
        <v>0.060359695398271</v>
      </c>
      <c r="J207" s="7">
        <f>CONCOR.NS!F205/CONCOR.NS!B205-1</f>
        <v>0.0203605163550304</v>
      </c>
      <c r="K207" s="7">
        <f>COALINDIA.NS!F205/COALINDIA.NS!B205-1</f>
        <v>0.0207883740168942</v>
      </c>
      <c r="L207" s="7">
        <f>BEL.NS!F205/BEL.NS!B205-1</f>
        <v>0.0208983864598025</v>
      </c>
      <c r="M207" s="7">
        <f>COCHINSHIP.NS!F205/COCHINSHIP.NS!B205-1</f>
        <v>0.0461083100466635</v>
      </c>
      <c r="N207" s="7">
        <f>SJVN.NS!F205/SJVN.NS!B205-1</f>
        <v>0.124522498809487</v>
      </c>
      <c r="R207" s="7">
        <f t="shared" si="0"/>
        <v>0.0522408370997088</v>
      </c>
      <c r="S207" s="7">
        <f t="shared" si="1"/>
        <v>0.0671787956296366</v>
      </c>
      <c r="T207" s="7">
        <f t="shared" si="2"/>
        <v>0.0728227116932262</v>
      </c>
      <c r="U207" s="7">
        <f t="shared" si="3"/>
        <v>0.0569816553269608</v>
      </c>
      <c r="V207" s="7">
        <f t="shared" si="4"/>
        <v>0.0967346213815264</v>
      </c>
      <c r="W207" s="7">
        <f t="shared" si="5"/>
        <v>0.067135918101624</v>
      </c>
      <c r="X207" s="7">
        <f t="shared" si="6"/>
        <v>0.0697829123810851</v>
      </c>
      <c r="Y207" s="7">
        <f t="shared" si="7"/>
        <v>0.0284067935865208</v>
      </c>
      <c r="Z207" s="7">
        <f t="shared" si="8"/>
        <v>0.0615772628829908</v>
      </c>
      <c r="AA207" s="7">
        <f t="shared" si="9"/>
        <v>0.0289871895150764</v>
      </c>
      <c r="AB207" s="7">
        <f t="shared" si="10"/>
        <v>0.0523148804884856</v>
      </c>
      <c r="AC207" s="41">
        <f t="shared" si="11"/>
        <v>0.134120476596747</v>
      </c>
      <c r="AE207">
        <v>0.00195388330256134</v>
      </c>
      <c r="AF207">
        <v>0.00362714282337422</v>
      </c>
      <c r="AG207">
        <v>0.121441069667769</v>
      </c>
      <c r="AH207">
        <v>0.0309462928161486</v>
      </c>
      <c r="AI207">
        <v>0.0337471919945451</v>
      </c>
      <c r="AJ207">
        <v>0.044390089377068</v>
      </c>
      <c r="AK207">
        <v>0.00324749538300864</v>
      </c>
      <c r="AL207">
        <v>0.0163609302925694</v>
      </c>
      <c r="AM207">
        <v>0.0222655704188848</v>
      </c>
      <c r="AN207">
        <v>0.0236712807725461</v>
      </c>
      <c r="AO207">
        <v>0.015747378828675</v>
      </c>
      <c r="AP207">
        <v>0.0358489707415199</v>
      </c>
      <c r="AR207">
        <f t="shared" si="48"/>
        <v>-0.00289825755251451</v>
      </c>
      <c r="AS207">
        <f t="shared" si="49"/>
        <v>-0.00170019519614967</v>
      </c>
      <c r="AT207">
        <f t="shared" si="50"/>
        <v>0.117736727579353</v>
      </c>
      <c r="AU207">
        <f t="shared" si="51"/>
        <v>0.0285190585345407</v>
      </c>
      <c r="AV207">
        <f t="shared" si="52"/>
        <v>0.0303295960541421</v>
      </c>
      <c r="AW207">
        <f t="shared" si="53"/>
        <v>0.0417362821180148</v>
      </c>
      <c r="AX207">
        <f t="shared" si="54"/>
        <v>-0.000619343450430961</v>
      </c>
      <c r="AY207">
        <f t="shared" si="55"/>
        <v>0.0146066544008103</v>
      </c>
      <c r="AZ207">
        <f t="shared" si="56"/>
        <v>0.0193529941565628</v>
      </c>
      <c r="BA207">
        <f t="shared" si="57"/>
        <v>0.0202794800489474</v>
      </c>
      <c r="BB207">
        <f t="shared" si="58"/>
        <v>0.00955824014696347</v>
      </c>
      <c r="BC207">
        <f t="shared" si="59"/>
        <v>0.0303945283838235</v>
      </c>
    </row>
    <row r="208" customHeight="1" spans="1:55">
      <c r="A208" s="39">
        <v>45337</v>
      </c>
      <c r="C208" s="7">
        <f>(PFC.NS!F206-PFC.NS!B206)/PFC.NS!B206</f>
        <v>-0.0194147814505832</v>
      </c>
      <c r="D208" s="7">
        <f>(RECLTD.NS!F206-RECLTD.NS!B206)/RECLTD.NS!B206</f>
        <v>-0.015395062897951</v>
      </c>
      <c r="E208" s="7">
        <f>(OIL.NS!F206-OIL.NS!B206)/OIL.NS!B206</f>
        <v>0.0940816246138112</v>
      </c>
      <c r="F208" s="7">
        <f>(ONGC.NS!F206-ONGC.NS!B206)/ONGC.NS!B206</f>
        <v>0.00607397031637701</v>
      </c>
      <c r="G208" s="7">
        <f>(IOC.NS!F206-IOC.NS!B206)/IOC.NS!B206</f>
        <v>0.0262162486486487</v>
      </c>
      <c r="H208" s="7">
        <f>GAIL.NS!F206/GAIL.NS!B206-1</f>
        <v>0.0409604519774012</v>
      </c>
      <c r="I208" s="7">
        <f>ENGINERSIN.NS!F206/ENGINERSIN.NS!B206-1</f>
        <v>-0.00506915207373271</v>
      </c>
      <c r="J208" s="7">
        <f>CONCOR.NS!F206/CONCOR.NS!B206-1</f>
        <v>0.00648053108535307</v>
      </c>
      <c r="K208" s="7">
        <f>COALINDIA.NS!F206/COALINDIA.NS!B206-1</f>
        <v>0.00515883795309158</v>
      </c>
      <c r="L208" s="7">
        <f>BEL.NS!F206/BEL.NS!B206-1</f>
        <v>0.012506868852459</v>
      </c>
      <c r="M208" s="7">
        <f>COCHINSHIP.NS!F206/COCHINSHIP.NS!B206-1</f>
        <v>0.0115745898942421</v>
      </c>
      <c r="N208" s="7">
        <f>SJVN.NS!F206/SJVN.NS!B206-1</f>
        <v>0.00636738211382104</v>
      </c>
      <c r="R208" s="7">
        <f t="shared" si="0"/>
        <v>0.00463324314912562</v>
      </c>
      <c r="S208" s="7">
        <f t="shared" si="1"/>
        <v>0.00859675242533987</v>
      </c>
      <c r="T208" s="7">
        <f t="shared" si="2"/>
        <v>0.121967268221931</v>
      </c>
      <c r="U208" s="7">
        <f t="shared" si="3"/>
        <v>0.0360327845580664</v>
      </c>
      <c r="V208" s="7">
        <f t="shared" si="4"/>
        <v>0.061968193729597</v>
      </c>
      <c r="W208" s="7">
        <f t="shared" si="5"/>
        <v>0.0651969617950014</v>
      </c>
      <c r="X208" s="7">
        <f t="shared" si="6"/>
        <v>0.00435406490908133</v>
      </c>
      <c r="Y208" s="7">
        <f t="shared" si="7"/>
        <v>0.0145268083168434</v>
      </c>
      <c r="Z208" s="7">
        <f t="shared" si="8"/>
        <v>0.0459477268191882</v>
      </c>
      <c r="AA208" s="7">
        <f t="shared" si="9"/>
        <v>0.0205956719077329</v>
      </c>
      <c r="AB208" s="7">
        <f t="shared" si="10"/>
        <v>0.0177811603360642</v>
      </c>
      <c r="AC208" s="41">
        <f t="shared" si="11"/>
        <v>0.0159653599010809</v>
      </c>
      <c r="AE208">
        <v>-0.00402690633297907</v>
      </c>
      <c r="AF208">
        <v>-0.0202723950120958</v>
      </c>
      <c r="AG208">
        <v>0.018473393753169</v>
      </c>
      <c r="AH208">
        <v>0.00510958775901843</v>
      </c>
      <c r="AI208">
        <v>-0.0151257014271221</v>
      </c>
      <c r="AJ208">
        <v>-0.00899553004987086</v>
      </c>
      <c r="AK208">
        <v>0.00761341322650493</v>
      </c>
      <c r="AL208">
        <v>0.0265001316104327</v>
      </c>
      <c r="AM208">
        <v>0.00658414495973039</v>
      </c>
      <c r="AN208">
        <v>0.0125586241427333</v>
      </c>
      <c r="AO208">
        <v>-0.0254116094829151</v>
      </c>
      <c r="AP208">
        <v>-0.0362638635480847</v>
      </c>
      <c r="AR208">
        <f t="shared" si="48"/>
        <v>-0.00887904718805492</v>
      </c>
      <c r="AS208">
        <f t="shared" si="49"/>
        <v>-0.0255997330316197</v>
      </c>
      <c r="AT208">
        <f t="shared" si="50"/>
        <v>0.014769051664753</v>
      </c>
      <c r="AU208">
        <f t="shared" si="51"/>
        <v>0.00268235347741061</v>
      </c>
      <c r="AV208">
        <f t="shared" si="52"/>
        <v>-0.0185432973675251</v>
      </c>
      <c r="AW208">
        <f t="shared" si="53"/>
        <v>-0.0116493373089241</v>
      </c>
      <c r="AX208">
        <f t="shared" si="54"/>
        <v>0.00374657439306533</v>
      </c>
      <c r="AY208">
        <f t="shared" si="55"/>
        <v>0.0247458557186736</v>
      </c>
      <c r="AZ208">
        <f t="shared" si="56"/>
        <v>0.00367156869740836</v>
      </c>
      <c r="BA208">
        <f t="shared" si="57"/>
        <v>0.00916682341913463</v>
      </c>
      <c r="BB208">
        <f t="shared" si="58"/>
        <v>-0.0316007481646266</v>
      </c>
      <c r="BC208">
        <f t="shared" si="59"/>
        <v>-0.0417183059057811</v>
      </c>
    </row>
    <row r="209" customHeight="1" spans="1:55">
      <c r="A209" s="39">
        <v>45338</v>
      </c>
      <c r="C209" s="7">
        <f>(PFC.NS!F207-PFC.NS!B207)/PFC.NS!B207</f>
        <v>-0.0250286667435906</v>
      </c>
      <c r="D209" s="7">
        <f>(RECLTD.NS!F207-RECLTD.NS!B207)/RECLTD.NS!B207</f>
        <v>-0.0370368950959568</v>
      </c>
      <c r="E209" s="7">
        <f>(OIL.NS!F207-OIL.NS!B207)/OIL.NS!B207</f>
        <v>-0.00523966210399198</v>
      </c>
      <c r="F209" s="7">
        <f>(ONGC.NS!F207-ONGC.NS!B207)/ONGC.NS!B207</f>
        <v>-0.00163540617776636</v>
      </c>
      <c r="G209" s="7">
        <f>(IOC.NS!F207-IOC.NS!B207)/IOC.NS!B207</f>
        <v>-0.0157894736842105</v>
      </c>
      <c r="H209" s="7">
        <f>GAIL.NS!F207/GAIL.NS!B207-1</f>
        <v>-0.0151024168857308</v>
      </c>
      <c r="I209" s="7">
        <f>ENGINERSIN.NS!F207/ENGINERSIN.NS!B207-1</f>
        <v>-0.000229793192193184</v>
      </c>
      <c r="J209" s="7">
        <f>CONCOR.NS!F207/CONCOR.NS!B207-1</f>
        <v>0.0248693709508883</v>
      </c>
      <c r="K209" s="7">
        <f>COALINDIA.NS!F207/COALINDIA.NS!B207-1</f>
        <v>-0.0163067249126043</v>
      </c>
      <c r="L209" s="7">
        <f>BEL.NS!F207/BEL.NS!B207-1</f>
        <v>-0.00724655026455023</v>
      </c>
      <c r="M209" s="7">
        <f>COCHINSHIP.NS!F207/COCHINSHIP.NS!B207-1</f>
        <v>-0.0295443898641682</v>
      </c>
      <c r="N209" s="7">
        <f>SJVN.NS!F207/SJVN.NS!B207-1</f>
        <v>-0.0480482767456416</v>
      </c>
      <c r="R209" s="7">
        <f t="shared" si="0"/>
        <v>-0.000980642143881813</v>
      </c>
      <c r="S209" s="7">
        <f t="shared" si="1"/>
        <v>-0.0130450797726659</v>
      </c>
      <c r="T209" s="7">
        <f t="shared" si="2"/>
        <v>0.0226459815041278</v>
      </c>
      <c r="U209" s="7">
        <f t="shared" si="3"/>
        <v>0.028323408063923</v>
      </c>
      <c r="V209" s="7">
        <f t="shared" si="4"/>
        <v>0.0199624713967378</v>
      </c>
      <c r="W209" s="7">
        <f t="shared" si="5"/>
        <v>0.00913409293186947</v>
      </c>
      <c r="X209" s="7">
        <f t="shared" si="6"/>
        <v>0.00919342379062086</v>
      </c>
      <c r="Y209" s="7">
        <f t="shared" si="7"/>
        <v>0.0329156481823786</v>
      </c>
      <c r="Z209" s="7">
        <f t="shared" si="8"/>
        <v>0.0244821639534923</v>
      </c>
      <c r="AA209" s="7">
        <f t="shared" si="9"/>
        <v>0.000842252790723703</v>
      </c>
      <c r="AB209" s="7">
        <f t="shared" si="10"/>
        <v>-0.023337819422346</v>
      </c>
      <c r="AC209" s="41">
        <f t="shared" si="11"/>
        <v>-0.0384502989583818</v>
      </c>
      <c r="AE209">
        <v>-0.00589705235412482</v>
      </c>
      <c r="AF209">
        <v>-0.0117867170246554</v>
      </c>
      <c r="AG209">
        <v>0.0351965412856592</v>
      </c>
      <c r="AH209">
        <v>-0.000182098842602821</v>
      </c>
      <c r="AI209">
        <v>0.00798939003347886</v>
      </c>
      <c r="AJ209">
        <v>0.0068222393630058</v>
      </c>
      <c r="AK209">
        <v>0.0599889875651711</v>
      </c>
      <c r="AL209">
        <v>0.0295845510115465</v>
      </c>
      <c r="AM209">
        <v>-0.0403880765845713</v>
      </c>
      <c r="AN209">
        <v>0.00238692166854955</v>
      </c>
      <c r="AO209">
        <v>0.0139034927132299</v>
      </c>
      <c r="AP209">
        <v>0.0470103044551273</v>
      </c>
      <c r="AR209">
        <f t="shared" si="48"/>
        <v>-0.0107491932092007</v>
      </c>
      <c r="AS209">
        <f t="shared" si="49"/>
        <v>-0.0171140550441793</v>
      </c>
      <c r="AT209">
        <f t="shared" si="50"/>
        <v>0.0314921991972432</v>
      </c>
      <c r="AU209">
        <f t="shared" si="51"/>
        <v>-0.00260933312421065</v>
      </c>
      <c r="AV209">
        <f t="shared" si="52"/>
        <v>0.00457179409307583</v>
      </c>
      <c r="AW209">
        <f t="shared" si="53"/>
        <v>0.00416843210395261</v>
      </c>
      <c r="AX209">
        <f t="shared" si="54"/>
        <v>0.0561221487317315</v>
      </c>
      <c r="AY209">
        <f t="shared" si="55"/>
        <v>0.0278302751197874</v>
      </c>
      <c r="AZ209">
        <f t="shared" si="56"/>
        <v>-0.0433006528468933</v>
      </c>
      <c r="BA209">
        <f t="shared" si="57"/>
        <v>-0.00100487905504915</v>
      </c>
      <c r="BB209">
        <f t="shared" si="58"/>
        <v>0.00771435403151842</v>
      </c>
      <c r="BC209">
        <f t="shared" si="59"/>
        <v>0.0415558620974309</v>
      </c>
    </row>
    <row r="210" customHeight="1" spans="1:55">
      <c r="A210" s="39">
        <v>45341</v>
      </c>
      <c r="C210" s="7">
        <f>(PFC.NS!F208-PFC.NS!B208)/PFC.NS!B208</f>
        <v>-0.0217112783861671</v>
      </c>
      <c r="D210" s="7">
        <f>(RECLTD.NS!F208-RECLTD.NS!B208)/RECLTD.NS!B208</f>
        <v>-0.0244783747368421</v>
      </c>
      <c r="E210" s="7">
        <f>(OIL.NS!F208-OIL.NS!B208)/OIL.NS!B208</f>
        <v>0.0158164774305555</v>
      </c>
      <c r="F210" s="7">
        <f>(ONGC.NS!F208-ONGC.NS!B208)/ONGC.NS!B208</f>
        <v>-0.000182082263614982</v>
      </c>
      <c r="G210" s="7">
        <f>(IOC.NS!F208-IOC.NS!B208)/IOC.NS!B208</f>
        <v>-0.000530254490023757</v>
      </c>
      <c r="H210" s="7">
        <f>GAIL.NS!F208/GAIL.NS!B208-1</f>
        <v>0.00464484153005462</v>
      </c>
      <c r="I210" s="7">
        <f>ENGINERSIN.NS!F208/ENGINERSIN.NS!B208-1</f>
        <v>0.0547945205479452</v>
      </c>
      <c r="J210" s="7">
        <f>CONCOR.NS!F208/CONCOR.NS!B208-1</f>
        <v>0.0258948971820259</v>
      </c>
      <c r="K210" s="7">
        <f>COALINDIA.NS!F208/COALINDIA.NS!B208-1</f>
        <v>-0.0560273170512174</v>
      </c>
      <c r="L210" s="7">
        <f>BEL.NS!F208/BEL.NS!B208-1</f>
        <v>-0.00985101884471196</v>
      </c>
      <c r="M210" s="7">
        <f>COCHINSHIP.NS!F208/COCHINSHIP.NS!B208-1</f>
        <v>0.00710059171597632</v>
      </c>
      <c r="N210" s="7">
        <f>SJVN.NS!F208/SJVN.NS!B208-1</f>
        <v>0.0297990946502058</v>
      </c>
      <c r="R210" s="7">
        <f t="shared" si="0"/>
        <v>0.0023367462135417</v>
      </c>
      <c r="S210" s="7">
        <f t="shared" si="1"/>
        <v>-0.000486559413551253</v>
      </c>
      <c r="T210" s="7">
        <f t="shared" si="2"/>
        <v>0.0437021210386753</v>
      </c>
      <c r="U210" s="7">
        <f t="shared" si="3"/>
        <v>0.0297767319780744</v>
      </c>
      <c r="V210" s="7">
        <f t="shared" si="4"/>
        <v>0.0352216905909246</v>
      </c>
      <c r="W210" s="7">
        <f t="shared" si="5"/>
        <v>0.0288813513476549</v>
      </c>
      <c r="X210" s="7">
        <f t="shared" si="6"/>
        <v>0.0642177375307592</v>
      </c>
      <c r="Y210" s="7">
        <f t="shared" si="7"/>
        <v>0.0339411744135162</v>
      </c>
      <c r="Z210" s="7">
        <f t="shared" si="8"/>
        <v>-0.0152384281851208</v>
      </c>
      <c r="AA210" s="7">
        <f t="shared" si="9"/>
        <v>-0.00176221578943802</v>
      </c>
      <c r="AB210" s="7">
        <f t="shared" si="10"/>
        <v>0.0133071621577985</v>
      </c>
      <c r="AC210" s="41">
        <f t="shared" si="11"/>
        <v>0.0393970724374656</v>
      </c>
      <c r="AE210">
        <v>-0.00363101348052472</v>
      </c>
      <c r="AF210">
        <v>-0.001924490587755</v>
      </c>
      <c r="AG210">
        <v>0.0175164666195384</v>
      </c>
      <c r="AH210">
        <v>0.00707490297998836</v>
      </c>
      <c r="AI210">
        <v>0.00132538124106871</v>
      </c>
      <c r="AJ210">
        <v>0.000815517226404538</v>
      </c>
      <c r="AK210">
        <v>-0.0221039879417786</v>
      </c>
      <c r="AL210">
        <v>-0.0103978569815136</v>
      </c>
      <c r="AM210">
        <v>-0.0205050132422187</v>
      </c>
      <c r="AN210">
        <v>0.0100159323404976</v>
      </c>
      <c r="AO210">
        <v>-0.00849664310451547</v>
      </c>
      <c r="AP210">
        <v>-0.0252569475257725</v>
      </c>
      <c r="AR210">
        <f t="shared" si="48"/>
        <v>-0.00848315433560056</v>
      </c>
      <c r="AS210">
        <f t="shared" si="49"/>
        <v>-0.00725182860727889</v>
      </c>
      <c r="AT210">
        <f t="shared" si="50"/>
        <v>0.0138121245311223</v>
      </c>
      <c r="AU210">
        <f t="shared" si="51"/>
        <v>0.00464766869838053</v>
      </c>
      <c r="AV210">
        <f t="shared" si="52"/>
        <v>-0.00209221469933432</v>
      </c>
      <c r="AW210">
        <f t="shared" si="53"/>
        <v>-0.00183829003264865</v>
      </c>
      <c r="AX210">
        <f t="shared" si="54"/>
        <v>-0.0259708267752182</v>
      </c>
      <c r="AY210">
        <f t="shared" si="55"/>
        <v>-0.0121521328732727</v>
      </c>
      <c r="AZ210">
        <f t="shared" si="56"/>
        <v>-0.0234175895045408</v>
      </c>
      <c r="BA210">
        <f t="shared" si="57"/>
        <v>0.00662413161689886</v>
      </c>
      <c r="BB210">
        <f t="shared" si="58"/>
        <v>-0.014685781786227</v>
      </c>
      <c r="BC210">
        <f t="shared" si="59"/>
        <v>-0.0307113898834688</v>
      </c>
    </row>
    <row r="211" customHeight="1" spans="1:55">
      <c r="A211" s="39">
        <v>45342</v>
      </c>
      <c r="C211" s="7">
        <f>(PFC.NS!F209-PFC.NS!B209)/PFC.NS!B209</f>
        <v>-0.00868752872215715</v>
      </c>
      <c r="D211" s="7">
        <f>(RECLTD.NS!F209-RECLTD.NS!B209)/RECLTD.NS!B209</f>
        <v>-0.012001993010015</v>
      </c>
      <c r="E211" s="7">
        <f>(OIL.NS!F209-OIL.NS!B209)/OIL.NS!B209</f>
        <v>-0.00234620098233855</v>
      </c>
      <c r="F211" s="7">
        <f>(ONGC.NS!F209-ONGC.NS!B209)/ONGC.NS!B209</f>
        <v>0.00655028412883345</v>
      </c>
      <c r="G211" s="7">
        <f>(IOC.NS!F209-IOC.NS!B209)/IOC.NS!B209</f>
        <v>0.00666666666666667</v>
      </c>
      <c r="H211" s="7">
        <f>GAIL.NS!F209/GAIL.NS!B209-1</f>
        <v>0.0027247956403269</v>
      </c>
      <c r="I211" s="7">
        <f>ENGINERSIN.NS!F209/ENGINERSIN.NS!B209-1</f>
        <v>-0.0243955477272311</v>
      </c>
      <c r="J211" s="7">
        <f>CONCOR.NS!F209/CONCOR.NS!B209-1</f>
        <v>-0.00169746580129804</v>
      </c>
      <c r="K211" s="7">
        <f>COALINDIA.NS!F209/COALINDIA.NS!B209-1</f>
        <v>-0.0250027551041969</v>
      </c>
      <c r="L211" s="7">
        <f>BEL.NS!F209/BEL.NS!B209-1</f>
        <v>0.00461152814558874</v>
      </c>
      <c r="M211" s="7">
        <f>COCHINSHIP.NS!F209/COCHINSHIP.NS!B209-1</f>
        <v>-0.0103213561432237</v>
      </c>
      <c r="N211" s="7">
        <f>SJVN.NS!F209/SJVN.NS!B209-1</f>
        <v>-0.0313616283770137</v>
      </c>
      <c r="R211" s="7">
        <f t="shared" si="0"/>
        <v>0.0153604958775516</v>
      </c>
      <c r="S211" s="7">
        <f t="shared" si="1"/>
        <v>0.0119898223132758</v>
      </c>
      <c r="T211" s="7">
        <f t="shared" si="2"/>
        <v>0.0255394426257812</v>
      </c>
      <c r="U211" s="7">
        <f t="shared" si="3"/>
        <v>0.0365090983705228</v>
      </c>
      <c r="V211" s="7">
        <f t="shared" si="4"/>
        <v>0.042418611747615</v>
      </c>
      <c r="W211" s="7">
        <f t="shared" si="5"/>
        <v>0.0269613054579271</v>
      </c>
      <c r="X211" s="7">
        <f t="shared" si="6"/>
        <v>-0.014972330744417</v>
      </c>
      <c r="Y211" s="7">
        <f t="shared" si="7"/>
        <v>0.00634881143019231</v>
      </c>
      <c r="Z211" s="7">
        <f t="shared" si="8"/>
        <v>0.0157861337618997</v>
      </c>
      <c r="AA211" s="7">
        <f t="shared" si="9"/>
        <v>0.0127003312008627</v>
      </c>
      <c r="AB211" s="7">
        <f t="shared" si="10"/>
        <v>-0.00411478570140156</v>
      </c>
      <c r="AC211" s="41">
        <f t="shared" si="11"/>
        <v>-0.0217636505897539</v>
      </c>
      <c r="AE211">
        <v>-0.0326803573403077</v>
      </c>
      <c r="AF211">
        <v>-0.028660267396133</v>
      </c>
      <c r="AG211">
        <v>-0.0327787284115685</v>
      </c>
      <c r="AH211">
        <v>-0.0132837687307699</v>
      </c>
      <c r="AI211">
        <v>-0.0347696899881262</v>
      </c>
      <c r="AJ211">
        <v>-0.0203136107607791</v>
      </c>
      <c r="AK211">
        <v>-0.0273681996618611</v>
      </c>
      <c r="AL211">
        <v>-0.00793292702913418</v>
      </c>
      <c r="AM211">
        <v>-0.0308171247059175</v>
      </c>
      <c r="AN211">
        <v>-0.0102808564074824</v>
      </c>
      <c r="AO211">
        <v>-0.0154662412077171</v>
      </c>
      <c r="AP211">
        <v>-0.00988473439810523</v>
      </c>
      <c r="AR211">
        <f t="shared" si="48"/>
        <v>-0.0375324981953835</v>
      </c>
      <c r="AS211">
        <f t="shared" si="49"/>
        <v>-0.0339876054156569</v>
      </c>
      <c r="AT211">
        <f t="shared" si="50"/>
        <v>-0.0364830704999845</v>
      </c>
      <c r="AU211">
        <f t="shared" si="51"/>
        <v>-0.0157110030123777</v>
      </c>
      <c r="AV211">
        <f t="shared" si="52"/>
        <v>-0.0381872859285293</v>
      </c>
      <c r="AW211">
        <f t="shared" si="53"/>
        <v>-0.0229674180198323</v>
      </c>
      <c r="AX211">
        <f t="shared" si="54"/>
        <v>-0.0312350384953007</v>
      </c>
      <c r="AY211">
        <f t="shared" si="55"/>
        <v>-0.00968720292089328</v>
      </c>
      <c r="AZ211">
        <f t="shared" si="56"/>
        <v>-0.0337297009682395</v>
      </c>
      <c r="BA211">
        <f t="shared" si="57"/>
        <v>-0.0136726571310811</v>
      </c>
      <c r="BB211">
        <f t="shared" si="58"/>
        <v>-0.0216553798894286</v>
      </c>
      <c r="BC211">
        <f t="shared" si="59"/>
        <v>-0.0153391767558016</v>
      </c>
    </row>
    <row r="212" customHeight="1" spans="1:55">
      <c r="A212" s="39">
        <v>45343</v>
      </c>
      <c r="C212" s="7">
        <f>(PFC.NS!F210-PFC.NS!B210)/PFC.NS!B210</f>
        <v>-0.0394342276995306</v>
      </c>
      <c r="D212" s="7">
        <f>(RECLTD.NS!F210-RECLTD.NS!B210)/RECLTD.NS!B210</f>
        <v>-0.0391979454836985</v>
      </c>
      <c r="E212" s="7">
        <f>(OIL.NS!F210-OIL.NS!B210)/OIL.NS!B210</f>
        <v>-0.0536246291887156</v>
      </c>
      <c r="F212" s="7">
        <f>(ONGC.NS!F210-ONGC.NS!B210)/ONGC.NS!B210</f>
        <v>-0.0110506811594202</v>
      </c>
      <c r="G212" s="7">
        <f>(IOC.NS!F210-IOC.NS!B210)/IOC.NS!B210</f>
        <v>-0.0385021243090045</v>
      </c>
      <c r="H212" s="7">
        <f>GAIL.NS!F210/GAIL.NS!B210-1</f>
        <v>-0.023822382628409</v>
      </c>
      <c r="I212" s="7">
        <f>ENGINERSIN.NS!F210/ENGINERSIN.NS!B210-1</f>
        <v>-0.0332013553175379</v>
      </c>
      <c r="J212" s="7">
        <f>CONCOR.NS!F210/CONCOR.NS!B210-1</f>
        <v>-0.0120517689243027</v>
      </c>
      <c r="K212" s="7">
        <f>COALINDIA.NS!F210/COALINDIA.NS!B210-1</f>
        <v>-0.039915732389425</v>
      </c>
      <c r="L212" s="7">
        <f>BEL.NS!F210/BEL.NS!B210-1</f>
        <v>-0.0170989385713706</v>
      </c>
      <c r="M212" s="7">
        <f>COCHINSHIP.NS!F210/COCHINSHIP.NS!B210-1</f>
        <v>-0.0185458770569377</v>
      </c>
      <c r="N212" s="7">
        <f>SJVN.NS!F210/SJVN.NS!B210-1</f>
        <v>-0.0178861544715447</v>
      </c>
      <c r="R212" s="7">
        <f t="shared" si="0"/>
        <v>-0.0153862030998218</v>
      </c>
      <c r="S212" s="7">
        <f t="shared" si="1"/>
        <v>-0.0152061301604077</v>
      </c>
      <c r="T212" s="7">
        <f t="shared" si="2"/>
        <v>-0.0257389855805959</v>
      </c>
      <c r="U212" s="7">
        <f t="shared" si="3"/>
        <v>0.0189081330822691</v>
      </c>
      <c r="V212" s="7">
        <f t="shared" si="4"/>
        <v>-0.00275017922805619</v>
      </c>
      <c r="W212" s="7">
        <f t="shared" si="5"/>
        <v>0.000414127189191277</v>
      </c>
      <c r="X212" s="7">
        <f t="shared" si="6"/>
        <v>-0.0237781383347238</v>
      </c>
      <c r="Y212" s="7">
        <f t="shared" si="7"/>
        <v>-0.00400549169281236</v>
      </c>
      <c r="Z212" s="7">
        <f t="shared" si="8"/>
        <v>0.00087315647667157</v>
      </c>
      <c r="AA212" s="7">
        <f t="shared" si="9"/>
        <v>-0.00901013551609663</v>
      </c>
      <c r="AB212" s="7">
        <f t="shared" si="10"/>
        <v>-0.0123393066151155</v>
      </c>
      <c r="AC212" s="41">
        <f t="shared" si="11"/>
        <v>-0.00828817668428491</v>
      </c>
      <c r="AE212">
        <v>0.00772956614240392</v>
      </c>
      <c r="AF212">
        <v>0.0164931938625538</v>
      </c>
      <c r="AG212">
        <v>0.0224727724774566</v>
      </c>
      <c r="AH212">
        <v>0.00639096459338454</v>
      </c>
      <c r="AI212">
        <v>-0.0143649210459854</v>
      </c>
      <c r="AJ212">
        <v>0.0107572240405609</v>
      </c>
      <c r="AK212">
        <v>-0.0070752456196995</v>
      </c>
      <c r="AL212">
        <v>0.0217399742782405</v>
      </c>
      <c r="AM212">
        <v>0.0277890149304411</v>
      </c>
      <c r="AN212">
        <v>0.0315582479285405</v>
      </c>
      <c r="AO212">
        <v>0.00653814177742059</v>
      </c>
      <c r="AP212">
        <v>0.00660064274954672</v>
      </c>
      <c r="AR212">
        <f t="shared" si="48"/>
        <v>0.00287742528732807</v>
      </c>
      <c r="AS212">
        <f t="shared" si="49"/>
        <v>0.0111658558430299</v>
      </c>
      <c r="AT212">
        <f t="shared" si="50"/>
        <v>0.0187684303890406</v>
      </c>
      <c r="AU212">
        <f t="shared" si="51"/>
        <v>0.00396373031177671</v>
      </c>
      <c r="AV212">
        <f t="shared" si="52"/>
        <v>-0.0177825169863885</v>
      </c>
      <c r="AW212">
        <f t="shared" si="53"/>
        <v>0.00810341678150775</v>
      </c>
      <c r="AX212">
        <f t="shared" si="54"/>
        <v>-0.0109420844531391</v>
      </c>
      <c r="AY212">
        <f t="shared" si="55"/>
        <v>0.0199856983864814</v>
      </c>
      <c r="AZ212">
        <f t="shared" si="56"/>
        <v>0.0248764386681191</v>
      </c>
      <c r="BA212">
        <f t="shared" si="57"/>
        <v>0.0281664472049418</v>
      </c>
      <c r="BB212">
        <f t="shared" si="58"/>
        <v>0.000349003095709069</v>
      </c>
      <c r="BC212">
        <f t="shared" si="59"/>
        <v>0.00114620039185033</v>
      </c>
    </row>
    <row r="213" customHeight="1" spans="1:55">
      <c r="A213" s="39">
        <v>45344</v>
      </c>
      <c r="C213" s="7">
        <f>(PFC.NS!F211-PFC.NS!B211)/PFC.NS!B211</f>
        <v>0.000913157766990259</v>
      </c>
      <c r="D213" s="7">
        <f>(RECLTD.NS!F211-RECLTD.NS!B211)/RECLTD.NS!B211</f>
        <v>0.00415146373626372</v>
      </c>
      <c r="E213" s="7">
        <f>(OIL.NS!F211-OIL.NS!B211)/OIL.NS!B211</f>
        <v>-0.00448567229729735</v>
      </c>
      <c r="F213" s="7">
        <f>(ONGC.NS!F211-ONGC.NS!B211)/ONGC.NS!B211</f>
        <v>0.00310391083212175</v>
      </c>
      <c r="G213" s="7">
        <f>(IOC.NS!F211-IOC.NS!B211)/IOC.NS!B211</f>
        <v>-0.00991737190082647</v>
      </c>
      <c r="H213" s="7">
        <f>GAIL.NS!F211/GAIL.NS!B211-1</f>
        <v>0.00690607734806625</v>
      </c>
      <c r="I213" s="7">
        <f>ENGINERSIN.NS!F211/ENGINERSIN.NS!B211-1</f>
        <v>-0.0166666531531532</v>
      </c>
      <c r="J213" s="7">
        <f>CONCOR.NS!F211/CONCOR.NS!B211-1</f>
        <v>0.0109199820493642</v>
      </c>
      <c r="K213" s="7">
        <f>COALINDIA.NS!F211/COALINDIA.NS!B211-1</f>
        <v>0.0163241872146118</v>
      </c>
      <c r="L213" s="7">
        <f>BEL.NS!F211/BEL.NS!B211-1</f>
        <v>0.0227007378129118</v>
      </c>
      <c r="M213" s="7">
        <f>COCHINSHIP.NS!F211/COCHINSHIP.NS!B211-1</f>
        <v>0.00227704212050694</v>
      </c>
      <c r="N213" s="7">
        <f>SJVN.NS!F211/SJVN.NS!B211-1</f>
        <v>0.0049586611570247</v>
      </c>
      <c r="R213" s="7">
        <f t="shared" si="0"/>
        <v>0.0249611823666991</v>
      </c>
      <c r="S213" s="7">
        <f t="shared" si="1"/>
        <v>0.0281432790595546</v>
      </c>
      <c r="T213" s="7">
        <f t="shared" si="2"/>
        <v>0.0233999713108224</v>
      </c>
      <c r="U213" s="7">
        <f t="shared" si="3"/>
        <v>0.0330627250738111</v>
      </c>
      <c r="V213" s="7">
        <f t="shared" si="4"/>
        <v>0.0258345731801219</v>
      </c>
      <c r="W213" s="7">
        <f t="shared" si="5"/>
        <v>0.0311425871656665</v>
      </c>
      <c r="X213" s="7">
        <f t="shared" si="6"/>
        <v>-0.00724343617033915</v>
      </c>
      <c r="Y213" s="7">
        <f t="shared" si="7"/>
        <v>0.0189662592808545</v>
      </c>
      <c r="Z213" s="7">
        <f t="shared" si="8"/>
        <v>0.0571130760807084</v>
      </c>
      <c r="AA213" s="7">
        <f t="shared" si="9"/>
        <v>0.0307895408681858</v>
      </c>
      <c r="AB213" s="7">
        <f t="shared" si="10"/>
        <v>0.0084836125623291</v>
      </c>
      <c r="AC213" s="41">
        <f t="shared" si="11"/>
        <v>0.0145566389442845</v>
      </c>
      <c r="AE213">
        <v>-0.00651787686743228</v>
      </c>
      <c r="AF213">
        <v>0.00518646275206085</v>
      </c>
      <c r="AG213">
        <v>-0.0115957689924631</v>
      </c>
      <c r="AH213">
        <v>-0.00914250248265001</v>
      </c>
      <c r="AI213">
        <v>-0.0216573840550428</v>
      </c>
      <c r="AJ213">
        <v>-0.0129782632841429</v>
      </c>
      <c r="AK213">
        <v>0.00980062089696428</v>
      </c>
      <c r="AL213">
        <v>-0.00866921427352232</v>
      </c>
      <c r="AM213">
        <v>-0.00281199221764569</v>
      </c>
      <c r="AN213">
        <v>0.0527556246906959</v>
      </c>
      <c r="AO213">
        <v>0.0264322456144896</v>
      </c>
      <c r="AP213">
        <v>-0.0174205817131327</v>
      </c>
      <c r="AR213">
        <f t="shared" si="48"/>
        <v>-0.0113700177225081</v>
      </c>
      <c r="AS213">
        <f t="shared" si="49"/>
        <v>-0.000140875267463039</v>
      </c>
      <c r="AT213">
        <f t="shared" si="50"/>
        <v>-0.0153001110808792</v>
      </c>
      <c r="AU213">
        <f t="shared" si="51"/>
        <v>-0.0115697367642578</v>
      </c>
      <c r="AV213">
        <f t="shared" si="52"/>
        <v>-0.0250749799954459</v>
      </c>
      <c r="AW213">
        <f t="shared" si="53"/>
        <v>-0.0156320705431961</v>
      </c>
      <c r="AX213">
        <f t="shared" si="54"/>
        <v>0.00593378206352468</v>
      </c>
      <c r="AY213">
        <f t="shared" si="55"/>
        <v>-0.0104234901652814</v>
      </c>
      <c r="AZ213">
        <f t="shared" si="56"/>
        <v>-0.00572456847996773</v>
      </c>
      <c r="BA213">
        <f t="shared" si="57"/>
        <v>0.0493638239670972</v>
      </c>
      <c r="BB213">
        <f t="shared" si="58"/>
        <v>0.0202431069327781</v>
      </c>
      <c r="BC213">
        <f t="shared" si="59"/>
        <v>-0.0228750240708291</v>
      </c>
    </row>
    <row r="214" customHeight="1" spans="1:55">
      <c r="A214" s="39">
        <v>45345</v>
      </c>
      <c r="C214" s="7">
        <f>(PFC.NS!F212-PFC.NS!B212)/PFC.NS!B212</f>
        <v>-0.0186894754491018</v>
      </c>
      <c r="D214" s="7">
        <f>(RECLTD.NS!F212-RECLTD.NS!B212)/RECLTD.NS!B212</f>
        <v>-0.00613567834491659</v>
      </c>
      <c r="E214" s="7">
        <f>(OIL.NS!F212-OIL.NS!B212)/OIL.NS!B212</f>
        <v>-0.0355131639072849</v>
      </c>
      <c r="F214" s="7">
        <f>(ONGC.NS!F212-ONGC.NS!B212)/ONGC.NS!B212</f>
        <v>-0.00982168810087343</v>
      </c>
      <c r="G214" s="7">
        <f>(IOC.NS!F212-IOC.NS!B212)/IOC.NS!B212</f>
        <v>-0.0214245468240046</v>
      </c>
      <c r="H214" s="7">
        <f>GAIL.NS!F212/GAIL.NS!B212-1</f>
        <v>-0.0169399234972678</v>
      </c>
      <c r="I214" s="7">
        <f>ENGINERSIN.NS!F212/ENGINERSIN.NS!B212-1</f>
        <v>0.00341374606391098</v>
      </c>
      <c r="J214" s="7">
        <f>CONCOR.NS!F212/CONCOR.NS!B212-1</f>
        <v>-0.0162016524718551</v>
      </c>
      <c r="K214" s="7">
        <f>COALINDIA.NS!F212/COALINDIA.NS!B212-1</f>
        <v>-0.00915179910714292</v>
      </c>
      <c r="L214" s="7">
        <f>BEL.NS!F212/BEL.NS!B212-1</f>
        <v>0.0421291027692954</v>
      </c>
      <c r="M214" s="7">
        <f>COCHINSHIP.NS!F212/COCHINSHIP.NS!B212-1</f>
        <v>0.022261919047619</v>
      </c>
      <c r="N214" s="7">
        <f>SJVN.NS!F212/SJVN.NS!B212-1</f>
        <v>-0.0204918032786885</v>
      </c>
      <c r="R214" s="7">
        <f t="shared" si="0"/>
        <v>0.00535854915060696</v>
      </c>
      <c r="S214" s="7">
        <f t="shared" si="1"/>
        <v>0.0178561369783743</v>
      </c>
      <c r="T214" s="7">
        <f t="shared" si="2"/>
        <v>-0.00762752029916509</v>
      </c>
      <c r="U214" s="7">
        <f t="shared" si="3"/>
        <v>0.0201371261408159</v>
      </c>
      <c r="V214" s="7">
        <f t="shared" si="4"/>
        <v>0.0143273982569437</v>
      </c>
      <c r="W214" s="7">
        <f t="shared" si="5"/>
        <v>0.00729658632033244</v>
      </c>
      <c r="X214" s="7">
        <f t="shared" si="6"/>
        <v>0.012836963046725</v>
      </c>
      <c r="Y214" s="7">
        <f t="shared" si="7"/>
        <v>-0.00815537524036478</v>
      </c>
      <c r="Z214" s="7">
        <f t="shared" si="8"/>
        <v>0.0316370897589537</v>
      </c>
      <c r="AA214" s="7">
        <f t="shared" si="9"/>
        <v>0.0502179058245693</v>
      </c>
      <c r="AB214" s="7">
        <f t="shared" si="10"/>
        <v>0.0284684894894411</v>
      </c>
      <c r="AC214" s="41">
        <f t="shared" si="11"/>
        <v>-0.0108938254914287</v>
      </c>
      <c r="AE214">
        <v>-0.00351784997072555</v>
      </c>
      <c r="AF214">
        <v>-0.00963791021381193</v>
      </c>
      <c r="AG214">
        <v>-0.0371943988250899</v>
      </c>
      <c r="AH214">
        <v>-0.00867086300336991</v>
      </c>
      <c r="AI214">
        <v>0.00933921587549085</v>
      </c>
      <c r="AJ214">
        <v>0.0121549120778663</v>
      </c>
      <c r="AK214">
        <v>-0.0192357523834298</v>
      </c>
      <c r="AL214">
        <v>-0.0179723953984155</v>
      </c>
      <c r="AM214">
        <v>-0.00361094058005761</v>
      </c>
      <c r="AN214">
        <v>-0.00512757965615564</v>
      </c>
      <c r="AO214">
        <v>0.000582106068028762</v>
      </c>
      <c r="AP214">
        <v>0.00708777623931845</v>
      </c>
      <c r="AR214">
        <f t="shared" si="48"/>
        <v>-0.0083699908258014</v>
      </c>
      <c r="AS214">
        <f t="shared" si="49"/>
        <v>-0.0149652482333358</v>
      </c>
      <c r="AT214">
        <f t="shared" si="50"/>
        <v>-0.0408987409135059</v>
      </c>
      <c r="AU214">
        <f t="shared" si="51"/>
        <v>-0.0110980972849777</v>
      </c>
      <c r="AV214">
        <f t="shared" si="52"/>
        <v>0.00592161993508782</v>
      </c>
      <c r="AW214">
        <f t="shared" si="53"/>
        <v>0.00950110481881312</v>
      </c>
      <c r="AX214">
        <f t="shared" si="54"/>
        <v>-0.0231025912168694</v>
      </c>
      <c r="AY214">
        <f t="shared" si="55"/>
        <v>-0.0197266712901746</v>
      </c>
      <c r="AZ214">
        <f t="shared" si="56"/>
        <v>-0.00652351684237965</v>
      </c>
      <c r="BA214">
        <f t="shared" si="57"/>
        <v>-0.00851938037975435</v>
      </c>
      <c r="BB214">
        <f t="shared" si="58"/>
        <v>-0.00560703261368276</v>
      </c>
      <c r="BC214">
        <f t="shared" si="59"/>
        <v>0.00163333388162206</v>
      </c>
    </row>
    <row r="215" customHeight="1" spans="1:55">
      <c r="A215" s="39">
        <v>45348</v>
      </c>
      <c r="C215" s="7">
        <f>(PFC.NS!F213-PFC.NS!B213)/PFC.NS!B213</f>
        <v>-0.00872060931814097</v>
      </c>
      <c r="D215" s="7">
        <f>(RECLTD.NS!F213-RECLTD.NS!B213)/RECLTD.NS!B213</f>
        <v>-0.0175818164146868</v>
      </c>
      <c r="E215" s="7">
        <f>(OIL.NS!F213-OIL.NS!B213)/OIL.NS!B213</f>
        <v>-0.0443849835110915</v>
      </c>
      <c r="F215" s="7">
        <f>(ONGC.NS!F213-ONGC.NS!B213)/ONGC.NS!B213</f>
        <v>-0.00753949262683685</v>
      </c>
      <c r="G215" s="7">
        <f>(IOC.NS!F213-IOC.NS!B213)/IOC.NS!B213</f>
        <v>0.00909611173721818</v>
      </c>
      <c r="H215" s="7">
        <f>GAIL.NS!F213/GAIL.NS!B213-1</f>
        <v>0.0116667000000001</v>
      </c>
      <c r="I215" s="7">
        <f>ENGINERSIN.NS!F213/ENGINERSIN.NS!B213-1</f>
        <v>-0.0190519258659821</v>
      </c>
      <c r="J215" s="7">
        <f>CONCOR.NS!F213/CONCOR.NS!B213-1</f>
        <v>-0.0178118551034955</v>
      </c>
      <c r="K215" s="7">
        <f>COALINDIA.NS!F213/COALINDIA.NS!B213-1</f>
        <v>-0.00360442897415314</v>
      </c>
      <c r="L215" s="7">
        <f>BEL.NS!F213/BEL.NS!B213-1</f>
        <v>-0.0103394702749177</v>
      </c>
      <c r="M215" s="7">
        <f>COCHINSHIP.NS!F213/COCHINSHIP.NS!B213-1</f>
        <v>-0.00353724325891558</v>
      </c>
      <c r="N215" s="7">
        <f>SJVN.NS!F213/SJVN.NS!B213-1</f>
        <v>0.00333473122137717</v>
      </c>
      <c r="R215" s="7">
        <f t="shared" si="0"/>
        <v>0.0153274152815678</v>
      </c>
      <c r="S215" s="7">
        <f t="shared" si="1"/>
        <v>0.00640999890860405</v>
      </c>
      <c r="T215" s="7">
        <f t="shared" si="2"/>
        <v>-0.0164993399029718</v>
      </c>
      <c r="U215" s="7">
        <f t="shared" si="3"/>
        <v>0.0224193216148525</v>
      </c>
      <c r="V215" s="7">
        <f t="shared" si="4"/>
        <v>0.0448480568181665</v>
      </c>
      <c r="W215" s="7">
        <f t="shared" si="5"/>
        <v>0.0359032098176004</v>
      </c>
      <c r="X215" s="7">
        <f t="shared" si="6"/>
        <v>-0.0096287088831681</v>
      </c>
      <c r="Y215" s="7">
        <f t="shared" si="7"/>
        <v>-0.00976557787200513</v>
      </c>
      <c r="Z215" s="7">
        <f t="shared" si="8"/>
        <v>0.0371844598919435</v>
      </c>
      <c r="AA215" s="7">
        <f t="shared" si="9"/>
        <v>-0.00225066721964372</v>
      </c>
      <c r="AB215" s="7">
        <f t="shared" si="10"/>
        <v>0.00266932718290657</v>
      </c>
      <c r="AC215" s="41">
        <f t="shared" si="11"/>
        <v>0.012932709008637</v>
      </c>
      <c r="AE215">
        <v>-0.0244800082258561</v>
      </c>
      <c r="AF215">
        <v>-0.0361177740318102</v>
      </c>
      <c r="AG215">
        <v>0.00751560187417654</v>
      </c>
      <c r="AH215">
        <v>-0.00185459989683451</v>
      </c>
      <c r="AI215">
        <v>-0.0242349708454578</v>
      </c>
      <c r="AJ215">
        <v>-0.00882524190955535</v>
      </c>
      <c r="AK215">
        <v>-0.0125641344762811</v>
      </c>
      <c r="AL215">
        <v>-0.0153134534326331</v>
      </c>
      <c r="AM215">
        <v>-0.0020368775138509</v>
      </c>
      <c r="AN215">
        <v>0.00537115859745395</v>
      </c>
      <c r="AO215">
        <v>-0.00601201168771061</v>
      </c>
      <c r="AP215">
        <v>0.0160729196120871</v>
      </c>
      <c r="AR215">
        <f t="shared" si="48"/>
        <v>-0.0293321490809319</v>
      </c>
      <c r="AS215">
        <f t="shared" si="49"/>
        <v>-0.0414451120513341</v>
      </c>
      <c r="AT215">
        <f t="shared" si="50"/>
        <v>0.0038112597857605</v>
      </c>
      <c r="AU215">
        <f t="shared" si="51"/>
        <v>-0.00428183417844234</v>
      </c>
      <c r="AV215">
        <f t="shared" si="52"/>
        <v>-0.0276525667858609</v>
      </c>
      <c r="AW215">
        <f t="shared" si="53"/>
        <v>-0.0114790491686085</v>
      </c>
      <c r="AX215">
        <f t="shared" si="54"/>
        <v>-0.0164309733097207</v>
      </c>
      <c r="AY215">
        <f t="shared" si="55"/>
        <v>-0.0170677293243922</v>
      </c>
      <c r="AZ215">
        <f t="shared" si="56"/>
        <v>-0.00494945377617294</v>
      </c>
      <c r="BA215">
        <f t="shared" si="57"/>
        <v>0.00197935787385525</v>
      </c>
      <c r="BB215">
        <f t="shared" si="58"/>
        <v>-0.0122011503694221</v>
      </c>
      <c r="BC215">
        <f t="shared" si="59"/>
        <v>0.0106184772543907</v>
      </c>
    </row>
    <row r="216" customHeight="1" spans="1:55">
      <c r="A216" s="39">
        <v>45349</v>
      </c>
      <c r="C216" s="7">
        <f>(PFC.NS!F214-PFC.NS!B214)/PFC.NS!B214</f>
        <v>-0.0218865658301959</v>
      </c>
      <c r="D216" s="7">
        <f>(RECLTD.NS!F214-RECLTD.NS!B214)/RECLTD.NS!B214</f>
        <v>-0.0431314220283533</v>
      </c>
      <c r="E216" s="7">
        <f>(OIL.NS!F214-OIL.NS!B214)/OIL.NS!B214</f>
        <v>-0.0146969297388916</v>
      </c>
      <c r="F216" s="7">
        <f>(ONGC.NS!F214-ONGC.NS!B214)/ONGC.NS!B214</f>
        <v>0.00484990881626163</v>
      </c>
      <c r="G216" s="7">
        <f>(IOC.NS!F214-IOC.NS!B214)/IOC.NS!B214</f>
        <v>-0.023943661971831</v>
      </c>
      <c r="H216" s="7">
        <f>GAIL.NS!F214/GAIL.NS!B214-1</f>
        <v>-0.00824175824175821</v>
      </c>
      <c r="I216" s="7">
        <f>ENGINERSIN.NS!F214/ENGINERSIN.NS!B214-1</f>
        <v>-0.0113425787037037</v>
      </c>
      <c r="J216" s="7">
        <f>CONCOR.NS!F214/CONCOR.NS!B214-1</f>
        <v>-0.0151967987258614</v>
      </c>
      <c r="K216" s="7">
        <f>COALINDIA.NS!F214/COALINDIA.NS!B214-1</f>
        <v>-0.00203480448658744</v>
      </c>
      <c r="L216" s="7">
        <f>BEL.NS!F214/BEL.NS!B214-1</f>
        <v>0.00525560296847538</v>
      </c>
      <c r="M216" s="7">
        <f>COCHINSHIP.NS!F214/COCHINSHIP.NS!B214-1</f>
        <v>-0.00691861860465115</v>
      </c>
      <c r="N216" s="7">
        <f>SJVN.NS!F214/SJVN.NS!B214-1</f>
        <v>0.00824402287937298</v>
      </c>
      <c r="R216" s="7">
        <f t="shared" si="0"/>
        <v>0.00216145876951289</v>
      </c>
      <c r="S216" s="7">
        <f t="shared" si="1"/>
        <v>-0.0191396067050625</v>
      </c>
      <c r="T216" s="7">
        <f t="shared" si="2"/>
        <v>0.0131887138692282</v>
      </c>
      <c r="U216" s="7">
        <f t="shared" si="3"/>
        <v>0.034808723057951</v>
      </c>
      <c r="V216" s="7">
        <f t="shared" si="4"/>
        <v>0.0118082831091173</v>
      </c>
      <c r="W216" s="7">
        <f t="shared" si="5"/>
        <v>0.015994751575842</v>
      </c>
      <c r="X216" s="7">
        <f t="shared" si="6"/>
        <v>-0.00191936172088966</v>
      </c>
      <c r="Y216" s="7">
        <f t="shared" si="7"/>
        <v>-0.00715052149437109</v>
      </c>
      <c r="Z216" s="7">
        <f t="shared" si="8"/>
        <v>0.0387540843795092</v>
      </c>
      <c r="AA216" s="7">
        <f t="shared" si="9"/>
        <v>0.0133444060237493</v>
      </c>
      <c r="AB216" s="7">
        <f t="shared" si="10"/>
        <v>-0.000712048162828998</v>
      </c>
      <c r="AC216" s="41">
        <f t="shared" si="11"/>
        <v>0.0178420006666328</v>
      </c>
      <c r="AE216">
        <v>-0.0303436816287872</v>
      </c>
      <c r="AF216">
        <v>-0.0381743576059477</v>
      </c>
      <c r="AG216">
        <v>-0.0125280250082391</v>
      </c>
      <c r="AH216">
        <v>-0.0134556541803345</v>
      </c>
      <c r="AI216">
        <v>-0.0343495158569323</v>
      </c>
      <c r="AJ216">
        <v>-0.00639154034050454</v>
      </c>
      <c r="AK216">
        <v>-0.0381816833968313</v>
      </c>
      <c r="AL216">
        <v>-0.0153426407642009</v>
      </c>
      <c r="AM216">
        <v>-0.0164461951482983</v>
      </c>
      <c r="AN216">
        <v>0.0014597898181537</v>
      </c>
      <c r="AO216">
        <v>0.000175646422228312</v>
      </c>
      <c r="AP216">
        <v>-0.0370644548115566</v>
      </c>
      <c r="AR216">
        <f t="shared" si="48"/>
        <v>-0.0351958224838631</v>
      </c>
      <c r="AS216">
        <f t="shared" si="49"/>
        <v>-0.0435016956254716</v>
      </c>
      <c r="AT216">
        <f t="shared" si="50"/>
        <v>-0.0162323670966552</v>
      </c>
      <c r="AU216">
        <f t="shared" si="51"/>
        <v>-0.0158828884619423</v>
      </c>
      <c r="AV216">
        <f t="shared" si="52"/>
        <v>-0.0377671117973353</v>
      </c>
      <c r="AW216">
        <f t="shared" si="53"/>
        <v>-0.00904534759955773</v>
      </c>
      <c r="AX216">
        <f t="shared" si="54"/>
        <v>-0.0420485222302709</v>
      </c>
      <c r="AY216">
        <f t="shared" si="55"/>
        <v>-0.01709691665596</v>
      </c>
      <c r="AZ216">
        <f t="shared" si="56"/>
        <v>-0.0193587714106204</v>
      </c>
      <c r="BA216">
        <f t="shared" si="57"/>
        <v>-0.00193201090544501</v>
      </c>
      <c r="BB216">
        <f t="shared" si="58"/>
        <v>-0.00601349225948321</v>
      </c>
      <c r="BC216">
        <f t="shared" si="59"/>
        <v>-0.042518897169253</v>
      </c>
    </row>
    <row r="217" customHeight="1" spans="1:55">
      <c r="A217" s="39">
        <v>45350</v>
      </c>
      <c r="C217" s="7">
        <f>(PFC.NS!F215-PFC.NS!B215)/PFC.NS!B215</f>
        <v>-0.0370532895918282</v>
      </c>
      <c r="D217" s="7">
        <f>(RECLTD.NS!F215-RECLTD.NS!B215)/RECLTD.NS!B215</f>
        <v>-0.0532633530751266</v>
      </c>
      <c r="E217" s="7">
        <f>(OIL.NS!F215-OIL.NS!B215)/OIL.NS!B215</f>
        <v>-0.0366153019848481</v>
      </c>
      <c r="F217" s="7">
        <f>(ONGC.NS!F215-ONGC.NS!B215)/ONGC.NS!B215</f>
        <v>-0.0157407407407407</v>
      </c>
      <c r="G217" s="7">
        <f>(IOC.NS!F215-IOC.NS!B215)/IOC.NS!B215</f>
        <v>-0.0295652521739131</v>
      </c>
      <c r="H217" s="7">
        <f>GAIL.NS!F215/GAIL.NS!B215-1</f>
        <v>-0.00829416616110035</v>
      </c>
      <c r="I217" s="7">
        <f>ENGINERSIN.NS!F215/ENGINERSIN.NS!B215-1</f>
        <v>-0.0392614822051154</v>
      </c>
      <c r="J217" s="7">
        <f>CONCOR.NS!F215/CONCOR.NS!B215-1</f>
        <v>-0.0234136010192173</v>
      </c>
      <c r="K217" s="7">
        <f>COALINDIA.NS!F215/COALINDIA.NS!B215-1</f>
        <v>-0.0138541361940713</v>
      </c>
      <c r="L217" s="7">
        <f>BEL.NS!F215/BEL.NS!B215-1</f>
        <v>-0.006213850720861</v>
      </c>
      <c r="M217" s="7">
        <f>COCHINSHIP.NS!F215/COCHINSHIP.NS!B215-1</f>
        <v>-0.0136258521939954</v>
      </c>
      <c r="N217" s="7">
        <f>SJVN.NS!F215/SJVN.NS!B215-1</f>
        <v>-0.0410903492092701</v>
      </c>
      <c r="R217" s="7">
        <f t="shared" si="0"/>
        <v>-0.0130052649921194</v>
      </c>
      <c r="S217" s="7">
        <f t="shared" si="1"/>
        <v>-0.0292715377518357</v>
      </c>
      <c r="T217" s="7">
        <f t="shared" si="2"/>
        <v>-0.0087296583767283</v>
      </c>
      <c r="U217" s="7">
        <f t="shared" si="3"/>
        <v>0.0142180735009486</v>
      </c>
      <c r="V217" s="7">
        <f t="shared" si="4"/>
        <v>0.00618669290703524</v>
      </c>
      <c r="W217" s="7">
        <f t="shared" si="5"/>
        <v>0.0159423436564999</v>
      </c>
      <c r="X217" s="7">
        <f t="shared" si="6"/>
        <v>-0.0298382652223013</v>
      </c>
      <c r="Y217" s="7">
        <f t="shared" si="7"/>
        <v>-0.015367323787727</v>
      </c>
      <c r="Z217" s="7">
        <f t="shared" si="8"/>
        <v>0.0269347526720253</v>
      </c>
      <c r="AA217" s="7">
        <f t="shared" si="9"/>
        <v>0.00187495233441293</v>
      </c>
      <c r="AB217" s="7">
        <f t="shared" si="10"/>
        <v>-0.00741928175217322</v>
      </c>
      <c r="AC217" s="41">
        <f t="shared" si="11"/>
        <v>-0.0314923714220103</v>
      </c>
      <c r="AE217">
        <v>0.0283491695330622</v>
      </c>
      <c r="AF217">
        <v>0.0355761959399342</v>
      </c>
      <c r="AG217">
        <v>-0.0369980928951716</v>
      </c>
      <c r="AH217">
        <v>-0.00433674286546527</v>
      </c>
      <c r="AI217">
        <v>-0.0111128400984118</v>
      </c>
      <c r="AJ217">
        <v>0.0160401334563366</v>
      </c>
      <c r="AK217">
        <v>0.0192730607485963</v>
      </c>
      <c r="AL217">
        <v>0.020831419033592</v>
      </c>
      <c r="AM217">
        <v>0.00574120288910857</v>
      </c>
      <c r="AN217">
        <v>-0.00267797978823745</v>
      </c>
      <c r="AO217">
        <v>0.0241727656607495</v>
      </c>
      <c r="AP217">
        <v>0.0276168513595806</v>
      </c>
      <c r="AR217">
        <f t="shared" si="48"/>
        <v>0.0234970286779863</v>
      </c>
      <c r="AS217">
        <f t="shared" si="49"/>
        <v>0.0302488579204103</v>
      </c>
      <c r="AT217">
        <f t="shared" si="50"/>
        <v>-0.0407024349835876</v>
      </c>
      <c r="AU217">
        <f t="shared" si="51"/>
        <v>-0.0067639771470731</v>
      </c>
      <c r="AV217">
        <f t="shared" si="52"/>
        <v>-0.0145304360388148</v>
      </c>
      <c r="AW217">
        <f t="shared" si="53"/>
        <v>0.0133863261972834</v>
      </c>
      <c r="AX217">
        <f t="shared" si="54"/>
        <v>0.0154062219151567</v>
      </c>
      <c r="AY217">
        <f t="shared" si="55"/>
        <v>0.0190771431418329</v>
      </c>
      <c r="AZ217">
        <f t="shared" si="56"/>
        <v>0.00282862662678654</v>
      </c>
      <c r="BA217">
        <f t="shared" si="57"/>
        <v>-0.00606978051183616</v>
      </c>
      <c r="BB217">
        <f t="shared" si="58"/>
        <v>0.017983626979038</v>
      </c>
      <c r="BC217">
        <f t="shared" si="59"/>
        <v>0.0221624090018843</v>
      </c>
    </row>
    <row r="218" customHeight="1" spans="1:55">
      <c r="A218" s="39">
        <v>45351</v>
      </c>
      <c r="C218" s="7">
        <f>(PFC.NS!F216-PFC.NS!B216)/PFC.NS!B216</f>
        <v>0.0220868817480719</v>
      </c>
      <c r="D218" s="7">
        <f>(RECLTD.NS!F216-RECLTD.NS!B216)/RECLTD.NS!B216</f>
        <v>0.0195382892952948</v>
      </c>
      <c r="E218" s="7">
        <f>(OIL.NS!F216-OIL.NS!B216)/OIL.NS!B216</f>
        <v>-0.0574619807355517</v>
      </c>
      <c r="F218" s="7">
        <f>(ONGC.NS!F216-ONGC.NS!B216)/ONGC.NS!B216</f>
        <v>-0.00150941132075469</v>
      </c>
      <c r="G218" s="7">
        <f>(IOC.NS!F216-IOC.NS!B216)/IOC.NS!B216</f>
        <v>-0.0110513205872635</v>
      </c>
      <c r="H218" s="7">
        <f>GAIL.NS!F216/GAIL.NS!B216-1</f>
        <v>0.0195804195804197</v>
      </c>
      <c r="I218" s="7">
        <f>ENGINERSIN.NS!F216/ENGINERSIN.NS!B216-1</f>
        <v>0.0221951365853659</v>
      </c>
      <c r="J218" s="7">
        <f>CONCOR.NS!F216/CONCOR.NS!B216-1</f>
        <v>0.026465040624259</v>
      </c>
      <c r="K218" s="7">
        <f>COALINDIA.NS!F216/COALINDIA.NS!B216-1</f>
        <v>-0.0164414144144144</v>
      </c>
      <c r="L218" s="7">
        <f>BEL.NS!F216/BEL.NS!B216-1</f>
        <v>-0.00525349241061313</v>
      </c>
      <c r="M218" s="7">
        <f>COCHINSHIP.NS!F216/COCHINSHIP.NS!B216-1</f>
        <v>0.0244672953715668</v>
      </c>
      <c r="N218" s="7">
        <f>SJVN.NS!F216/SJVN.NS!B216-1</f>
        <v>0.0180672436974789</v>
      </c>
      <c r="R218" s="7">
        <f t="shared" si="0"/>
        <v>0.0461349063477807</v>
      </c>
      <c r="S218" s="7">
        <f t="shared" si="1"/>
        <v>0.0435301046185856</v>
      </c>
      <c r="T218" s="7">
        <f t="shared" si="2"/>
        <v>-0.0295763371274319</v>
      </c>
      <c r="U218" s="7">
        <f t="shared" si="3"/>
        <v>0.0284494029209347</v>
      </c>
      <c r="V218" s="7">
        <f t="shared" si="4"/>
        <v>0.0247006244936848</v>
      </c>
      <c r="W218" s="7">
        <f t="shared" si="5"/>
        <v>0.0438169293980199</v>
      </c>
      <c r="X218" s="7">
        <f t="shared" si="6"/>
        <v>0.0316183535681799</v>
      </c>
      <c r="Y218" s="7">
        <f t="shared" si="7"/>
        <v>0.0345113178557494</v>
      </c>
      <c r="Z218" s="7">
        <f t="shared" si="8"/>
        <v>0.0243474744516822</v>
      </c>
      <c r="AA218" s="7">
        <f t="shared" si="9"/>
        <v>0.00283531064466081</v>
      </c>
      <c r="AB218" s="7">
        <f t="shared" si="10"/>
        <v>0.0306738658133889</v>
      </c>
      <c r="AC218" s="41">
        <f t="shared" si="11"/>
        <v>0.0276652214847387</v>
      </c>
      <c r="AE218">
        <v>0.0308396861540329</v>
      </c>
      <c r="AF218">
        <v>0.0390422864416486</v>
      </c>
      <c r="AG218">
        <v>0.0750550823172316</v>
      </c>
      <c r="AH218">
        <v>0.0222376053780578</v>
      </c>
      <c r="AI218">
        <v>0.0229894646841584</v>
      </c>
      <c r="AJ218">
        <v>0.010371239420172</v>
      </c>
      <c r="AK218">
        <v>0.028926150799432</v>
      </c>
      <c r="AL218">
        <v>0.000664771812061177</v>
      </c>
      <c r="AM218">
        <v>0.0218569230974035</v>
      </c>
      <c r="AN218">
        <v>0.00243490263993008</v>
      </c>
      <c r="AO218">
        <v>-0.00148663533213221</v>
      </c>
      <c r="AP218">
        <v>0.00041258511174321</v>
      </c>
      <c r="AR218">
        <f t="shared" si="48"/>
        <v>0.025987545298957</v>
      </c>
      <c r="AS218">
        <f t="shared" si="49"/>
        <v>0.0337149484221247</v>
      </c>
      <c r="AT218">
        <f t="shared" si="50"/>
        <v>0.0713507402288155</v>
      </c>
      <c r="AU218">
        <f t="shared" si="51"/>
        <v>0.0198103710964499</v>
      </c>
      <c r="AV218">
        <f t="shared" si="52"/>
        <v>0.0195718687437554</v>
      </c>
      <c r="AW218">
        <f t="shared" si="53"/>
        <v>0.00771743216111878</v>
      </c>
      <c r="AX218">
        <f t="shared" si="54"/>
        <v>0.0250593119659924</v>
      </c>
      <c r="AY218">
        <f t="shared" si="55"/>
        <v>-0.00108950407969792</v>
      </c>
      <c r="AZ218">
        <f t="shared" si="56"/>
        <v>0.0189443468350814</v>
      </c>
      <c r="BA218">
        <f t="shared" si="57"/>
        <v>-0.000956898083668624</v>
      </c>
      <c r="BB218">
        <f t="shared" si="58"/>
        <v>-0.00767577401384373</v>
      </c>
      <c r="BC218">
        <f t="shared" si="59"/>
        <v>-0.00504185724595318</v>
      </c>
    </row>
    <row r="219" customHeight="1" spans="1:55">
      <c r="A219" s="39">
        <v>45352</v>
      </c>
      <c r="C219" s="7">
        <f>(PFC.NS!F217-PFC.NS!B217)/PFC.NS!B217</f>
        <v>0.0212812801992529</v>
      </c>
      <c r="D219" s="7">
        <f>(RECLTD.NS!F217-RECLTD.NS!B217)/RECLTD.NS!B217</f>
        <v>0.0193975151419623</v>
      </c>
      <c r="E219" s="7">
        <f>(OIL.NS!F217-OIL.NS!B217)/OIL.NS!B217</f>
        <v>0.0465186220193866</v>
      </c>
      <c r="F219" s="7">
        <f>(ONGC.NS!F217-ONGC.NS!B217)/ONGC.NS!B217</f>
        <v>0.0151969530956847</v>
      </c>
      <c r="G219" s="7">
        <f>(IOC.NS!F217-IOC.NS!B217)/IOC.NS!B217</f>
        <v>0.00863350417326888</v>
      </c>
      <c r="H219" s="7">
        <f>GAIL.NS!F217/GAIL.NS!B217-1</f>
        <v>-0.00432550966735079</v>
      </c>
      <c r="I219" s="7">
        <f>ENGINERSIN.NS!F217/ENGINERSIN.NS!B217-1</f>
        <v>0.0150588094117647</v>
      </c>
      <c r="J219" s="7">
        <f>CONCOR.NS!F217/CONCOR.NS!B217-1</f>
        <v>-0.00584468395012827</v>
      </c>
      <c r="K219" s="7">
        <f>COALINDIA.NS!F217/COALINDIA.NS!B217-1</f>
        <v>0.0190639406392694</v>
      </c>
      <c r="L219" s="7">
        <f>BEL.NS!F217/BEL.NS!B217-1</f>
        <v>-0.00524933729423649</v>
      </c>
      <c r="M219" s="7">
        <f>COCHINSHIP.NS!F217/COCHINSHIP.NS!B217-1</f>
        <v>-0.00580274873220399</v>
      </c>
      <c r="N219" s="7">
        <f>SJVN.NS!F217/SJVN.NS!B217-1</f>
        <v>-0.013832424510457</v>
      </c>
      <c r="R219" s="7">
        <f t="shared" si="0"/>
        <v>0.0453293047989617</v>
      </c>
      <c r="S219" s="7">
        <f t="shared" si="1"/>
        <v>0.0433893304652532</v>
      </c>
      <c r="T219" s="7">
        <f t="shared" si="2"/>
        <v>0.0744042656275063</v>
      </c>
      <c r="U219" s="7">
        <f t="shared" si="3"/>
        <v>0.0451557673373741</v>
      </c>
      <c r="V219" s="7">
        <f t="shared" si="4"/>
        <v>0.0443854492542172</v>
      </c>
      <c r="W219" s="7">
        <f t="shared" si="5"/>
        <v>0.0199110001502495</v>
      </c>
      <c r="X219" s="7">
        <f t="shared" si="6"/>
        <v>0.0244820263945788</v>
      </c>
      <c r="Y219" s="7">
        <f t="shared" si="7"/>
        <v>0.00220159328136207</v>
      </c>
      <c r="Z219" s="7">
        <f t="shared" si="8"/>
        <v>0.059852829505366</v>
      </c>
      <c r="AA219" s="7">
        <f t="shared" si="9"/>
        <v>0.00283946576103745</v>
      </c>
      <c r="AB219" s="7">
        <f t="shared" si="10"/>
        <v>0.000403821709618164</v>
      </c>
      <c r="AC219" s="41">
        <f t="shared" si="11"/>
        <v>-0.00423444672319714</v>
      </c>
      <c r="AE219">
        <v>0.0198856787390627</v>
      </c>
      <c r="AF219">
        <v>0.0114646395937202</v>
      </c>
      <c r="AG219">
        <v>0.0589108246619743</v>
      </c>
      <c r="AH219">
        <v>0.0314715341335094</v>
      </c>
      <c r="AI219">
        <v>0.0339507791158724</v>
      </c>
      <c r="AJ219">
        <v>0.0357372003206011</v>
      </c>
      <c r="AK219">
        <v>0.0301392949785227</v>
      </c>
      <c r="AL219">
        <v>0.00824771598352369</v>
      </c>
      <c r="AM219">
        <v>0.0200727293866718</v>
      </c>
      <c r="AN219">
        <v>0.0192683605153949</v>
      </c>
      <c r="AO219">
        <v>0.00854657370515028</v>
      </c>
      <c r="AP219">
        <v>0.00903501834023255</v>
      </c>
      <c r="AR219">
        <f t="shared" si="48"/>
        <v>0.0150335378839868</v>
      </c>
      <c r="AS219">
        <f t="shared" si="49"/>
        <v>0.00613730157419627</v>
      </c>
      <c r="AT219">
        <f t="shared" si="50"/>
        <v>0.0552064825735583</v>
      </c>
      <c r="AU219">
        <f t="shared" si="51"/>
        <v>0.0290442998519016</v>
      </c>
      <c r="AV219">
        <f t="shared" si="52"/>
        <v>0.0305331831754693</v>
      </c>
      <c r="AW219">
        <f t="shared" si="53"/>
        <v>0.0330833930615479</v>
      </c>
      <c r="AX219">
        <f t="shared" si="54"/>
        <v>0.0262724561450831</v>
      </c>
      <c r="AY219">
        <f t="shared" si="55"/>
        <v>0.00649344009176459</v>
      </c>
      <c r="AZ219">
        <f t="shared" si="56"/>
        <v>0.0171601531243498</v>
      </c>
      <c r="BA219">
        <f t="shared" si="57"/>
        <v>0.0158765597917962</v>
      </c>
      <c r="BB219">
        <f t="shared" si="58"/>
        <v>0.00235743502343876</v>
      </c>
      <c r="BC219">
        <f t="shared" si="59"/>
        <v>0.00358057598253616</v>
      </c>
    </row>
    <row r="220" customHeight="1" spans="1:55">
      <c r="A220" s="39">
        <v>45355</v>
      </c>
      <c r="C220" s="7">
        <f>(PFC.NS!F218-PFC.NS!B218)/PFC.NS!B218</f>
        <v>0.00318994594488698</v>
      </c>
      <c r="D220" s="7">
        <f>(RECLTD.NS!F218-RECLTD.NS!B218)/RECLTD.NS!B218</f>
        <v>-0.00977921711994529</v>
      </c>
      <c r="E220" s="7">
        <f>(OIL.NS!F218-OIL.NS!B218)/OIL.NS!B218</f>
        <v>0.035927101010101</v>
      </c>
      <c r="F220" s="7">
        <f>(ONGC.NS!F218-ONGC.NS!B218)/ONGC.NS!B218</f>
        <v>0.0236480733272228</v>
      </c>
      <c r="G220" s="7">
        <f>(IOC.NS!F218-IOC.NS!B218)/IOC.NS!B218</f>
        <v>0.017711980564088</v>
      </c>
      <c r="H220" s="7">
        <f>GAIL.NS!F218/GAIL.NS!B218-1</f>
        <v>0.0260753010752688</v>
      </c>
      <c r="I220" s="7">
        <f>ENGINERSIN.NS!F218/ENGINERSIN.NS!B218-1</f>
        <v>0.0244239769585253</v>
      </c>
      <c r="J220" s="7">
        <f>CONCOR.NS!F218/CONCOR.NS!B218-1</f>
        <v>0.00931378753571011</v>
      </c>
      <c r="K220" s="7">
        <f>COALINDIA.NS!F218/COALINDIA.NS!B218-1</f>
        <v>0.00785656291437564</v>
      </c>
      <c r="L220" s="7">
        <f>BEL.NS!F218/BEL.NS!B218-1</f>
        <v>0.00435038717504765</v>
      </c>
      <c r="M220" s="7">
        <f>COCHINSHIP.NS!F218/COCHINSHIP.NS!B218-1</f>
        <v>0.00501763471271155</v>
      </c>
      <c r="N220" s="7">
        <f>SJVN.NS!F218/SJVN.NS!B218-1</f>
        <v>-0.0137096532258064</v>
      </c>
      <c r="R220" s="7">
        <f t="shared" si="0"/>
        <v>0.0272379705445958</v>
      </c>
      <c r="S220" s="7">
        <f t="shared" si="1"/>
        <v>0.0142125982033456</v>
      </c>
      <c r="T220" s="7">
        <f t="shared" si="2"/>
        <v>0.0638127446182207</v>
      </c>
      <c r="U220" s="7">
        <f t="shared" si="3"/>
        <v>0.0536068875689121</v>
      </c>
      <c r="V220" s="7">
        <f t="shared" si="4"/>
        <v>0.0534639256450363</v>
      </c>
      <c r="W220" s="7">
        <f t="shared" si="5"/>
        <v>0.050311810892869</v>
      </c>
      <c r="X220" s="7">
        <f t="shared" si="6"/>
        <v>0.0338471939413393</v>
      </c>
      <c r="Y220" s="7">
        <f t="shared" si="7"/>
        <v>0.0173600647672005</v>
      </c>
      <c r="Z220" s="7">
        <f t="shared" si="8"/>
        <v>0.0486454517804722</v>
      </c>
      <c r="AA220" s="7">
        <f t="shared" si="9"/>
        <v>0.0124391902303216</v>
      </c>
      <c r="AB220" s="7">
        <f t="shared" si="10"/>
        <v>0.0112242051545337</v>
      </c>
      <c r="AC220" s="41">
        <f t="shared" si="11"/>
        <v>-0.0041116754385466</v>
      </c>
      <c r="AE220">
        <v>-0.0100131940612748</v>
      </c>
      <c r="AF220">
        <v>0</v>
      </c>
      <c r="AG220">
        <v>0.0105061848617254</v>
      </c>
      <c r="AH220">
        <v>0.0161651549274531</v>
      </c>
      <c r="AI220">
        <v>0.00341786712528013</v>
      </c>
      <c r="AJ220">
        <v>0.0168857104573245</v>
      </c>
      <c r="AK220">
        <v>0.0476541630543964</v>
      </c>
      <c r="AL220">
        <v>-0.0186280517392876</v>
      </c>
      <c r="AM220">
        <v>0.0114623820754592</v>
      </c>
      <c r="AN220">
        <v>0.00547161783118755</v>
      </c>
      <c r="AO220">
        <v>-0.00574663814056614</v>
      </c>
      <c r="AP220">
        <v>-0.00903501834023257</v>
      </c>
      <c r="AR220">
        <f t="shared" si="48"/>
        <v>-0.0148653349163507</v>
      </c>
      <c r="AS220">
        <f t="shared" si="49"/>
        <v>-0.00532733801952389</v>
      </c>
      <c r="AT220">
        <f t="shared" si="50"/>
        <v>0.00680184277330941</v>
      </c>
      <c r="AU220">
        <f t="shared" si="51"/>
        <v>0.0137379206458453</v>
      </c>
      <c r="AV220">
        <f t="shared" si="52"/>
        <v>2.71184877100213e-7</v>
      </c>
      <c r="AW220">
        <f t="shared" si="53"/>
        <v>0.0142319031982713</v>
      </c>
      <c r="AX220">
        <f t="shared" si="54"/>
        <v>0.0437873242209568</v>
      </c>
      <c r="AY220">
        <f t="shared" si="55"/>
        <v>-0.0203823276310467</v>
      </c>
      <c r="AZ220">
        <f t="shared" si="56"/>
        <v>0.0085498058131372</v>
      </c>
      <c r="BA220">
        <f t="shared" si="57"/>
        <v>0.00207981710758885</v>
      </c>
      <c r="BB220">
        <f t="shared" si="58"/>
        <v>-0.0119357768222777</v>
      </c>
      <c r="BC220">
        <f t="shared" si="59"/>
        <v>-0.014489460697929</v>
      </c>
    </row>
    <row r="221" customHeight="1" spans="1:55">
      <c r="A221" s="39">
        <v>45356</v>
      </c>
      <c r="C221" s="7">
        <f>(PFC.NS!F219-PFC.NS!B219)/PFC.NS!B219</f>
        <v>-0.013782696076914</v>
      </c>
      <c r="D221" s="7">
        <f>(RECLTD.NS!F219-RECLTD.NS!B219)/RECLTD.NS!B219</f>
        <v>-0.00807196551724134</v>
      </c>
      <c r="E221" s="7">
        <f>(OIL.NS!F219-OIL.NS!B219)/OIL.NS!B219</f>
        <v>-0.011226526841411</v>
      </c>
      <c r="F221" s="7">
        <f>(ONGC.NS!F219-ONGC.NS!B219)/ONGC.NS!B219</f>
        <v>0.0133928571428571</v>
      </c>
      <c r="G221" s="7">
        <f>(IOC.NS!F219-IOC.NS!B219)/IOC.NS!B219</f>
        <v>-0.00340034576481171</v>
      </c>
      <c r="H221" s="7">
        <f>GAIL.NS!F219/GAIL.NS!B219-1</f>
        <v>0.00831171948051956</v>
      </c>
      <c r="I221" s="7">
        <f>ENGINERSIN.NS!F219/ENGINERSIN.NS!B219-1</f>
        <v>0.0450470090977944</v>
      </c>
      <c r="J221" s="7">
        <f>CONCOR.NS!F219/CONCOR.NS!B219-1</f>
        <v>-0.0164108976667631</v>
      </c>
      <c r="K221" s="7">
        <f>COALINDIA.NS!F219/COALINDIA.NS!B219-1</f>
        <v>0.0101973552631578</v>
      </c>
      <c r="L221" s="7">
        <f>BEL.NS!F219/BEL.NS!B219-1</f>
        <v>-0.00473665876777252</v>
      </c>
      <c r="M221" s="7">
        <f>COCHINSHIP.NS!F219/COCHINSHIP.NS!B219-1</f>
        <v>-0.00938328880515449</v>
      </c>
      <c r="N221" s="7">
        <f>SJVN.NS!F219/SJVN.NS!B219-1</f>
        <v>-0.00655740163934426</v>
      </c>
      <c r="R221" s="7">
        <f t="shared" si="0"/>
        <v>0.0102653285227948</v>
      </c>
      <c r="S221" s="7">
        <f t="shared" si="1"/>
        <v>0.0159198498060495</v>
      </c>
      <c r="T221" s="7">
        <f t="shared" si="2"/>
        <v>0.0166591167667087</v>
      </c>
      <c r="U221" s="7">
        <f t="shared" si="3"/>
        <v>0.0433516713845465</v>
      </c>
      <c r="V221" s="7">
        <f t="shared" si="4"/>
        <v>0.0323515993161366</v>
      </c>
      <c r="W221" s="7">
        <f t="shared" si="5"/>
        <v>0.0325482292981198</v>
      </c>
      <c r="X221" s="7">
        <f t="shared" si="6"/>
        <v>0.0544702260806084</v>
      </c>
      <c r="Y221" s="7">
        <f t="shared" si="7"/>
        <v>-0.00836462043527273</v>
      </c>
      <c r="Z221" s="7">
        <f t="shared" si="8"/>
        <v>0.0509862441292544</v>
      </c>
      <c r="AA221" s="7">
        <f t="shared" si="9"/>
        <v>0.00335214428750142</v>
      </c>
      <c r="AB221" s="7">
        <f t="shared" si="10"/>
        <v>-0.00317671836333234</v>
      </c>
      <c r="AC221" s="41">
        <f t="shared" si="11"/>
        <v>0.00304057614791556</v>
      </c>
      <c r="AE221">
        <v>0.0162798677271114</v>
      </c>
      <c r="AF221">
        <v>0.00995136540700251</v>
      </c>
      <c r="AG221">
        <v>0.003714351547945</v>
      </c>
      <c r="AH221">
        <v>-0.0124115068433431</v>
      </c>
      <c r="AI221">
        <v>0.00849382201105764</v>
      </c>
      <c r="AJ221">
        <v>-0.0189838439144182</v>
      </c>
      <c r="AK221">
        <v>-0.0384746383539049</v>
      </c>
      <c r="AL221">
        <v>0.00386668174759088</v>
      </c>
      <c r="AM221">
        <v>0.00206020566228892</v>
      </c>
      <c r="AN221">
        <v>-0.00142451030331474</v>
      </c>
      <c r="AO221">
        <v>-0.0247254514747829</v>
      </c>
      <c r="AP221">
        <v>-0.0145442002260312</v>
      </c>
      <c r="AR221">
        <f t="shared" si="48"/>
        <v>0.0114277268720355</v>
      </c>
      <c r="AS221">
        <f t="shared" si="49"/>
        <v>0.00462402738747862</v>
      </c>
      <c r="AT221">
        <f t="shared" si="50"/>
        <v>1.0009459528964e-5</v>
      </c>
      <c r="AU221">
        <f t="shared" si="51"/>
        <v>-0.014838741124951</v>
      </c>
      <c r="AV221">
        <f t="shared" si="52"/>
        <v>0.00507622607065461</v>
      </c>
      <c r="AW221">
        <f t="shared" si="53"/>
        <v>-0.0216376511734714</v>
      </c>
      <c r="AX221">
        <f t="shared" si="54"/>
        <v>-0.0423414771873445</v>
      </c>
      <c r="AY221">
        <f t="shared" si="55"/>
        <v>0.00211240585583178</v>
      </c>
      <c r="AZ221">
        <f t="shared" si="56"/>
        <v>-0.00085237060003311</v>
      </c>
      <c r="BA221">
        <f t="shared" si="57"/>
        <v>-0.00481631102691344</v>
      </c>
      <c r="BB221">
        <f t="shared" si="58"/>
        <v>-0.0309145901564944</v>
      </c>
      <c r="BC221">
        <f t="shared" si="59"/>
        <v>-0.0199986425837276</v>
      </c>
    </row>
    <row r="222" customHeight="1" spans="1:55">
      <c r="A222" s="39">
        <v>45357</v>
      </c>
      <c r="C222" s="7">
        <f>(PFC.NS!F220-PFC.NS!B220)/PFC.NS!B220</f>
        <v>-0.009391572267238</v>
      </c>
      <c r="D222" s="7">
        <f>(RECLTD.NS!F220-RECLTD.NS!B220)/RECLTD.NS!B220</f>
        <v>-0.0130411146496815</v>
      </c>
      <c r="E222" s="7">
        <f>(OIL.NS!F220-OIL.NS!B220)/OIL.NS!B220</f>
        <v>-0.0155304621451104</v>
      </c>
      <c r="F222" s="7">
        <f>(ONGC.NS!F220-ONGC.NS!B220)/ONGC.NS!B220</f>
        <v>-0.0142454736930906</v>
      </c>
      <c r="G222" s="7">
        <f>(IOC.NS!F220-IOC.NS!B220)/IOC.NS!B220</f>
        <v>0.00652672542327008</v>
      </c>
      <c r="H222" s="7">
        <f>GAIL.NS!F220/GAIL.NS!B220-1</f>
        <v>-0.0185519502414025</v>
      </c>
      <c r="I222" s="7">
        <f>ENGINERSIN.NS!F220/ENGINERSIN.NS!B220-1</f>
        <v>-0.0387745854012318</v>
      </c>
      <c r="J222" s="7">
        <f>CONCOR.NS!F220/CONCOR.NS!B220-1</f>
        <v>0.00694301761658034</v>
      </c>
      <c r="K222" s="7">
        <f>COALINDIA.NS!F220/COALINDIA.NS!B220-1</f>
        <v>-0.00183804947117183</v>
      </c>
      <c r="L222" s="7">
        <f>BEL.NS!F220/BEL.NS!B220-1</f>
        <v>-0.00990733224871587</v>
      </c>
      <c r="M222" s="7">
        <f>COCHINSHIP.NS!F220/COCHINSHIP.NS!B220-1</f>
        <v>-0.0240881736525395</v>
      </c>
      <c r="N222" s="7">
        <f>SJVN.NS!F220/SJVN.NS!B220-1</f>
        <v>-0.0200984820328387</v>
      </c>
      <c r="R222" s="7">
        <f t="shared" si="0"/>
        <v>0.0146564523324708</v>
      </c>
      <c r="S222" s="7">
        <f t="shared" si="1"/>
        <v>0.0109507006736094</v>
      </c>
      <c r="T222" s="7">
        <f t="shared" si="2"/>
        <v>0.0123551814630093</v>
      </c>
      <c r="U222" s="7">
        <f t="shared" si="3"/>
        <v>0.0157133405485987</v>
      </c>
      <c r="V222" s="7">
        <f t="shared" si="4"/>
        <v>0.0422786705042184</v>
      </c>
      <c r="W222" s="7">
        <f t="shared" si="5"/>
        <v>0.0056845595761977</v>
      </c>
      <c r="X222" s="7">
        <f t="shared" si="6"/>
        <v>-0.0293513684184178</v>
      </c>
      <c r="Y222" s="7">
        <f t="shared" si="7"/>
        <v>0.0149892948480707</v>
      </c>
      <c r="Z222" s="7">
        <f t="shared" si="8"/>
        <v>0.0389508393949248</v>
      </c>
      <c r="AA222" s="7">
        <f t="shared" si="9"/>
        <v>-0.00181852919344194</v>
      </c>
      <c r="AB222" s="7">
        <f t="shared" si="10"/>
        <v>-0.0178816032107173</v>
      </c>
      <c r="AC222" s="41">
        <f t="shared" si="11"/>
        <v>-0.0105005042455789</v>
      </c>
      <c r="AE222">
        <v>0.0129985526500676</v>
      </c>
      <c r="AF222">
        <v>0.00700265725079587</v>
      </c>
      <c r="AG222">
        <v>-0.00593378448008155</v>
      </c>
      <c r="AH222">
        <v>-0.00770127913737734</v>
      </c>
      <c r="AI222">
        <v>-0.0156275372812747</v>
      </c>
      <c r="AJ222">
        <v>-0.0100264375571821</v>
      </c>
      <c r="AK222">
        <v>0.00622083313117582</v>
      </c>
      <c r="AL222">
        <v>-0.00722994257927574</v>
      </c>
      <c r="AM222">
        <v>-0.00652034468505564</v>
      </c>
      <c r="AN222">
        <v>0.0223197294391414</v>
      </c>
      <c r="AO222">
        <v>0.0143436576490031</v>
      </c>
      <c r="AP222">
        <v>0.0227611735308691</v>
      </c>
      <c r="AR222">
        <f t="shared" si="48"/>
        <v>0.00814641179499178</v>
      </c>
      <c r="AS222">
        <f t="shared" si="49"/>
        <v>0.00167531923127198</v>
      </c>
      <c r="AT222">
        <f t="shared" si="50"/>
        <v>-0.00963812656849759</v>
      </c>
      <c r="AU222">
        <f t="shared" si="51"/>
        <v>-0.0101285134189852</v>
      </c>
      <c r="AV222">
        <f t="shared" si="52"/>
        <v>-0.0190451332216777</v>
      </c>
      <c r="AW222">
        <f t="shared" si="53"/>
        <v>-0.0126802448162352</v>
      </c>
      <c r="AX222">
        <f t="shared" si="54"/>
        <v>0.00235399429773622</v>
      </c>
      <c r="AY222">
        <f t="shared" si="55"/>
        <v>-0.00898421847103484</v>
      </c>
      <c r="AZ222">
        <f t="shared" si="56"/>
        <v>-0.00943292094737767</v>
      </c>
      <c r="BA222">
        <f t="shared" si="57"/>
        <v>0.0189279287155427</v>
      </c>
      <c r="BB222">
        <f t="shared" si="58"/>
        <v>0.00815451896729161</v>
      </c>
      <c r="BC222">
        <f t="shared" si="59"/>
        <v>0.0173067311731727</v>
      </c>
    </row>
    <row r="223" customHeight="1" spans="1:55">
      <c r="A223" s="39">
        <v>45358</v>
      </c>
      <c r="C223" s="7">
        <f>(PFC.NS!F221-PFC.NS!B221)/PFC.NS!B221</f>
        <v>0.0045145889281508</v>
      </c>
      <c r="D223" s="7">
        <f>(RECLTD.NS!F221-RECLTD.NS!B221)/RECLTD.NS!B221</f>
        <v>-0.00779078018967642</v>
      </c>
      <c r="E223" s="7">
        <f>(OIL.NS!F221-OIL.NS!B221)/OIL.NS!B221</f>
        <v>-0.0244322955974843</v>
      </c>
      <c r="F223" s="7">
        <f>(ONGC.NS!F221-ONGC.NS!B221)/ONGC.NS!B221</f>
        <v>-0.00767170026761817</v>
      </c>
      <c r="G223" s="7">
        <f>(IOC.NS!F221-IOC.NS!B221)/IOC.NS!B221</f>
        <v>-0.0155060609357972</v>
      </c>
      <c r="H223" s="7">
        <f>GAIL.NS!F221/GAIL.NS!B221-1</f>
        <v>-0.0136018366811981</v>
      </c>
      <c r="I223" s="7">
        <f>ENGINERSIN.NS!F221/ENGINERSIN.NS!B221-1</f>
        <v>-0.00110619469026552</v>
      </c>
      <c r="J223" s="7">
        <f>CONCOR.NS!F221/CONCOR.NS!B221-1</f>
        <v>-0.00756131484052847</v>
      </c>
      <c r="K223" s="7">
        <f>COALINDIA.NS!F221/COALINDIA.NS!B221-1</f>
        <v>-0.006499133364396</v>
      </c>
      <c r="L223" s="7">
        <f>BEL.NS!F221/BEL.NS!B221-1</f>
        <v>0.0141155878096324</v>
      </c>
      <c r="M223" s="7">
        <f>COCHINSHIP.NS!F221/COCHINSHIP.NS!B221-1</f>
        <v>0.0144470215204171</v>
      </c>
      <c r="N223" s="7">
        <f>SJVN.NS!F221/SJVN.NS!B221-1</f>
        <v>0.020885547724784</v>
      </c>
      <c r="R223" s="7">
        <f t="shared" si="0"/>
        <v>0.0285626135278596</v>
      </c>
      <c r="S223" s="7">
        <f t="shared" si="1"/>
        <v>0.0162010351336144</v>
      </c>
      <c r="T223" s="7">
        <f t="shared" si="2"/>
        <v>0.00345334801063545</v>
      </c>
      <c r="U223" s="7">
        <f t="shared" si="3"/>
        <v>0.0222871139740712</v>
      </c>
      <c r="V223" s="7">
        <f t="shared" si="4"/>
        <v>0.0202458841451511</v>
      </c>
      <c r="W223" s="7">
        <f t="shared" si="5"/>
        <v>0.0106346731364022</v>
      </c>
      <c r="X223" s="7">
        <f t="shared" si="6"/>
        <v>0.00831702229254852</v>
      </c>
      <c r="Y223" s="7">
        <f t="shared" si="7"/>
        <v>0.000484962390961878</v>
      </c>
      <c r="Z223" s="7">
        <f t="shared" si="8"/>
        <v>0.0342897555017006</v>
      </c>
      <c r="AA223" s="7">
        <f t="shared" si="9"/>
        <v>0.0222043908649063</v>
      </c>
      <c r="AB223" s="7">
        <f t="shared" si="10"/>
        <v>0.0206535919622393</v>
      </c>
      <c r="AC223" s="41">
        <f t="shared" si="11"/>
        <v>0.0304835255120438</v>
      </c>
      <c r="AE223">
        <v>0.00649430452216135</v>
      </c>
      <c r="AF223">
        <v>0.0235108139131357</v>
      </c>
      <c r="AG223">
        <v>-0.0236873101130872</v>
      </c>
      <c r="AH223">
        <v>-0.0148526764268218</v>
      </c>
      <c r="AI223">
        <v>-0.00200662812912922</v>
      </c>
      <c r="AJ223">
        <v>-0.0285118988485041</v>
      </c>
      <c r="AK223">
        <v>-0.0404529088939653</v>
      </c>
      <c r="AL223">
        <v>-0.00932081203908588</v>
      </c>
      <c r="AM223">
        <v>-0.0103014872634518</v>
      </c>
      <c r="AN223">
        <v>-0.0123905146190402</v>
      </c>
      <c r="AO223">
        <v>-0.0220353118552701</v>
      </c>
      <c r="AP223">
        <v>-0.0190009434735409</v>
      </c>
      <c r="AR223">
        <f t="shared" si="48"/>
        <v>0.00164216366708551</v>
      </c>
      <c r="AS223">
        <f t="shared" si="49"/>
        <v>0.0181834758936118</v>
      </c>
      <c r="AT223">
        <f t="shared" si="50"/>
        <v>-0.0273916522015032</v>
      </c>
      <c r="AU223">
        <f t="shared" si="51"/>
        <v>-0.0172799107084296</v>
      </c>
      <c r="AV223">
        <f t="shared" si="52"/>
        <v>-0.00542422406953225</v>
      </c>
      <c r="AW223">
        <f t="shared" si="53"/>
        <v>-0.0311657061075573</v>
      </c>
      <c r="AX223">
        <f t="shared" si="54"/>
        <v>-0.0443197477274049</v>
      </c>
      <c r="AY223">
        <f t="shared" si="55"/>
        <v>-0.011075087930845</v>
      </c>
      <c r="AZ223">
        <f t="shared" si="56"/>
        <v>-0.0132140635257738</v>
      </c>
      <c r="BA223">
        <f t="shared" si="57"/>
        <v>-0.0157823153426389</v>
      </c>
      <c r="BB223">
        <f t="shared" si="58"/>
        <v>-0.0282244505369816</v>
      </c>
      <c r="BC223">
        <f t="shared" si="59"/>
        <v>-0.0244553858312373</v>
      </c>
    </row>
    <row r="224" customHeight="1" spans="1:55">
      <c r="A224" s="39">
        <v>45362</v>
      </c>
      <c r="C224" s="7">
        <f>(PFC.NS!F222-PFC.NS!B222)/PFC.NS!B222</f>
        <v>-0.00129206980802796</v>
      </c>
      <c r="D224" s="7">
        <f>(RECLTD.NS!F222-RECLTD.NS!B222)/RECLTD.NS!B222</f>
        <v>0.0101394643868192</v>
      </c>
      <c r="E224" s="7">
        <f>(OIL.NS!F222-OIL.NS!B222)/OIL.NS!B222</f>
        <v>-0.0426028060950114</v>
      </c>
      <c r="F224" s="7">
        <f>(ONGC.NS!F222-ONGC.NS!B222)/ONGC.NS!B222</f>
        <v>-0.0147429194949388</v>
      </c>
      <c r="G224" s="7">
        <f>(IOC.NS!F222-IOC.NS!B222)/IOC.NS!B222</f>
        <v>0.00172465079145706</v>
      </c>
      <c r="H224" s="7">
        <f>GAIL.NS!F222/GAIL.NS!B222-1</f>
        <v>-0.0252659574468085</v>
      </c>
      <c r="I224" s="7">
        <f>ENGINERSIN.NS!F222/ENGINERSIN.NS!B222-1</f>
        <v>-0.0443024145214261</v>
      </c>
      <c r="J224" s="7">
        <f>CONCOR.NS!F222/CONCOR.NS!B222-1</f>
        <v>-0.00927750791818172</v>
      </c>
      <c r="K224" s="7">
        <f>COALINDIA.NS!F222/COALINDIA.NS!B222-1</f>
        <v>-0.0154013145336226</v>
      </c>
      <c r="L224" s="7">
        <f>BEL.NS!F222/BEL.NS!B222-1</f>
        <v>-0.0215099240680516</v>
      </c>
      <c r="M224" s="7">
        <f>COCHINSHIP.NS!F222/COCHINSHIP.NS!B222-1</f>
        <v>-0.0217943078164995</v>
      </c>
      <c r="N224" s="7">
        <f>SJVN.NS!F222/SJVN.NS!B222-1</f>
        <v>-0.0240129918439234</v>
      </c>
      <c r="R224" s="7">
        <f t="shared" si="0"/>
        <v>0.0227559547916808</v>
      </c>
      <c r="S224" s="7">
        <f t="shared" si="1"/>
        <v>0.0341312797101101</v>
      </c>
      <c r="T224" s="7">
        <f t="shared" si="2"/>
        <v>-0.0147171624868917</v>
      </c>
      <c r="U224" s="7">
        <f t="shared" si="3"/>
        <v>0.0152158947467505</v>
      </c>
      <c r="V224" s="7">
        <f t="shared" si="4"/>
        <v>0.0374765958724054</v>
      </c>
      <c r="W224" s="7">
        <f t="shared" si="5"/>
        <v>-0.00102944762920824</v>
      </c>
      <c r="X224" s="7">
        <f t="shared" si="6"/>
        <v>-0.0348791975386121</v>
      </c>
      <c r="Y224" s="7">
        <f t="shared" si="7"/>
        <v>-0.00123123068669137</v>
      </c>
      <c r="Z224" s="7">
        <f t="shared" si="8"/>
        <v>0.025387574332474</v>
      </c>
      <c r="AA224" s="7">
        <f t="shared" si="9"/>
        <v>-0.0134211210127777</v>
      </c>
      <c r="AB224" s="7">
        <f t="shared" si="10"/>
        <v>-0.0155877373746773</v>
      </c>
      <c r="AC224" s="41">
        <f t="shared" si="11"/>
        <v>-0.0144150140566635</v>
      </c>
      <c r="AE224">
        <v>-0.00812450973400067</v>
      </c>
      <c r="AF224">
        <v>-0.00134345322430737</v>
      </c>
      <c r="AG224">
        <v>-0.00431574924530031</v>
      </c>
      <c r="AH224">
        <v>-0.0132257844086106</v>
      </c>
      <c r="AI224">
        <v>-0.00777769165352901</v>
      </c>
      <c r="AJ224">
        <v>-0.0184502331621362</v>
      </c>
      <c r="AK224">
        <v>-0.0264065304389954</v>
      </c>
      <c r="AL224">
        <v>-0.0327026350640969</v>
      </c>
      <c r="AM224">
        <v>-0.0101861068757481</v>
      </c>
      <c r="AN224">
        <v>-0.0398325541306695</v>
      </c>
      <c r="AO224">
        <v>-0.0363108879076946</v>
      </c>
      <c r="AP224">
        <v>-0.0650390978842108</v>
      </c>
      <c r="AR224">
        <f t="shared" si="48"/>
        <v>-0.0129766505890765</v>
      </c>
      <c r="AS224">
        <f t="shared" si="49"/>
        <v>-0.00667079124383126</v>
      </c>
      <c r="AT224">
        <f t="shared" si="50"/>
        <v>-0.00802009133371635</v>
      </c>
      <c r="AU224">
        <f t="shared" si="51"/>
        <v>-0.0156530186902184</v>
      </c>
      <c r="AV224">
        <f t="shared" si="52"/>
        <v>-0.011195287593932</v>
      </c>
      <c r="AW224">
        <f t="shared" si="53"/>
        <v>-0.0211040404211894</v>
      </c>
      <c r="AX224">
        <f t="shared" si="54"/>
        <v>-0.030273369272435</v>
      </c>
      <c r="AY224">
        <f t="shared" si="55"/>
        <v>-0.034456910955856</v>
      </c>
      <c r="AZ224">
        <f t="shared" si="56"/>
        <v>-0.0130986831380701</v>
      </c>
      <c r="BA224">
        <f t="shared" si="57"/>
        <v>-0.0432243548542682</v>
      </c>
      <c r="BB224">
        <f t="shared" si="58"/>
        <v>-0.0425000265894061</v>
      </c>
      <c r="BC224">
        <f t="shared" si="59"/>
        <v>-0.0704935402419071</v>
      </c>
    </row>
    <row r="225" customHeight="1" spans="1:55">
      <c r="A225" s="39">
        <v>45363</v>
      </c>
      <c r="C225" s="7">
        <f>(PFC.NS!F223-PFC.NS!B223)/PFC.NS!B223</f>
        <v>-0.0190740483870968</v>
      </c>
      <c r="D225" s="7">
        <f>(RECLTD.NS!F223-RECLTD.NS!B223)/RECLTD.NS!B223</f>
        <v>-0.0130585892221815</v>
      </c>
      <c r="E225" s="7">
        <f>(OIL.NS!F223-OIL.NS!B223)/OIL.NS!B223</f>
        <v>-0.0292401110217216</v>
      </c>
      <c r="F225" s="7">
        <f>(ONGC.NS!F223-ONGC.NS!B223)/ONGC.NS!B223</f>
        <v>-0.0131387080291971</v>
      </c>
      <c r="G225" s="7">
        <f>(IOC.NS!F223-IOC.NS!B223)/IOC.NS!B223</f>
        <v>-0.0120000342857143</v>
      </c>
      <c r="H225" s="7">
        <f>GAIL.NS!F223/GAIL.NS!B223-1</f>
        <v>-0.0182810695770805</v>
      </c>
      <c r="I225" s="7">
        <f>ENGINERSIN.NS!F223/ENGINERSIN.NS!B223-1</f>
        <v>-0.025836244521338</v>
      </c>
      <c r="J225" s="7">
        <f>CONCOR.NS!F223/CONCOR.NS!B223-1</f>
        <v>-0.0314136125654451</v>
      </c>
      <c r="K225" s="7">
        <f>COALINDIA.NS!F223/COALINDIA.NS!B223-1</f>
        <v>-0.0101344041877207</v>
      </c>
      <c r="L225" s="7">
        <f>BEL.NS!F223/BEL.NS!B223-1</f>
        <v>-0.0354327867298578</v>
      </c>
      <c r="M225" s="7">
        <f>COCHINSHIP.NS!F223/COCHINSHIP.NS!B223-1</f>
        <v>-0.0375882494117648</v>
      </c>
      <c r="N225" s="7">
        <f>SJVN.NS!F223/SJVN.NS!B223-1</f>
        <v>-0.0637500166666667</v>
      </c>
      <c r="R225" s="7">
        <f t="shared" si="0"/>
        <v>0.00497397621261199</v>
      </c>
      <c r="S225" s="7">
        <f t="shared" si="1"/>
        <v>0.0109332261011093</v>
      </c>
      <c r="T225" s="7">
        <f t="shared" si="2"/>
        <v>-0.00135446741360188</v>
      </c>
      <c r="U225" s="7">
        <f t="shared" si="3"/>
        <v>0.0168201062124922</v>
      </c>
      <c r="V225" s="7">
        <f t="shared" si="4"/>
        <v>0.023751910795234</v>
      </c>
      <c r="W225" s="7">
        <f t="shared" si="5"/>
        <v>0.00595544024051971</v>
      </c>
      <c r="X225" s="7">
        <f t="shared" si="6"/>
        <v>-0.016413027538524</v>
      </c>
      <c r="Y225" s="7">
        <f t="shared" si="7"/>
        <v>-0.0233673353339547</v>
      </c>
      <c r="Z225" s="7">
        <f t="shared" si="8"/>
        <v>0.0306544846783759</v>
      </c>
      <c r="AA225" s="7">
        <f t="shared" si="9"/>
        <v>-0.0273439836745839</v>
      </c>
      <c r="AB225" s="7">
        <f t="shared" si="10"/>
        <v>-0.0313816789699426</v>
      </c>
      <c r="AC225" s="41">
        <f t="shared" si="11"/>
        <v>-0.0541520388794069</v>
      </c>
      <c r="AE225">
        <v>-0.0761269402426675</v>
      </c>
      <c r="AF225">
        <v>-0.0751426393387868</v>
      </c>
      <c r="AG225">
        <v>-0.0655945190570511</v>
      </c>
      <c r="AH225">
        <v>-0.0572671453886462</v>
      </c>
      <c r="AI225">
        <v>-0.0568181832090798</v>
      </c>
      <c r="AJ225">
        <v>-0.0642791358357491</v>
      </c>
      <c r="AK225">
        <v>-0.122797928951207</v>
      </c>
      <c r="AL225">
        <v>-0.0700165473879373</v>
      </c>
      <c r="AM225">
        <v>-0.074484699453809</v>
      </c>
      <c r="AN225">
        <v>-0.0707429464727935</v>
      </c>
      <c r="AO225">
        <v>-0.112783636676565</v>
      </c>
      <c r="AP225">
        <v>-0.104520253620729</v>
      </c>
      <c r="AR225">
        <f t="shared" si="48"/>
        <v>-0.0809790810977434</v>
      </c>
      <c r="AS225">
        <f t="shared" si="49"/>
        <v>-0.0804699773583107</v>
      </c>
      <c r="AT225">
        <f t="shared" si="50"/>
        <v>-0.0692988611454672</v>
      </c>
      <c r="AU225">
        <f t="shared" si="51"/>
        <v>-0.059694379670254</v>
      </c>
      <c r="AV225">
        <f t="shared" si="52"/>
        <v>-0.0602357791494828</v>
      </c>
      <c r="AW225">
        <f t="shared" si="53"/>
        <v>-0.0669329430948023</v>
      </c>
      <c r="AX225">
        <f t="shared" si="54"/>
        <v>-0.126664767784647</v>
      </c>
      <c r="AY225">
        <f t="shared" si="55"/>
        <v>-0.0717708232796964</v>
      </c>
      <c r="AZ225">
        <f t="shared" si="56"/>
        <v>-0.0773972757161311</v>
      </c>
      <c r="BA225">
        <f t="shared" si="57"/>
        <v>-0.0741347471963922</v>
      </c>
      <c r="BB225">
        <f t="shared" si="58"/>
        <v>-0.118972775358277</v>
      </c>
      <c r="BC225">
        <f t="shared" si="59"/>
        <v>-0.109974695978425</v>
      </c>
    </row>
    <row r="226" customHeight="1" spans="1:55">
      <c r="A226" s="39">
        <v>45364</v>
      </c>
      <c r="C226" s="7">
        <f>(PFC.NS!F224-PFC.NS!B224)/PFC.NS!B224</f>
        <v>-0.0822011550698919</v>
      </c>
      <c r="D226" s="7">
        <f>(RECLTD.NS!F224-RECLTD.NS!B224)/RECLTD.NS!B224</f>
        <v>-0.0808059979296066</v>
      </c>
      <c r="E226" s="7">
        <f>(OIL.NS!F224-OIL.NS!B224)/OIL.NS!B224</f>
        <v>-0.0866850123972517</v>
      </c>
      <c r="F226" s="7">
        <f>(ONGC.NS!F224-ONGC.NS!B224)/ONGC.NS!B224</f>
        <v>-0.0570531118339635</v>
      </c>
      <c r="G226" s="7">
        <f>(IOC.NS!F224-IOC.NS!B224)/IOC.NS!B224</f>
        <v>-0.0557803121387283</v>
      </c>
      <c r="H226" s="7">
        <f>GAIL.NS!F224/GAIL.NS!B224-1</f>
        <v>-0.0622567947389704</v>
      </c>
      <c r="I226" s="7">
        <f>ENGINERSIN.NS!F224/ENGINERSIN.NS!B224-1</f>
        <v>-0.111560405968988</v>
      </c>
      <c r="J226" s="7">
        <f>CONCOR.NS!F224/CONCOR.NS!B224-1</f>
        <v>-0.0606142745395301</v>
      </c>
      <c r="K226" s="7">
        <f>COALINDIA.NS!F224/COALINDIA.NS!B224-1</f>
        <v>-0.0717783237510347</v>
      </c>
      <c r="L226" s="7">
        <f>BEL.NS!F224/BEL.NS!B224-1</f>
        <v>-0.070929517758074</v>
      </c>
      <c r="M226" s="7">
        <f>COCHINSHIP.NS!F224/COCHINSHIP.NS!B224-1</f>
        <v>-0.108780502439024</v>
      </c>
      <c r="N226" s="7">
        <f>SJVN.NS!F224/SJVN.NS!B224-1</f>
        <v>-0.0976371360207376</v>
      </c>
      <c r="R226" s="7">
        <f t="shared" si="0"/>
        <v>-0.0581531304701831</v>
      </c>
      <c r="S226" s="7">
        <f t="shared" si="1"/>
        <v>-0.0568141826063157</v>
      </c>
      <c r="T226" s="7">
        <f t="shared" si="2"/>
        <v>-0.0587993687891319</v>
      </c>
      <c r="U226" s="7">
        <f t="shared" si="3"/>
        <v>-0.0270942975922742</v>
      </c>
      <c r="V226" s="7">
        <f t="shared" si="4"/>
        <v>-0.0200283670577799</v>
      </c>
      <c r="W226" s="7">
        <f t="shared" si="5"/>
        <v>-0.0380202849213701</v>
      </c>
      <c r="X226" s="7">
        <f t="shared" si="6"/>
        <v>-0.102137188986174</v>
      </c>
      <c r="Y226" s="7">
        <f t="shared" si="7"/>
        <v>-0.0525679973080397</v>
      </c>
      <c r="Z226" s="7">
        <f t="shared" si="8"/>
        <v>-0.0309894348849381</v>
      </c>
      <c r="AA226" s="7">
        <f t="shared" si="9"/>
        <v>-0.0628407147028001</v>
      </c>
      <c r="AB226" s="7">
        <f t="shared" si="10"/>
        <v>-0.102573931997202</v>
      </c>
      <c r="AC226" s="41">
        <f t="shared" si="11"/>
        <v>-0.0880391582334778</v>
      </c>
      <c r="AE226">
        <v>0.00539289818456909</v>
      </c>
      <c r="AF226">
        <v>0.0346222190069133</v>
      </c>
      <c r="AG226">
        <v>-0.00113336714372911</v>
      </c>
      <c r="AH226">
        <v>0.0304689744232714</v>
      </c>
      <c r="AI226">
        <v>0.0419600045505531</v>
      </c>
      <c r="AJ226">
        <v>0.0429300778048345</v>
      </c>
      <c r="AK226">
        <v>0.0475782667346038</v>
      </c>
      <c r="AL226">
        <v>0.00635693301575139</v>
      </c>
      <c r="AM226">
        <v>0.0252159533758199</v>
      </c>
      <c r="AN226">
        <v>0.0256790465793075</v>
      </c>
      <c r="AO226">
        <v>0.095832510906727</v>
      </c>
      <c r="AP226">
        <v>0.159079272528977</v>
      </c>
      <c r="AR226">
        <f t="shared" si="48"/>
        <v>0.000540757329493241</v>
      </c>
      <c r="AS226">
        <f t="shared" si="49"/>
        <v>0.0292948809873894</v>
      </c>
      <c r="AT226">
        <f t="shared" si="50"/>
        <v>-0.00483770923214515</v>
      </c>
      <c r="AU226">
        <f t="shared" si="51"/>
        <v>0.0280417401416635</v>
      </c>
      <c r="AV226">
        <f t="shared" si="52"/>
        <v>0.0385424086101501</v>
      </c>
      <c r="AW226">
        <f t="shared" si="53"/>
        <v>0.0402762705457813</v>
      </c>
      <c r="AX226">
        <f t="shared" si="54"/>
        <v>0.0437114279011642</v>
      </c>
      <c r="AY226">
        <f t="shared" si="55"/>
        <v>0.00460265712399229</v>
      </c>
      <c r="AZ226">
        <f t="shared" si="56"/>
        <v>0.0223033771134979</v>
      </c>
      <c r="BA226">
        <f t="shared" si="57"/>
        <v>0.0222872458557088</v>
      </c>
      <c r="BB226">
        <f t="shared" si="58"/>
        <v>0.0896433722250155</v>
      </c>
      <c r="BC226">
        <f t="shared" si="59"/>
        <v>0.15362483017128</v>
      </c>
    </row>
    <row r="227" customHeight="1" spans="1:55">
      <c r="A227" s="39">
        <v>45365</v>
      </c>
      <c r="C227" s="7">
        <f>(PFC.NS!F225-PFC.NS!B225)/PFC.NS!B225</f>
        <v>-0.00088370277078079</v>
      </c>
      <c r="D227" s="7">
        <f>(RECLTD.NS!F225-RECLTD.NS!B225)/RECLTD.NS!B225</f>
        <v>0.025917734375</v>
      </c>
      <c r="E227" s="7">
        <f>(OIL.NS!F225-OIL.NS!B225)/OIL.NS!B225</f>
        <v>-0.016412799227873</v>
      </c>
      <c r="F227" s="7">
        <f>(ONGC.NS!F225-ONGC.NS!B225)/ONGC.NS!B225</f>
        <v>0.0425742574257426</v>
      </c>
      <c r="G227" s="7">
        <f>(IOC.NS!F225-IOC.NS!B225)/IOC.NS!B225</f>
        <v>0.0564341457364342</v>
      </c>
      <c r="H227" s="7">
        <f>GAIL.NS!F225/GAIL.NS!B225-1</f>
        <v>0.0482143214285715</v>
      </c>
      <c r="I227" s="7">
        <f>ENGINERSIN.NS!F225/ENGINERSIN.NS!B225-1</f>
        <v>0.0448119985832809</v>
      </c>
      <c r="J227" s="7">
        <f>CONCOR.NS!F225/CONCOR.NS!B225-1</f>
        <v>0.00637718119714048</v>
      </c>
      <c r="K227" s="7">
        <f>COALINDIA.NS!F225/COALINDIA.NS!B225-1</f>
        <v>0.0207637517899761</v>
      </c>
      <c r="L227" s="7">
        <f>BEL.NS!F225/BEL.NS!B225-1</f>
        <v>0.0293952116402116</v>
      </c>
      <c r="M227" s="7">
        <f>COCHINSHIP.NS!F225/COCHINSHIP.NS!B225-1</f>
        <v>0.0869653016506742</v>
      </c>
      <c r="N227" s="7">
        <f>SJVN.NS!F225/SJVN.NS!B225-1</f>
        <v>0.18177290474556</v>
      </c>
      <c r="R227" s="7">
        <f t="shared" si="0"/>
        <v>0.023164321828928</v>
      </c>
      <c r="S227" s="7">
        <f t="shared" si="1"/>
        <v>0.0499095496982909</v>
      </c>
      <c r="T227" s="7">
        <f t="shared" si="2"/>
        <v>0.0114728443802468</v>
      </c>
      <c r="U227" s="7">
        <f t="shared" si="3"/>
        <v>0.0725330716674319</v>
      </c>
      <c r="V227" s="7">
        <f t="shared" si="4"/>
        <v>0.0921860908173825</v>
      </c>
      <c r="W227" s="7">
        <f t="shared" si="5"/>
        <v>0.0724508312461718</v>
      </c>
      <c r="X227" s="7">
        <f t="shared" si="6"/>
        <v>0.0542352155660949</v>
      </c>
      <c r="Y227" s="7">
        <f t="shared" si="7"/>
        <v>0.0144234584286308</v>
      </c>
      <c r="Z227" s="7">
        <f t="shared" si="8"/>
        <v>0.0615526406560727</v>
      </c>
      <c r="AA227" s="7">
        <f t="shared" si="9"/>
        <v>0.0374840146954856</v>
      </c>
      <c r="AB227" s="7">
        <f t="shared" si="10"/>
        <v>0.0931718720924963</v>
      </c>
      <c r="AC227" s="41">
        <f t="shared" si="11"/>
        <v>0.191370882532819</v>
      </c>
      <c r="AE227">
        <v>-0.0480399641753153</v>
      </c>
      <c r="AF227">
        <v>-0.0386436196375572</v>
      </c>
      <c r="AG227">
        <v>-0.0310088695460927</v>
      </c>
      <c r="AH227">
        <v>-0.0172418064345061</v>
      </c>
      <c r="AI227">
        <v>-0.0564508143441146</v>
      </c>
      <c r="AJ227">
        <v>-0.0131468194811988</v>
      </c>
      <c r="AK227">
        <v>-0.0366608211462998</v>
      </c>
      <c r="AL227">
        <v>-0.00253793985770792</v>
      </c>
      <c r="AM227">
        <v>-0.0295412947965076</v>
      </c>
      <c r="AN227">
        <v>-0.0333277463043227</v>
      </c>
      <c r="AO227">
        <v>0.10175464740813</v>
      </c>
      <c r="AP227">
        <v>0.0489305905639159</v>
      </c>
      <c r="AR227">
        <f t="shared" si="48"/>
        <v>-0.0528921050303911</v>
      </c>
      <c r="AS227">
        <f t="shared" si="49"/>
        <v>-0.0439709576570811</v>
      </c>
      <c r="AT227">
        <f t="shared" si="50"/>
        <v>-0.0347132116345087</v>
      </c>
      <c r="AU227">
        <f t="shared" si="51"/>
        <v>-0.0196690407161139</v>
      </c>
      <c r="AV227">
        <f t="shared" si="52"/>
        <v>-0.0598684102845176</v>
      </c>
      <c r="AW227">
        <f t="shared" si="53"/>
        <v>-0.015800626740252</v>
      </c>
      <c r="AX227">
        <f t="shared" si="54"/>
        <v>-0.0405276599797394</v>
      </c>
      <c r="AY227">
        <f t="shared" si="55"/>
        <v>-0.00429221574946702</v>
      </c>
      <c r="AZ227">
        <f t="shared" si="56"/>
        <v>-0.0324538710588297</v>
      </c>
      <c r="BA227">
        <f t="shared" si="57"/>
        <v>-0.0367195470279214</v>
      </c>
      <c r="BB227">
        <f t="shared" si="58"/>
        <v>0.0955655087264182</v>
      </c>
      <c r="BC227">
        <f t="shared" si="59"/>
        <v>0.0434761482062195</v>
      </c>
    </row>
    <row r="228" customHeight="1" spans="1:55">
      <c r="A228" s="39">
        <v>45366</v>
      </c>
      <c r="C228" s="7">
        <f>(PFC.NS!F226-PFC.NS!B226)/PFC.NS!B226</f>
        <v>-0.0542973933708567</v>
      </c>
      <c r="D228" s="7">
        <f>(RECLTD.NS!F226-RECLTD.NS!B226)/RECLTD.NS!B226</f>
        <v>-0.048953881949787</v>
      </c>
      <c r="E228" s="7">
        <f>(OIL.NS!F226-OIL.NS!B226)/OIL.NS!B226</f>
        <v>-0.0558239447799827</v>
      </c>
      <c r="F228" s="7">
        <f>(ONGC.NS!F226-ONGC.NS!B226)/ONGC.NS!B226</f>
        <v>-0.019700745457818</v>
      </c>
      <c r="G228" s="7">
        <f>(IOC.NS!F226-IOC.NS!B226)/IOC.NS!B226</f>
        <v>-0.0301204819277108</v>
      </c>
      <c r="H228" s="7">
        <f>GAIL.NS!F226/GAIL.NS!B226-1</f>
        <v>-0.0158550560864648</v>
      </c>
      <c r="I228" s="7">
        <f>ENGINERSIN.NS!F226/ENGINERSIN.NS!B226-1</f>
        <v>-0.0362429362810496</v>
      </c>
      <c r="J228" s="7">
        <f>CONCOR.NS!F226/CONCOR.NS!B226-1</f>
        <v>-0.00264960317008833</v>
      </c>
      <c r="K228" s="7">
        <f>COALINDIA.NS!F226/COALINDIA.NS!B226-1</f>
        <v>-0.0291092159239874</v>
      </c>
      <c r="L228" s="7">
        <f>BEL.NS!F226/BEL.NS!B226-1</f>
        <v>-0.0435656823379924</v>
      </c>
      <c r="M228" s="7">
        <f>COCHINSHIP.NS!F226/COCHINSHIP.NS!B226-1</f>
        <v>0.106149083229814</v>
      </c>
      <c r="N228" s="7">
        <f>SJVN.NS!F226/SJVN.NS!B226-1</f>
        <v>0.0667807773943294</v>
      </c>
      <c r="R228" s="7">
        <f t="shared" si="0"/>
        <v>-0.0302493687711479</v>
      </c>
      <c r="S228" s="7">
        <f t="shared" si="1"/>
        <v>-0.0249620666264961</v>
      </c>
      <c r="T228" s="7">
        <f t="shared" si="2"/>
        <v>-0.0279383011718629</v>
      </c>
      <c r="U228" s="7">
        <f t="shared" si="3"/>
        <v>0.0102580687838713</v>
      </c>
      <c r="V228" s="7">
        <f t="shared" si="4"/>
        <v>0.00563146315323749</v>
      </c>
      <c r="W228" s="7">
        <f t="shared" si="5"/>
        <v>0.00838145373113549</v>
      </c>
      <c r="X228" s="7">
        <f t="shared" si="6"/>
        <v>-0.0268197192982355</v>
      </c>
      <c r="Y228" s="7">
        <f t="shared" si="7"/>
        <v>0.00539667406140201</v>
      </c>
      <c r="Z228" s="7">
        <f t="shared" si="8"/>
        <v>0.0116796729421092</v>
      </c>
      <c r="AA228" s="7">
        <f t="shared" si="9"/>
        <v>-0.0354768792827185</v>
      </c>
      <c r="AB228" s="7">
        <f t="shared" si="10"/>
        <v>0.112355653671636</v>
      </c>
      <c r="AC228" s="41">
        <f t="shared" si="11"/>
        <v>0.0763787551815892</v>
      </c>
      <c r="AE228">
        <v>-0.0162734291808055</v>
      </c>
      <c r="AF228">
        <v>-0.023671788585005</v>
      </c>
      <c r="AG228">
        <v>-0.00357030989545946</v>
      </c>
      <c r="AH228">
        <v>0.0109542979392443</v>
      </c>
      <c r="AI228">
        <v>-0.00124298958288078</v>
      </c>
      <c r="AJ228">
        <v>0.0120103875407105</v>
      </c>
      <c r="AK228">
        <v>-0.0187121201199546</v>
      </c>
      <c r="AL228">
        <v>-0.0126116521768848</v>
      </c>
      <c r="AM228">
        <v>0.0157690663412964</v>
      </c>
      <c r="AN228">
        <v>0.00554447768615927</v>
      </c>
      <c r="AO228">
        <v>-0.0169318146724402</v>
      </c>
      <c r="AP228">
        <v>-0.0076535801598766</v>
      </c>
      <c r="AR228">
        <f t="shared" si="48"/>
        <v>-0.0211255700358813</v>
      </c>
      <c r="AS228">
        <f t="shared" si="49"/>
        <v>-0.0289991266045288</v>
      </c>
      <c r="AT228">
        <f t="shared" si="50"/>
        <v>-0.0072746519838755</v>
      </c>
      <c r="AU228">
        <f t="shared" si="51"/>
        <v>0.00852706365763651</v>
      </c>
      <c r="AV228">
        <f t="shared" si="52"/>
        <v>-0.00466058552328381</v>
      </c>
      <c r="AW228">
        <f t="shared" si="53"/>
        <v>0.00935658028165732</v>
      </c>
      <c r="AX228">
        <f t="shared" si="54"/>
        <v>-0.0225789589533942</v>
      </c>
      <c r="AY228">
        <f t="shared" si="55"/>
        <v>-0.0143659280686439</v>
      </c>
      <c r="AZ228">
        <f t="shared" si="56"/>
        <v>0.0128564900789743</v>
      </c>
      <c r="BA228">
        <f t="shared" si="57"/>
        <v>0.00215267696256057</v>
      </c>
      <c r="BB228">
        <f t="shared" si="58"/>
        <v>-0.0231209533541517</v>
      </c>
      <c r="BC228">
        <f t="shared" si="59"/>
        <v>-0.013108022517573</v>
      </c>
    </row>
    <row r="229" customHeight="1" spans="1:55">
      <c r="A229" s="39">
        <v>45369</v>
      </c>
      <c r="C229" s="7">
        <f>(PFC.NS!F227-PFC.NS!B227)/PFC.NS!B227</f>
        <v>-0.0135463895041949</v>
      </c>
      <c r="D229" s="7">
        <f>(RECLTD.NS!F227-RECLTD.NS!B227)/RECLTD.NS!B227</f>
        <v>-0.0207609501133787</v>
      </c>
      <c r="E229" s="7">
        <f>(OIL.NS!F227-OIL.NS!B227)/OIL.NS!B227</f>
        <v>-0.00601638650865995</v>
      </c>
      <c r="F229" s="7">
        <f>(ONGC.NS!F227-ONGC.NS!B227)/ONGC.NS!B227</f>
        <v>0.0102336121923022</v>
      </c>
      <c r="G229" s="7">
        <f>(IOC.NS!F227-IOC.NS!B227)/IOC.NS!B227</f>
        <v>-0.0107659179803276</v>
      </c>
      <c r="H229" s="7">
        <f>GAIL.NS!F227/GAIL.NS!B227-1</f>
        <v>0.00802288825214892</v>
      </c>
      <c r="I229" s="7">
        <f>ENGINERSIN.NS!F227/ENGINERSIN.NS!B227-1</f>
        <v>-0.0247368263157894</v>
      </c>
      <c r="J229" s="7">
        <f>CONCOR.NS!F227/CONCOR.NS!B227-1</f>
        <v>-0.0160556510160966</v>
      </c>
      <c r="K229" s="7">
        <f>COALINDIA.NS!F227/COALINDIA.NS!B227-1</f>
        <v>0.014062514423077</v>
      </c>
      <c r="L229" s="7">
        <f>BEL.NS!F227/BEL.NS!B227-1</f>
        <v>-0.00408052105263157</v>
      </c>
      <c r="M229" s="7">
        <f>COCHINSHIP.NS!F227/COCHINSHIP.NS!B227-1</f>
        <v>-0.0239687848383501</v>
      </c>
      <c r="N229" s="7">
        <f>SJVN.NS!F227/SJVN.NS!B227-1</f>
        <v>-0.033984359375</v>
      </c>
      <c r="R229" s="7">
        <f t="shared" si="0"/>
        <v>0.0105016350955139</v>
      </c>
      <c r="S229" s="7">
        <f t="shared" si="1"/>
        <v>0.00323086520991219</v>
      </c>
      <c r="T229" s="7">
        <f t="shared" si="2"/>
        <v>0.0218692570994598</v>
      </c>
      <c r="U229" s="7">
        <f t="shared" si="3"/>
        <v>0.0401924264339915</v>
      </c>
      <c r="V229" s="7">
        <f t="shared" si="4"/>
        <v>0.0249860271006208</v>
      </c>
      <c r="W229" s="7">
        <f t="shared" si="5"/>
        <v>0.0322593980697492</v>
      </c>
      <c r="X229" s="7">
        <f t="shared" si="6"/>
        <v>-0.0153136093329754</v>
      </c>
      <c r="Y229" s="7">
        <f t="shared" si="7"/>
        <v>-0.00800937378460628</v>
      </c>
      <c r="Z229" s="7">
        <f t="shared" si="8"/>
        <v>0.0548514032891736</v>
      </c>
      <c r="AA229" s="7">
        <f t="shared" si="9"/>
        <v>0.00400828200264237</v>
      </c>
      <c r="AB229" s="7">
        <f t="shared" si="10"/>
        <v>-0.0177622143965279</v>
      </c>
      <c r="AC229" s="41">
        <f t="shared" si="11"/>
        <v>-0.0243863815877402</v>
      </c>
      <c r="AE229">
        <v>-0.0333636363120379</v>
      </c>
      <c r="AF229">
        <v>-0.0166420818720417</v>
      </c>
      <c r="AG229">
        <v>0.000916674349641747</v>
      </c>
      <c r="AH229">
        <v>-0.00902379540918647</v>
      </c>
      <c r="AI229">
        <v>-0.0351246545879941</v>
      </c>
      <c r="AJ229">
        <v>-0.0169130995960981</v>
      </c>
      <c r="AK229">
        <v>-0.0290192985910658</v>
      </c>
      <c r="AL229">
        <v>-0.0275127178027254</v>
      </c>
      <c r="AM229">
        <v>-0.00665959892598693</v>
      </c>
      <c r="AN229">
        <v>-0.023981944907258</v>
      </c>
      <c r="AO229">
        <v>0.00648947682007537</v>
      </c>
      <c r="AP229">
        <v>-0.0421201723249194</v>
      </c>
      <c r="AR229">
        <f t="shared" si="48"/>
        <v>-0.0382157771671138</v>
      </c>
      <c r="AS229">
        <f t="shared" si="49"/>
        <v>-0.0219694198915656</v>
      </c>
      <c r="AT229">
        <f t="shared" si="50"/>
        <v>-0.00278766773877429</v>
      </c>
      <c r="AU229">
        <f t="shared" si="51"/>
        <v>-0.0114510296907943</v>
      </c>
      <c r="AV229">
        <f t="shared" si="52"/>
        <v>-0.0385422505283971</v>
      </c>
      <c r="AW229">
        <f t="shared" si="53"/>
        <v>-0.0195669068551513</v>
      </c>
      <c r="AX229">
        <f t="shared" si="54"/>
        <v>-0.0328861374245055</v>
      </c>
      <c r="AY229">
        <f t="shared" si="55"/>
        <v>-0.0292669936944845</v>
      </c>
      <c r="AZ229">
        <f t="shared" si="56"/>
        <v>-0.00957217518830896</v>
      </c>
      <c r="BA229">
        <f t="shared" si="57"/>
        <v>-0.0273737456308568</v>
      </c>
      <c r="BB229">
        <f t="shared" si="58"/>
        <v>0.000300338138363852</v>
      </c>
      <c r="BC229">
        <f t="shared" si="59"/>
        <v>-0.0475746146826158</v>
      </c>
    </row>
    <row r="230" customHeight="1" spans="1:55">
      <c r="A230" s="39">
        <v>45370</v>
      </c>
      <c r="C230" s="7">
        <f>(PFC.NS!F228-PFC.NS!B228)/PFC.NS!B228</f>
        <v>-0.0409552246181515</v>
      </c>
      <c r="D230" s="7">
        <f>(RECLTD.NS!F228-RECLTD.NS!B228)/RECLTD.NS!B228</f>
        <v>-0.0216146138454557</v>
      </c>
      <c r="E230" s="7">
        <f>(OIL.NS!F228-OIL.NS!B228)/OIL.NS!B228</f>
        <v>0.00128442568807342</v>
      </c>
      <c r="F230" s="7">
        <f>(ONGC.NS!F228-ONGC.NS!B228)/ONGC.NS!B228</f>
        <v>-0.0104961832061069</v>
      </c>
      <c r="G230" s="7">
        <f>(IOC.NS!F228-IOC.NS!B228)/IOC.NS!B228</f>
        <v>-0.0229703847565909</v>
      </c>
      <c r="H230" s="7">
        <f>GAIL.NS!F228/GAIL.NS!B228-1</f>
        <v>-0.0164913784535214</v>
      </c>
      <c r="I230" s="7">
        <f>ENGINERSIN.NS!F228/ENGINERSIN.NS!B228-1</f>
        <v>-0.027027027027027</v>
      </c>
      <c r="J230" s="7">
        <f>CONCOR.NS!F228/CONCOR.NS!B228-1</f>
        <v>-0.0261123981264637</v>
      </c>
      <c r="K230" s="7">
        <f>COALINDIA.NS!F228/COALINDIA.NS!B228-1</f>
        <v>0.00491603836930454</v>
      </c>
      <c r="L230" s="7">
        <f>BEL.NS!F228/BEL.NS!B228-1</f>
        <v>-0.0276804894736843</v>
      </c>
      <c r="M230" s="7">
        <f>COCHINSHIP.NS!F228/COCHINSHIP.NS!B228-1</f>
        <v>0.0084110959568191</v>
      </c>
      <c r="N230" s="7">
        <f>SJVN.NS!F228/SJVN.NS!B228-1</f>
        <v>-0.0298690187365552</v>
      </c>
      <c r="R230" s="7">
        <f t="shared" si="0"/>
        <v>-0.0169072000184427</v>
      </c>
      <c r="S230" s="7">
        <f t="shared" si="1"/>
        <v>0.00237720147783517</v>
      </c>
      <c r="T230" s="7">
        <f t="shared" si="2"/>
        <v>0.0291700692961932</v>
      </c>
      <c r="U230" s="7">
        <f t="shared" si="3"/>
        <v>0.0194626310355825</v>
      </c>
      <c r="V230" s="7">
        <f t="shared" si="4"/>
        <v>0.0127815603243574</v>
      </c>
      <c r="W230" s="7">
        <f t="shared" si="5"/>
        <v>0.0077451313640788</v>
      </c>
      <c r="X230" s="7">
        <f t="shared" si="6"/>
        <v>-0.0176038100442129</v>
      </c>
      <c r="Y230" s="7">
        <f t="shared" si="7"/>
        <v>-0.0180661208949734</v>
      </c>
      <c r="Z230" s="7">
        <f t="shared" si="8"/>
        <v>0.0457049272354011</v>
      </c>
      <c r="AA230" s="7">
        <f t="shared" si="9"/>
        <v>-0.0195916864184104</v>
      </c>
      <c r="AB230" s="7">
        <f t="shared" si="10"/>
        <v>0.0146176663986413</v>
      </c>
      <c r="AC230" s="41">
        <f t="shared" si="11"/>
        <v>-0.0202710409492954</v>
      </c>
      <c r="AE230">
        <v>-0.00290030918366526</v>
      </c>
      <c r="AF230">
        <v>-0.0142011849350738</v>
      </c>
      <c r="AG230">
        <v>0.0351102758595041</v>
      </c>
      <c r="AH230">
        <v>0.0175879354822332</v>
      </c>
      <c r="AI230">
        <v>0.0191393402106975</v>
      </c>
      <c r="AJ230">
        <v>0.00605278117740528</v>
      </c>
      <c r="AK230">
        <v>-0.0313187004543319</v>
      </c>
      <c r="AL230">
        <v>0.00945374605851584</v>
      </c>
      <c r="AM230">
        <v>0.00107330999854703</v>
      </c>
      <c r="AN230">
        <v>0.0109964896069045</v>
      </c>
      <c r="AO230">
        <v>-0.00335333740004553</v>
      </c>
      <c r="AP230">
        <v>-0.00592222540577791</v>
      </c>
      <c r="AR230">
        <f t="shared" si="48"/>
        <v>-0.00775245003874111</v>
      </c>
      <c r="AS230">
        <f t="shared" si="49"/>
        <v>-0.0195285229545977</v>
      </c>
      <c r="AT230">
        <f t="shared" si="50"/>
        <v>0.0314059337710881</v>
      </c>
      <c r="AU230">
        <f t="shared" si="51"/>
        <v>0.0151607012006254</v>
      </c>
      <c r="AV230">
        <f t="shared" si="52"/>
        <v>0.0157217442702945</v>
      </c>
      <c r="AW230">
        <f t="shared" si="53"/>
        <v>0.00339897391835209</v>
      </c>
      <c r="AX230">
        <f t="shared" si="54"/>
        <v>-0.0351855392877715</v>
      </c>
      <c r="AY230">
        <f t="shared" si="55"/>
        <v>0.00769947016675674</v>
      </c>
      <c r="AZ230">
        <f t="shared" si="56"/>
        <v>-0.001839266263775</v>
      </c>
      <c r="BA230">
        <f t="shared" si="57"/>
        <v>0.00760468888330579</v>
      </c>
      <c r="BB230">
        <f t="shared" si="58"/>
        <v>-0.00954247608175705</v>
      </c>
      <c r="BC230">
        <f t="shared" si="59"/>
        <v>-0.0113766677634743</v>
      </c>
    </row>
    <row r="231" customHeight="1" spans="1:55">
      <c r="A231" s="39">
        <v>45371</v>
      </c>
      <c r="C231" s="7">
        <f>(PFC.NS!F229-PFC.NS!B229)/PFC.NS!B229</f>
        <v>-0.0170022803562995</v>
      </c>
      <c r="D231" s="7">
        <f>(RECLTD.NS!F229-RECLTD.NS!B229)/RECLTD.NS!B229</f>
        <v>-0.0308338094433646</v>
      </c>
      <c r="E231" s="7">
        <f>(OIL.NS!F229-OIL.NS!B229)/OIL.NS!B229</f>
        <v>0.0183784</v>
      </c>
      <c r="F231" s="7">
        <f>(ONGC.NS!F229-ONGC.NS!B229)/ONGC.NS!B229</f>
        <v>0.0169589277182226</v>
      </c>
      <c r="G231" s="7">
        <f>(IOC.NS!F229-IOC.NS!B229)/IOC.NS!B229</f>
        <v>0.0144230769230769</v>
      </c>
      <c r="H231" s="7">
        <f>GAIL.NS!F229/GAIL.NS!B229-1</f>
        <v>0.0057803468208093</v>
      </c>
      <c r="I231" s="7">
        <f>ENGINERSIN.NS!F229/ENGINERSIN.NS!B229-1</f>
        <v>-0.0399009362669389</v>
      </c>
      <c r="J231" s="7">
        <f>CONCOR.NS!F229/CONCOR.NS!B229-1</f>
        <v>0.00484709240400338</v>
      </c>
      <c r="K231" s="7">
        <f>COALINDIA.NS!F229/COALINDIA.NS!B229-1</f>
        <v>-0.000714597447773135</v>
      </c>
      <c r="L231" s="7">
        <f>BEL.NS!F229/BEL.NS!B229-1</f>
        <v>-0.00062373998792109</v>
      </c>
      <c r="M231" s="7">
        <f>COCHINSHIP.NS!F229/COCHINSHIP.NS!B229-1</f>
        <v>-0.0118699236526092</v>
      </c>
      <c r="N231" s="7">
        <f>SJVN.NS!F229/SJVN.NS!B229-1</f>
        <v>-0.015455296962121</v>
      </c>
      <c r="R231" s="7">
        <f t="shared" si="0"/>
        <v>0.00704574424340927</v>
      </c>
      <c r="S231" s="7">
        <f t="shared" si="1"/>
        <v>-0.00684199412007374</v>
      </c>
      <c r="T231" s="7">
        <f t="shared" si="2"/>
        <v>0.0462640436081198</v>
      </c>
      <c r="U231" s="7">
        <f t="shared" si="3"/>
        <v>0.046917741959912</v>
      </c>
      <c r="V231" s="7">
        <f t="shared" si="4"/>
        <v>0.0501750220040253</v>
      </c>
      <c r="W231" s="7">
        <f t="shared" si="5"/>
        <v>0.0300168566384095</v>
      </c>
      <c r="X231" s="7">
        <f t="shared" si="6"/>
        <v>-0.0304777192841249</v>
      </c>
      <c r="Y231" s="7">
        <f t="shared" si="7"/>
        <v>0.0128933696354937</v>
      </c>
      <c r="Z231" s="7">
        <f t="shared" si="8"/>
        <v>0.0400742914183235</v>
      </c>
      <c r="AA231" s="7">
        <f t="shared" si="9"/>
        <v>0.00746506306735285</v>
      </c>
      <c r="AB231" s="7">
        <f t="shared" si="10"/>
        <v>-0.00566335321078704</v>
      </c>
      <c r="AC231" s="41">
        <f t="shared" si="11"/>
        <v>-0.00585731917486118</v>
      </c>
      <c r="AE231">
        <v>0.0675164505323041</v>
      </c>
      <c r="AF231">
        <v>0.0624307649569872</v>
      </c>
      <c r="AG231">
        <v>0.0445517597227411</v>
      </c>
      <c r="AH231">
        <v>-0.00341683692046527</v>
      </c>
      <c r="AI231">
        <v>0.038734509181141</v>
      </c>
      <c r="AJ231">
        <v>0.00601636532410603</v>
      </c>
      <c r="AK231">
        <v>0.115966143886745</v>
      </c>
      <c r="AL231">
        <v>0.0392390790569078</v>
      </c>
      <c r="AM231">
        <v>0.0294777686055839</v>
      </c>
      <c r="AN231">
        <v>0.0489299707746595</v>
      </c>
      <c r="AO231">
        <v>0.0198416703097709</v>
      </c>
      <c r="AP231">
        <v>0.0238954908370587</v>
      </c>
      <c r="AR231">
        <f t="shared" si="48"/>
        <v>0.0626643096772282</v>
      </c>
      <c r="AS231">
        <f t="shared" si="49"/>
        <v>0.0571034269374634</v>
      </c>
      <c r="AT231">
        <f t="shared" si="50"/>
        <v>0.0408474176343251</v>
      </c>
      <c r="AU231">
        <f t="shared" si="51"/>
        <v>-0.0058440712020731</v>
      </c>
      <c r="AV231">
        <f t="shared" si="52"/>
        <v>0.035316913240738</v>
      </c>
      <c r="AW231">
        <f t="shared" si="53"/>
        <v>0.00336255806505284</v>
      </c>
      <c r="AX231">
        <f t="shared" si="54"/>
        <v>0.112099305053305</v>
      </c>
      <c r="AY231">
        <f t="shared" si="55"/>
        <v>0.0374848031651487</v>
      </c>
      <c r="AZ231">
        <f t="shared" si="56"/>
        <v>0.0265651923432619</v>
      </c>
      <c r="BA231">
        <f t="shared" si="57"/>
        <v>0.0455381700510608</v>
      </c>
      <c r="BB231">
        <f t="shared" si="58"/>
        <v>0.0136525316280594</v>
      </c>
      <c r="BC231">
        <f t="shared" si="59"/>
        <v>0.0184410484793623</v>
      </c>
    </row>
    <row r="232" customHeight="1" spans="1:55">
      <c r="A232" s="39">
        <v>45372</v>
      </c>
      <c r="C232" s="7">
        <f>(PFC.NS!F230-PFC.NS!B230)/PFC.NS!B230</f>
        <v>0.0411014480558635</v>
      </c>
      <c r="D232" s="7">
        <f>(RECLTD.NS!F230-RECLTD.NS!B230)/RECLTD.NS!B230</f>
        <v>0.0365186813953488</v>
      </c>
      <c r="E232" s="7">
        <f>(OIL.NS!F230-OIL.NS!B230)/OIL.NS!B230</f>
        <v>0.0386677204253227</v>
      </c>
      <c r="F232" s="7">
        <f>(ONGC.NS!F230-ONGC.NS!B230)/ONGC.NS!B230</f>
        <v>-0.00661125772823917</v>
      </c>
      <c r="G232" s="7">
        <f>(IOC.NS!F230-IOC.NS!B230)/IOC.NS!B230</f>
        <v>0.0217391304347826</v>
      </c>
      <c r="H232" s="7">
        <f>GAIL.NS!F230/GAIL.NS!B230-1</f>
        <v>-0.000285568236930822</v>
      </c>
      <c r="I232" s="7">
        <f>ENGINERSIN.NS!F230/ENGINERSIN.NS!B230-1</f>
        <v>0.094413374301676</v>
      </c>
      <c r="J232" s="7">
        <f>CONCOR.NS!F230/CONCOR.NS!B230-1</f>
        <v>0.0260869706227966</v>
      </c>
      <c r="K232" s="7">
        <f>COALINDIA.NS!F230/COALINDIA.NS!B230-1</f>
        <v>0.0189858207547169</v>
      </c>
      <c r="L232" s="7">
        <f>BEL.NS!F230/BEL.NS!B230-1</f>
        <v>0.0323684684210528</v>
      </c>
      <c r="M232" s="7">
        <f>COCHINSHIP.NS!F230/COCHINSHIP.NS!B230-1</f>
        <v>0.00946528129631696</v>
      </c>
      <c r="N232" s="7">
        <f>SJVN.NS!F230/SJVN.NS!B230-1</f>
        <v>0.00835421908991352</v>
      </c>
      <c r="R232" s="7">
        <f t="shared" si="0"/>
        <v>0.0651494726555723</v>
      </c>
      <c r="S232" s="7">
        <f t="shared" si="1"/>
        <v>0.0605104967186397</v>
      </c>
      <c r="T232" s="7">
        <f t="shared" si="2"/>
        <v>0.0665533640334425</v>
      </c>
      <c r="U232" s="7">
        <f t="shared" si="3"/>
        <v>0.0233475565134502</v>
      </c>
      <c r="V232" s="7">
        <f t="shared" si="4"/>
        <v>0.0574910755157309</v>
      </c>
      <c r="W232" s="7">
        <f t="shared" si="5"/>
        <v>0.0239509415806694</v>
      </c>
      <c r="X232" s="7">
        <f t="shared" si="6"/>
        <v>0.10383659128449</v>
      </c>
      <c r="Y232" s="7">
        <f t="shared" si="7"/>
        <v>0.034133247854287</v>
      </c>
      <c r="Z232" s="7">
        <f t="shared" si="8"/>
        <v>0.0597747096208135</v>
      </c>
      <c r="AA232" s="7">
        <f t="shared" si="9"/>
        <v>0.0404572714763267</v>
      </c>
      <c r="AB232" s="7">
        <f t="shared" si="10"/>
        <v>0.0156718517381391</v>
      </c>
      <c r="AC232" s="41">
        <f t="shared" si="11"/>
        <v>0.0179521968771733</v>
      </c>
      <c r="AE232">
        <v>0.0203772695920396</v>
      </c>
      <c r="AF232">
        <v>0.0216409231494962</v>
      </c>
      <c r="AG232">
        <v>-0.0156906295821347</v>
      </c>
      <c r="AH232">
        <v>0.00114020534268022</v>
      </c>
      <c r="AI232">
        <v>0.00394354530076277</v>
      </c>
      <c r="AJ232">
        <v>-0.00544178330153998</v>
      </c>
      <c r="AK232">
        <v>0.00331257280853783</v>
      </c>
      <c r="AL232">
        <v>-0.00585775066716751</v>
      </c>
      <c r="AM232">
        <v>-0.000231425926958724</v>
      </c>
      <c r="AN232">
        <v>0.00685886580236329</v>
      </c>
      <c r="AO232">
        <v>0.00734033885168545</v>
      </c>
      <c r="AP232">
        <v>0.018062929596909</v>
      </c>
      <c r="AR232">
        <f t="shared" si="48"/>
        <v>0.0155251287369637</v>
      </c>
      <c r="AS232">
        <f t="shared" si="49"/>
        <v>0.0163135851299724</v>
      </c>
      <c r="AT232">
        <f t="shared" si="50"/>
        <v>-0.0193949716705508</v>
      </c>
      <c r="AU232">
        <f t="shared" si="51"/>
        <v>-0.0012870289389276</v>
      </c>
      <c r="AV232">
        <f t="shared" si="52"/>
        <v>0.000525949360359739</v>
      </c>
      <c r="AW232">
        <f t="shared" si="53"/>
        <v>-0.00809559056059317</v>
      </c>
      <c r="AX232">
        <f t="shared" si="54"/>
        <v>-0.000554266024901772</v>
      </c>
      <c r="AY232">
        <f t="shared" si="55"/>
        <v>-0.00761202655892661</v>
      </c>
      <c r="AZ232">
        <f t="shared" si="56"/>
        <v>-0.00314400218928076</v>
      </c>
      <c r="BA232">
        <f t="shared" si="57"/>
        <v>0.00346706507876458</v>
      </c>
      <c r="BB232">
        <f t="shared" si="58"/>
        <v>0.00115120016997393</v>
      </c>
      <c r="BC232">
        <f t="shared" si="59"/>
        <v>0.0126084872392127</v>
      </c>
    </row>
    <row r="233" customHeight="1" spans="1:55">
      <c r="A233" s="39">
        <v>45373</v>
      </c>
      <c r="C233" s="7">
        <f>(PFC.NS!F231-PFC.NS!B231)/PFC.NS!B231</f>
        <v>0.018993073724578</v>
      </c>
      <c r="D233" s="7">
        <f>(RECLTD.NS!F231-RECLTD.NS!B231)/RECLTD.NS!B231</f>
        <v>0.0167509114834</v>
      </c>
      <c r="E233" s="7">
        <f>(OIL.NS!F231-OIL.NS!B231)/OIL.NS!B231</f>
        <v>-0.0175631572717795</v>
      </c>
      <c r="F233" s="7">
        <f>(ONGC.NS!F231-ONGC.NS!B231)/ONGC.NS!B231</f>
        <v>0.00114085562391982</v>
      </c>
      <c r="G233" s="7">
        <f>(IOC.NS!F231-IOC.NS!B231)/IOC.NS!B231</f>
        <v>-0.00331926982473032</v>
      </c>
      <c r="H233" s="7">
        <f>GAIL.NS!F231/GAIL.NS!B231-1</f>
        <v>-0.00514282285714285</v>
      </c>
      <c r="I233" s="7">
        <f>ENGINERSIN.NS!F231/ENGINERSIN.NS!B231-1</f>
        <v>0.00331806544108426</v>
      </c>
      <c r="J233" s="7">
        <f>CONCOR.NS!F231/CONCOR.NS!B231-1</f>
        <v>-0.00584062749646419</v>
      </c>
      <c r="K233" s="7">
        <f>COALINDIA.NS!F231/COALINDIA.NS!B231-1</f>
        <v>0.00243680207616803</v>
      </c>
      <c r="L233" s="7">
        <f>BEL.NS!F231/BEL.NS!B231-1</f>
        <v>0.00508905852417296</v>
      </c>
      <c r="M233" s="7">
        <f>COCHINSHIP.NS!F231/COCHINSHIP.NS!B231-1</f>
        <v>0.00495546993318485</v>
      </c>
      <c r="N233" s="7">
        <f>SJVN.NS!F231/SJVN.NS!B231-1</f>
        <v>0.0173840972503949</v>
      </c>
      <c r="R233" s="7">
        <f t="shared" si="0"/>
        <v>0.0430410983242868</v>
      </c>
      <c r="S233" s="7">
        <f t="shared" si="1"/>
        <v>0.0407427268066908</v>
      </c>
      <c r="T233" s="7">
        <f t="shared" si="2"/>
        <v>0.0103224863363402</v>
      </c>
      <c r="U233" s="7">
        <f t="shared" si="3"/>
        <v>0.0310996698656092</v>
      </c>
      <c r="V233" s="7">
        <f t="shared" si="4"/>
        <v>0.032432675256218</v>
      </c>
      <c r="W233" s="7">
        <f t="shared" si="5"/>
        <v>0.0190936869604574</v>
      </c>
      <c r="X233" s="7">
        <f t="shared" si="6"/>
        <v>0.0127412824238983</v>
      </c>
      <c r="Y233" s="7">
        <f t="shared" si="7"/>
        <v>0.00220564973502615</v>
      </c>
      <c r="Z233" s="7">
        <f t="shared" si="8"/>
        <v>0.0432256909422646</v>
      </c>
      <c r="AA233" s="7">
        <f t="shared" si="9"/>
        <v>0.0131778615794469</v>
      </c>
      <c r="AB233" s="7">
        <f t="shared" si="10"/>
        <v>0.011162040375007</v>
      </c>
      <c r="AC233" s="41">
        <f t="shared" si="11"/>
        <v>0.0269820750376547</v>
      </c>
      <c r="AE233">
        <v>0.00839063650057389</v>
      </c>
      <c r="AF233">
        <v>0.00282140609044887</v>
      </c>
      <c r="AG233">
        <v>0.049792403078458</v>
      </c>
      <c r="AH233">
        <v>0.00851068966790861</v>
      </c>
      <c r="AI233">
        <v>0.0138306658182283</v>
      </c>
      <c r="AJ233">
        <v>0.0361008965358404</v>
      </c>
      <c r="AK233">
        <v>0.0481721580836293</v>
      </c>
      <c r="AL233">
        <v>-5.75848873084915e-5</v>
      </c>
      <c r="AM233">
        <v>0.00921771681403005</v>
      </c>
      <c r="AN233">
        <v>0.00957424309629012</v>
      </c>
      <c r="AO233">
        <v>-0.0102468034038737</v>
      </c>
      <c r="AP233">
        <v>-0.0122801377455197</v>
      </c>
      <c r="AR233">
        <f t="shared" si="48"/>
        <v>0.00353849564549805</v>
      </c>
      <c r="AS233">
        <f t="shared" si="49"/>
        <v>-0.00250593192907501</v>
      </c>
      <c r="AT233">
        <f t="shared" si="50"/>
        <v>0.046088060990042</v>
      </c>
      <c r="AU233">
        <f t="shared" si="51"/>
        <v>0.00608345538630079</v>
      </c>
      <c r="AV233">
        <f t="shared" si="52"/>
        <v>0.0104130698778252</v>
      </c>
      <c r="AW233">
        <f t="shared" si="53"/>
        <v>0.0334470892767872</v>
      </c>
      <c r="AX233">
        <f t="shared" si="54"/>
        <v>0.0443053192501897</v>
      </c>
      <c r="AY233">
        <f t="shared" si="55"/>
        <v>-0.00181186077906759</v>
      </c>
      <c r="AZ233">
        <f t="shared" si="56"/>
        <v>0.00630514055170801</v>
      </c>
      <c r="BA233">
        <f t="shared" si="57"/>
        <v>0.00618244237269142</v>
      </c>
      <c r="BB233">
        <f t="shared" si="58"/>
        <v>-0.0164359420855852</v>
      </c>
      <c r="BC233">
        <f t="shared" si="59"/>
        <v>-0.017734580103216</v>
      </c>
    </row>
    <row r="234" customHeight="1" spans="1:55">
      <c r="A234" s="39">
        <v>45377</v>
      </c>
      <c r="C234" s="7">
        <f>(PFC.NS!F232-PFC.NS!B232)/PFC.NS!B232</f>
        <v>0.024380817773492</v>
      </c>
      <c r="D234" s="7">
        <f>(RECLTD.NS!F232-RECLTD.NS!B232)/RECLTD.NS!B232</f>
        <v>0.00338401792485006</v>
      </c>
      <c r="E234" s="7">
        <f>(OIL.NS!F232-OIL.NS!B232)/OIL.NS!B232</f>
        <v>0.0462867674351772</v>
      </c>
      <c r="F234" s="7">
        <f>(ONGC.NS!F232-ONGC.NS!B232)/ONGC.NS!B232</f>
        <v>0.014714336282385</v>
      </c>
      <c r="G234" s="7">
        <f>(IOC.NS!F232-IOC.NS!B232)/IOC.NS!B232</f>
        <v>0.0188621289128519</v>
      </c>
      <c r="H234" s="7">
        <f>GAIL.NS!F232/GAIL.NS!B232-1</f>
        <v>0.0367604467515066</v>
      </c>
      <c r="I234" s="7">
        <f>ENGINERSIN.NS!F232/ENGINERSIN.NS!B232-1</f>
        <v>0.0456273764258555</v>
      </c>
      <c r="J234" s="7">
        <f>CONCOR.NS!F232/CONCOR.NS!B232-1</f>
        <v>-5.75832293306933e-5</v>
      </c>
      <c r="K234" s="7">
        <f>COALINDIA.NS!F232/COALINDIA.NS!B232-1</f>
        <v>0.00495625647642939</v>
      </c>
      <c r="L234" s="7">
        <f>BEL.NS!F232/BEL.NS!B232-1</f>
        <v>0.0121827106598984</v>
      </c>
      <c r="M234" s="7">
        <f>COCHINSHIP.NS!F232/COCHINSHIP.NS!B232-1</f>
        <v>-0.0149969414566098</v>
      </c>
      <c r="N234" s="7">
        <f>SJVN.NS!F232/SJVN.NS!B232-1</f>
        <v>-0.0122050445532133</v>
      </c>
      <c r="R234" s="7">
        <f t="shared" si="0"/>
        <v>0.0484288423732008</v>
      </c>
      <c r="S234" s="7">
        <f t="shared" si="1"/>
        <v>0.0273758332481409</v>
      </c>
      <c r="T234" s="7">
        <f t="shared" si="2"/>
        <v>0.074172411043297</v>
      </c>
      <c r="U234" s="7">
        <f t="shared" si="3"/>
        <v>0.0446731505240743</v>
      </c>
      <c r="V234" s="7">
        <f t="shared" si="4"/>
        <v>0.0546140739938003</v>
      </c>
      <c r="W234" s="7">
        <f t="shared" si="5"/>
        <v>0.0609969565691068</v>
      </c>
      <c r="X234" s="7">
        <f t="shared" si="6"/>
        <v>0.0550505934086695</v>
      </c>
      <c r="Y234" s="7">
        <f t="shared" si="7"/>
        <v>0.00798869400215965</v>
      </c>
      <c r="Z234" s="7">
        <f t="shared" si="8"/>
        <v>0.045745145342526</v>
      </c>
      <c r="AA234" s="7">
        <f t="shared" si="9"/>
        <v>0.0202715137151723</v>
      </c>
      <c r="AB234" s="7">
        <f t="shared" si="10"/>
        <v>-0.00879037101478764</v>
      </c>
      <c r="AC234" s="41">
        <f t="shared" si="11"/>
        <v>-0.00260706676595343</v>
      </c>
      <c r="AE234">
        <v>-0.0268154160483219</v>
      </c>
      <c r="AF234">
        <v>-0.0348435934818515</v>
      </c>
      <c r="AG234">
        <v>-0.0209055727554662</v>
      </c>
      <c r="AH234">
        <v>-0.0142249909313473</v>
      </c>
      <c r="AI234">
        <v>-0.00749291695361155</v>
      </c>
      <c r="AJ234">
        <v>-0.00110863092472908</v>
      </c>
      <c r="AK234">
        <v>-0.0320224405684063</v>
      </c>
      <c r="AL234">
        <v>-0.00213346022972917</v>
      </c>
      <c r="AM234">
        <v>-0.0150222372449653</v>
      </c>
      <c r="AN234">
        <v>0.000250735872585098</v>
      </c>
      <c r="AO234">
        <v>-0.0235611373049104</v>
      </c>
      <c r="AP234">
        <v>0.011466145043147</v>
      </c>
      <c r="AR234">
        <f t="shared" si="48"/>
        <v>-0.0316675569033977</v>
      </c>
      <c r="AS234">
        <f t="shared" si="49"/>
        <v>-0.0401709315013754</v>
      </c>
      <c r="AT234">
        <f t="shared" si="50"/>
        <v>-0.0246099148438822</v>
      </c>
      <c r="AU234">
        <f t="shared" si="51"/>
        <v>-0.0166522252129551</v>
      </c>
      <c r="AV234">
        <f t="shared" si="52"/>
        <v>-0.0109105128940146</v>
      </c>
      <c r="AW234">
        <f t="shared" si="53"/>
        <v>-0.00376243818378227</v>
      </c>
      <c r="AX234">
        <f t="shared" si="54"/>
        <v>-0.0358892794018459</v>
      </c>
      <c r="AY234">
        <f t="shared" si="55"/>
        <v>-0.00388773612148827</v>
      </c>
      <c r="AZ234">
        <f t="shared" si="56"/>
        <v>-0.0179348135072873</v>
      </c>
      <c r="BA234">
        <f t="shared" si="57"/>
        <v>-0.00314106485101361</v>
      </c>
      <c r="BB234">
        <f t="shared" si="58"/>
        <v>-0.0297502759866219</v>
      </c>
      <c r="BC234">
        <f t="shared" si="59"/>
        <v>0.00601170268545059</v>
      </c>
    </row>
    <row r="235" customHeight="1" spans="1:55">
      <c r="A235" s="39">
        <v>45378</v>
      </c>
      <c r="C235" s="7">
        <f>(PFC.NS!F233-PFC.NS!B233)/PFC.NS!B233</f>
        <v>-0.0314861460957179</v>
      </c>
      <c r="D235" s="7">
        <f>(RECLTD.NS!F233-RECLTD.NS!B233)/RECLTD.NS!B233</f>
        <v>-0.0473002030237581</v>
      </c>
      <c r="E235" s="7">
        <f>(OIL.NS!F233-OIL.NS!B233)/OIL.NS!B233</f>
        <v>-0.0214887225134984</v>
      </c>
      <c r="F235" s="7">
        <f>(ONGC.NS!F233-ONGC.NS!B233)/ONGC.NS!B233</f>
        <v>-0.0122641509433962</v>
      </c>
      <c r="G235" s="7">
        <f>(IOC.NS!F233-IOC.NS!B233)/IOC.NS!B233</f>
        <v>-0.0165680650887574</v>
      </c>
      <c r="H235" s="7">
        <f>GAIL.NS!F233/GAIL.NS!B233-1</f>
        <v>-0.0139458732093233</v>
      </c>
      <c r="I235" s="7">
        <f>ENGINERSIN.NS!F233/ENGINERSIN.NS!B233-1</f>
        <v>-0.0387391861587221</v>
      </c>
      <c r="J235" s="7">
        <f>CONCOR.NS!F233/CONCOR.NS!B233-1</f>
        <v>-0.00436780229885059</v>
      </c>
      <c r="K235" s="7">
        <f>COALINDIA.NS!F233/COALINDIA.NS!B233-1</f>
        <v>-0.0235333703556171</v>
      </c>
      <c r="L235" s="7">
        <f>BEL.NS!F233/BEL.NS!B233-1</f>
        <v>-0.00275001500000005</v>
      </c>
      <c r="M235" s="7">
        <f>COCHINSHIP.NS!F233/COCHINSHIP.NS!B233-1</f>
        <v>-0.0251955173184357</v>
      </c>
      <c r="N235" s="7">
        <f>SJVN.NS!F233/SJVN.NS!B233-1</f>
        <v>0.00655740163934437</v>
      </c>
      <c r="R235" s="7">
        <f t="shared" si="0"/>
        <v>-0.00743812149600908</v>
      </c>
      <c r="S235" s="7">
        <f t="shared" si="1"/>
        <v>-0.0233083877004672</v>
      </c>
      <c r="T235" s="7">
        <f t="shared" si="2"/>
        <v>0.00639692109462134</v>
      </c>
      <c r="U235" s="7">
        <f t="shared" si="3"/>
        <v>0.0176946632982931</v>
      </c>
      <c r="V235" s="7">
        <f t="shared" si="4"/>
        <v>0.0191838799921909</v>
      </c>
      <c r="W235" s="7">
        <f t="shared" si="5"/>
        <v>0.010290636608277</v>
      </c>
      <c r="X235" s="7">
        <f t="shared" si="6"/>
        <v>-0.029315969175908</v>
      </c>
      <c r="Y235" s="7">
        <f t="shared" si="7"/>
        <v>0.00367847493263976</v>
      </c>
      <c r="Z235" s="7">
        <f t="shared" si="8"/>
        <v>0.0172555185104795</v>
      </c>
      <c r="AA235" s="7">
        <f t="shared" si="9"/>
        <v>0.00533878805527389</v>
      </c>
      <c r="AB235" s="7">
        <f t="shared" si="10"/>
        <v>-0.0189889468766136</v>
      </c>
      <c r="AC235" s="41">
        <f t="shared" si="11"/>
        <v>0.0161553794266042</v>
      </c>
      <c r="AE235">
        <v>0.0148437704498427</v>
      </c>
      <c r="AF235">
        <v>0.0221957187894266</v>
      </c>
      <c r="AG235">
        <v>0.00241860259596972</v>
      </c>
      <c r="AH235">
        <v>0.0237836357551322</v>
      </c>
      <c r="AI235">
        <v>0.00928291148098507</v>
      </c>
      <c r="AJ235">
        <v>0.0041511059334518</v>
      </c>
      <c r="AK235">
        <v>0.0109535425078756</v>
      </c>
      <c r="AL235">
        <v>0.0181895584227816</v>
      </c>
      <c r="AM235">
        <v>0.010769587972297</v>
      </c>
      <c r="AN235">
        <v>0.0102258180766858</v>
      </c>
      <c r="AO235">
        <v>-0.000745333558941582</v>
      </c>
      <c r="AP235">
        <v>-0.011466145043147</v>
      </c>
      <c r="AR235">
        <f t="shared" si="48"/>
        <v>0.00999162959476685</v>
      </c>
      <c r="AS235">
        <f t="shared" si="49"/>
        <v>0.0168683807699027</v>
      </c>
      <c r="AT235">
        <f t="shared" si="50"/>
        <v>-0.00128573949244632</v>
      </c>
      <c r="AU235">
        <f t="shared" si="51"/>
        <v>0.0213564014735243</v>
      </c>
      <c r="AV235">
        <f t="shared" si="52"/>
        <v>0.00586531554058204</v>
      </c>
      <c r="AW235">
        <f t="shared" si="53"/>
        <v>0.00149729867439861</v>
      </c>
      <c r="AX235">
        <f t="shared" si="54"/>
        <v>0.00708670367443596</v>
      </c>
      <c r="AY235">
        <f t="shared" si="55"/>
        <v>0.0164352825310225</v>
      </c>
      <c r="AZ235">
        <f t="shared" si="56"/>
        <v>0.00785701170997497</v>
      </c>
      <c r="BA235">
        <f t="shared" si="57"/>
        <v>0.00683401735308714</v>
      </c>
      <c r="BB235">
        <f t="shared" si="58"/>
        <v>-0.0069344722406531</v>
      </c>
      <c r="BC235">
        <f t="shared" si="59"/>
        <v>-0.0169205874008434</v>
      </c>
    </row>
    <row r="236" customHeight="1" spans="1:55">
      <c r="A236" s="39">
        <v>45379</v>
      </c>
      <c r="C236" s="7">
        <f>(PFC.NS!F234-PFC.NS!B234)/PFC.NS!B234</f>
        <v>0.014822551496218</v>
      </c>
      <c r="D236" s="7">
        <f>(RECLTD.NS!F234-RECLTD.NS!B234)/RECLTD.NS!B234</f>
        <v>0.0112107623318386</v>
      </c>
      <c r="E236" s="7">
        <f>(OIL.NS!F234-OIL.NS!B234)/OIL.NS!B234</f>
        <v>-0.0061263547089722</v>
      </c>
      <c r="F236" s="7">
        <f>(ONGC.NS!F234-ONGC.NS!B234)/ONGC.NS!B234</f>
        <v>0.0213373051779474</v>
      </c>
      <c r="G236" s="7">
        <f>(IOC.NS!F234-IOC.NS!B234)/IOC.NS!B234</f>
        <v>0.00599700149925037</v>
      </c>
      <c r="H236" s="7">
        <f>GAIL.NS!F234/GAIL.NS!B234-1</f>
        <v>-0.00165427620664105</v>
      </c>
      <c r="I236" s="7">
        <f>ENGINERSIN.NS!F234/ENGINERSIN.NS!B234-1</f>
        <v>-0.00517242857142863</v>
      </c>
      <c r="J236" s="7">
        <f>CONCOR.NS!F234/CONCOR.NS!B234-1</f>
        <v>0.0150747710011507</v>
      </c>
      <c r="K236" s="7">
        <f>COALINDIA.NS!F234/COALINDIA.NS!B234-1</f>
        <v>0.00953489767441873</v>
      </c>
      <c r="L236" s="7">
        <f>BEL.NS!F234/BEL.NS!B234-1</f>
        <v>0.00498753117206974</v>
      </c>
      <c r="M236" s="7">
        <f>COCHINSHIP.NS!F234/COCHINSHIP.NS!B234-1</f>
        <v>-0.013131124841355</v>
      </c>
      <c r="N236" s="7">
        <f>SJVN.NS!F234/SJVN.NS!B234-1</f>
        <v>-0.0201775622247367</v>
      </c>
      <c r="R236" s="7">
        <f t="shared" si="0"/>
        <v>0.0388705760959268</v>
      </c>
      <c r="S236" s="7">
        <f t="shared" si="1"/>
        <v>0.0352025776551294</v>
      </c>
      <c r="T236" s="7">
        <f t="shared" si="2"/>
        <v>0.0217592888991476</v>
      </c>
      <c r="U236" s="7">
        <f t="shared" si="3"/>
        <v>0.0512961194196368</v>
      </c>
      <c r="V236" s="7">
        <f t="shared" si="4"/>
        <v>0.0417489465801987</v>
      </c>
      <c r="W236" s="7">
        <f t="shared" si="5"/>
        <v>0.0225822336109592</v>
      </c>
      <c r="X236" s="7">
        <f t="shared" si="6"/>
        <v>0.00425078841138541</v>
      </c>
      <c r="Y236" s="7">
        <f t="shared" si="7"/>
        <v>0.0231210482326411</v>
      </c>
      <c r="Z236" s="7">
        <f t="shared" si="8"/>
        <v>0.0503237865405153</v>
      </c>
      <c r="AA236" s="7">
        <f t="shared" si="9"/>
        <v>0.0130763342273437</v>
      </c>
      <c r="AB236" s="7">
        <f t="shared" si="10"/>
        <v>-0.00692455439953288</v>
      </c>
      <c r="AC236" s="41">
        <f t="shared" si="11"/>
        <v>-0.0105795844374768</v>
      </c>
      <c r="AE236">
        <v>0.0276725266025078</v>
      </c>
      <c r="AF236">
        <v>0.0209540618757631</v>
      </c>
      <c r="AG236">
        <v>-0.0155302176952644</v>
      </c>
      <c r="AH236">
        <v>0.00687801228772454</v>
      </c>
      <c r="AI236">
        <v>0.00890213594059325</v>
      </c>
      <c r="AJ236">
        <v>0.00715469737678689</v>
      </c>
      <c r="AK236">
        <v>0.0426524697277052</v>
      </c>
      <c r="AL236">
        <v>0.0225862424659767</v>
      </c>
      <c r="AM236">
        <v>0.0181480345783148</v>
      </c>
      <c r="AN236">
        <v>0.0465426018900855</v>
      </c>
      <c r="AO236">
        <v>0.104981918184965</v>
      </c>
      <c r="AP236">
        <v>0.0324177490479212</v>
      </c>
      <c r="AR236">
        <f t="shared" si="48"/>
        <v>0.022820385747432</v>
      </c>
      <c r="AS236">
        <f t="shared" si="49"/>
        <v>0.0156267238562392</v>
      </c>
      <c r="AT236">
        <f t="shared" si="50"/>
        <v>-0.0192345597836804</v>
      </c>
      <c r="AU236">
        <f t="shared" si="51"/>
        <v>0.00445077800611671</v>
      </c>
      <c r="AV236">
        <f t="shared" si="52"/>
        <v>0.00548454000019022</v>
      </c>
      <c r="AW236">
        <f t="shared" si="53"/>
        <v>0.0045008901177337</v>
      </c>
      <c r="AX236">
        <f t="shared" si="54"/>
        <v>0.0387856308942656</v>
      </c>
      <c r="AY236">
        <f t="shared" si="55"/>
        <v>0.0208319665742176</v>
      </c>
      <c r="AZ236">
        <f t="shared" si="56"/>
        <v>0.0152354583159928</v>
      </c>
      <c r="BA236">
        <f t="shared" si="57"/>
        <v>0.0431508011664868</v>
      </c>
      <c r="BB236">
        <f t="shared" si="58"/>
        <v>0.0987927795032531</v>
      </c>
      <c r="BC236">
        <f t="shared" si="59"/>
        <v>0.0269633066902248</v>
      </c>
    </row>
    <row r="237" customHeight="1" spans="1:55">
      <c r="A237" s="39">
        <v>45383</v>
      </c>
      <c r="C237" s="7">
        <f>(PFC.NS!F235-PFC.NS!B235)/PFC.NS!B235</f>
        <v>0.0156962329113924</v>
      </c>
      <c r="D237" s="7">
        <f>(RECLTD.NS!F235-RECLTD.NS!B235)/RECLTD.NS!B235</f>
        <v>0.0166666401766004</v>
      </c>
      <c r="E237" s="7">
        <f>(OIL.NS!F235-OIL.NS!B235)/OIL.NS!B235</f>
        <v>-0.0252350128695698</v>
      </c>
      <c r="F237" s="7">
        <f>(ONGC.NS!F235-ONGC.NS!B235)/ONGC.NS!B235</f>
        <v>0.00690172013736485</v>
      </c>
      <c r="G237" s="7">
        <f>(IOC.NS!F235-IOC.NS!B235)/IOC.NS!B235</f>
        <v>-0.00411884090824665</v>
      </c>
      <c r="H237" s="7">
        <f>GAIL.NS!F235/GAIL.NS!B235-1</f>
        <v>0.00523711152934214</v>
      </c>
      <c r="I237" s="7">
        <f>ENGINERSIN.NS!F235/ENGINERSIN.NS!B235-1</f>
        <v>0.03359492987528</v>
      </c>
      <c r="J237" s="7">
        <f>CONCOR.NS!F235/CONCOR.NS!B235-1</f>
        <v>0.00922818791946312</v>
      </c>
      <c r="K237" s="7">
        <f>COALINDIA.NS!F235/COALINDIA.NS!B235-1</f>
        <v>0.0122509179138743</v>
      </c>
      <c r="L237" s="7">
        <f>BEL.NS!F235/BEL.NS!B235-1</f>
        <v>0.0297561268292683</v>
      </c>
      <c r="M237" s="7">
        <f>COCHINSHIP.NS!F235/COCHINSHIP.NS!B235-1</f>
        <v>0.091657258173619</v>
      </c>
      <c r="N237" s="7">
        <f>SJVN.NS!F235/SJVN.NS!B235-1</f>
        <v>0.0220049312633643</v>
      </c>
      <c r="R237" s="7">
        <f t="shared" si="0"/>
        <v>0.0397442575111012</v>
      </c>
      <c r="S237" s="7">
        <f t="shared" si="1"/>
        <v>0.0406584554998913</v>
      </c>
      <c r="T237" s="7">
        <f t="shared" si="2"/>
        <v>0.00265063073855001</v>
      </c>
      <c r="U237" s="7">
        <f t="shared" si="3"/>
        <v>0.0368605343790542</v>
      </c>
      <c r="V237" s="7">
        <f t="shared" si="4"/>
        <v>0.0316331041727017</v>
      </c>
      <c r="W237" s="7">
        <f t="shared" si="5"/>
        <v>0.0294736213469424</v>
      </c>
      <c r="X237" s="7">
        <f t="shared" si="6"/>
        <v>0.043018146858094</v>
      </c>
      <c r="Y237" s="7">
        <f t="shared" si="7"/>
        <v>0.0172744651509535</v>
      </c>
      <c r="Z237" s="7">
        <f t="shared" si="8"/>
        <v>0.0530398067799709</v>
      </c>
      <c r="AA237" s="7">
        <f t="shared" si="9"/>
        <v>0.0378449298845423</v>
      </c>
      <c r="AB237" s="7">
        <f t="shared" si="10"/>
        <v>0.0978638286154412</v>
      </c>
      <c r="AC237" s="41">
        <f t="shared" si="11"/>
        <v>0.0316029090506242</v>
      </c>
      <c r="AE237">
        <v>0.0157035090981768</v>
      </c>
      <c r="AF237">
        <v>0.00703199756976827</v>
      </c>
      <c r="AG237">
        <v>0.0640624814527186</v>
      </c>
      <c r="AH237">
        <v>0.0095871163097958</v>
      </c>
      <c r="AI237">
        <v>0.0288271354044336</v>
      </c>
      <c r="AJ237">
        <v>0.00519622105382604</v>
      </c>
      <c r="AK237">
        <v>0.0349685978377469</v>
      </c>
      <c r="AL237">
        <v>0.016324847872553</v>
      </c>
      <c r="AM237">
        <v>0.00259819180332341</v>
      </c>
      <c r="AN237">
        <v>0.0458307182409297</v>
      </c>
      <c r="AO237">
        <v>0.0171504448983367</v>
      </c>
      <c r="AP237">
        <v>0.0550740012784935</v>
      </c>
      <c r="AR237">
        <f t="shared" si="48"/>
        <v>0.010851368243101</v>
      </c>
      <c r="AS237">
        <f t="shared" si="49"/>
        <v>0.00170465955024439</v>
      </c>
      <c r="AT237">
        <f t="shared" si="50"/>
        <v>0.0603581393643026</v>
      </c>
      <c r="AU237">
        <f t="shared" si="51"/>
        <v>0.00715988202818797</v>
      </c>
      <c r="AV237">
        <f t="shared" si="52"/>
        <v>0.0254095394640306</v>
      </c>
      <c r="AW237">
        <f t="shared" si="53"/>
        <v>0.00254241379477285</v>
      </c>
      <c r="AX237">
        <f t="shared" si="54"/>
        <v>0.0311017590043073</v>
      </c>
      <c r="AY237">
        <f t="shared" si="55"/>
        <v>0.0145705719807939</v>
      </c>
      <c r="AZ237">
        <f t="shared" si="56"/>
        <v>-0.00031438445899862</v>
      </c>
      <c r="BA237">
        <f t="shared" si="57"/>
        <v>0.042438917517331</v>
      </c>
      <c r="BB237">
        <f t="shared" si="58"/>
        <v>0.0109613062166251</v>
      </c>
      <c r="BC237">
        <f t="shared" si="59"/>
        <v>0.0496195589207971</v>
      </c>
    </row>
    <row r="238" customHeight="1" spans="1:55">
      <c r="A238" s="39">
        <v>45384</v>
      </c>
      <c r="C238" s="7">
        <f>(PFC.NS!F236-PFC.NS!B236)/PFC.NS!B236</f>
        <v>0.0114157485122496</v>
      </c>
      <c r="D238" s="7">
        <f>(RECLTD.NS!F236-RECLTD.NS!B236)/RECLTD.NS!B236</f>
        <v>0.00411343153210778</v>
      </c>
      <c r="E238" s="7">
        <f>(OIL.NS!F236-OIL.NS!B236)/OIL.NS!B236</f>
        <v>0.058991556302521</v>
      </c>
      <c r="F238" s="7">
        <f>(ONGC.NS!F236-ONGC.NS!B236)/ONGC.NS!B236</f>
        <v>0.00888557551531484</v>
      </c>
      <c r="G238" s="7">
        <f>(IOC.NS!F236-IOC.NS!B236)/IOC.NS!B236</f>
        <v>0.0283353197757492</v>
      </c>
      <c r="H238" s="7">
        <f>GAIL.NS!F236/GAIL.NS!B236-1</f>
        <v>0.00163936065573766</v>
      </c>
      <c r="I238" s="7">
        <f>ENGINERSIN.NS!F236/ENGINERSIN.NS!B236-1</f>
        <v>0.0343601895734598</v>
      </c>
      <c r="J238" s="7">
        <f>CONCOR.NS!F236/CONCOR.NS!B236-1</f>
        <v>0.0144911238938052</v>
      </c>
      <c r="K238" s="7">
        <f>COALINDIA.NS!F236/COALINDIA.NS!B236-1</f>
        <v>0.00260157002877248</v>
      </c>
      <c r="L238" s="7">
        <f>BEL.NS!F236/BEL.NS!B236-1</f>
        <v>0.0339181286549708</v>
      </c>
      <c r="M238" s="7">
        <f>COCHINSHIP.NS!F236/COCHINSHIP.NS!B236-1</f>
        <v>0.0163536688028847</v>
      </c>
      <c r="N238" s="7">
        <f>SJVN.NS!F236/SJVN.NS!B236-1</f>
        <v>0.0528407000848741</v>
      </c>
      <c r="R238" s="7">
        <f t="shared" si="0"/>
        <v>0.0354637731119584</v>
      </c>
      <c r="S238" s="7">
        <f t="shared" si="1"/>
        <v>0.0281052468553986</v>
      </c>
      <c r="T238" s="7">
        <f t="shared" si="2"/>
        <v>0.0868771999106407</v>
      </c>
      <c r="U238" s="7">
        <f t="shared" si="3"/>
        <v>0.0388443897570042</v>
      </c>
      <c r="V238" s="7">
        <f t="shared" si="4"/>
        <v>0.0640872648566976</v>
      </c>
      <c r="W238" s="7">
        <f t="shared" si="5"/>
        <v>0.0258758704733379</v>
      </c>
      <c r="X238" s="7">
        <f t="shared" si="6"/>
        <v>0.0437834065562738</v>
      </c>
      <c r="Y238" s="7">
        <f t="shared" si="7"/>
        <v>0.0225374011252956</v>
      </c>
      <c r="Z238" s="7">
        <f t="shared" si="8"/>
        <v>0.0433904588948691</v>
      </c>
      <c r="AA238" s="7">
        <f t="shared" si="9"/>
        <v>0.0420069317102447</v>
      </c>
      <c r="AB238" s="7">
        <f t="shared" si="10"/>
        <v>0.0225602392447068</v>
      </c>
      <c r="AC238" s="41">
        <f t="shared" si="11"/>
        <v>0.0624386778721339</v>
      </c>
      <c r="AE238">
        <v>0.0235219674457184</v>
      </c>
      <c r="AF238">
        <v>0.0218593771019727</v>
      </c>
      <c r="AG238">
        <v>0.00876963629394111</v>
      </c>
      <c r="AH238">
        <v>0.0104044233956401</v>
      </c>
      <c r="AI238">
        <v>-0.00287439122091592</v>
      </c>
      <c r="AJ238">
        <v>0.0311518361813838</v>
      </c>
      <c r="AK238">
        <v>0.0120688885447479</v>
      </c>
      <c r="AL238">
        <v>-0.00344061290301686</v>
      </c>
      <c r="AM238">
        <v>0.0051760844019781</v>
      </c>
      <c r="AN238">
        <v>0.0022598879674375</v>
      </c>
      <c r="AO238">
        <v>0.0870579393631687</v>
      </c>
      <c r="AP238">
        <v>0.00639465019612107</v>
      </c>
      <c r="AR238">
        <f t="shared" si="48"/>
        <v>0.0186698265906426</v>
      </c>
      <c r="AS238">
        <f t="shared" si="49"/>
        <v>0.0165320390824488</v>
      </c>
      <c r="AT238">
        <f t="shared" si="50"/>
        <v>0.00506529420552507</v>
      </c>
      <c r="AU238">
        <f t="shared" si="51"/>
        <v>0.00797718911403226</v>
      </c>
      <c r="AV238">
        <f t="shared" si="52"/>
        <v>-0.00629198716131895</v>
      </c>
      <c r="AW238">
        <f t="shared" si="53"/>
        <v>0.0284980289223306</v>
      </c>
      <c r="AX238">
        <f t="shared" si="54"/>
        <v>0.00820204971130831</v>
      </c>
      <c r="AY238">
        <f t="shared" si="55"/>
        <v>-0.00519488879477596</v>
      </c>
      <c r="AZ238">
        <f t="shared" si="56"/>
        <v>0.00226350813965607</v>
      </c>
      <c r="BA238">
        <f t="shared" si="57"/>
        <v>-0.0011319127561612</v>
      </c>
      <c r="BB238">
        <f t="shared" si="58"/>
        <v>0.0808688006814572</v>
      </c>
      <c r="BC238">
        <f t="shared" si="59"/>
        <v>0.000940207838424674</v>
      </c>
    </row>
    <row r="239" customHeight="1" spans="1:55">
      <c r="A239" s="39">
        <v>45385</v>
      </c>
      <c r="C239" s="7">
        <f>(PFC.NS!F237-PFC.NS!B237)/PFC.NS!B237</f>
        <v>0.0302469135802469</v>
      </c>
      <c r="D239" s="7">
        <f>(RECLTD.NS!F237-RECLTD.NS!B237)/RECLTD.NS!B237</f>
        <v>0.0326761799196474</v>
      </c>
      <c r="E239" s="7">
        <f>(OIL.NS!F237-OIL.NS!B237)/OIL.NS!B237</f>
        <v>0.00880820220821602</v>
      </c>
      <c r="F239" s="7">
        <f>(ONGC.NS!F237-ONGC.NS!B237)/ONGC.NS!B237</f>
        <v>0.00109077627009394</v>
      </c>
      <c r="G239" s="7">
        <f>(IOC.NS!F237-IOC.NS!B237)/IOC.NS!B237</f>
        <v>-0.00287026411372441</v>
      </c>
      <c r="H239" s="7">
        <f>GAIL.NS!F237/GAIL.NS!B237-1</f>
        <v>0.0277174239130435</v>
      </c>
      <c r="I239" s="7">
        <f>ENGINERSIN.NS!F237/ENGINERSIN.NS!B237-1</f>
        <v>0.0226851574074074</v>
      </c>
      <c r="J239" s="7">
        <f>CONCOR.NS!F237/CONCOR.NS!B237-1</f>
        <v>-0.00343470077683217</v>
      </c>
      <c r="K239" s="7">
        <f>COALINDIA.NS!F237/COALINDIA.NS!B237-1</f>
        <v>0.00518950346959834</v>
      </c>
      <c r="L239" s="7">
        <f>BEL.NS!F237/BEL.NS!B237-1</f>
        <v>-0.000902106462364993</v>
      </c>
      <c r="M239" s="7">
        <f>COCHINSHIP.NS!F237/COCHINSHIP.NS!B237-1</f>
        <v>0.0899087464503043</v>
      </c>
      <c r="N239" s="7">
        <f>SJVN.NS!F237/SJVN.NS!B237-1</f>
        <v>0.0102273181818182</v>
      </c>
      <c r="R239" s="7">
        <f t="shared" si="0"/>
        <v>0.0542949381799557</v>
      </c>
      <c r="S239" s="7">
        <f t="shared" si="1"/>
        <v>0.0566679952429383</v>
      </c>
      <c r="T239" s="7">
        <f t="shared" si="2"/>
        <v>0.0366938458163358</v>
      </c>
      <c r="U239" s="7">
        <f t="shared" si="3"/>
        <v>0.0310495905117833</v>
      </c>
      <c r="V239" s="7">
        <f t="shared" si="4"/>
        <v>0.0328816809672239</v>
      </c>
      <c r="W239" s="7">
        <f t="shared" si="5"/>
        <v>0.0519539337306438</v>
      </c>
      <c r="X239" s="7">
        <f t="shared" si="6"/>
        <v>0.0321083743902214</v>
      </c>
      <c r="Y239" s="7">
        <f t="shared" si="7"/>
        <v>0.00461157645465818</v>
      </c>
      <c r="Z239" s="7">
        <f t="shared" si="8"/>
        <v>0.0459783923356949</v>
      </c>
      <c r="AA239" s="7">
        <f t="shared" si="9"/>
        <v>0.00718669659290894</v>
      </c>
      <c r="AB239" s="7">
        <f t="shared" si="10"/>
        <v>0.0961153168921265</v>
      </c>
      <c r="AC239" s="41">
        <f t="shared" si="11"/>
        <v>0.019825295969078</v>
      </c>
      <c r="AE239">
        <v>-0.00540704231124617</v>
      </c>
      <c r="AF239">
        <v>-0.000316459737538668</v>
      </c>
      <c r="AG239">
        <v>-0.0221100524692439</v>
      </c>
      <c r="AH239">
        <v>-0.0233316578970997</v>
      </c>
      <c r="AI239">
        <v>-0.0235922001125954</v>
      </c>
      <c r="AJ239">
        <v>-0.0138447683097849</v>
      </c>
      <c r="AK239">
        <v>-0.00181238837755882</v>
      </c>
      <c r="AL239">
        <v>-0.000328286273566494</v>
      </c>
      <c r="AM239">
        <v>0.0074915226593281</v>
      </c>
      <c r="AN239">
        <v>-0.00543232205909909</v>
      </c>
      <c r="AO239">
        <v>-0.00499077489915622</v>
      </c>
      <c r="AP239">
        <v>-0.0124507096522063</v>
      </c>
      <c r="AR239">
        <f t="shared" si="48"/>
        <v>-0.010259183166322</v>
      </c>
      <c r="AS239">
        <f t="shared" si="49"/>
        <v>-0.00564379775706256</v>
      </c>
      <c r="AT239">
        <f t="shared" si="50"/>
        <v>-0.0258143945576599</v>
      </c>
      <c r="AU239">
        <f t="shared" si="51"/>
        <v>-0.0257588921787075</v>
      </c>
      <c r="AV239">
        <f t="shared" si="52"/>
        <v>-0.0270097960529984</v>
      </c>
      <c r="AW239">
        <f t="shared" si="53"/>
        <v>-0.0164985755688381</v>
      </c>
      <c r="AX239">
        <f t="shared" si="54"/>
        <v>-0.00567922721099843</v>
      </c>
      <c r="AY239">
        <f t="shared" si="55"/>
        <v>-0.00208256216532559</v>
      </c>
      <c r="AZ239">
        <f t="shared" si="56"/>
        <v>0.00457894639700607</v>
      </c>
      <c r="BA239">
        <f t="shared" si="57"/>
        <v>-0.0088241227826978</v>
      </c>
      <c r="BB239">
        <f t="shared" si="58"/>
        <v>-0.0111799135808677</v>
      </c>
      <c r="BC239">
        <f t="shared" si="59"/>
        <v>-0.0179051520099027</v>
      </c>
    </row>
    <row r="240" customHeight="1" spans="1:55">
      <c r="A240" s="39">
        <v>45386</v>
      </c>
      <c r="C240" s="7">
        <f>(PFC.NS!F238-PFC.NS!B238)/PFC.NS!B238</f>
        <v>-0.012139980783528</v>
      </c>
      <c r="D240" s="7">
        <f>(RECLTD.NS!F238-RECLTD.NS!B238)/RECLTD.NS!B238</f>
        <v>-0.0091992350206791</v>
      </c>
      <c r="E240" s="7">
        <f>(OIL.NS!F238-OIL.NS!B238)/OIL.NS!B238</f>
        <v>-0.0269953051643192</v>
      </c>
      <c r="F240" s="7">
        <f>(ONGC.NS!F238-ONGC.NS!B238)/ONGC.NS!B238</f>
        <v>-0.0346312370636548</v>
      </c>
      <c r="G240" s="7">
        <f>(IOC.NS!F238-IOC.NS!B238)/IOC.NS!B238</f>
        <v>-0.0250000344827587</v>
      </c>
      <c r="H240" s="7">
        <f>GAIL.NS!F238/GAIL.NS!B238-1</f>
        <v>-0.0207403363729115</v>
      </c>
      <c r="I240" s="7">
        <f>ENGINERSIN.NS!F238/ENGINERSIN.NS!B238-1</f>
        <v>-0.00720398899944208</v>
      </c>
      <c r="J240" s="7">
        <f>CONCOR.NS!F238/CONCOR.NS!B238-1</f>
        <v>-0.00690214782608689</v>
      </c>
      <c r="K240" s="7">
        <f>COALINDIA.NS!F238/COALINDIA.NS!B238-1</f>
        <v>-0.00255554222222221</v>
      </c>
      <c r="L240" s="7">
        <f>BEL.NS!F238/BEL.NS!B238-1</f>
        <v>-0.0143176599552572</v>
      </c>
      <c r="M240" s="7">
        <f>COCHINSHIP.NS!F238/COCHINSHIP.NS!B238-1</f>
        <v>-0.00622672026022308</v>
      </c>
      <c r="N240" s="7">
        <f>SJVN.NS!F238/SJVN.NS!B238-1</f>
        <v>-0.0193596868348545</v>
      </c>
      <c r="R240" s="7">
        <f t="shared" si="0"/>
        <v>0.0119080438161808</v>
      </c>
      <c r="S240" s="7">
        <f t="shared" si="1"/>
        <v>0.0147925803026118</v>
      </c>
      <c r="T240" s="7">
        <f t="shared" si="2"/>
        <v>0.000890338443800515</v>
      </c>
      <c r="U240" s="7">
        <f t="shared" si="3"/>
        <v>-0.00467242282196547</v>
      </c>
      <c r="V240" s="7">
        <f t="shared" si="4"/>
        <v>0.0107519105981897</v>
      </c>
      <c r="W240" s="7">
        <f t="shared" si="5"/>
        <v>0.00349617344468874</v>
      </c>
      <c r="X240" s="7">
        <f t="shared" si="6"/>
        <v>0.00221922798337196</v>
      </c>
      <c r="Y240" s="7">
        <f t="shared" si="7"/>
        <v>0.00114412940540345</v>
      </c>
      <c r="Z240" s="7">
        <f t="shared" si="8"/>
        <v>0.0382333466438744</v>
      </c>
      <c r="AA240" s="7">
        <f t="shared" si="9"/>
        <v>-0.00622885689998331</v>
      </c>
      <c r="AB240" s="7">
        <f t="shared" si="10"/>
        <v>-2.01498184009318e-5</v>
      </c>
      <c r="AC240" s="41">
        <f t="shared" si="11"/>
        <v>-0.00976170904759463</v>
      </c>
      <c r="AE240">
        <v>0.00432794141767149</v>
      </c>
      <c r="AF240">
        <v>-0.00486513492678146</v>
      </c>
      <c r="AG240">
        <v>0.0106388618901856</v>
      </c>
      <c r="AH240">
        <v>-0.00391093887650612</v>
      </c>
      <c r="AI240">
        <v>-0.00977347646004768</v>
      </c>
      <c r="AJ240">
        <v>0.0225324310806961</v>
      </c>
      <c r="AK240">
        <v>0.00542740820356527</v>
      </c>
      <c r="AL240">
        <v>0.0214933707629097</v>
      </c>
      <c r="AM240">
        <v>-0.00424201118769002</v>
      </c>
      <c r="AN240">
        <v>0.0188854397562176</v>
      </c>
      <c r="AO240">
        <v>0.0110672154952959</v>
      </c>
      <c r="AP240">
        <v>0.0277067301948355</v>
      </c>
      <c r="AR240">
        <f t="shared" si="48"/>
        <v>-0.000524199437404358</v>
      </c>
      <c r="AS240">
        <f t="shared" si="49"/>
        <v>-0.0101924729463053</v>
      </c>
      <c r="AT240">
        <f t="shared" si="50"/>
        <v>0.00693451980176956</v>
      </c>
      <c r="AU240">
        <f t="shared" si="51"/>
        <v>-0.00633817315811394</v>
      </c>
      <c r="AV240">
        <f t="shared" si="52"/>
        <v>-0.0131910724004507</v>
      </c>
      <c r="AW240">
        <f t="shared" si="53"/>
        <v>0.0198786238216429</v>
      </c>
      <c r="AX240">
        <f t="shared" si="54"/>
        <v>0.00156056937012566</v>
      </c>
      <c r="AY240">
        <f t="shared" si="55"/>
        <v>0.0197390948711506</v>
      </c>
      <c r="AZ240">
        <f t="shared" si="56"/>
        <v>-0.00715458745001206</v>
      </c>
      <c r="BA240">
        <f t="shared" si="57"/>
        <v>0.0154936390326189</v>
      </c>
      <c r="BB240">
        <f t="shared" si="58"/>
        <v>0.00487807681358436</v>
      </c>
      <c r="BC240">
        <f t="shared" si="59"/>
        <v>0.0222522878371392</v>
      </c>
    </row>
    <row r="241" customHeight="1" spans="1:55">
      <c r="A241" s="39">
        <v>45387</v>
      </c>
      <c r="C241" s="7">
        <f>(PFC.NS!F239-PFC.NS!B239)/PFC.NS!B239</f>
        <v>0.00433732048192767</v>
      </c>
      <c r="D241" s="7">
        <f>(RECLTD.NS!F239-RECLTD.NS!B239)/RECLTD.NS!B239</f>
        <v>-0.00274897021884924</v>
      </c>
      <c r="E241" s="7">
        <f>(OIL.NS!F239-OIL.NS!B239)/OIL.NS!B239</f>
        <v>0.00568144056390275</v>
      </c>
      <c r="F241" s="7">
        <f>(ONGC.NS!F239-ONGC.NS!B239)/ONGC.NS!B239</f>
        <v>0.000373365681388141</v>
      </c>
      <c r="G241" s="7">
        <f>(IOC.NS!F239-IOC.NS!B239)/IOC.NS!B239</f>
        <v>-0.00473935418117264</v>
      </c>
      <c r="H241" s="7">
        <f>GAIL.NS!F239/GAIL.NS!B239-1</f>
        <v>0.0244361067309793</v>
      </c>
      <c r="I241" s="7">
        <f>ENGINERSIN.NS!F239/ENGINERSIN.NS!B239-1</f>
        <v>0.00772725909090899</v>
      </c>
      <c r="J241" s="7">
        <f>CONCOR.NS!F239/CONCOR.NS!B239-1</f>
        <v>0.0217260170509228</v>
      </c>
      <c r="K241" s="7">
        <f>COALINDIA.NS!F239/COALINDIA.NS!B239-1</f>
        <v>-0.00401111532033427</v>
      </c>
      <c r="L241" s="7">
        <f>BEL.NS!F239/BEL.NS!B239-1</f>
        <v>0.0188336459586935</v>
      </c>
      <c r="M241" s="7">
        <f>COCHINSHIP.NS!F239/COCHINSHIP.NS!B239-1</f>
        <v>0.0124069484600782</v>
      </c>
      <c r="N241" s="7">
        <f>SJVN.NS!F239/SJVN.NS!B239-1</f>
        <v>0.0288752874372968</v>
      </c>
      <c r="R241" s="7">
        <f t="shared" si="0"/>
        <v>0.0283853450816365</v>
      </c>
      <c r="S241" s="7">
        <f t="shared" si="1"/>
        <v>0.0212428451044416</v>
      </c>
      <c r="T241" s="7">
        <f t="shared" si="2"/>
        <v>0.0335670841720225</v>
      </c>
      <c r="U241" s="7">
        <f t="shared" si="3"/>
        <v>0.0303321799230775</v>
      </c>
      <c r="V241" s="7">
        <f t="shared" si="4"/>
        <v>0.0310125908997757</v>
      </c>
      <c r="W241" s="7">
        <f t="shared" si="5"/>
        <v>0.0486726165485795</v>
      </c>
      <c r="X241" s="7">
        <f t="shared" si="6"/>
        <v>0.017150476073723</v>
      </c>
      <c r="Y241" s="7">
        <f t="shared" si="7"/>
        <v>0.0297722942824132</v>
      </c>
      <c r="Z241" s="7">
        <f t="shared" si="8"/>
        <v>0.0367777735457623</v>
      </c>
      <c r="AA241" s="7">
        <f t="shared" si="9"/>
        <v>0.0269224490139675</v>
      </c>
      <c r="AB241" s="7">
        <f t="shared" si="10"/>
        <v>0.0186135189019003</v>
      </c>
      <c r="AC241" s="41">
        <f t="shared" si="11"/>
        <v>0.0384732652245567</v>
      </c>
      <c r="AE241">
        <v>-0.0155959929509848</v>
      </c>
      <c r="AF241">
        <v>-0.0391359118306708</v>
      </c>
      <c r="AG241">
        <v>-0.00606553814931399</v>
      </c>
      <c r="AH241">
        <v>0.00910188125412664</v>
      </c>
      <c r="AI241">
        <v>0.0135976258813553</v>
      </c>
      <c r="AJ241">
        <v>0.0510966826623047</v>
      </c>
      <c r="AK241">
        <v>0.0165514718958662</v>
      </c>
      <c r="AL241">
        <v>-0.0240139726453939</v>
      </c>
      <c r="AM241">
        <v>0.00100627726270905</v>
      </c>
      <c r="AN241">
        <v>-0.00424059108250279</v>
      </c>
      <c r="AO241">
        <v>0.0540088073198082</v>
      </c>
      <c r="AP241">
        <v>-0.00221802678732806</v>
      </c>
      <c r="AR241">
        <f t="shared" si="48"/>
        <v>-0.0204481338060606</v>
      </c>
      <c r="AS241">
        <f t="shared" si="49"/>
        <v>-0.0444632498501947</v>
      </c>
      <c r="AT241">
        <f t="shared" si="50"/>
        <v>-0.00976988023773004</v>
      </c>
      <c r="AU241">
        <f t="shared" si="51"/>
        <v>0.00667464697251881</v>
      </c>
      <c r="AV241">
        <f t="shared" si="52"/>
        <v>0.0101800299409523</v>
      </c>
      <c r="AW241">
        <f t="shared" si="53"/>
        <v>0.0484428754032515</v>
      </c>
      <c r="AX241">
        <f t="shared" si="54"/>
        <v>0.0126846330624266</v>
      </c>
      <c r="AY241">
        <f t="shared" si="55"/>
        <v>-0.025768248537153</v>
      </c>
      <c r="AZ241">
        <f t="shared" si="56"/>
        <v>-0.00190629899961298</v>
      </c>
      <c r="BA241">
        <f t="shared" si="57"/>
        <v>-0.0076323918061015</v>
      </c>
      <c r="BB241">
        <f t="shared" si="58"/>
        <v>0.0478196686380967</v>
      </c>
      <c r="BC241">
        <f t="shared" si="59"/>
        <v>-0.00767246914502445</v>
      </c>
    </row>
    <row r="242" customHeight="1" spans="1:55">
      <c r="A242" s="39">
        <v>45390</v>
      </c>
      <c r="C242" s="7">
        <f>(PFC.NS!F240-PFC.NS!B240)/PFC.NS!B240</f>
        <v>-0.0206443770883055</v>
      </c>
      <c r="D242" s="7">
        <f>(RECLTD.NS!F240-RECLTD.NS!B240)/RECLTD.NS!B240</f>
        <v>-0.0401100889378325</v>
      </c>
      <c r="E242" s="7">
        <f>(OIL.NS!F240-OIL.NS!B240)/OIL.NS!B240</f>
        <v>-0.0156028747044918</v>
      </c>
      <c r="F242" s="7">
        <f>(ONGC.NS!F240-ONGC.NS!B240)/ONGC.NS!B240</f>
        <v>0.0106522374428214</v>
      </c>
      <c r="G242" s="7">
        <f>(IOC.NS!F240-IOC.NS!B240)/IOC.NS!B240</f>
        <v>0.007692325443787</v>
      </c>
      <c r="H242" s="7">
        <f>GAIL.NS!F240/GAIL.NS!B240-1</f>
        <v>0.0507720327018262</v>
      </c>
      <c r="I242" s="7">
        <f>ENGINERSIN.NS!F240/ENGINERSIN.NS!B240-1</f>
        <v>0.0107623049327354</v>
      </c>
      <c r="J242" s="7">
        <f>CONCOR.NS!F240/CONCOR.NS!B240-1</f>
        <v>-0.0242505610278373</v>
      </c>
      <c r="K242" s="7">
        <f>COALINDIA.NS!F240/COALINDIA.NS!B240-1</f>
        <v>-0.00356348775055682</v>
      </c>
      <c r="L242" s="7">
        <f>BEL.NS!F240/BEL.NS!B240-1</f>
        <v>-0.00886721336022323</v>
      </c>
      <c r="M242" s="7">
        <f>COCHINSHIP.NS!F240/COCHINSHIP.NS!B240-1</f>
        <v>0.0327133617456634</v>
      </c>
      <c r="N242" s="7">
        <f>SJVN.NS!F240/SJVN.NS!B240-1</f>
        <v>-0.00953070423155578</v>
      </c>
      <c r="R242" s="7">
        <f t="shared" si="0"/>
        <v>0.00340364751140333</v>
      </c>
      <c r="S242" s="7">
        <f t="shared" si="1"/>
        <v>-0.0161182736145416</v>
      </c>
      <c r="T242" s="7">
        <f t="shared" si="2"/>
        <v>0.012282768903628</v>
      </c>
      <c r="U242" s="7">
        <f t="shared" si="3"/>
        <v>0.0406110516845107</v>
      </c>
      <c r="V242" s="7">
        <f t="shared" si="4"/>
        <v>0.0434442705247353</v>
      </c>
      <c r="W242" s="7">
        <f t="shared" si="5"/>
        <v>0.0750085425194264</v>
      </c>
      <c r="X242" s="7">
        <f t="shared" si="6"/>
        <v>0.0201855219155495</v>
      </c>
      <c r="Y242" s="7">
        <f t="shared" si="7"/>
        <v>-0.0162042837963469</v>
      </c>
      <c r="Z242" s="7">
        <f t="shared" si="8"/>
        <v>0.0372254011155398</v>
      </c>
      <c r="AA242" s="7">
        <f t="shared" si="9"/>
        <v>-0.000778410304949288</v>
      </c>
      <c r="AB242" s="7">
        <f t="shared" si="10"/>
        <v>0.0389199321874856</v>
      </c>
      <c r="AC242" s="41">
        <f t="shared" si="11"/>
        <v>6.72735557040449e-5</v>
      </c>
      <c r="AE242">
        <v>-0.0186944466403013</v>
      </c>
      <c r="AF242">
        <v>-0.0281771907998274</v>
      </c>
      <c r="AG242">
        <v>0.00821150880833392</v>
      </c>
      <c r="AH242">
        <v>-0.00537678864225029</v>
      </c>
      <c r="AI242">
        <v>-0.0082548169948392</v>
      </c>
      <c r="AJ242">
        <v>0.0153241058717979</v>
      </c>
      <c r="AK242">
        <v>-0.014523772613193</v>
      </c>
      <c r="AL242">
        <v>0.0142179140266285</v>
      </c>
      <c r="AM242">
        <v>-0.0170192623055137</v>
      </c>
      <c r="AN242">
        <v>0.0203681649751171</v>
      </c>
      <c r="AO242">
        <v>-0.0096414502273705</v>
      </c>
      <c r="AP242">
        <v>-0.0331106917008515</v>
      </c>
      <c r="AR242">
        <f t="shared" si="48"/>
        <v>-0.0235465874953771</v>
      </c>
      <c r="AS242">
        <f t="shared" si="49"/>
        <v>-0.0335045288193513</v>
      </c>
      <c r="AT242">
        <f t="shared" si="50"/>
        <v>0.00450716671991788</v>
      </c>
      <c r="AU242">
        <f t="shared" si="51"/>
        <v>-0.00780402292385812</v>
      </c>
      <c r="AV242">
        <f t="shared" si="52"/>
        <v>-0.0116724129352422</v>
      </c>
      <c r="AW242">
        <f t="shared" si="53"/>
        <v>0.0126702986127447</v>
      </c>
      <c r="AX242">
        <f t="shared" si="54"/>
        <v>-0.0183906114466326</v>
      </c>
      <c r="AY242">
        <f t="shared" si="55"/>
        <v>0.0124636381348694</v>
      </c>
      <c r="AZ242">
        <f t="shared" si="56"/>
        <v>-0.0199318385678357</v>
      </c>
      <c r="BA242">
        <f t="shared" si="57"/>
        <v>0.0169763642515184</v>
      </c>
      <c r="BB242">
        <f t="shared" si="58"/>
        <v>-0.015830588909082</v>
      </c>
      <c r="BC242">
        <f t="shared" si="59"/>
        <v>-0.0385651340585479</v>
      </c>
    </row>
    <row r="243" customHeight="1" spans="1:55">
      <c r="A243" s="39">
        <v>45391</v>
      </c>
      <c r="C243" s="7">
        <f>(PFC.NS!F241-PFC.NS!B241)/PFC.NS!B241</f>
        <v>-0.0224514563106796</v>
      </c>
      <c r="D243" s="7">
        <f>(RECLTD.NS!F241-RECLTD.NS!B241)/RECLTD.NS!B241</f>
        <v>-0.0373362576419214</v>
      </c>
      <c r="E243" s="7">
        <f>(OIL.NS!F241-OIL.NS!B241)/OIL.NS!B241</f>
        <v>0.00262700853852609</v>
      </c>
      <c r="F243" s="7">
        <f>(ONGC.NS!F241-ONGC.NS!B241)/ONGC.NS!B241</f>
        <v>-0.00388884444444439</v>
      </c>
      <c r="G243" s="7">
        <f>(IOC.NS!F241-IOC.NS!B241)/IOC.NS!B241</f>
        <v>-0.00938419941348978</v>
      </c>
      <c r="H243" s="7">
        <f>GAIL.NS!F241/GAIL.NS!B241-1</f>
        <v>0.00418722167487684</v>
      </c>
      <c r="I243" s="7">
        <f>ENGINERSIN.NS!F241/ENGINERSIN.NS!B241-1</f>
        <v>-0.0213656651982379</v>
      </c>
      <c r="J243" s="7">
        <f>CONCOR.NS!F241/CONCOR.NS!B241-1</f>
        <v>0.00341929335142477</v>
      </c>
      <c r="K243" s="7">
        <f>COALINDIA.NS!F241/COALINDIA.NS!B241-1</f>
        <v>-0.0197236589331761</v>
      </c>
      <c r="L243" s="7">
        <f>BEL.NS!F241/BEL.NS!B241-1</f>
        <v>0.0149020949968581</v>
      </c>
      <c r="M243" s="7">
        <f>COCHINSHIP.NS!F241/COCHINSHIP.NS!B241-1</f>
        <v>-0.0151184875939733</v>
      </c>
      <c r="N243" s="7">
        <f>SJVN.NS!F241/SJVN.NS!B241-1</f>
        <v>-0.0368459846023431</v>
      </c>
      <c r="R243" s="7">
        <f t="shared" si="0"/>
        <v>0.00159656828902919</v>
      </c>
      <c r="S243" s="7">
        <f t="shared" si="1"/>
        <v>-0.0133444423186306</v>
      </c>
      <c r="T243" s="7">
        <f t="shared" si="2"/>
        <v>0.0305126521466459</v>
      </c>
      <c r="U243" s="7">
        <f t="shared" si="3"/>
        <v>0.026069969797245</v>
      </c>
      <c r="V243" s="7">
        <f t="shared" si="4"/>
        <v>0.0263677456674586</v>
      </c>
      <c r="W243" s="7">
        <f t="shared" si="5"/>
        <v>0.0284237314924771</v>
      </c>
      <c r="X243" s="7">
        <f t="shared" si="6"/>
        <v>-0.0119424482154239</v>
      </c>
      <c r="Y243" s="7">
        <f t="shared" si="7"/>
        <v>0.0114655705829151</v>
      </c>
      <c r="Z243" s="7">
        <f t="shared" si="8"/>
        <v>0.0210652299329205</v>
      </c>
      <c r="AA243" s="7">
        <f t="shared" si="9"/>
        <v>0.0229908980521321</v>
      </c>
      <c r="AB243" s="7">
        <f t="shared" si="10"/>
        <v>-0.00891191715215112</v>
      </c>
      <c r="AC243" s="41">
        <f t="shared" si="11"/>
        <v>-0.0272480068150833</v>
      </c>
      <c r="AE243">
        <v>0.00963682780099737</v>
      </c>
      <c r="AF243">
        <v>0.016979140567484</v>
      </c>
      <c r="AG243">
        <v>0.00340827652738243</v>
      </c>
      <c r="AH243">
        <v>0.0112765329587879</v>
      </c>
      <c r="AI243">
        <v>0.0242737991276081</v>
      </c>
      <c r="AJ243">
        <v>-0.00812716694909322</v>
      </c>
      <c r="AK243">
        <v>0.0038189690869795</v>
      </c>
      <c r="AL243">
        <v>0.0488725687173815</v>
      </c>
      <c r="AM243">
        <v>0.036826298770992</v>
      </c>
      <c r="AN243">
        <v>0.00262642308070731</v>
      </c>
      <c r="AO243">
        <v>-0.0343364209470416</v>
      </c>
      <c r="AP243">
        <v>0.0129230005088385</v>
      </c>
      <c r="AR243">
        <f t="shared" si="48"/>
        <v>0.00478468694592152</v>
      </c>
      <c r="AS243">
        <f t="shared" si="49"/>
        <v>0.0116518025479601</v>
      </c>
      <c r="AT243">
        <f t="shared" si="50"/>
        <v>-0.000296065561033609</v>
      </c>
      <c r="AU243">
        <f t="shared" si="51"/>
        <v>0.00884929867718002</v>
      </c>
      <c r="AV243">
        <f t="shared" si="52"/>
        <v>0.020856203187205</v>
      </c>
      <c r="AW243">
        <f t="shared" si="53"/>
        <v>-0.0107809742081464</v>
      </c>
      <c r="AX243">
        <f t="shared" si="54"/>
        <v>-4.78697464601015e-5</v>
      </c>
      <c r="AY243">
        <f t="shared" si="55"/>
        <v>0.0471182928256223</v>
      </c>
      <c r="AZ243">
        <f t="shared" si="56"/>
        <v>0.03391372250867</v>
      </c>
      <c r="BA243">
        <f t="shared" si="57"/>
        <v>-0.000765377642891397</v>
      </c>
      <c r="BB243">
        <f t="shared" si="58"/>
        <v>-0.0405255596287531</v>
      </c>
      <c r="BC243">
        <f t="shared" si="59"/>
        <v>0.00746855815114214</v>
      </c>
    </row>
    <row r="244" customHeight="1" spans="1:55">
      <c r="A244" s="39">
        <v>45392</v>
      </c>
      <c r="C244" s="7">
        <f>(PFC.NS!F242-PFC.NS!B242)/PFC.NS!B242</f>
        <v>0.00905705707196028</v>
      </c>
      <c r="D244" s="7">
        <f>(RECLTD.NS!F242-RECLTD.NS!B242)/RECLTD.NS!B242</f>
        <v>0.0113893055217317</v>
      </c>
      <c r="E244" s="7">
        <f>(OIL.NS!F242-OIL.NS!B242)/OIL.NS!B242</f>
        <v>0.000158334919120077</v>
      </c>
      <c r="F244" s="7">
        <f>(ONGC.NS!F242-ONGC.NS!B242)/ONGC.NS!B242</f>
        <v>0.00759395409843503</v>
      </c>
      <c r="G244" s="7">
        <f>(IOC.NS!F242-IOC.NS!B242)/IOC.NS!B242</f>
        <v>0.0239645147928994</v>
      </c>
      <c r="H244" s="7">
        <f>GAIL.NS!F242/GAIL.NS!B242-1</f>
        <v>-0.0112469584352078</v>
      </c>
      <c r="I244" s="7">
        <f>ENGINERSIN.NS!F242/ENGINERSIN.NS!B242-1</f>
        <v>-0.000448256375215061</v>
      </c>
      <c r="J244" s="7">
        <f>CONCOR.NS!F242/CONCOR.NS!B242-1</f>
        <v>0.0463511905182556</v>
      </c>
      <c r="K244" s="7">
        <f>COALINDIA.NS!F242/COALINDIA.NS!B242-1</f>
        <v>0.0311829587034131</v>
      </c>
      <c r="L244" s="7">
        <f>BEL.NS!F242/BEL.NS!B242-1</f>
        <v>-0.00109170305676853</v>
      </c>
      <c r="M244" s="7">
        <f>COCHINSHIP.NS!F242/COCHINSHIP.NS!B242-1</f>
        <v>-0.0359287352043538</v>
      </c>
      <c r="N244" s="7">
        <f>SJVN.NS!F242/SJVN.NS!B242-1</f>
        <v>0.0106869770992366</v>
      </c>
      <c r="R244" s="7">
        <f t="shared" si="0"/>
        <v>0.0331050816716691</v>
      </c>
      <c r="S244" s="7">
        <f t="shared" si="1"/>
        <v>0.0353811208450226</v>
      </c>
      <c r="T244" s="7">
        <f t="shared" si="2"/>
        <v>0.0280439785272398</v>
      </c>
      <c r="U244" s="7">
        <f t="shared" si="3"/>
        <v>0.0375527683401244</v>
      </c>
      <c r="V244" s="7">
        <f t="shared" si="4"/>
        <v>0.0597164598738478</v>
      </c>
      <c r="W244" s="7">
        <f t="shared" si="5"/>
        <v>0.0129895513823924</v>
      </c>
      <c r="X244" s="7">
        <f t="shared" si="6"/>
        <v>0.00897496060759898</v>
      </c>
      <c r="Y244" s="7">
        <f t="shared" si="7"/>
        <v>0.054397467749746</v>
      </c>
      <c r="Z244" s="7">
        <f t="shared" si="8"/>
        <v>0.0719718475695098</v>
      </c>
      <c r="AA244" s="7">
        <f t="shared" si="9"/>
        <v>0.0069970999985054</v>
      </c>
      <c r="AB244" s="7">
        <f t="shared" si="10"/>
        <v>-0.0297221647625316</v>
      </c>
      <c r="AC244" s="41">
        <f t="shared" si="11"/>
        <v>0.0202849548864964</v>
      </c>
      <c r="AE244">
        <v>-0.00901628791139808</v>
      </c>
      <c r="AF244">
        <v>-0.0207284922556412</v>
      </c>
      <c r="AG244">
        <v>-0.0335524225144202</v>
      </c>
      <c r="AH244">
        <v>-0.023434168366512</v>
      </c>
      <c r="AI244">
        <v>-0.0169002217334723</v>
      </c>
      <c r="AJ244">
        <v>-0.00545496513506717</v>
      </c>
      <c r="AK244">
        <v>-0.0210724640497308</v>
      </c>
      <c r="AL244">
        <v>-0.0249296081148359</v>
      </c>
      <c r="AM244">
        <v>-0.00164482736821556</v>
      </c>
      <c r="AN244">
        <v>0.0205523729533212</v>
      </c>
      <c r="AO244">
        <v>0.00406650591144492</v>
      </c>
      <c r="AP244">
        <v>-0.011775923355501</v>
      </c>
      <c r="AR244">
        <f t="shared" si="48"/>
        <v>-0.0138684287664739</v>
      </c>
      <c r="AS244">
        <f t="shared" si="49"/>
        <v>-0.0260558302751651</v>
      </c>
      <c r="AT244">
        <f t="shared" si="50"/>
        <v>-0.0372567646028362</v>
      </c>
      <c r="AU244">
        <f t="shared" si="51"/>
        <v>-0.0258614026481199</v>
      </c>
      <c r="AV244">
        <f t="shared" si="52"/>
        <v>-0.0203178176738753</v>
      </c>
      <c r="AW244">
        <f t="shared" si="53"/>
        <v>-0.00810877239412036</v>
      </c>
      <c r="AX244">
        <f t="shared" si="54"/>
        <v>-0.0249393028831704</v>
      </c>
      <c r="AY244">
        <f t="shared" si="55"/>
        <v>-0.026683884006595</v>
      </c>
      <c r="AZ244">
        <f t="shared" si="56"/>
        <v>-0.00455740363053759</v>
      </c>
      <c r="BA244">
        <f t="shared" si="57"/>
        <v>0.0171605722297225</v>
      </c>
      <c r="BB244">
        <f t="shared" si="58"/>
        <v>-0.00212263277026659</v>
      </c>
      <c r="BC244">
        <f t="shared" si="59"/>
        <v>-0.0172303657131974</v>
      </c>
    </row>
    <row r="245" customHeight="1" spans="1:55">
      <c r="A245" s="39">
        <v>45394</v>
      </c>
      <c r="C245" s="7">
        <f>(PFC.NS!F243-PFC.NS!B243)/PFC.NS!B243</f>
        <v>-0.00714460222435971</v>
      </c>
      <c r="D245" s="7">
        <f>(RECLTD.NS!F243-RECLTD.NS!B243)/RECLTD.NS!B243</f>
        <v>-0.0108095667823776</v>
      </c>
      <c r="E245" s="7">
        <f>(OIL.NS!F243-OIL.NS!B243)/OIL.NS!B243</f>
        <v>-0.033148753164557</v>
      </c>
      <c r="F245" s="7">
        <f>(ONGC.NS!F243-ONGC.NS!B243)/ONGC.NS!B243</f>
        <v>-0.0228024352218264</v>
      </c>
      <c r="G245" s="7">
        <f>(IOC.NS!F243-IOC.NS!B243)/IOC.NS!B243</f>
        <v>-0.0161896678147962</v>
      </c>
      <c r="H245" s="7">
        <f>GAIL.NS!F243/GAIL.NS!B243-1</f>
        <v>-0.0142156568627451</v>
      </c>
      <c r="I245" s="7">
        <f>ENGINERSIN.NS!F243/ENGINERSIN.NS!B243-1</f>
        <v>-0.0164414144144144</v>
      </c>
      <c r="J245" s="7">
        <f>CONCOR.NS!F243/CONCOR.NS!B243-1</f>
        <v>-0.0229102291021672</v>
      </c>
      <c r="K245" s="7">
        <f>COALINDIA.NS!F243/COALINDIA.NS!B243-1</f>
        <v>0.0013186945054946</v>
      </c>
      <c r="L245" s="7">
        <f>BEL.NS!F243/BEL.NS!B243-1</f>
        <v>0.00951144388874048</v>
      </c>
      <c r="M245" s="7">
        <f>COCHINSHIP.NS!F243/COCHINSHIP.NS!B243-1</f>
        <v>0.00155279082729787</v>
      </c>
      <c r="N245" s="7">
        <f>SJVN.NS!F243/SJVN.NS!B243-1</f>
        <v>-0.00114499236641219</v>
      </c>
      <c r="R245" s="7">
        <f t="shared" si="0"/>
        <v>0.0169034223753491</v>
      </c>
      <c r="S245" s="7">
        <f t="shared" si="1"/>
        <v>0.0131822485409132</v>
      </c>
      <c r="T245" s="7">
        <f t="shared" si="2"/>
        <v>-0.00526310955643722</v>
      </c>
      <c r="U245" s="7">
        <f t="shared" si="3"/>
        <v>0.00715637901986298</v>
      </c>
      <c r="V245" s="7">
        <f t="shared" si="4"/>
        <v>0.0195622772661521</v>
      </c>
      <c r="W245" s="7">
        <f t="shared" si="5"/>
        <v>0.0100208529548552</v>
      </c>
      <c r="X245" s="7">
        <f t="shared" si="6"/>
        <v>-0.00701819743160034</v>
      </c>
      <c r="Y245" s="7">
        <f t="shared" si="7"/>
        <v>-0.0148639518706769</v>
      </c>
      <c r="Z245" s="7">
        <f t="shared" si="8"/>
        <v>0.0421075833715912</v>
      </c>
      <c r="AA245" s="7">
        <f t="shared" si="9"/>
        <v>0.0176002469440144</v>
      </c>
      <c r="AB245" s="7">
        <f t="shared" si="10"/>
        <v>0.00775936126912002</v>
      </c>
      <c r="AC245" s="41">
        <f t="shared" si="11"/>
        <v>0.00845298542084763</v>
      </c>
      <c r="AE245">
        <v>-0.0266548495459949</v>
      </c>
      <c r="AF245">
        <v>-0.0233787210869731</v>
      </c>
      <c r="AG245">
        <v>0.0175200982595511</v>
      </c>
      <c r="AH245">
        <v>0.0518858688479403</v>
      </c>
      <c r="AI245">
        <v>-0.0222858733544957</v>
      </c>
      <c r="AJ245">
        <v>0.0128459818907111</v>
      </c>
      <c r="AK245">
        <v>-0.0278634223958693</v>
      </c>
      <c r="AL245">
        <v>-0.0190867487350712</v>
      </c>
      <c r="AM245">
        <v>-0.0101479052397955</v>
      </c>
      <c r="AN245">
        <v>0.00406025563073788</v>
      </c>
      <c r="AO245">
        <v>-0.0367815764372327</v>
      </c>
      <c r="AP245">
        <v>-0.0521585294853966</v>
      </c>
      <c r="AR245">
        <f t="shared" si="48"/>
        <v>-0.0315069904010708</v>
      </c>
      <c r="AS245">
        <f t="shared" si="49"/>
        <v>-0.0287060591064969</v>
      </c>
      <c r="AT245">
        <f t="shared" si="50"/>
        <v>0.0138157561711351</v>
      </c>
      <c r="AU245">
        <f t="shared" si="51"/>
        <v>0.0494586345663325</v>
      </c>
      <c r="AV245">
        <f t="shared" si="52"/>
        <v>-0.0257034692948987</v>
      </c>
      <c r="AW245">
        <f t="shared" si="53"/>
        <v>0.0101921746316579</v>
      </c>
      <c r="AX245">
        <f t="shared" si="54"/>
        <v>-0.0317302612293089</v>
      </c>
      <c r="AY245">
        <f t="shared" si="55"/>
        <v>-0.0208410246268303</v>
      </c>
      <c r="AZ245">
        <f t="shared" si="56"/>
        <v>-0.0130604815021176</v>
      </c>
      <c r="BA245">
        <f t="shared" si="57"/>
        <v>0.000668454907139176</v>
      </c>
      <c r="BB245">
        <f t="shared" si="58"/>
        <v>-0.0429707151189442</v>
      </c>
      <c r="BC245">
        <f t="shared" si="59"/>
        <v>-0.0576129718430929</v>
      </c>
    </row>
    <row r="246" customHeight="1" spans="1:55">
      <c r="A246" s="39">
        <v>45397</v>
      </c>
      <c r="C246" s="7">
        <f>(PFC.NS!F244-PFC.NS!B244)/PFC.NS!B244</f>
        <v>-0.0065822936708861</v>
      </c>
      <c r="D246" s="7">
        <f>(RECLTD.NS!F244-RECLTD.NS!B244)/RECLTD.NS!B244</f>
        <v>-0.00440833874709975</v>
      </c>
      <c r="E246" s="7">
        <f>(OIL.NS!F244-OIL.NS!B244)/OIL.NS!B244</f>
        <v>0.0176744754309691</v>
      </c>
      <c r="F246" s="7">
        <f>(ONGC.NS!F244-ONGC.NS!B244)/ONGC.NS!B244</f>
        <v>0.0399479738398817</v>
      </c>
      <c r="G246" s="7">
        <f>(IOC.NS!F244-IOC.NS!B244)/IOC.NS!B244</f>
        <v>-0.00239813544847485</v>
      </c>
      <c r="H246" s="7">
        <f>GAIL.NS!F244/GAIL.NS!B244-1</f>
        <v>0.0340101370558374</v>
      </c>
      <c r="I246" s="7">
        <f>ENGINERSIN.NS!F244/ENGINERSIN.NS!B244-1</f>
        <v>-0.00794205548317606</v>
      </c>
      <c r="J246" s="7">
        <f>CONCOR.NS!F244/CONCOR.NS!B244-1</f>
        <v>-0.00556680455369152</v>
      </c>
      <c r="K246" s="7">
        <f>COALINDIA.NS!F244/COALINDIA.NS!B244-1</f>
        <v>0.00456618319457802</v>
      </c>
      <c r="L246" s="7">
        <f>BEL.NS!F244/BEL.NS!B244-1</f>
        <v>0.0193478130434783</v>
      </c>
      <c r="M246" s="7">
        <f>COCHINSHIP.NS!F244/COCHINSHIP.NS!B244-1</f>
        <v>0.00184829478672999</v>
      </c>
      <c r="N246" s="7">
        <f>SJVN.NS!F244/SJVN.NS!B244-1</f>
        <v>0.016782603081742</v>
      </c>
      <c r="R246" s="7">
        <f t="shared" si="0"/>
        <v>0.0174657309288227</v>
      </c>
      <c r="S246" s="7">
        <f t="shared" si="1"/>
        <v>0.0195834765761911</v>
      </c>
      <c r="T246" s="7">
        <f t="shared" si="2"/>
        <v>0.0455601190390889</v>
      </c>
      <c r="U246" s="7">
        <f t="shared" si="3"/>
        <v>0.069906788081571</v>
      </c>
      <c r="V246" s="7">
        <f t="shared" si="4"/>
        <v>0.0333538096324735</v>
      </c>
      <c r="W246" s="7">
        <f t="shared" si="5"/>
        <v>0.0582466468734377</v>
      </c>
      <c r="X246" s="7">
        <f t="shared" si="6"/>
        <v>0.00148116149963798</v>
      </c>
      <c r="Y246" s="7">
        <f t="shared" si="7"/>
        <v>0.00247947267779883</v>
      </c>
      <c r="Z246" s="7">
        <f t="shared" si="8"/>
        <v>0.0453550720606746</v>
      </c>
      <c r="AA246" s="7">
        <f t="shared" si="9"/>
        <v>0.0274366160987523</v>
      </c>
      <c r="AB246" s="7">
        <f t="shared" si="10"/>
        <v>0.00805486522855214</v>
      </c>
      <c r="AC246" s="41">
        <f t="shared" si="11"/>
        <v>0.0263805808690018</v>
      </c>
      <c r="AE246">
        <v>0.010520393867639</v>
      </c>
      <c r="AF246">
        <v>0.000582445112872863</v>
      </c>
      <c r="AG246">
        <v>0.00176741050282246</v>
      </c>
      <c r="AH246">
        <v>0.0117230045922064</v>
      </c>
      <c r="AI246">
        <v>0.0155042225936582</v>
      </c>
      <c r="AJ246">
        <v>0.0104994688581313</v>
      </c>
      <c r="AK246">
        <v>-0.00993858616146135</v>
      </c>
      <c r="AL246">
        <v>0.0191395441312234</v>
      </c>
      <c r="AM246">
        <v>0.00486621612954858</v>
      </c>
      <c r="AN246">
        <v>-0.00427442417346149</v>
      </c>
      <c r="AO246">
        <v>0.042963628875267</v>
      </c>
      <c r="AP246">
        <v>0.0262232192536922</v>
      </c>
      <c r="AR246">
        <f t="shared" si="48"/>
        <v>0.00566825301256316</v>
      </c>
      <c r="AS246">
        <f t="shared" si="49"/>
        <v>-0.00474489290665102</v>
      </c>
      <c r="AT246">
        <f t="shared" si="50"/>
        <v>-0.00193693158559358</v>
      </c>
      <c r="AU246">
        <f t="shared" si="51"/>
        <v>0.00929577031059856</v>
      </c>
      <c r="AV246">
        <f t="shared" si="52"/>
        <v>0.0120866266532552</v>
      </c>
      <c r="AW246">
        <f t="shared" si="53"/>
        <v>0.00784566159907816</v>
      </c>
      <c r="AX246">
        <f t="shared" si="54"/>
        <v>-0.013805424994901</v>
      </c>
      <c r="AY246">
        <f t="shared" si="55"/>
        <v>0.0173852682394643</v>
      </c>
      <c r="AZ246">
        <f t="shared" si="56"/>
        <v>0.00195363986722655</v>
      </c>
      <c r="BA246">
        <f t="shared" si="57"/>
        <v>-0.0076662248970602</v>
      </c>
      <c r="BB246">
        <f t="shared" si="58"/>
        <v>0.0367744901935555</v>
      </c>
      <c r="BC246">
        <f t="shared" si="59"/>
        <v>0.0207687768959958</v>
      </c>
    </row>
    <row r="247" customHeight="1" spans="1:55">
      <c r="A247" s="39">
        <v>45398</v>
      </c>
      <c r="C247" s="7">
        <f>(PFC.NS!F245-PFC.NS!B245)/PFC.NS!B245</f>
        <v>0.0215094686807994</v>
      </c>
      <c r="D247" s="7">
        <f>(RECLTD.NS!F245-RECLTD.NS!B245)/RECLTD.NS!B245</f>
        <v>0.0102353082352941</v>
      </c>
      <c r="E247" s="7">
        <f>(OIL.NS!F245-OIL.NS!B245)/OIL.NS!B245</f>
        <v>0.0130915395768467</v>
      </c>
      <c r="F247" s="7">
        <f>(ONGC.NS!F245-ONGC.NS!B245)/ONGC.NS!B245</f>
        <v>0.0222021444043321</v>
      </c>
      <c r="G247" s="7">
        <f>(IOC.NS!F245-IOC.NS!B245)/IOC.NS!B245</f>
        <v>0.0156250366210951</v>
      </c>
      <c r="H247" s="7">
        <f>GAIL.NS!F245/GAIL.NS!B245-1</f>
        <v>0.0140394384236453</v>
      </c>
      <c r="I247" s="7">
        <f>ENGINERSIN.NS!F245/ENGINERSIN.NS!B245-1</f>
        <v>0.00598086124401909</v>
      </c>
      <c r="J247" s="7">
        <f>CONCOR.NS!F245/CONCOR.NS!B245-1</f>
        <v>0.0291847565217391</v>
      </c>
      <c r="K247" s="7">
        <f>COALINDIA.NS!F245/COALINDIA.NS!B245-1</f>
        <v>0.00935414699331849</v>
      </c>
      <c r="L247" s="7">
        <f>BEL.NS!F245/BEL.NS!B245-1</f>
        <v>0.00408600860215058</v>
      </c>
      <c r="M247" s="7">
        <f>COCHINSHIP.NS!F245/COCHINSHIP.NS!B245-1</f>
        <v>0.0446905751336706</v>
      </c>
      <c r="N247" s="7">
        <f>SJVN.NS!F245/SJVN.NS!B245-1</f>
        <v>0.0311362550564294</v>
      </c>
      <c r="R247" s="7">
        <f t="shared" si="0"/>
        <v>0.0455574932805082</v>
      </c>
      <c r="S247" s="7">
        <f t="shared" si="1"/>
        <v>0.034227123558585</v>
      </c>
      <c r="T247" s="7">
        <f t="shared" si="2"/>
        <v>0.0409771831849665</v>
      </c>
      <c r="U247" s="7">
        <f t="shared" si="3"/>
        <v>0.0521609586460215</v>
      </c>
      <c r="V247" s="7">
        <f t="shared" si="4"/>
        <v>0.0513769817020435</v>
      </c>
      <c r="W247" s="7">
        <f t="shared" si="5"/>
        <v>0.0382759482412455</v>
      </c>
      <c r="X247" s="7">
        <f t="shared" si="6"/>
        <v>0.0154040782268331</v>
      </c>
      <c r="Y247" s="7">
        <f t="shared" si="7"/>
        <v>0.0372310337532295</v>
      </c>
      <c r="Z247" s="7">
        <f t="shared" si="8"/>
        <v>0.0501430358594151</v>
      </c>
      <c r="AA247" s="7">
        <f t="shared" si="9"/>
        <v>0.0121748116574245</v>
      </c>
      <c r="AB247" s="7">
        <f t="shared" si="10"/>
        <v>0.0508971455754927</v>
      </c>
      <c r="AC247" s="41">
        <f t="shared" si="11"/>
        <v>0.0407342328436892</v>
      </c>
      <c r="AE247">
        <v>-0.00277771895772478</v>
      </c>
      <c r="AF247">
        <v>-0.0016317299657754</v>
      </c>
      <c r="AG247">
        <v>-0.0323003162055666</v>
      </c>
      <c r="AH247">
        <v>-0.0323013914054036</v>
      </c>
      <c r="AI247">
        <v>0</v>
      </c>
      <c r="AJ247">
        <v>-0.0112360876759695</v>
      </c>
      <c r="AK247">
        <v>-0.0131659591823045</v>
      </c>
      <c r="AL247">
        <v>-0.0242662382632107</v>
      </c>
      <c r="AM247">
        <v>-0.0327457059685486</v>
      </c>
      <c r="AN247">
        <v>-0.00990108408916504</v>
      </c>
      <c r="AO247">
        <v>-0.0233826906242588</v>
      </c>
      <c r="AP247">
        <v>0.00352317456065776</v>
      </c>
      <c r="AR247">
        <f t="shared" si="48"/>
        <v>-0.00762985981280062</v>
      </c>
      <c r="AS247">
        <f t="shared" si="49"/>
        <v>-0.00695906798529928</v>
      </c>
      <c r="AT247">
        <f t="shared" si="50"/>
        <v>-0.0360046582939826</v>
      </c>
      <c r="AU247">
        <f t="shared" si="51"/>
        <v>-0.0347286256870114</v>
      </c>
      <c r="AV247">
        <f t="shared" si="52"/>
        <v>-0.00341759594040303</v>
      </c>
      <c r="AW247">
        <f t="shared" si="53"/>
        <v>-0.0138898949350227</v>
      </c>
      <c r="AX247">
        <f t="shared" si="54"/>
        <v>-0.0170327980157441</v>
      </c>
      <c r="AY247">
        <f t="shared" si="55"/>
        <v>-0.0260205141549698</v>
      </c>
      <c r="AZ247">
        <f t="shared" si="56"/>
        <v>-0.0356582822308706</v>
      </c>
      <c r="BA247">
        <f t="shared" si="57"/>
        <v>-0.0132928848127637</v>
      </c>
      <c r="BB247">
        <f t="shared" si="58"/>
        <v>-0.0295718293059703</v>
      </c>
      <c r="BC247">
        <f t="shared" si="59"/>
        <v>-0.00193126779703863</v>
      </c>
    </row>
    <row r="248" customHeight="1" spans="1:55">
      <c r="A248" s="39">
        <v>45400</v>
      </c>
      <c r="C248" s="7">
        <f>(PFC.NS!F246-PFC.NS!B246)/PFC.NS!B246</f>
        <v>-0.00703072944130567</v>
      </c>
      <c r="D248" s="7">
        <f>(RECLTD.NS!F246-RECLTD.NS!B246)/RECLTD.NS!B246</f>
        <v>-0.0054524501160093</v>
      </c>
      <c r="E248" s="7">
        <f>(OIL.NS!F246-OIL.NS!B246)/OIL.NS!B246</f>
        <v>-0.0318619197431781</v>
      </c>
      <c r="F248" s="7">
        <f>(ONGC.NS!F246-ONGC.NS!B246)/ONGC.NS!B246</f>
        <v>-0.0414335874125874</v>
      </c>
      <c r="G248" s="7">
        <f>(IOC.NS!F246-IOC.NS!B246)/IOC.NS!B246</f>
        <v>-0.0191526578209056</v>
      </c>
      <c r="H248" s="7">
        <f>GAIL.NS!F246/GAIL.NS!B246-1</f>
        <v>-0.0213942163461538</v>
      </c>
      <c r="I248" s="7">
        <f>ENGINERSIN.NS!F246/ENGINERSIN.NS!B246-1</f>
        <v>-0.030373831775701</v>
      </c>
      <c r="J248" s="7">
        <f>CONCOR.NS!F246/CONCOR.NS!B246-1</f>
        <v>-0.031999568048607</v>
      </c>
      <c r="K248" s="7">
        <f>COALINDIA.NS!F246/COALINDIA.NS!B246-1</f>
        <v>-0.035938027406844</v>
      </c>
      <c r="L248" s="7">
        <f>BEL.NS!F246/BEL.NS!B246-1</f>
        <v>-0.0188879961233958</v>
      </c>
      <c r="M248" s="7">
        <f>COCHINSHIP.NS!F246/COCHINSHIP.NS!B246-1</f>
        <v>-0.03763395</v>
      </c>
      <c r="N248" s="7">
        <f>SJVN.NS!F246/SJVN.NS!B246-1</f>
        <v>-0.00039064843750003</v>
      </c>
      <c r="R248" s="7">
        <f t="shared" si="0"/>
        <v>0.0170172951584031</v>
      </c>
      <c r="S248" s="7">
        <f t="shared" si="1"/>
        <v>0.0185393652072816</v>
      </c>
      <c r="T248" s="7">
        <f t="shared" si="2"/>
        <v>-0.00397627613505835</v>
      </c>
      <c r="U248" s="7">
        <f t="shared" si="3"/>
        <v>-0.0114747731708981</v>
      </c>
      <c r="V248" s="7">
        <f t="shared" si="4"/>
        <v>0.0165992872600428</v>
      </c>
      <c r="W248" s="7">
        <f t="shared" si="5"/>
        <v>0.00284229347144645</v>
      </c>
      <c r="X248" s="7">
        <f t="shared" si="6"/>
        <v>-0.0209506147928869</v>
      </c>
      <c r="Y248" s="7">
        <f t="shared" si="7"/>
        <v>-0.0239532908171167</v>
      </c>
      <c r="Z248" s="7">
        <f t="shared" si="8"/>
        <v>0.00485086145925256</v>
      </c>
      <c r="AA248" s="7">
        <f t="shared" si="9"/>
        <v>-0.0107991930681218</v>
      </c>
      <c r="AB248" s="7">
        <f t="shared" si="10"/>
        <v>-0.0314273795581779</v>
      </c>
      <c r="AC248" s="41">
        <f t="shared" si="11"/>
        <v>0.00920732934975979</v>
      </c>
      <c r="AE248">
        <v>0.00805943658710575</v>
      </c>
      <c r="AF248">
        <v>-0.00678840158453339</v>
      </c>
      <c r="AG248">
        <v>-0.005486377851555</v>
      </c>
      <c r="AH248">
        <v>0.00400439563856105</v>
      </c>
      <c r="AI248">
        <v>-0.0140029461729259</v>
      </c>
      <c r="AJ248">
        <v>-0.00789156253312165</v>
      </c>
      <c r="AK248">
        <v>-0.0133416169375741</v>
      </c>
      <c r="AL248">
        <v>0.00291729218244101</v>
      </c>
      <c r="AM248">
        <v>-0.00755242867262196</v>
      </c>
      <c r="AN248">
        <v>0.00925836740930058</v>
      </c>
      <c r="AO248">
        <v>0.0194323814507282</v>
      </c>
      <c r="AP248">
        <v>-0.02974639381435</v>
      </c>
      <c r="AR248">
        <f t="shared" si="48"/>
        <v>0.0032072957320299</v>
      </c>
      <c r="AS248">
        <f t="shared" si="49"/>
        <v>-0.0121157396040573</v>
      </c>
      <c r="AT248">
        <f t="shared" si="50"/>
        <v>-0.00919071993997104</v>
      </c>
      <c r="AU248">
        <f t="shared" si="51"/>
        <v>0.00157716135695322</v>
      </c>
      <c r="AV248">
        <f t="shared" si="52"/>
        <v>-0.0174205421133289</v>
      </c>
      <c r="AW248">
        <f t="shared" si="53"/>
        <v>-0.0105453697921748</v>
      </c>
      <c r="AX248">
        <f t="shared" si="54"/>
        <v>-0.0172084557710138</v>
      </c>
      <c r="AY248">
        <f t="shared" si="55"/>
        <v>0.00116301629068191</v>
      </c>
      <c r="AZ248">
        <f t="shared" si="56"/>
        <v>-0.010465004934944</v>
      </c>
      <c r="BA248">
        <f t="shared" si="57"/>
        <v>0.00586656668570187</v>
      </c>
      <c r="BB248">
        <f t="shared" si="58"/>
        <v>0.0132432427690167</v>
      </c>
      <c r="BC248">
        <f t="shared" si="59"/>
        <v>-0.0352008361720464</v>
      </c>
    </row>
    <row r="249" customHeight="1" spans="1:29">
      <c r="A249" s="39">
        <v>45401</v>
      </c>
      <c r="C249" s="7">
        <f>(PFC.NS!F247-PFC.NS!B247)/PFC.NS!B247</f>
        <v>0.0145056160476717</v>
      </c>
      <c r="D249" s="7">
        <f>(RECLTD.NS!F247-RECLTD.NS!B247)/RECLTD.NS!B247</f>
        <v>0.0112826603325416</v>
      </c>
      <c r="E249" s="7">
        <f>(OIL.NS!F247-OIL.NS!B247)/OIL.NS!B247</f>
        <v>-0.00687090066225171</v>
      </c>
      <c r="F249" s="7">
        <f>(ONGC.NS!F247-ONGC.NS!B247)/ONGC.NS!B247</f>
        <v>-0.00542005420054201</v>
      </c>
      <c r="G249" s="7">
        <f>(IOC.NS!F247-IOC.NS!B247)/IOC.NS!B247</f>
        <v>0.0192660183486238</v>
      </c>
      <c r="H249" s="7">
        <f>GAIL.NS!F247/GAIL.NS!B247-1</f>
        <v>-0.00517242857142863</v>
      </c>
      <c r="I249" s="7">
        <f>ENGINERSIN.NS!F247/ENGINERSIN.NS!B247-1</f>
        <v>0.00713230191147618</v>
      </c>
      <c r="J249" s="7">
        <f>CONCOR.NS!F247/CONCOR.NS!B247-1</f>
        <v>0.0118449519650654</v>
      </c>
      <c r="K249" s="7">
        <f>COALINDIA.NS!F247/COALINDIA.NS!B247-1</f>
        <v>-0.00160553211009173</v>
      </c>
      <c r="L249" s="7">
        <f>BEL.NS!F247/BEL.NS!B247-1</f>
        <v>0.0207831981520472</v>
      </c>
      <c r="M249" s="7">
        <f>COCHINSHIP.NS!F247/COCHINSHIP.NS!B247-1</f>
        <v>0.0200009745046617</v>
      </c>
      <c r="N249" s="7">
        <f>SJVN.NS!F247/SJVN.NS!B247-1</f>
        <v>-0.00640002400000006</v>
      </c>
      <c r="R249" s="7">
        <f t="shared" si="0"/>
        <v>0.0385536406473805</v>
      </c>
      <c r="S249" s="7">
        <f t="shared" si="1"/>
        <v>0.0352744756558324</v>
      </c>
      <c r="T249" s="7">
        <f t="shared" si="2"/>
        <v>0.0210147429458681</v>
      </c>
      <c r="U249" s="7">
        <f t="shared" si="3"/>
        <v>0.0245387600411473</v>
      </c>
      <c r="V249" s="7">
        <f t="shared" si="4"/>
        <v>0.0550179634295721</v>
      </c>
      <c r="W249" s="7">
        <f t="shared" si="5"/>
        <v>0.0190640812461716</v>
      </c>
      <c r="X249" s="7">
        <f t="shared" si="6"/>
        <v>0.0165555188942902</v>
      </c>
      <c r="Y249" s="7">
        <f t="shared" si="7"/>
        <v>0.0198912291965558</v>
      </c>
      <c r="Z249" s="7">
        <f t="shared" si="8"/>
        <v>0.0391833567560049</v>
      </c>
      <c r="AA249" s="7">
        <f t="shared" si="9"/>
        <v>0.0288720012073211</v>
      </c>
      <c r="AB249" s="7">
        <f t="shared" si="10"/>
        <v>0.0262075449464838</v>
      </c>
      <c r="AC249" s="41">
        <f t="shared" si="11"/>
        <v>0.00319795378725976</v>
      </c>
    </row>
    <row r="251" customHeight="1" spans="1:42">
      <c r="A251" s="1" t="s">
        <v>16</v>
      </c>
      <c r="C251" s="7">
        <f t="shared" ref="C251:N251" si="60">AVERAGE(C4:C249)</f>
        <v>-0.0240480245997088</v>
      </c>
      <c r="D251" s="7">
        <f t="shared" si="60"/>
        <v>-0.0239918153232909</v>
      </c>
      <c r="E251" s="7">
        <f t="shared" si="60"/>
        <v>-0.0278856436081198</v>
      </c>
      <c r="F251" s="7">
        <f t="shared" si="60"/>
        <v>-0.0299588142416893</v>
      </c>
      <c r="G251" s="7">
        <f t="shared" si="60"/>
        <v>-0.0357519450809483</v>
      </c>
      <c r="H251" s="7">
        <f t="shared" si="60"/>
        <v>-0.0242365098176002</v>
      </c>
      <c r="I251" s="7">
        <f t="shared" si="60"/>
        <v>-0.00942321698281404</v>
      </c>
      <c r="J251" s="7">
        <f t="shared" si="60"/>
        <v>-0.00804627723149034</v>
      </c>
      <c r="K251" s="7">
        <f t="shared" si="60"/>
        <v>-0.0407888888660966</v>
      </c>
      <c r="L251" s="7">
        <f t="shared" si="60"/>
        <v>-0.00808880305527394</v>
      </c>
      <c r="M251" s="7">
        <f t="shared" si="60"/>
        <v>-0.00620657044182215</v>
      </c>
      <c r="N251" s="7">
        <f t="shared" si="60"/>
        <v>-0.00959797778725982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E251">
        <f>AVERAGE(AE4:AE248)</f>
        <v>0.00485214085507585</v>
      </c>
      <c r="AF251">
        <f t="shared" ref="AF251:AP251" si="61">AVERAGE(AF4:AF248)</f>
        <v>0.00532733801952389</v>
      </c>
      <c r="AG251">
        <f t="shared" si="61"/>
        <v>0.00370434208841604</v>
      </c>
      <c r="AH251">
        <f t="shared" si="61"/>
        <v>0.00242723428160783</v>
      </c>
      <c r="AI251">
        <f t="shared" si="61"/>
        <v>0.00341759594040303</v>
      </c>
      <c r="AJ251">
        <f t="shared" si="61"/>
        <v>0.00265380725905319</v>
      </c>
      <c r="AK251">
        <f t="shared" si="61"/>
        <v>0.0038668388334396</v>
      </c>
      <c r="AL251">
        <f t="shared" si="61"/>
        <v>0.0017542758917591</v>
      </c>
      <c r="AM251">
        <f t="shared" si="61"/>
        <v>0.00291257626232203</v>
      </c>
      <c r="AN251">
        <f t="shared" si="61"/>
        <v>0.00339180072359871</v>
      </c>
      <c r="AO251">
        <f t="shared" si="61"/>
        <v>0.00618913868171152</v>
      </c>
      <c r="AP251">
        <f t="shared" si="61"/>
        <v>0.00545444235769639</v>
      </c>
    </row>
  </sheetData>
  <mergeCells count="2">
    <mergeCell ref="C2:N2"/>
    <mergeCell ref="R2:A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N52"/>
  <sheetViews>
    <sheetView topLeftCell="A31" workbookViewId="0">
      <selection activeCell="G34" sqref="G34:G45"/>
    </sheetView>
  </sheetViews>
  <sheetFormatPr defaultColWidth="12.6296296296296" defaultRowHeight="15.75" customHeight="1"/>
  <sheetData>
    <row r="2" customHeight="1" spans="2:14">
      <c r="B2" s="28"/>
      <c r="C2" s="29" t="s">
        <v>17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8"/>
    </row>
    <row r="3" customHeight="1" spans="2:14">
      <c r="B3" s="28"/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</row>
    <row r="4" customHeight="1" spans="2:14">
      <c r="B4" s="5" t="s">
        <v>2</v>
      </c>
      <c r="C4" s="4">
        <f t="array" ref="C4:N15">MMULT(TRANSPOSE(RETURNS!R4:AC249),RETURNS!R4:AC249)</f>
        <v>0.18414288030502</v>
      </c>
      <c r="D4" s="4">
        <v>0.179849925926542</v>
      </c>
      <c r="E4" s="4">
        <v>0.0789066417278626</v>
      </c>
      <c r="F4" s="4">
        <v>0.0740366519811921</v>
      </c>
      <c r="G4" s="4">
        <v>0.134619954764158</v>
      </c>
      <c r="H4" s="4">
        <v>0.0659813811426178</v>
      </c>
      <c r="I4" s="4">
        <v>0.0781850002294913</v>
      </c>
      <c r="J4" s="4">
        <v>0.0536597518689406</v>
      </c>
      <c r="K4" s="4">
        <v>0.113828961529825</v>
      </c>
      <c r="L4" s="4">
        <v>0.0471593576689165</v>
      </c>
      <c r="M4" s="4">
        <v>0.0581282592870618</v>
      </c>
      <c r="N4" s="4">
        <v>0.088284157455469</v>
      </c>
    </row>
    <row r="5" customHeight="1" spans="2:14">
      <c r="B5" s="5" t="s">
        <v>3</v>
      </c>
      <c r="C5" s="4">
        <v>0.179849925926542</v>
      </c>
      <c r="D5" s="4">
        <v>0.24467229640532</v>
      </c>
      <c r="E5" s="4">
        <v>0.0998028133828019</v>
      </c>
      <c r="F5" s="4">
        <v>0.0809181340662831</v>
      </c>
      <c r="G5" s="4">
        <v>0.181280419353383</v>
      </c>
      <c r="H5" s="4">
        <v>0.065640546561572</v>
      </c>
      <c r="I5" s="4">
        <v>0.0885284302833131</v>
      </c>
      <c r="J5" s="4">
        <v>0.059868386047461</v>
      </c>
      <c r="K5" s="4">
        <v>0.141294551427629</v>
      </c>
      <c r="L5" s="4">
        <v>0.0552142614809441</v>
      </c>
      <c r="M5" s="4">
        <v>0.0740627796540426</v>
      </c>
      <c r="N5" s="4">
        <v>0.105838073600618</v>
      </c>
    </row>
    <row r="6" customHeight="1" spans="2:14">
      <c r="B6" s="5" t="s">
        <v>4</v>
      </c>
      <c r="C6" s="4">
        <v>0.0789066417278626</v>
      </c>
      <c r="D6" s="4">
        <v>0.0998028133828019</v>
      </c>
      <c r="E6" s="4">
        <v>0.176304826032475</v>
      </c>
      <c r="F6" s="4">
        <v>0.0986137847917199</v>
      </c>
      <c r="G6" s="4">
        <v>0.167170457364323</v>
      </c>
      <c r="H6" s="4">
        <v>0.0668640548952538</v>
      </c>
      <c r="I6" s="4">
        <v>0.0782663060796465</v>
      </c>
      <c r="J6" s="4">
        <v>0.044524879137787</v>
      </c>
      <c r="K6" s="4">
        <v>0.139787901031061</v>
      </c>
      <c r="L6" s="4">
        <v>0.0410908451369751</v>
      </c>
      <c r="M6" s="4">
        <v>0.0426375074420293</v>
      </c>
      <c r="N6" s="4">
        <v>0.0622624840158473</v>
      </c>
    </row>
    <row r="7" customHeight="1" spans="2:14">
      <c r="B7" s="5" t="s">
        <v>5</v>
      </c>
      <c r="C7" s="4">
        <v>0.0740366519811921</v>
      </c>
      <c r="D7" s="4">
        <v>0.0809181340662831</v>
      </c>
      <c r="E7" s="4">
        <v>0.0986137847917199</v>
      </c>
      <c r="F7" s="4">
        <v>0.138138782401494</v>
      </c>
      <c r="G7" s="4">
        <v>0.175133352990545</v>
      </c>
      <c r="H7" s="4">
        <v>0.0794781184168386</v>
      </c>
      <c r="I7" s="4">
        <v>0.0546710057262345</v>
      </c>
      <c r="J7" s="4">
        <v>0.0391556911250786</v>
      </c>
      <c r="K7" s="4">
        <v>0.148706611238124</v>
      </c>
      <c r="L7" s="4">
        <v>0.0370765610336729</v>
      </c>
      <c r="M7" s="4">
        <v>0.0417381486621701</v>
      </c>
      <c r="N7" s="4">
        <v>0.0688637613107275</v>
      </c>
    </row>
    <row r="8" customHeight="1" spans="2:14">
      <c r="B8" s="5" t="s">
        <v>6</v>
      </c>
      <c r="C8" s="4">
        <v>0.134619954764158</v>
      </c>
      <c r="D8" s="4">
        <v>0.181280419353383</v>
      </c>
      <c r="E8" s="4">
        <v>0.167170457364323</v>
      </c>
      <c r="F8" s="4">
        <v>0.175133352990545</v>
      </c>
      <c r="G8" s="4">
        <v>0.365414589490486</v>
      </c>
      <c r="H8" s="4">
        <v>0.102082016840147</v>
      </c>
      <c r="I8" s="4">
        <v>0.0802505441004729</v>
      </c>
      <c r="J8" s="4">
        <v>0.0667013275216468</v>
      </c>
      <c r="K8" s="4">
        <v>0.253656320322933</v>
      </c>
      <c r="L8" s="4">
        <v>0.0534424715197975</v>
      </c>
      <c r="M8" s="4">
        <v>0.0802711237814112</v>
      </c>
      <c r="N8" s="4">
        <v>0.113573649668045</v>
      </c>
    </row>
    <row r="9" customHeight="1" spans="2:14">
      <c r="B9" s="5" t="s">
        <v>7</v>
      </c>
      <c r="C9" s="4">
        <v>0.0659813811426178</v>
      </c>
      <c r="D9" s="4">
        <v>0.065640546561572</v>
      </c>
      <c r="E9" s="4">
        <v>0.0668640548952538</v>
      </c>
      <c r="F9" s="4">
        <v>0.0794781184168386</v>
      </c>
      <c r="G9" s="4">
        <v>0.102082016840147</v>
      </c>
      <c r="H9" s="4">
        <v>0.11336454907064</v>
      </c>
      <c r="I9" s="4">
        <v>0.0708546521630103</v>
      </c>
      <c r="J9" s="4">
        <v>0.0392261371327904</v>
      </c>
      <c r="K9" s="4">
        <v>0.0923168932928111</v>
      </c>
      <c r="L9" s="4">
        <v>0.048655008288221</v>
      </c>
      <c r="M9" s="4">
        <v>0.0569190161767234</v>
      </c>
      <c r="N9" s="4">
        <v>0.0840170727648041</v>
      </c>
    </row>
    <row r="10" customHeight="1" spans="2:14">
      <c r="B10" s="31" t="s">
        <v>8</v>
      </c>
      <c r="C10" s="4">
        <v>0.0781850002294913</v>
      </c>
      <c r="D10" s="4">
        <v>0.0885284302833131</v>
      </c>
      <c r="E10" s="4">
        <v>0.0782663060796465</v>
      </c>
      <c r="F10" s="4">
        <v>0.0546710057262345</v>
      </c>
      <c r="G10" s="4">
        <v>0.0802505441004729</v>
      </c>
      <c r="H10" s="4">
        <v>0.0708546521630103</v>
      </c>
      <c r="I10" s="4">
        <v>0.250023853526025</v>
      </c>
      <c r="J10" s="4">
        <v>0.0462917028410539</v>
      </c>
      <c r="K10" s="4">
        <v>0.0696796935141226</v>
      </c>
      <c r="L10" s="4">
        <v>0.0614141804081659</v>
      </c>
      <c r="M10" s="4">
        <v>0.0823604216233726</v>
      </c>
      <c r="N10" s="4">
        <v>0.15159820854478</v>
      </c>
    </row>
    <row r="11" customHeight="1" spans="2:14">
      <c r="B11" s="5" t="s">
        <v>9</v>
      </c>
      <c r="C11" s="4">
        <v>0.0536597518689406</v>
      </c>
      <c r="D11" s="4">
        <v>0.059868386047461</v>
      </c>
      <c r="E11" s="4">
        <v>0.044524879137787</v>
      </c>
      <c r="F11" s="4">
        <v>0.0391556911250786</v>
      </c>
      <c r="G11" s="4">
        <v>0.0667013275216468</v>
      </c>
      <c r="H11" s="4">
        <v>0.0392261371327904</v>
      </c>
      <c r="I11" s="4">
        <v>0.0462917028410539</v>
      </c>
      <c r="J11" s="4">
        <v>0.0673989612279645</v>
      </c>
      <c r="K11" s="4">
        <v>0.0512648067083362</v>
      </c>
      <c r="L11" s="4">
        <v>0.0300001395639736</v>
      </c>
      <c r="M11" s="4">
        <v>0.0332391269021288</v>
      </c>
      <c r="N11" s="4">
        <v>0.0609892508843132</v>
      </c>
    </row>
    <row r="12" customHeight="1" spans="2:14">
      <c r="B12" s="5" t="s">
        <v>10</v>
      </c>
      <c r="C12" s="4">
        <v>0.113828961529825</v>
      </c>
      <c r="D12" s="4">
        <v>0.141294551427629</v>
      </c>
      <c r="E12" s="4">
        <v>0.139787901031061</v>
      </c>
      <c r="F12" s="4">
        <v>0.148706611238124</v>
      </c>
      <c r="G12" s="4">
        <v>0.253656320322933</v>
      </c>
      <c r="H12" s="4">
        <v>0.0923168932928111</v>
      </c>
      <c r="I12" s="4">
        <v>0.0696796935141226</v>
      </c>
      <c r="J12" s="4">
        <v>0.0512648067083362</v>
      </c>
      <c r="K12" s="4">
        <v>0.256658118021805</v>
      </c>
      <c r="L12" s="4">
        <v>0.0506810118304863</v>
      </c>
      <c r="M12" s="4">
        <v>0.0712293293242376</v>
      </c>
      <c r="N12" s="4">
        <v>0.0877471376062303</v>
      </c>
    </row>
    <row r="13" customHeight="1" spans="2:14">
      <c r="B13" s="5" t="s">
        <v>11</v>
      </c>
      <c r="C13" s="4">
        <v>0.0471593576689165</v>
      </c>
      <c r="D13" s="4">
        <v>0.0552142614809441</v>
      </c>
      <c r="E13" s="4">
        <v>0.0410908451369751</v>
      </c>
      <c r="F13" s="4">
        <v>0.0370765610336729</v>
      </c>
      <c r="G13" s="4">
        <v>0.0534424715197975</v>
      </c>
      <c r="H13" s="4">
        <v>0.048655008288221</v>
      </c>
      <c r="I13" s="4">
        <v>0.0614141804081659</v>
      </c>
      <c r="J13" s="4">
        <v>0.0300001395639736</v>
      </c>
      <c r="K13" s="4">
        <v>0.0506810118304863</v>
      </c>
      <c r="L13" s="4">
        <v>0.0721457207752728</v>
      </c>
      <c r="M13" s="4">
        <v>0.0585924707854918</v>
      </c>
      <c r="N13" s="4">
        <v>0.0607934936779143</v>
      </c>
    </row>
    <row r="14" customHeight="1" spans="2:14">
      <c r="B14" s="5" t="s">
        <v>12</v>
      </c>
      <c r="C14" s="4">
        <v>0.0581282592870618</v>
      </c>
      <c r="D14" s="4">
        <v>0.0740627796540426</v>
      </c>
      <c r="E14" s="4">
        <v>0.0426375074420293</v>
      </c>
      <c r="F14" s="4">
        <v>0.0417381486621701</v>
      </c>
      <c r="G14" s="4">
        <v>0.0802711237814112</v>
      </c>
      <c r="H14" s="4">
        <v>0.0569190161767234</v>
      </c>
      <c r="I14" s="4">
        <v>0.0823604216233726</v>
      </c>
      <c r="J14" s="4">
        <v>0.0332391269021288</v>
      </c>
      <c r="K14" s="4">
        <v>0.0712293293242376</v>
      </c>
      <c r="L14" s="4">
        <v>0.0585924707854918</v>
      </c>
      <c r="M14" s="4">
        <v>0.32982462153661</v>
      </c>
      <c r="N14" s="4">
        <v>0.104769304203375</v>
      </c>
    </row>
    <row r="15" customHeight="1" spans="2:14">
      <c r="B15" s="5" t="s">
        <v>13</v>
      </c>
      <c r="C15" s="4">
        <v>0.088284157455469</v>
      </c>
      <c r="D15" s="4">
        <v>0.105838073600618</v>
      </c>
      <c r="E15" s="4">
        <v>0.0622624840158473</v>
      </c>
      <c r="F15" s="4">
        <v>0.0688637613107275</v>
      </c>
      <c r="G15" s="4">
        <v>0.113573649668045</v>
      </c>
      <c r="H15" s="4">
        <v>0.0840170727648041</v>
      </c>
      <c r="I15" s="4">
        <v>0.15159820854478</v>
      </c>
      <c r="J15" s="4">
        <v>0.0609892508843132</v>
      </c>
      <c r="K15" s="4">
        <v>0.0877471376062303</v>
      </c>
      <c r="L15" s="4">
        <v>0.0607934936779143</v>
      </c>
      <c r="M15" s="4">
        <v>0.104769304203375</v>
      </c>
      <c r="N15" s="4">
        <v>0.335130599043004</v>
      </c>
    </row>
    <row r="17" customHeight="1" spans="2:14">
      <c r="B17" s="28"/>
      <c r="C17" s="29" t="s">
        <v>18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8"/>
    </row>
    <row r="18" customHeight="1" spans="2:14">
      <c r="B18" s="28"/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K18" s="5" t="s">
        <v>10</v>
      </c>
      <c r="L18" s="5" t="s">
        <v>11</v>
      </c>
      <c r="M18" s="5" t="s">
        <v>12</v>
      </c>
      <c r="N18" s="5" t="s">
        <v>13</v>
      </c>
    </row>
    <row r="19" customHeight="1" spans="2:14">
      <c r="B19" s="5" t="s">
        <v>2</v>
      </c>
      <c r="C19" s="4">
        <f>C4/(COUNT(RETURNS!$N$4:$N$249)-1)</f>
        <v>0.000751603593081714</v>
      </c>
      <c r="D19" s="4">
        <f>D4/(COUNT(RETURNS!$N$4:$N$249)-1)</f>
        <v>0.000734081330312416</v>
      </c>
      <c r="E19" s="4">
        <f>E4/(COUNT(RETURNS!$N$4:$N$249)-1)</f>
        <v>0.000322067925419847</v>
      </c>
      <c r="F19" s="4">
        <f>F4/(COUNT(RETURNS!$N$4:$N$249)-1)</f>
        <v>0.000302190416249764</v>
      </c>
      <c r="G19" s="4">
        <f>G4/(COUNT(RETURNS!$N$4:$N$249)-1)</f>
        <v>0.000549469203119011</v>
      </c>
      <c r="H19" s="4">
        <f>H4/(COUNT(RETURNS!$N$4:$N$249)-1)</f>
        <v>0.000269311759765787</v>
      </c>
      <c r="I19" s="4">
        <f>I4/(COUNT(RETURNS!$N$4:$N$249)-1)</f>
        <v>0.000319122449916291</v>
      </c>
      <c r="J19" s="4">
        <f>J4/(COUNT(RETURNS!$N$4:$N$249)-1)</f>
        <v>0.000219019395383431</v>
      </c>
      <c r="K19" s="4">
        <f>K4/(COUNT(RETURNS!$N$4:$N$249)-1)</f>
        <v>0.000464608006244183</v>
      </c>
      <c r="L19" s="4">
        <f>L4/(COUNT(RETURNS!$N$4:$N$249)-1)</f>
        <v>0.000192487174158843</v>
      </c>
      <c r="M19" s="4">
        <f>M4/(COUNT(RETURNS!$N$4:$N$249)-1)</f>
        <v>0.000237258201171681</v>
      </c>
      <c r="N19" s="4">
        <f>N4/(COUNT(RETURNS!$N$4:$N$249)-1)</f>
        <v>0.000360343499818241</v>
      </c>
    </row>
    <row r="20" customHeight="1" spans="2:14">
      <c r="B20" s="5" t="s">
        <v>3</v>
      </c>
      <c r="C20" s="4">
        <f>C5/(COUNT(RETURNS!$N$4:$N$249)-1)</f>
        <v>0.000734081330312416</v>
      </c>
      <c r="D20" s="4">
        <f>D5/(COUNT(RETURNS!$N$4:$N$249)-1)</f>
        <v>0.000998662434307428</v>
      </c>
      <c r="E20" s="4">
        <f>E5/(COUNT(RETURNS!$N$4:$N$249)-1)</f>
        <v>0.00040735842197062</v>
      </c>
      <c r="F20" s="4">
        <f>F5/(COUNT(RETURNS!$N$4:$N$249)-1)</f>
        <v>0.000330278098229727</v>
      </c>
      <c r="G20" s="4">
        <f>G5/(COUNT(RETURNS!$N$4:$N$249)-1)</f>
        <v>0.000739920078993401</v>
      </c>
      <c r="H20" s="4">
        <f>H5/(COUNT(RETURNS!$N$4:$N$249)-1)</f>
        <v>0.000267920598210498</v>
      </c>
      <c r="I20" s="4">
        <f>I5/(COUNT(RETURNS!$N$4:$N$249)-1)</f>
        <v>0.000361340531768625</v>
      </c>
      <c r="J20" s="4">
        <f>J5/(COUNT(RETURNS!$N$4:$N$249)-1)</f>
        <v>0.000244360759377392</v>
      </c>
      <c r="K20" s="4">
        <f>K5/(COUNT(RETURNS!$N$4:$N$249)-1)</f>
        <v>0.000576712454806647</v>
      </c>
      <c r="L20" s="4">
        <f>L5/(COUNT(RETURNS!$N$4:$N$249)-1)</f>
        <v>0.000225364332575282</v>
      </c>
      <c r="M20" s="4">
        <f>M5/(COUNT(RETURNS!$N$4:$N$249)-1)</f>
        <v>0.000302297059812419</v>
      </c>
      <c r="N20" s="4">
        <f>N5/(COUNT(RETURNS!$N$4:$N$249)-1)</f>
        <v>0.000431992137145378</v>
      </c>
    </row>
    <row r="21" customHeight="1" spans="2:14">
      <c r="B21" s="5" t="s">
        <v>4</v>
      </c>
      <c r="C21" s="4">
        <f>C6/(COUNT(RETURNS!$N$4:$N$249)-1)</f>
        <v>0.000322067925419847</v>
      </c>
      <c r="D21" s="4">
        <f>D6/(COUNT(RETURNS!$N$4:$N$249)-1)</f>
        <v>0.00040735842197062</v>
      </c>
      <c r="E21" s="4">
        <f>E6/(COUNT(RETURNS!$N$4:$N$249)-1)</f>
        <v>0.00071961153482643</v>
      </c>
      <c r="F21" s="4">
        <f>F6/(COUNT(RETURNS!$N$4:$N$249)-1)</f>
        <v>0.000402505244047836</v>
      </c>
      <c r="G21" s="4">
        <f>G6/(COUNT(RETURNS!$N$4:$N$249)-1)</f>
        <v>0.000682328397405398</v>
      </c>
      <c r="H21" s="4">
        <f>H6/(COUNT(RETURNS!$N$4:$N$249)-1)</f>
        <v>0.000272914509776546</v>
      </c>
      <c r="I21" s="4">
        <f>I6/(COUNT(RETURNS!$N$4:$N$249)-1)</f>
        <v>0.000319454310529169</v>
      </c>
      <c r="J21" s="4">
        <f>J6/(COUNT(RETURNS!$N$4:$N$249)-1)</f>
        <v>0.000181734200562396</v>
      </c>
      <c r="K21" s="4">
        <f>K6/(COUNT(RETURNS!$N$4:$N$249)-1)</f>
        <v>0.00057056286135127</v>
      </c>
      <c r="L21" s="4">
        <f>L6/(COUNT(RETURNS!$N$4:$N$249)-1)</f>
        <v>0.000167717735252959</v>
      </c>
      <c r="M21" s="4">
        <f>M6/(COUNT(RETURNS!$N$4:$N$249)-1)</f>
        <v>0.000174030642620528</v>
      </c>
      <c r="N21" s="4">
        <f>N6/(COUNT(RETURNS!$N$4:$N$249)-1)</f>
        <v>0.000254132587819785</v>
      </c>
    </row>
    <row r="22" customHeight="1" spans="2:14">
      <c r="B22" s="5" t="s">
        <v>5</v>
      </c>
      <c r="C22" s="4">
        <f>C7/(COUNT(RETURNS!$N$4:$N$249)-1)</f>
        <v>0.000302190416249764</v>
      </c>
      <c r="D22" s="4">
        <f>D7/(COUNT(RETURNS!$N$4:$N$249)-1)</f>
        <v>0.000330278098229727</v>
      </c>
      <c r="E22" s="4">
        <f>E7/(COUNT(RETURNS!$N$4:$N$249)-1)</f>
        <v>0.000402505244047836</v>
      </c>
      <c r="F22" s="4">
        <f>F7/(COUNT(RETURNS!$N$4:$N$249)-1)</f>
        <v>0.000563831764904059</v>
      </c>
      <c r="G22" s="4">
        <f>G7/(COUNT(RETURNS!$N$4:$N$249)-1)</f>
        <v>0.000714830012206304</v>
      </c>
      <c r="H22" s="4">
        <f>H7/(COUNT(RETURNS!$N$4:$N$249)-1)</f>
        <v>0.000324400483334035</v>
      </c>
      <c r="I22" s="4">
        <f>I7/(COUNT(RETURNS!$N$4:$N$249)-1)</f>
        <v>0.000223146962147896</v>
      </c>
      <c r="J22" s="4">
        <f>J7/(COUNT(RETURNS!$N$4:$N$249)-1)</f>
        <v>0.0001598191474493</v>
      </c>
      <c r="K22" s="4">
        <f>K7/(COUNT(RETURNS!$N$4:$N$249)-1)</f>
        <v>0.000606965760155608</v>
      </c>
      <c r="L22" s="4">
        <f>L7/(COUNT(RETURNS!$N$4:$N$249)-1)</f>
        <v>0.000151332902178257</v>
      </c>
      <c r="M22" s="4">
        <f>M7/(COUNT(RETURNS!$N$4:$N$249)-1)</f>
        <v>0.000170359790457837</v>
      </c>
      <c r="N22" s="4">
        <f>N7/(COUNT(RETURNS!$N$4:$N$249)-1)</f>
        <v>0.000281076576778479</v>
      </c>
    </row>
    <row r="23" customHeight="1" spans="2:14">
      <c r="B23" s="5" t="s">
        <v>6</v>
      </c>
      <c r="C23" s="4">
        <f>C8/(COUNT(RETURNS!$N$4:$N$249)-1)</f>
        <v>0.000549469203119011</v>
      </c>
      <c r="D23" s="4">
        <f>D8/(COUNT(RETURNS!$N$4:$N$249)-1)</f>
        <v>0.000739920078993401</v>
      </c>
      <c r="E23" s="4">
        <f>E8/(COUNT(RETURNS!$N$4:$N$249)-1)</f>
        <v>0.000682328397405398</v>
      </c>
      <c r="F23" s="4">
        <f>F8/(COUNT(RETURNS!$N$4:$N$249)-1)</f>
        <v>0.000714830012206304</v>
      </c>
      <c r="G23" s="4">
        <f>G8/(COUNT(RETURNS!$N$4:$N$249)-1)</f>
        <v>0.00149148812036933</v>
      </c>
      <c r="H23" s="4">
        <f>H8/(COUNT(RETURNS!$N$4:$N$249)-1)</f>
        <v>0.000416661293225089</v>
      </c>
      <c r="I23" s="4">
        <f>I8/(COUNT(RETURNS!$N$4:$N$249)-1)</f>
        <v>0.00032755324122642</v>
      </c>
      <c r="J23" s="4">
        <f>J8/(COUNT(RETURNS!$N$4:$N$249)-1)</f>
        <v>0.000272250316414885</v>
      </c>
      <c r="K23" s="4">
        <f>K8/(COUNT(RETURNS!$N$4:$N$249)-1)</f>
        <v>0.00103533191968544</v>
      </c>
      <c r="L23" s="4">
        <f>L8/(COUNT(RETURNS!$N$4:$N$249)-1)</f>
        <v>0.0002181325368155</v>
      </c>
      <c r="M23" s="4">
        <f>M8/(COUNT(RETURNS!$N$4:$N$249)-1)</f>
        <v>0.000327637239924127</v>
      </c>
      <c r="N23" s="4">
        <f>N8/(COUNT(RETURNS!$N$4:$N$249)-1)</f>
        <v>0.00046356591701243</v>
      </c>
    </row>
    <row r="24" customHeight="1" spans="2:14">
      <c r="B24" s="5" t="s">
        <v>7</v>
      </c>
      <c r="C24" s="4">
        <f>C9/(COUNT(RETURNS!$N$4:$N$249)-1)</f>
        <v>0.000269311759765787</v>
      </c>
      <c r="D24" s="4">
        <f>D9/(COUNT(RETURNS!$N$4:$N$249)-1)</f>
        <v>0.000267920598210498</v>
      </c>
      <c r="E24" s="4">
        <f>E9/(COUNT(RETURNS!$N$4:$N$249)-1)</f>
        <v>0.000272914509776546</v>
      </c>
      <c r="F24" s="4">
        <f>F9/(COUNT(RETURNS!$N$4:$N$249)-1)</f>
        <v>0.000324400483334035</v>
      </c>
      <c r="G24" s="4">
        <f>G9/(COUNT(RETURNS!$N$4:$N$249)-1)</f>
        <v>0.000416661293225089</v>
      </c>
      <c r="H24" s="4">
        <f>H9/(COUNT(RETURNS!$N$4:$N$249)-1)</f>
        <v>0.000462712445186285</v>
      </c>
      <c r="I24" s="4">
        <f>I9/(COUNT(RETURNS!$N$4:$N$249)-1)</f>
        <v>0.000289202661889838</v>
      </c>
      <c r="J24" s="4">
        <f>J9/(COUNT(RETURNS!$N$4:$N$249)-1)</f>
        <v>0.000160106682174655</v>
      </c>
      <c r="K24" s="4">
        <f>K9/(COUNT(RETURNS!$N$4:$N$249)-1)</f>
        <v>0.000376803646093106</v>
      </c>
      <c r="L24" s="4">
        <f>L9/(COUNT(RETURNS!$N$4:$N$249)-1)</f>
        <v>0.000198591870564167</v>
      </c>
      <c r="M24" s="4">
        <f>M9/(COUNT(RETURNS!$N$4:$N$249)-1)</f>
        <v>0.000232322515007034</v>
      </c>
      <c r="N24" s="4">
        <f>N9/(COUNT(RETURNS!$N$4:$N$249)-1)</f>
        <v>0.000342926827611445</v>
      </c>
    </row>
    <row r="25" customHeight="1" spans="2:14">
      <c r="B25" s="31" t="s">
        <v>8</v>
      </c>
      <c r="C25" s="4">
        <f>C10/(COUNT(RETURNS!$N$4:$N$249)-1)</f>
        <v>0.000319122449916291</v>
      </c>
      <c r="D25" s="4">
        <f>D10/(COUNT(RETURNS!$N$4:$N$249)-1)</f>
        <v>0.000361340531768625</v>
      </c>
      <c r="E25" s="4">
        <f>E10/(COUNT(RETURNS!$N$4:$N$249)-1)</f>
        <v>0.000319454310529169</v>
      </c>
      <c r="F25" s="4">
        <f>F10/(COUNT(RETURNS!$N$4:$N$249)-1)</f>
        <v>0.000223146962147896</v>
      </c>
      <c r="G25" s="4">
        <f>G10/(COUNT(RETURNS!$N$4:$N$249)-1)</f>
        <v>0.00032755324122642</v>
      </c>
      <c r="H25" s="4">
        <f>H10/(COUNT(RETURNS!$N$4:$N$249)-1)</f>
        <v>0.000289202661889838</v>
      </c>
      <c r="I25" s="4">
        <f>I10/(COUNT(RETURNS!$N$4:$N$249)-1)</f>
        <v>0.00102050552459602</v>
      </c>
      <c r="J25" s="4">
        <f>J10/(COUNT(RETURNS!$N$4:$N$249)-1)</f>
        <v>0.000188945725881853</v>
      </c>
      <c r="K25" s="4">
        <f>K10/(COUNT(RETURNS!$N$4:$N$249)-1)</f>
        <v>0.000284406912302541</v>
      </c>
      <c r="L25" s="4">
        <f>L10/(COUNT(RETURNS!$N$4:$N$249)-1)</f>
        <v>0.000250670124114963</v>
      </c>
      <c r="M25" s="4">
        <f>M10/(COUNT(RETURNS!$N$4:$N$249)-1)</f>
        <v>0.000336164986217847</v>
      </c>
      <c r="N25" s="4">
        <f>N10/(COUNT(RETURNS!$N$4:$N$249)-1)</f>
        <v>0.000618768198141958</v>
      </c>
    </row>
    <row r="26" customHeight="1" spans="2:14">
      <c r="B26" s="5" t="s">
        <v>9</v>
      </c>
      <c r="C26" s="4">
        <f>C11/(COUNT(RETURNS!$N$4:$N$249)-1)</f>
        <v>0.000219019395383431</v>
      </c>
      <c r="D26" s="4">
        <f>D11/(COUNT(RETURNS!$N$4:$N$249)-1)</f>
        <v>0.000244360759377392</v>
      </c>
      <c r="E26" s="4">
        <f>E11/(COUNT(RETURNS!$N$4:$N$249)-1)</f>
        <v>0.000181734200562396</v>
      </c>
      <c r="F26" s="4">
        <f>F11/(COUNT(RETURNS!$N$4:$N$249)-1)</f>
        <v>0.0001598191474493</v>
      </c>
      <c r="G26" s="4">
        <f>G11/(COUNT(RETURNS!$N$4:$N$249)-1)</f>
        <v>0.000272250316414885</v>
      </c>
      <c r="H26" s="4">
        <f>H11/(COUNT(RETURNS!$N$4:$N$249)-1)</f>
        <v>0.000160106682174655</v>
      </c>
      <c r="I26" s="4">
        <f>I11/(COUNT(RETURNS!$N$4:$N$249)-1)</f>
        <v>0.000188945725881853</v>
      </c>
      <c r="J26" s="4">
        <f>J11/(COUNT(RETURNS!$N$4:$N$249)-1)</f>
        <v>0.000275097800930467</v>
      </c>
      <c r="K26" s="4">
        <f>K11/(COUNT(RETURNS!$N$4:$N$249)-1)</f>
        <v>0.000209244109013617</v>
      </c>
      <c r="L26" s="4">
        <f>L11/(COUNT(RETURNS!$N$4:$N$249)-1)</f>
        <v>0.000122449549240709</v>
      </c>
      <c r="M26" s="4">
        <f>M11/(COUNT(RETURNS!$N$4:$N$249)-1)</f>
        <v>0.000135669905722975</v>
      </c>
      <c r="N26" s="4">
        <f>N11/(COUNT(RETURNS!$N$4:$N$249)-1)</f>
        <v>0.000248935717895156</v>
      </c>
    </row>
    <row r="27" customHeight="1" spans="2:14">
      <c r="B27" s="5" t="s">
        <v>10</v>
      </c>
      <c r="C27" s="4">
        <f>C12/(COUNT(RETURNS!$N$4:$N$249)-1)</f>
        <v>0.000464608006244183</v>
      </c>
      <c r="D27" s="4">
        <f>D12/(COUNT(RETURNS!$N$4:$N$249)-1)</f>
        <v>0.000576712454806647</v>
      </c>
      <c r="E27" s="4">
        <f>E12/(COUNT(RETURNS!$N$4:$N$249)-1)</f>
        <v>0.00057056286135127</v>
      </c>
      <c r="F27" s="4">
        <f>F12/(COUNT(RETURNS!$N$4:$N$249)-1)</f>
        <v>0.000606965760155608</v>
      </c>
      <c r="G27" s="4">
        <f>G12/(COUNT(RETURNS!$N$4:$N$249)-1)</f>
        <v>0.00103533191968544</v>
      </c>
      <c r="H27" s="4">
        <f>H12/(COUNT(RETURNS!$N$4:$N$249)-1)</f>
        <v>0.000376803646093106</v>
      </c>
      <c r="I27" s="4">
        <f>I12/(COUNT(RETURNS!$N$4:$N$249)-1)</f>
        <v>0.000284406912302541</v>
      </c>
      <c r="J27" s="4">
        <f>J12/(COUNT(RETURNS!$N$4:$N$249)-1)</f>
        <v>0.000209244109013617</v>
      </c>
      <c r="K27" s="4">
        <f>K12/(COUNT(RETURNS!$N$4:$N$249)-1)</f>
        <v>0.00104758415519104</v>
      </c>
      <c r="L27" s="4">
        <f>L12/(COUNT(RETURNS!$N$4:$N$249)-1)</f>
        <v>0.000206861272777495</v>
      </c>
      <c r="M27" s="4">
        <f>M12/(COUNT(RETURNS!$N$4:$N$249)-1)</f>
        <v>0.00029073195642546</v>
      </c>
      <c r="N27" s="4">
        <f>N12/(COUNT(RETURNS!$N$4:$N$249)-1)</f>
        <v>0.000358151582066246</v>
      </c>
    </row>
    <row r="28" customHeight="1" spans="2:14">
      <c r="B28" s="5" t="s">
        <v>11</v>
      </c>
      <c r="C28" s="4">
        <f>C13/(COUNT(RETURNS!$N$4:$N$249)-1)</f>
        <v>0.000192487174158843</v>
      </c>
      <c r="D28" s="4">
        <f>D13/(COUNT(RETURNS!$N$4:$N$249)-1)</f>
        <v>0.000225364332575282</v>
      </c>
      <c r="E28" s="4">
        <f>E13/(COUNT(RETURNS!$N$4:$N$249)-1)</f>
        <v>0.000167717735252959</v>
      </c>
      <c r="F28" s="4">
        <f>F13/(COUNT(RETURNS!$N$4:$N$249)-1)</f>
        <v>0.000151332902178257</v>
      </c>
      <c r="G28" s="4">
        <f>G13/(COUNT(RETURNS!$N$4:$N$249)-1)</f>
        <v>0.0002181325368155</v>
      </c>
      <c r="H28" s="4">
        <f>H13/(COUNT(RETURNS!$N$4:$N$249)-1)</f>
        <v>0.000198591870564167</v>
      </c>
      <c r="I28" s="4">
        <f>I13/(COUNT(RETURNS!$N$4:$N$249)-1)</f>
        <v>0.000250670124114963</v>
      </c>
      <c r="J28" s="4">
        <f>J13/(COUNT(RETURNS!$N$4:$N$249)-1)</f>
        <v>0.000122449549240709</v>
      </c>
      <c r="K28" s="4">
        <f>K13/(COUNT(RETURNS!$N$4:$N$249)-1)</f>
        <v>0.000206861272777495</v>
      </c>
      <c r="L28" s="4">
        <f>L13/(COUNT(RETURNS!$N$4:$N$249)-1)</f>
        <v>0.000294472329694991</v>
      </c>
      <c r="M28" s="4">
        <f>M13/(COUNT(RETURNS!$N$4:$N$249)-1)</f>
        <v>0.000239152941981599</v>
      </c>
      <c r="N28" s="4">
        <f>N13/(COUNT(RETURNS!$N$4:$N$249)-1)</f>
        <v>0.000248136708889446</v>
      </c>
    </row>
    <row r="29" customHeight="1" spans="2:14">
      <c r="B29" s="5" t="s">
        <v>12</v>
      </c>
      <c r="C29" s="4">
        <f>C14/(COUNT(RETURNS!$N$4:$N$249)-1)</f>
        <v>0.000237258201171681</v>
      </c>
      <c r="D29" s="4">
        <f>D14/(COUNT(RETURNS!$N$4:$N$249)-1)</f>
        <v>0.000302297059812419</v>
      </c>
      <c r="E29" s="4">
        <f>E14/(COUNT(RETURNS!$N$4:$N$249)-1)</f>
        <v>0.000174030642620528</v>
      </c>
      <c r="F29" s="4">
        <f>F14/(COUNT(RETURNS!$N$4:$N$249)-1)</f>
        <v>0.000170359790457837</v>
      </c>
      <c r="G29" s="4">
        <f>G14/(COUNT(RETURNS!$N$4:$N$249)-1)</f>
        <v>0.000327637239924127</v>
      </c>
      <c r="H29" s="4">
        <f>H14/(COUNT(RETURNS!$N$4:$N$249)-1)</f>
        <v>0.000232322515007034</v>
      </c>
      <c r="I29" s="4">
        <f>I14/(COUNT(RETURNS!$N$4:$N$249)-1)</f>
        <v>0.000336164986217847</v>
      </c>
      <c r="J29" s="4">
        <f>J14/(COUNT(RETURNS!$N$4:$N$249)-1)</f>
        <v>0.000135669905722975</v>
      </c>
      <c r="K29" s="4">
        <f>K14/(COUNT(RETURNS!$N$4:$N$249)-1)</f>
        <v>0.00029073195642546</v>
      </c>
      <c r="L29" s="4">
        <f>L14/(COUNT(RETURNS!$N$4:$N$249)-1)</f>
        <v>0.000239152941981599</v>
      </c>
      <c r="M29" s="4">
        <f>M14/(COUNT(RETURNS!$N$4:$N$249)-1)</f>
        <v>0.00134622294504739</v>
      </c>
      <c r="N29" s="4">
        <f>N14/(COUNT(RETURNS!$N$4:$N$249)-1)</f>
        <v>0.000427629813075001</v>
      </c>
    </row>
    <row r="30" customHeight="1" spans="2:14">
      <c r="B30" s="5" t="s">
        <v>13</v>
      </c>
      <c r="C30" s="4">
        <f>C15/(COUNT(RETURNS!$N$4:$N$249)-1)</f>
        <v>0.000360343499818241</v>
      </c>
      <c r="D30" s="4">
        <f>D15/(COUNT(RETURNS!$N$4:$N$249)-1)</f>
        <v>0.000431992137145378</v>
      </c>
      <c r="E30" s="4">
        <f>E15/(COUNT(RETURNS!$N$4:$N$249)-1)</f>
        <v>0.000254132587819785</v>
      </c>
      <c r="F30" s="4">
        <f>F15/(COUNT(RETURNS!$N$4:$N$249)-1)</f>
        <v>0.000281076576778479</v>
      </c>
      <c r="G30" s="4">
        <f>G15/(COUNT(RETURNS!$N$4:$N$249)-1)</f>
        <v>0.00046356591701243</v>
      </c>
      <c r="H30" s="4">
        <f>H15/(COUNT(RETURNS!$N$4:$N$249)-1)</f>
        <v>0.000342926827611445</v>
      </c>
      <c r="I30" s="4">
        <f>I15/(COUNT(RETURNS!$N$4:$N$249)-1)</f>
        <v>0.000618768198141958</v>
      </c>
      <c r="J30" s="4">
        <f>J15/(COUNT(RETURNS!$N$4:$N$249)-1)</f>
        <v>0.000248935717895156</v>
      </c>
      <c r="K30" s="4">
        <f>K15/(COUNT(RETURNS!$N$4:$N$249)-1)</f>
        <v>0.000358151582066246</v>
      </c>
      <c r="L30" s="4">
        <f>L15/(COUNT(RETURNS!$N$4:$N$249)-1)</f>
        <v>0.000248136708889446</v>
      </c>
      <c r="M30" s="4">
        <f>M15/(COUNT(RETURNS!$N$4:$N$249)-1)</f>
        <v>0.000427629813075001</v>
      </c>
      <c r="N30" s="4">
        <f>N15/(COUNT(RETURNS!$N$4:$N$249)-1)</f>
        <v>0.00136787999609389</v>
      </c>
    </row>
    <row r="32" customHeight="1" spans="2:14">
      <c r="B32" s="28"/>
      <c r="C32" s="29" t="s">
        <v>19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8"/>
    </row>
    <row r="33" customHeight="1" spans="2:7">
      <c r="B33" s="28"/>
      <c r="C33" s="1" t="s">
        <v>20</v>
      </c>
      <c r="D33" s="1" t="s">
        <v>21</v>
      </c>
      <c r="E33" s="1" t="s">
        <v>22</v>
      </c>
      <c r="F33" s="1" t="s">
        <v>23</v>
      </c>
      <c r="G33" s="1" t="s">
        <v>23</v>
      </c>
    </row>
    <row r="34" customHeight="1" spans="2:7">
      <c r="B34" s="5" t="s">
        <v>2</v>
      </c>
      <c r="C34" s="1">
        <v>0</v>
      </c>
      <c r="D34" s="32">
        <v>0.0818993084698639</v>
      </c>
      <c r="E34" s="33">
        <v>0</v>
      </c>
      <c r="F34" s="32">
        <v>0.0246523290019029</v>
      </c>
      <c r="G34" s="1">
        <v>0</v>
      </c>
    </row>
    <row r="35" customHeight="1" spans="2:7">
      <c r="B35" s="5" t="s">
        <v>3</v>
      </c>
      <c r="C35" s="1">
        <v>0</v>
      </c>
      <c r="D35" s="32">
        <v>0.0724428034834419</v>
      </c>
      <c r="E35" s="1">
        <v>0</v>
      </c>
      <c r="F35" s="34">
        <v>0</v>
      </c>
      <c r="G35" s="1">
        <v>0</v>
      </c>
    </row>
    <row r="36" customHeight="1" spans="2:7">
      <c r="B36" s="5" t="s">
        <v>4</v>
      </c>
      <c r="C36" s="1">
        <v>0</v>
      </c>
      <c r="D36" s="32">
        <v>0.0844997960953208</v>
      </c>
      <c r="E36" s="1">
        <v>0</v>
      </c>
      <c r="F36" s="32">
        <v>0.0528339924537743</v>
      </c>
      <c r="G36" s="1">
        <v>0</v>
      </c>
    </row>
    <row r="37" customHeight="1" spans="2:7">
      <c r="B37" s="5" t="s">
        <v>5</v>
      </c>
      <c r="C37" s="1">
        <v>0</v>
      </c>
      <c r="D37" s="32">
        <v>0.0870638417061173</v>
      </c>
      <c r="E37" s="1">
        <v>0</v>
      </c>
      <c r="F37" s="32">
        <v>0.0806207312836572</v>
      </c>
      <c r="G37" s="33">
        <v>0.0951464778</v>
      </c>
    </row>
    <row r="38" customHeight="1" spans="2:7">
      <c r="B38" s="5" t="s">
        <v>6</v>
      </c>
      <c r="C38" s="1">
        <v>0</v>
      </c>
      <c r="D38" s="32">
        <v>0.0554087359323575</v>
      </c>
      <c r="E38" s="1">
        <v>0</v>
      </c>
      <c r="F38" s="34">
        <v>0</v>
      </c>
      <c r="G38" s="34">
        <v>0</v>
      </c>
    </row>
    <row r="39" customHeight="1" spans="2:7">
      <c r="B39" s="5" t="s">
        <v>7</v>
      </c>
      <c r="C39" s="1">
        <v>0</v>
      </c>
      <c r="D39" s="32">
        <v>0.0935545429469587</v>
      </c>
      <c r="E39" s="32">
        <v>0.110559169513732</v>
      </c>
      <c r="F39" s="32">
        <v>0.150960907543435</v>
      </c>
      <c r="G39" s="33">
        <v>0.0191388924</v>
      </c>
    </row>
    <row r="40" customHeight="1" spans="2:7">
      <c r="B40" s="31" t="s">
        <v>8</v>
      </c>
      <c r="C40" s="1">
        <v>0</v>
      </c>
      <c r="D40" s="32">
        <v>0.0838172964289113</v>
      </c>
      <c r="E40" s="34">
        <v>0</v>
      </c>
      <c r="F40" s="32">
        <v>0.0454376965758476</v>
      </c>
      <c r="G40" s="34">
        <v>0</v>
      </c>
    </row>
    <row r="41" customHeight="1" spans="2:7">
      <c r="B41" s="5" t="s">
        <v>9</v>
      </c>
      <c r="C41" s="1">
        <v>0</v>
      </c>
      <c r="D41" s="32">
        <v>0.106141557577003</v>
      </c>
      <c r="E41" s="32">
        <v>0.458952759233624</v>
      </c>
      <c r="F41" s="32">
        <v>0.287367251759432</v>
      </c>
      <c r="G41" s="33">
        <v>0.466419593</v>
      </c>
    </row>
    <row r="42" customHeight="1" spans="2:7">
      <c r="B42" s="5" t="s">
        <v>10</v>
      </c>
      <c r="C42" s="1">
        <v>0</v>
      </c>
      <c r="D42" s="32">
        <v>0.0681531790823787</v>
      </c>
      <c r="E42" s="34">
        <v>0</v>
      </c>
      <c r="F42" s="34">
        <v>0</v>
      </c>
      <c r="G42" s="34">
        <v>0</v>
      </c>
    </row>
    <row r="43" customHeight="1" spans="2:7">
      <c r="B43" s="5" t="s">
        <v>11</v>
      </c>
      <c r="C43" s="1">
        <v>0</v>
      </c>
      <c r="D43" s="32">
        <v>0.105113164820574</v>
      </c>
      <c r="E43" s="32">
        <v>0.430488071252643</v>
      </c>
      <c r="F43" s="32">
        <v>0.287367251759432</v>
      </c>
      <c r="G43" s="33">
        <v>0.406757928</v>
      </c>
    </row>
    <row r="44" customHeight="1" spans="2:7">
      <c r="B44" s="5" t="s">
        <v>12</v>
      </c>
      <c r="C44" s="1">
        <v>0</v>
      </c>
      <c r="D44" s="32">
        <v>0.0871823120662222</v>
      </c>
      <c r="E44" s="1">
        <v>0</v>
      </c>
      <c r="F44" s="32">
        <v>0.0819046027332702</v>
      </c>
      <c r="G44" s="33">
        <v>0.0125371093</v>
      </c>
    </row>
    <row r="45" customHeight="1" spans="2:7">
      <c r="B45" s="5" t="s">
        <v>13</v>
      </c>
      <c r="C45" s="1">
        <v>0</v>
      </c>
      <c r="D45" s="32">
        <v>0.0747234613908501</v>
      </c>
      <c r="E45" s="1">
        <v>0</v>
      </c>
      <c r="F45" s="1">
        <v>0</v>
      </c>
      <c r="G45" s="1">
        <v>0</v>
      </c>
    </row>
    <row r="46" customHeight="1" spans="2:2">
      <c r="B46" s="35"/>
    </row>
    <row r="47" customHeight="1" spans="2:7">
      <c r="B47" s="36" t="s">
        <v>24</v>
      </c>
      <c r="C47" s="4">
        <f t="shared" ref="C47:G47" si="0">SUM(C34:C45)</f>
        <v>0</v>
      </c>
      <c r="D47" s="4">
        <f t="shared" si="0"/>
        <v>0.999999999999999</v>
      </c>
      <c r="E47" s="4">
        <f t="shared" si="0"/>
        <v>0.999999999999999</v>
      </c>
      <c r="F47" s="37">
        <f t="shared" si="0"/>
        <v>1.01114476311075</v>
      </c>
      <c r="G47" s="37">
        <f t="shared" si="0"/>
        <v>1.0000000005</v>
      </c>
    </row>
    <row r="48" customHeight="1" spans="2:2">
      <c r="B48" s="36"/>
    </row>
    <row r="49" customHeight="1" spans="2:14">
      <c r="B49" s="36" t="s">
        <v>25</v>
      </c>
      <c r="C49" s="4">
        <f t="array" ref="C49:N49">MMULT(TRANSPOSE(G34:G45),C19:N30)</f>
        <v>0.000217331835904976</v>
      </c>
      <c r="D49" s="4">
        <v>0.000245985807419271</v>
      </c>
      <c r="E49" s="4">
        <v>0.000198686989233115</v>
      </c>
      <c r="F49" s="4">
        <v>0.000198089731195876</v>
      </c>
      <c r="G49" s="4">
        <v>0.000295805637913928</v>
      </c>
      <c r="H49" s="4">
        <v>0.000198089731174714</v>
      </c>
      <c r="I49" s="4">
        <v>0.0002210712521443</v>
      </c>
      <c r="J49" s="4">
        <v>0.000198089731243099</v>
      </c>
      <c r="K49" s="4">
        <v>0.000250345211839414</v>
      </c>
      <c r="L49" s="4">
        <v>0.000198089731232748</v>
      </c>
      <c r="M49" s="4">
        <v>0.000198089731207051</v>
      </c>
      <c r="N49" s="4">
        <v>0.000255707997426174</v>
      </c>
    </row>
    <row r="50" customHeight="1" spans="2:3">
      <c r="B50" s="36" t="s">
        <v>26</v>
      </c>
      <c r="C50" s="4">
        <f t="array" ref="C50">MMULT(C49:N49,G34:G45)</f>
        <v>0.00019808973133168</v>
      </c>
    </row>
    <row r="52" customHeight="1" spans="10:10">
      <c r="J52" s="1">
        <v>1</v>
      </c>
    </row>
  </sheetData>
  <mergeCells count="3">
    <mergeCell ref="C2:N2"/>
    <mergeCell ref="C17:N17"/>
    <mergeCell ref="C32:N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sheetData>
    <row r="1" customHeight="1" spans="1:1">
      <c r="A1" s="1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Q5039"/>
  <sheetViews>
    <sheetView tabSelected="1" topLeftCell="B1" workbookViewId="0">
      <selection activeCell="B39" sqref="B39:D5039"/>
    </sheetView>
  </sheetViews>
  <sheetFormatPr defaultColWidth="12.6296296296296" defaultRowHeight="15.75" customHeight="1"/>
  <cols>
    <col min="2" max="2" width="6.12962962962963" customWidth="1"/>
    <col min="3" max="3" width="31.25" customWidth="1"/>
    <col min="4" max="4" width="14.1111111111111"/>
    <col min="5" max="5" width="13.2222222222222"/>
    <col min="6" max="7" width="14.1111111111111"/>
    <col min="8" max="8" width="13.2222222222222"/>
    <col min="9" max="15" width="14.1111111111111"/>
    <col min="16" max="17" width="12.8888888888889"/>
  </cols>
  <sheetData>
    <row r="4" customHeight="1" spans="4:16"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t="s">
        <v>28</v>
      </c>
    </row>
    <row r="5" customHeight="1" spans="3:15">
      <c r="C5" s="6" t="s">
        <v>29</v>
      </c>
      <c r="D5" s="7">
        <f>EXP(AVERAGE(RETURNS!AE4:AE248)*246)-1</f>
        <v>2.2990239445661</v>
      </c>
      <c r="E5" s="7">
        <f>EXP(AVERAGE(RETURNS!AF4:AF248)*246)-1</f>
        <v>2.70812053086701</v>
      </c>
      <c r="F5" s="7">
        <f>EXP(AVERAGE(RETURNS!AG4:AG248)*246)-1</f>
        <v>1.48747503482837</v>
      </c>
      <c r="G5" s="7">
        <f>EXP(AVERAGE(RETURNS!AH4:AH248)*246)-1</f>
        <v>0.81684164419727</v>
      </c>
      <c r="H5" s="7">
        <f>EXP(AVERAGE(RETURNS!AI4:AI248)*246)-1</f>
        <v>1.31805529984486</v>
      </c>
      <c r="I5" s="7">
        <f>EXP(AVERAGE(RETURNS!AJ4:AJ248)*246)-1</f>
        <v>0.920982138511056</v>
      </c>
      <c r="J5" s="7">
        <f>EXP(AVERAGE(RETURNS!AK4:AK248)*246)-1</f>
        <v>1.58892401980763</v>
      </c>
      <c r="K5" s="7">
        <f>EXP(AVERAGE(RETURNS!AL4:AL248)*246)-1</f>
        <v>0.539644998462541</v>
      </c>
      <c r="L5" s="7">
        <f>EXP(AVERAGE(RETURNS!AM4:AM248)*246)-1</f>
        <v>1.0472424893968</v>
      </c>
      <c r="M5" s="7">
        <f>EXP(AVERAGE(RETURNS!AN4:AN248)*246)-1</f>
        <v>1.30339236597522</v>
      </c>
      <c r="N5" s="7">
        <f>EXP(AVERAGE(RETURNS!AO4:AO248)*246)-1</f>
        <v>3.58379893315672</v>
      </c>
      <c r="O5" s="7">
        <f>EXP(AVERAGE(RETURNS!AP4:AP248)*246)-1</f>
        <v>2.82589650417915</v>
      </c>
    </row>
    <row r="6" customHeight="1" spans="3:15">
      <c r="C6" s="6" t="s">
        <v>30</v>
      </c>
      <c r="D6" s="7">
        <f>D7^0.5</f>
        <v>0.395036756848145</v>
      </c>
      <c r="E6" s="7">
        <f t="shared" ref="E6:O6" si="0">E7^0.5</f>
        <v>0.406754919916691</v>
      </c>
      <c r="F6" s="7">
        <f t="shared" si="0"/>
        <v>0.358154296855711</v>
      </c>
      <c r="G6" s="7">
        <f t="shared" si="0"/>
        <v>0.254429071749615</v>
      </c>
      <c r="H6" s="7">
        <f t="shared" si="0"/>
        <v>0.309013489865904</v>
      </c>
      <c r="I6" s="7">
        <f t="shared" si="0"/>
        <v>0.291724558676355</v>
      </c>
      <c r="J6" s="7">
        <f t="shared" si="0"/>
        <v>0.516521809924724</v>
      </c>
      <c r="K6" s="7">
        <f t="shared" si="0"/>
        <v>0.261651579871856</v>
      </c>
      <c r="L6" s="7">
        <f t="shared" si="0"/>
        <v>0.282433500119889</v>
      </c>
      <c r="M6" s="7">
        <f t="shared" si="0"/>
        <v>0.276417714867568</v>
      </c>
      <c r="N6" s="7">
        <f t="shared" si="0"/>
        <v>0.579576227322913</v>
      </c>
      <c r="O6" s="7">
        <f t="shared" si="0"/>
        <v>0.628909976483749</v>
      </c>
    </row>
    <row r="7" customHeight="1" spans="3:15">
      <c r="C7" s="8" t="s">
        <v>26</v>
      </c>
      <c r="D7" s="7">
        <f>_xlfn.VAR.P(RETURNS!AE4:AE248)*246</f>
        <v>0.1560540392611</v>
      </c>
      <c r="E7" s="7">
        <f>_xlfn.VAR.P(RETURNS!AF4:AF248)*246</f>
        <v>0.165449564876434</v>
      </c>
      <c r="F7" s="7">
        <f>_xlfn.VAR.P(RETURNS!AG4:AG248)*246</f>
        <v>0.128274500356208</v>
      </c>
      <c r="G7" s="7">
        <f>_xlfn.VAR.P(RETURNS!AH4:AH248)*246</f>
        <v>0.0647341525513707</v>
      </c>
      <c r="H7" s="7">
        <f>_xlfn.VAR.P(RETURNS!AI4:AI248)*246</f>
        <v>0.0954893369191051</v>
      </c>
      <c r="I7" s="7">
        <f>_xlfn.VAR.P(RETURNS!AJ4:AJ248)*246</f>
        <v>0.0851032181349139</v>
      </c>
      <c r="J7" s="7">
        <f>_xlfn.VAR.P(RETURNS!AK4:AK248)*246</f>
        <v>0.266794780127913</v>
      </c>
      <c r="K7" s="7">
        <f>_xlfn.VAR.P(RETURNS!AL4:AL248)*246</f>
        <v>0.0684615492494383</v>
      </c>
      <c r="L7" s="7">
        <f>_xlfn.VAR.P(RETURNS!AM4:AM248)*246</f>
        <v>0.0797686819899713</v>
      </c>
      <c r="M7" s="7">
        <f>_xlfn.VAR.P(RETURNS!AN4:AN248)*246</f>
        <v>0.0764067530926081</v>
      </c>
      <c r="N7" s="7">
        <f>_xlfn.VAR.P(RETURNS!AO4:AO248)*246</f>
        <v>0.335908603277861</v>
      </c>
      <c r="O7" s="7">
        <f>_xlfn.VAR.P(RETURNS!AP4:AP248)*246</f>
        <v>0.395527758520789</v>
      </c>
    </row>
    <row r="8" customHeight="1" spans="3:15"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customHeight="1" spans="3:16">
      <c r="C9" s="10" t="s">
        <v>19</v>
      </c>
      <c r="D9">
        <f>1/12</f>
        <v>0.0833333333333333</v>
      </c>
      <c r="E9">
        <f t="shared" ref="E9:O9" si="1">1/12</f>
        <v>0.0833333333333333</v>
      </c>
      <c r="F9">
        <f t="shared" si="1"/>
        <v>0.0833333333333333</v>
      </c>
      <c r="G9">
        <f t="shared" si="1"/>
        <v>0.0833333333333333</v>
      </c>
      <c r="H9">
        <f t="shared" si="1"/>
        <v>0.0833333333333333</v>
      </c>
      <c r="I9">
        <f t="shared" si="1"/>
        <v>0.0833333333333333</v>
      </c>
      <c r="J9">
        <f t="shared" si="1"/>
        <v>0.0833333333333333</v>
      </c>
      <c r="K9">
        <f t="shared" si="1"/>
        <v>0.0833333333333333</v>
      </c>
      <c r="L9">
        <f t="shared" si="1"/>
        <v>0.0833333333333333</v>
      </c>
      <c r="M9">
        <f t="shared" si="1"/>
        <v>0.0833333333333333</v>
      </c>
      <c r="N9">
        <f t="shared" si="1"/>
        <v>0.0833333333333333</v>
      </c>
      <c r="O9">
        <f t="shared" si="1"/>
        <v>0.0833333333333333</v>
      </c>
      <c r="P9" s="27">
        <f>SUM(D9:O9)</f>
        <v>1</v>
      </c>
    </row>
    <row r="10" customHeight="1" spans="3:4">
      <c r="C10" s="11" t="s">
        <v>31</v>
      </c>
      <c r="D10" s="12">
        <f t="array" ref="D10">MMULT(D5:O5,TRANSPOSE(D9:O9))</f>
        <v>1.70328315864939</v>
      </c>
    </row>
    <row r="11" customHeight="1" spans="3:16">
      <c r="C11" s="11" t="s">
        <v>32</v>
      </c>
      <c r="D11">
        <f ca="1">RAND()</f>
        <v>0.450502981989497</v>
      </c>
      <c r="E11">
        <f ca="1" t="shared" ref="E11:O11" si="2">RAND()</f>
        <v>0.844054026338561</v>
      </c>
      <c r="F11">
        <f ca="1" t="shared" si="2"/>
        <v>0.940683145267604</v>
      </c>
      <c r="G11">
        <f ca="1" t="shared" si="2"/>
        <v>0.201321153661769</v>
      </c>
      <c r="H11">
        <f ca="1" t="shared" si="2"/>
        <v>0.0962678106682877</v>
      </c>
      <c r="I11">
        <f ca="1" t="shared" si="2"/>
        <v>0.934836985460554</v>
      </c>
      <c r="J11">
        <f ca="1" t="shared" si="2"/>
        <v>0.786766850685329</v>
      </c>
      <c r="K11">
        <f ca="1" t="shared" si="2"/>
        <v>0.159155660915282</v>
      </c>
      <c r="L11">
        <f ca="1" t="shared" si="2"/>
        <v>0.126318959182151</v>
      </c>
      <c r="M11">
        <f ca="1" t="shared" si="2"/>
        <v>0.333580674086751</v>
      </c>
      <c r="N11">
        <f ca="1" t="shared" si="2"/>
        <v>0.739280641184624</v>
      </c>
      <c r="O11">
        <f ca="1" t="shared" si="2"/>
        <v>0.356920083828244</v>
      </c>
      <c r="P11" s="27">
        <f ca="1">SUM(D11:O11)</f>
        <v>5.96968897326865</v>
      </c>
    </row>
    <row r="12" customHeight="1" spans="3:16">
      <c r="C12" s="11" t="s">
        <v>33</v>
      </c>
      <c r="D12" s="13">
        <f ca="1">D11/$P$11</f>
        <v>0.0754650676118605</v>
      </c>
      <c r="E12" s="13">
        <f ca="1" t="shared" ref="E12:P12" si="3">E11/$P$11</f>
        <v>0.141389950149514</v>
      </c>
      <c r="F12" s="13">
        <f ca="1" t="shared" si="3"/>
        <v>0.15757657551002</v>
      </c>
      <c r="G12" s="13">
        <f ca="1" t="shared" si="3"/>
        <v>0.0337238932485853</v>
      </c>
      <c r="H12" s="13">
        <f ca="1" t="shared" si="3"/>
        <v>0.0161261015606274</v>
      </c>
      <c r="I12" s="13">
        <f ca="1" t="shared" si="3"/>
        <v>0.156597268240709</v>
      </c>
      <c r="J12" s="13">
        <f ca="1" t="shared" si="3"/>
        <v>0.131793608378653</v>
      </c>
      <c r="K12" s="13">
        <f ca="1" t="shared" si="3"/>
        <v>0.0266606286571974</v>
      </c>
      <c r="L12" s="13">
        <f ca="1" t="shared" si="3"/>
        <v>0.0211600570394517</v>
      </c>
      <c r="M12" s="13">
        <f ca="1" t="shared" si="3"/>
        <v>0.0558790710170117</v>
      </c>
      <c r="N12" s="13">
        <f ca="1" t="shared" si="3"/>
        <v>0.123839055015263</v>
      </c>
      <c r="O12" s="13">
        <f ca="1" t="shared" si="3"/>
        <v>0.0597887235711069</v>
      </c>
      <c r="P12" s="13">
        <f ca="1" t="shared" si="3"/>
        <v>1</v>
      </c>
    </row>
    <row r="13" customHeight="1" spans="5:15"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customHeight="1" spans="3:17"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Q14" s="26">
        <f ca="1" t="array" ref="Q14:Q25">TRANSPOSE(D12:O12)</f>
        <v>0.0754650676118605</v>
      </c>
    </row>
    <row r="15" customHeight="1" spans="3:17"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Q15" s="26">
        <v>0.141389950149514</v>
      </c>
    </row>
    <row r="16" customHeight="1" spans="3:17">
      <c r="C16" s="15"/>
      <c r="D16" s="17" t="s">
        <v>18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26">
        <v>0.15757657551002</v>
      </c>
    </row>
    <row r="17" customHeight="1" spans="3:17">
      <c r="C17" s="15"/>
      <c r="D17" s="19" t="s">
        <v>2</v>
      </c>
      <c r="E17" s="20" t="s">
        <v>3</v>
      </c>
      <c r="F17" s="20" t="s">
        <v>4</v>
      </c>
      <c r="G17" s="20" t="s">
        <v>5</v>
      </c>
      <c r="H17" s="20" t="s">
        <v>6</v>
      </c>
      <c r="I17" s="20" t="s">
        <v>7</v>
      </c>
      <c r="J17" s="20" t="s">
        <v>8</v>
      </c>
      <c r="K17" s="20" t="s">
        <v>9</v>
      </c>
      <c r="L17" s="20" t="s">
        <v>10</v>
      </c>
      <c r="M17" s="20" t="s">
        <v>11</v>
      </c>
      <c r="N17" s="20" t="s">
        <v>12</v>
      </c>
      <c r="O17" s="20" t="s">
        <v>13</v>
      </c>
      <c r="Q17" s="26">
        <v>0.0337238932485853</v>
      </c>
    </row>
    <row r="18" customHeight="1" spans="3:17">
      <c r="C18" s="21" t="s">
        <v>2</v>
      </c>
      <c r="D18" s="16">
        <f t="array" ref="D18:O29">MMULT(TRANSPOSE(RETURNS!AR4:BC248),RETURNS!AR4:BC248)/246</f>
        <v>0.000631787289625381</v>
      </c>
      <c r="E18" s="16">
        <v>0.000577930242387532</v>
      </c>
      <c r="F18" s="16">
        <v>0.000125893212171183</v>
      </c>
      <c r="G18" s="16">
        <v>0.000106634719776889</v>
      </c>
      <c r="H18" s="16">
        <v>0.000198261290025062</v>
      </c>
      <c r="I18" s="16">
        <v>0.000184245639707406</v>
      </c>
      <c r="J18" s="16">
        <v>0.000347393225015654</v>
      </c>
      <c r="K18" s="16">
        <v>0.00017185300157232</v>
      </c>
      <c r="L18" s="16">
        <v>0.000194776514728964</v>
      </c>
      <c r="M18" s="16">
        <v>0.000181791771949285</v>
      </c>
      <c r="N18" s="16">
        <v>0.000183669637942378</v>
      </c>
      <c r="O18" s="16">
        <v>0.000329336088073786</v>
      </c>
      <c r="Q18" s="26">
        <v>0.0161261015606274</v>
      </c>
    </row>
    <row r="19" customHeight="1" spans="3:17">
      <c r="C19" s="9" t="s">
        <v>3</v>
      </c>
      <c r="D19" s="16">
        <v>0.000577930242387532</v>
      </c>
      <c r="E19" s="16">
        <v>0.000669825226299264</v>
      </c>
      <c r="F19" s="16">
        <v>0.000141858235380456</v>
      </c>
      <c r="G19" s="16">
        <v>0.00011072661931994</v>
      </c>
      <c r="H19" s="16">
        <v>0.000200758837560231</v>
      </c>
      <c r="I19" s="16">
        <v>0.000186642367915841</v>
      </c>
      <c r="J19" s="16">
        <v>0.000377049781520231</v>
      </c>
      <c r="K19" s="16">
        <v>0.000167544258961237</v>
      </c>
      <c r="L19" s="16">
        <v>0.000201837530641217</v>
      </c>
      <c r="M19" s="16">
        <v>0.000196591058866834</v>
      </c>
      <c r="N19" s="16">
        <v>0.000229018880232205</v>
      </c>
      <c r="O19" s="16">
        <v>0.000396250979116866</v>
      </c>
      <c r="Q19" s="26">
        <v>0.156597268240709</v>
      </c>
    </row>
    <row r="20" customHeight="1" spans="3:17">
      <c r="C20" s="9" t="s">
        <v>4</v>
      </c>
      <c r="D20" s="16">
        <v>0.000125893212171183</v>
      </c>
      <c r="E20" s="16">
        <v>0.000141858235380456</v>
      </c>
      <c r="F20" s="16">
        <v>0.000519321379259552</v>
      </c>
      <c r="G20" s="16">
        <v>0.000187389100114471</v>
      </c>
      <c r="H20" s="16">
        <v>0.000185938756981682</v>
      </c>
      <c r="I20" s="16">
        <v>0.000151916360349897</v>
      </c>
      <c r="J20" s="16">
        <v>0.000271755910899466</v>
      </c>
      <c r="K20" s="16">
        <v>0.000121239242583134</v>
      </c>
      <c r="L20" s="16">
        <v>0.000161014261198125</v>
      </c>
      <c r="M20" s="16">
        <v>0.000122959641554888</v>
      </c>
      <c r="N20" s="16">
        <v>9.79847178072222e-5</v>
      </c>
      <c r="O20" s="16">
        <v>0.000248387712292866</v>
      </c>
      <c r="Q20" s="26">
        <v>0.131793608378653</v>
      </c>
    </row>
    <row r="21" customHeight="1" spans="3:17">
      <c r="C21" s="9" t="s">
        <v>5</v>
      </c>
      <c r="D21" s="16">
        <v>0.000106634719776889</v>
      </c>
      <c r="E21" s="16">
        <v>0.00011072661931994</v>
      </c>
      <c r="F21" s="16">
        <v>0.000187389100114471</v>
      </c>
      <c r="G21" s="16">
        <v>0.00026207725849504</v>
      </c>
      <c r="H21" s="16">
        <v>0.00016652035498407</v>
      </c>
      <c r="I21" s="16">
        <v>0.000164746459350052</v>
      </c>
      <c r="J21" s="16">
        <v>0.000160983250872029</v>
      </c>
      <c r="K21" s="16">
        <v>9.66854889112575e-5</v>
      </c>
      <c r="L21" s="16">
        <v>0.00013298786022595</v>
      </c>
      <c r="M21" s="16">
        <v>9.57349584404872e-5</v>
      </c>
      <c r="N21" s="16">
        <v>6.61488466181855e-5</v>
      </c>
      <c r="O21" s="16">
        <v>0.00021228469815176</v>
      </c>
      <c r="Q21" s="26">
        <v>0.0266606286571974</v>
      </c>
    </row>
    <row r="22" customHeight="1" spans="3:17">
      <c r="C22" s="9" t="s">
        <v>6</v>
      </c>
      <c r="D22" s="16">
        <v>0.000198261290025062</v>
      </c>
      <c r="E22" s="16">
        <v>0.000200758837560231</v>
      </c>
      <c r="F22" s="16">
        <v>0.000185938756981682</v>
      </c>
      <c r="G22" s="16">
        <v>0.00016652035498407</v>
      </c>
      <c r="H22" s="16">
        <v>0.000386590117409954</v>
      </c>
      <c r="I22" s="16">
        <v>0.000198256215951964</v>
      </c>
      <c r="J22" s="16">
        <v>0.000249693384913004</v>
      </c>
      <c r="K22" s="16">
        <v>0.000134324439981378</v>
      </c>
      <c r="L22" s="16">
        <v>0.000163487470165982</v>
      </c>
      <c r="M22" s="16">
        <v>0.000136470130057449</v>
      </c>
      <c r="N22" s="16">
        <v>0.000137762650168602</v>
      </c>
      <c r="O22" s="16">
        <v>0.000346815696336945</v>
      </c>
      <c r="Q22" s="26">
        <v>0.0211600570394517</v>
      </c>
    </row>
    <row r="23" customHeight="1" spans="3:17">
      <c r="C23" s="9" t="s">
        <v>7</v>
      </c>
      <c r="D23" s="16">
        <v>0.000184245639707406</v>
      </c>
      <c r="E23" s="16">
        <v>0.000186642367915841</v>
      </c>
      <c r="F23" s="16">
        <v>0.000151916360349897</v>
      </c>
      <c r="G23" s="16">
        <v>0.000164746459350052</v>
      </c>
      <c r="H23" s="16">
        <v>0.000198256215951964</v>
      </c>
      <c r="I23" s="16">
        <v>0.000344541748348435</v>
      </c>
      <c r="J23" s="16">
        <v>0.000292091418658206</v>
      </c>
      <c r="K23" s="16">
        <v>0.000131376090237555</v>
      </c>
      <c r="L23" s="16">
        <v>0.000161817063882738</v>
      </c>
      <c r="M23" s="16">
        <v>0.000173134294352805</v>
      </c>
      <c r="N23" s="16">
        <v>0.000173470656666925</v>
      </c>
      <c r="O23" s="16">
        <v>0.000334361949215131</v>
      </c>
      <c r="Q23" s="26">
        <v>0.0558790710170117</v>
      </c>
    </row>
    <row r="24" customHeight="1" spans="3:17">
      <c r="C24" s="9" t="s">
        <v>8</v>
      </c>
      <c r="D24" s="16">
        <v>0.000347393225015654</v>
      </c>
      <c r="E24" s="16">
        <v>0.000377049781520231</v>
      </c>
      <c r="F24" s="16">
        <v>0.000271755910899466</v>
      </c>
      <c r="G24" s="16">
        <v>0.000160983250872029</v>
      </c>
      <c r="H24" s="16">
        <v>0.000249693384913004</v>
      </c>
      <c r="I24" s="16">
        <v>0.000292091418658206</v>
      </c>
      <c r="J24" s="16">
        <v>0.00108012296138771</v>
      </c>
      <c r="K24" s="16">
        <v>0.00019052747597794</v>
      </c>
      <c r="L24" s="16">
        <v>0.000232701069951019</v>
      </c>
      <c r="M24" s="16">
        <v>0.000267778778961565</v>
      </c>
      <c r="N24" s="16">
        <v>0.000313894299790856</v>
      </c>
      <c r="O24" s="16">
        <v>0.000675068551773633</v>
      </c>
      <c r="Q24" s="26">
        <v>0.123839055015263</v>
      </c>
    </row>
    <row r="25" customHeight="1" spans="3:17">
      <c r="C25" s="9" t="s">
        <v>9</v>
      </c>
      <c r="D25" s="16">
        <v>0.00017185300157232</v>
      </c>
      <c r="E25" s="16">
        <v>0.000167544258961237</v>
      </c>
      <c r="F25" s="16">
        <v>0.000121239242583134</v>
      </c>
      <c r="G25" s="16">
        <v>9.66854889112575e-5</v>
      </c>
      <c r="H25" s="16">
        <v>0.000134324439981378</v>
      </c>
      <c r="I25" s="16">
        <v>0.000131376090237555</v>
      </c>
      <c r="J25" s="16">
        <v>0.00019052747597794</v>
      </c>
      <c r="K25" s="16">
        <v>0.000277167684019307</v>
      </c>
      <c r="L25" s="16">
        <v>0.000107860507506843</v>
      </c>
      <c r="M25" s="16">
        <v>0.000137059475654501</v>
      </c>
      <c r="N25" s="16">
        <v>0.000103034079121443</v>
      </c>
      <c r="O25" s="16">
        <v>0.00025510746707164</v>
      </c>
      <c r="Q25" s="26">
        <v>0.0597887235711069</v>
      </c>
    </row>
    <row r="26" customHeight="1" spans="3:15">
      <c r="C26" s="11" t="s">
        <v>10</v>
      </c>
      <c r="D26">
        <v>0.000194776514728964</v>
      </c>
      <c r="E26">
        <v>0.000201837530641217</v>
      </c>
      <c r="F26">
        <v>0.000161014261198125</v>
      </c>
      <c r="G26">
        <v>0.00013298786022595</v>
      </c>
      <c r="H26">
        <v>0.000163487470165982</v>
      </c>
      <c r="I26">
        <v>0.000161817063882738</v>
      </c>
      <c r="J26">
        <v>0.000232701069951019</v>
      </c>
      <c r="K26">
        <v>0.000107860507506843</v>
      </c>
      <c r="L26">
        <v>0.000322944792906718</v>
      </c>
      <c r="M26">
        <v>0.000134375316588618</v>
      </c>
      <c r="N26">
        <v>0.000166853061061848</v>
      </c>
      <c r="O26">
        <v>0.000262353899539087</v>
      </c>
    </row>
    <row r="27" customHeight="1" spans="3:15">
      <c r="C27" s="11" t="s">
        <v>11</v>
      </c>
      <c r="D27">
        <v>0.000181791771949285</v>
      </c>
      <c r="E27">
        <v>0.000196591058866834</v>
      </c>
      <c r="F27">
        <v>0.000122959641554888</v>
      </c>
      <c r="G27">
        <v>9.57349584404872e-5</v>
      </c>
      <c r="H27">
        <v>0.000136470130057449</v>
      </c>
      <c r="I27">
        <v>0.000173134294352805</v>
      </c>
      <c r="J27">
        <v>0.000267778778961565</v>
      </c>
      <c r="K27">
        <v>0.000137059475654501</v>
      </c>
      <c r="L27">
        <v>0.000134375316588618</v>
      </c>
      <c r="M27">
        <v>0.000309333969655777</v>
      </c>
      <c r="N27">
        <v>0.000220492506184927</v>
      </c>
      <c r="O27">
        <v>0.000265800092329273</v>
      </c>
    </row>
    <row r="28" customHeight="1" spans="3:15">
      <c r="C28" s="11" t="s">
        <v>12</v>
      </c>
      <c r="D28">
        <v>0.000183669637942378</v>
      </c>
      <c r="E28">
        <v>0.000229018880232205</v>
      </c>
      <c r="F28">
        <v>9.79847178072222e-5</v>
      </c>
      <c r="G28">
        <v>6.61488466181855e-5</v>
      </c>
      <c r="H28">
        <v>0.000137762650168602</v>
      </c>
      <c r="I28">
        <v>0.000173470656666925</v>
      </c>
      <c r="J28">
        <v>0.000313894299790856</v>
      </c>
      <c r="K28">
        <v>0.000103034079121443</v>
      </c>
      <c r="L28">
        <v>0.000166853061061848</v>
      </c>
      <c r="M28">
        <v>0.000220492506184927</v>
      </c>
      <c r="N28">
        <v>0.00135993138679153</v>
      </c>
      <c r="O28">
        <v>0.000428976091648579</v>
      </c>
    </row>
    <row r="29" customHeight="1" spans="3:15">
      <c r="C29" s="11" t="s">
        <v>13</v>
      </c>
      <c r="D29">
        <v>0.000329336088073786</v>
      </c>
      <c r="E29">
        <v>0.000396250979116866</v>
      </c>
      <c r="F29">
        <v>0.000248387712292866</v>
      </c>
      <c r="G29">
        <v>0.00021228469815176</v>
      </c>
      <c r="H29">
        <v>0.000346815696336945</v>
      </c>
      <c r="I29">
        <v>0.000334361949215131</v>
      </c>
      <c r="J29">
        <v>0.000675068551773633</v>
      </c>
      <c r="K29">
        <v>0.00025510746707164</v>
      </c>
      <c r="L29">
        <v>0.000262353899539087</v>
      </c>
      <c r="M29">
        <v>0.000265800092329273</v>
      </c>
      <c r="N29">
        <v>0.000428976091648579</v>
      </c>
      <c r="O29">
        <v>0.00160130049635788</v>
      </c>
    </row>
    <row r="31" customHeight="1" spans="3:4">
      <c r="C31" s="22" t="s">
        <v>31</v>
      </c>
      <c r="D31" s="13" cm="1">
        <f ca="1" t="array" ref="D31">SUMPRODUCT(D5:O5,D12:O12)</f>
        <v>1.91537409593566</v>
      </c>
    </row>
    <row r="32" customHeight="1" spans="3:4">
      <c r="C32" s="11" t="s">
        <v>34</v>
      </c>
      <c r="D32" s="23">
        <f ca="1" t="array" ref="D32">SQRT(MMULT(MMULT(D12:O12,D18:O29),Q14:Q25))*SQRT(246)</f>
        <v>0.266934466521669</v>
      </c>
    </row>
    <row r="33" customHeight="1" spans="3:4">
      <c r="C33" s="11" t="s">
        <v>35</v>
      </c>
      <c r="D33" s="24">
        <v>0.072</v>
      </c>
    </row>
    <row r="34" customHeight="1" spans="3:4">
      <c r="C34" s="11" t="s">
        <v>36</v>
      </c>
      <c r="D34" s="23">
        <f ca="1">(D31-D33)/D32</f>
        <v>6.90571779641659</v>
      </c>
    </row>
    <row r="38" customHeight="1" spans="2:4">
      <c r="B38" t="s">
        <v>37</v>
      </c>
      <c r="C38" t="s">
        <v>34</v>
      </c>
      <c r="D38" t="s">
        <v>29</v>
      </c>
    </row>
    <row r="39" customHeight="1" spans="3:4">
      <c r="C39" s="25">
        <f ca="1">D32</f>
        <v>0.266934466521669</v>
      </c>
      <c r="D39" s="26">
        <f ca="1">$D$31</f>
        <v>1.91537409593566</v>
      </c>
    </row>
    <row r="40" customHeight="1" spans="2:2">
      <c r="B40">
        <f>1+B39</f>
        <v>1</v>
      </c>
    </row>
    <row r="41" customHeight="1" spans="2:2">
      <c r="B41">
        <f t="shared" ref="B41:B104" si="4">1+B40</f>
        <v>2</v>
      </c>
    </row>
    <row r="42" customHeight="1" spans="2:2">
      <c r="B42">
        <f t="shared" si="4"/>
        <v>3</v>
      </c>
    </row>
    <row r="43" customHeight="1" spans="2:2">
      <c r="B43">
        <f t="shared" si="4"/>
        <v>4</v>
      </c>
    </row>
    <row r="44" customHeight="1" spans="2:2">
      <c r="B44">
        <f t="shared" si="4"/>
        <v>5</v>
      </c>
    </row>
    <row r="45" customHeight="1" spans="2:2">
      <c r="B45">
        <f t="shared" si="4"/>
        <v>6</v>
      </c>
    </row>
    <row r="46" customHeight="1" spans="2:2">
      <c r="B46">
        <f t="shared" si="4"/>
        <v>7</v>
      </c>
    </row>
    <row r="47" customHeight="1" spans="2:2">
      <c r="B47">
        <f t="shared" si="4"/>
        <v>8</v>
      </c>
    </row>
    <row r="48" customHeight="1" spans="2:2">
      <c r="B48">
        <f t="shared" si="4"/>
        <v>9</v>
      </c>
    </row>
    <row r="49" customHeight="1" spans="2:2">
      <c r="B49">
        <f t="shared" si="4"/>
        <v>10</v>
      </c>
    </row>
    <row r="50" customHeight="1" spans="2:2">
      <c r="B50">
        <f t="shared" si="4"/>
        <v>11</v>
      </c>
    </row>
    <row r="51" customHeight="1" spans="2:2">
      <c r="B51">
        <f t="shared" si="4"/>
        <v>12</v>
      </c>
    </row>
    <row r="52" customHeight="1" spans="2:2">
      <c r="B52">
        <f t="shared" si="4"/>
        <v>13</v>
      </c>
    </row>
    <row r="53" customHeight="1" spans="2:2">
      <c r="B53">
        <f t="shared" si="4"/>
        <v>14</v>
      </c>
    </row>
    <row r="54" customHeight="1" spans="2:2">
      <c r="B54">
        <f t="shared" si="4"/>
        <v>15</v>
      </c>
    </row>
    <row r="55" customHeight="1" spans="2:2">
      <c r="B55">
        <f t="shared" si="4"/>
        <v>16</v>
      </c>
    </row>
    <row r="56" customHeight="1" spans="2:2">
      <c r="B56">
        <f t="shared" si="4"/>
        <v>17</v>
      </c>
    </row>
    <row r="57" customHeight="1" spans="2:2">
      <c r="B57">
        <f t="shared" si="4"/>
        <v>18</v>
      </c>
    </row>
    <row r="58" customHeight="1" spans="2:2">
      <c r="B58">
        <f t="shared" si="4"/>
        <v>19</v>
      </c>
    </row>
    <row r="59" customHeight="1" spans="2:2">
      <c r="B59">
        <f t="shared" si="4"/>
        <v>20</v>
      </c>
    </row>
    <row r="60" customHeight="1" spans="2:2">
      <c r="B60">
        <f t="shared" si="4"/>
        <v>21</v>
      </c>
    </row>
    <row r="61" customHeight="1" spans="2:2">
      <c r="B61">
        <f t="shared" si="4"/>
        <v>22</v>
      </c>
    </row>
    <row r="62" customHeight="1" spans="2:2">
      <c r="B62">
        <f t="shared" si="4"/>
        <v>23</v>
      </c>
    </row>
    <row r="63" customHeight="1" spans="2:2">
      <c r="B63">
        <f t="shared" si="4"/>
        <v>24</v>
      </c>
    </row>
    <row r="64" customHeight="1" spans="2:2">
      <c r="B64">
        <f t="shared" si="4"/>
        <v>25</v>
      </c>
    </row>
    <row r="65" customHeight="1" spans="2:2">
      <c r="B65">
        <f t="shared" si="4"/>
        <v>26</v>
      </c>
    </row>
    <row r="66" customHeight="1" spans="2:2">
      <c r="B66">
        <f t="shared" si="4"/>
        <v>27</v>
      </c>
    </row>
    <row r="67" customHeight="1" spans="2:2">
      <c r="B67">
        <f t="shared" si="4"/>
        <v>28</v>
      </c>
    </row>
    <row r="68" customHeight="1" spans="2:2">
      <c r="B68">
        <f t="shared" si="4"/>
        <v>29</v>
      </c>
    </row>
    <row r="69" customHeight="1" spans="2:2">
      <c r="B69">
        <f t="shared" si="4"/>
        <v>30</v>
      </c>
    </row>
    <row r="70" customHeight="1" spans="2:2">
      <c r="B70">
        <f t="shared" si="4"/>
        <v>31</v>
      </c>
    </row>
    <row r="71" customHeight="1" spans="2:2">
      <c r="B71">
        <f t="shared" si="4"/>
        <v>32</v>
      </c>
    </row>
    <row r="72" customHeight="1" spans="2:2">
      <c r="B72">
        <f t="shared" si="4"/>
        <v>33</v>
      </c>
    </row>
    <row r="73" customHeight="1" spans="2:2">
      <c r="B73">
        <f t="shared" si="4"/>
        <v>34</v>
      </c>
    </row>
    <row r="74" customHeight="1" spans="2:2">
      <c r="B74">
        <f t="shared" si="4"/>
        <v>35</v>
      </c>
    </row>
    <row r="75" customHeight="1" spans="2:2">
      <c r="B75">
        <f t="shared" si="4"/>
        <v>36</v>
      </c>
    </row>
    <row r="76" customHeight="1" spans="2:2">
      <c r="B76">
        <f t="shared" si="4"/>
        <v>37</v>
      </c>
    </row>
    <row r="77" customHeight="1" spans="2:2">
      <c r="B77">
        <f t="shared" si="4"/>
        <v>38</v>
      </c>
    </row>
    <row r="78" customHeight="1" spans="2:2">
      <c r="B78">
        <f t="shared" si="4"/>
        <v>39</v>
      </c>
    </row>
    <row r="79" customHeight="1" spans="2:2">
      <c r="B79">
        <f t="shared" si="4"/>
        <v>40</v>
      </c>
    </row>
    <row r="80" customHeight="1" spans="2:2">
      <c r="B80">
        <f t="shared" si="4"/>
        <v>41</v>
      </c>
    </row>
    <row r="81" customHeight="1" spans="2:2">
      <c r="B81">
        <f t="shared" si="4"/>
        <v>42</v>
      </c>
    </row>
    <row r="82" customHeight="1" spans="2:2">
      <c r="B82">
        <f t="shared" si="4"/>
        <v>43</v>
      </c>
    </row>
    <row r="83" customHeight="1" spans="2:2">
      <c r="B83">
        <f t="shared" si="4"/>
        <v>44</v>
      </c>
    </row>
    <row r="84" customHeight="1" spans="2:2">
      <c r="B84">
        <f t="shared" si="4"/>
        <v>45</v>
      </c>
    </row>
    <row r="85" customHeight="1" spans="2:2">
      <c r="B85">
        <f t="shared" si="4"/>
        <v>46</v>
      </c>
    </row>
    <row r="86" customHeight="1" spans="2:2">
      <c r="B86">
        <f t="shared" si="4"/>
        <v>47</v>
      </c>
    </row>
    <row r="87" customHeight="1" spans="2:2">
      <c r="B87">
        <f t="shared" si="4"/>
        <v>48</v>
      </c>
    </row>
    <row r="88" customHeight="1" spans="2:2">
      <c r="B88">
        <f t="shared" si="4"/>
        <v>49</v>
      </c>
    </row>
    <row r="89" customHeight="1" spans="2:2">
      <c r="B89">
        <f t="shared" si="4"/>
        <v>50</v>
      </c>
    </row>
    <row r="90" customHeight="1" spans="2:2">
      <c r="B90">
        <f t="shared" si="4"/>
        <v>51</v>
      </c>
    </row>
    <row r="91" customHeight="1" spans="2:2">
      <c r="B91">
        <f t="shared" si="4"/>
        <v>52</v>
      </c>
    </row>
    <row r="92" customHeight="1" spans="2:2">
      <c r="B92">
        <f t="shared" si="4"/>
        <v>53</v>
      </c>
    </row>
    <row r="93" customHeight="1" spans="2:2">
      <c r="B93">
        <f t="shared" si="4"/>
        <v>54</v>
      </c>
    </row>
    <row r="94" customHeight="1" spans="2:2">
      <c r="B94">
        <f t="shared" si="4"/>
        <v>55</v>
      </c>
    </row>
    <row r="95" customHeight="1" spans="2:2">
      <c r="B95">
        <f t="shared" si="4"/>
        <v>56</v>
      </c>
    </row>
    <row r="96" customHeight="1" spans="2:2">
      <c r="B96">
        <f t="shared" si="4"/>
        <v>57</v>
      </c>
    </row>
    <row r="97" customHeight="1" spans="2:2">
      <c r="B97">
        <f t="shared" si="4"/>
        <v>58</v>
      </c>
    </row>
    <row r="98" customHeight="1" spans="2:2">
      <c r="B98">
        <f t="shared" si="4"/>
        <v>59</v>
      </c>
    </row>
    <row r="99" customHeight="1" spans="2:2">
      <c r="B99">
        <f t="shared" si="4"/>
        <v>60</v>
      </c>
    </row>
    <row r="100" customHeight="1" spans="2:2">
      <c r="B100">
        <f t="shared" si="4"/>
        <v>61</v>
      </c>
    </row>
    <row r="101" customHeight="1" spans="2:2">
      <c r="B101">
        <f t="shared" si="4"/>
        <v>62</v>
      </c>
    </row>
    <row r="102" customHeight="1" spans="2:2">
      <c r="B102">
        <f t="shared" si="4"/>
        <v>63</v>
      </c>
    </row>
    <row r="103" customHeight="1" spans="2:2">
      <c r="B103">
        <f t="shared" si="4"/>
        <v>64</v>
      </c>
    </row>
    <row r="104" customHeight="1" spans="2:2">
      <c r="B104">
        <f t="shared" si="4"/>
        <v>65</v>
      </c>
    </row>
    <row r="105" customHeight="1" spans="2:2">
      <c r="B105">
        <f t="shared" ref="B105:B168" si="5">1+B104</f>
        <v>66</v>
      </c>
    </row>
    <row r="106" customHeight="1" spans="2:2">
      <c r="B106">
        <f t="shared" si="5"/>
        <v>67</v>
      </c>
    </row>
    <row r="107" customHeight="1" spans="2:2">
      <c r="B107">
        <f t="shared" si="5"/>
        <v>68</v>
      </c>
    </row>
    <row r="108" customHeight="1" spans="2:2">
      <c r="B108">
        <f t="shared" si="5"/>
        <v>69</v>
      </c>
    </row>
    <row r="109" customHeight="1" spans="2:2">
      <c r="B109">
        <f t="shared" si="5"/>
        <v>70</v>
      </c>
    </row>
    <row r="110" customHeight="1" spans="2:2">
      <c r="B110">
        <f t="shared" si="5"/>
        <v>71</v>
      </c>
    </row>
    <row r="111" customHeight="1" spans="2:2">
      <c r="B111">
        <f t="shared" si="5"/>
        <v>72</v>
      </c>
    </row>
    <row r="112" customHeight="1" spans="2:2">
      <c r="B112">
        <f t="shared" si="5"/>
        <v>73</v>
      </c>
    </row>
    <row r="113" customHeight="1" spans="2:2">
      <c r="B113">
        <f t="shared" si="5"/>
        <v>74</v>
      </c>
    </row>
    <row r="114" customHeight="1" spans="2:2">
      <c r="B114">
        <f t="shared" si="5"/>
        <v>75</v>
      </c>
    </row>
    <row r="115" customHeight="1" spans="2:2">
      <c r="B115">
        <f t="shared" si="5"/>
        <v>76</v>
      </c>
    </row>
    <row r="116" customHeight="1" spans="2:2">
      <c r="B116">
        <f t="shared" si="5"/>
        <v>77</v>
      </c>
    </row>
    <row r="117" customHeight="1" spans="2:2">
      <c r="B117">
        <f t="shared" si="5"/>
        <v>78</v>
      </c>
    </row>
    <row r="118" customHeight="1" spans="2:2">
      <c r="B118">
        <f t="shared" si="5"/>
        <v>79</v>
      </c>
    </row>
    <row r="119" customHeight="1" spans="2:2">
      <c r="B119">
        <f t="shared" si="5"/>
        <v>80</v>
      </c>
    </row>
    <row r="120" customHeight="1" spans="2:2">
      <c r="B120">
        <f t="shared" si="5"/>
        <v>81</v>
      </c>
    </row>
    <row r="121" customHeight="1" spans="2:2">
      <c r="B121">
        <f t="shared" si="5"/>
        <v>82</v>
      </c>
    </row>
    <row r="122" customHeight="1" spans="2:2">
      <c r="B122">
        <f t="shared" si="5"/>
        <v>83</v>
      </c>
    </row>
    <row r="123" customHeight="1" spans="2:2">
      <c r="B123">
        <f t="shared" si="5"/>
        <v>84</v>
      </c>
    </row>
    <row r="124" customHeight="1" spans="2:2">
      <c r="B124">
        <f t="shared" si="5"/>
        <v>85</v>
      </c>
    </row>
    <row r="125" customHeight="1" spans="2:2">
      <c r="B125">
        <f t="shared" si="5"/>
        <v>86</v>
      </c>
    </row>
    <row r="126" customHeight="1" spans="2:2">
      <c r="B126">
        <f t="shared" si="5"/>
        <v>87</v>
      </c>
    </row>
    <row r="127" customHeight="1" spans="2:2">
      <c r="B127">
        <f t="shared" si="5"/>
        <v>88</v>
      </c>
    </row>
    <row r="128" customHeight="1" spans="2:2">
      <c r="B128">
        <f t="shared" si="5"/>
        <v>89</v>
      </c>
    </row>
    <row r="129" customHeight="1" spans="2:2">
      <c r="B129">
        <f t="shared" si="5"/>
        <v>90</v>
      </c>
    </row>
    <row r="130" customHeight="1" spans="2:2">
      <c r="B130">
        <f t="shared" si="5"/>
        <v>91</v>
      </c>
    </row>
    <row r="131" customHeight="1" spans="2:2">
      <c r="B131">
        <f t="shared" si="5"/>
        <v>92</v>
      </c>
    </row>
    <row r="132" customHeight="1" spans="2:2">
      <c r="B132">
        <f t="shared" si="5"/>
        <v>93</v>
      </c>
    </row>
    <row r="133" customHeight="1" spans="2:2">
      <c r="B133">
        <f t="shared" si="5"/>
        <v>94</v>
      </c>
    </row>
    <row r="134" customHeight="1" spans="2:2">
      <c r="B134">
        <f t="shared" si="5"/>
        <v>95</v>
      </c>
    </row>
    <row r="135" customHeight="1" spans="2:2">
      <c r="B135">
        <f t="shared" si="5"/>
        <v>96</v>
      </c>
    </row>
    <row r="136" customHeight="1" spans="2:2">
      <c r="B136">
        <f t="shared" si="5"/>
        <v>97</v>
      </c>
    </row>
    <row r="137" customHeight="1" spans="2:2">
      <c r="B137">
        <f t="shared" si="5"/>
        <v>98</v>
      </c>
    </row>
    <row r="138" customHeight="1" spans="2:2">
      <c r="B138">
        <f t="shared" si="5"/>
        <v>99</v>
      </c>
    </row>
    <row r="139" customHeight="1" spans="2:2">
      <c r="B139">
        <f t="shared" si="5"/>
        <v>100</v>
      </c>
    </row>
    <row r="140" customHeight="1" spans="2:2">
      <c r="B140">
        <f t="shared" si="5"/>
        <v>101</v>
      </c>
    </row>
    <row r="141" customHeight="1" spans="2:2">
      <c r="B141">
        <f t="shared" si="5"/>
        <v>102</v>
      </c>
    </row>
    <row r="142" customHeight="1" spans="2:2">
      <c r="B142">
        <f t="shared" si="5"/>
        <v>103</v>
      </c>
    </row>
    <row r="143" customHeight="1" spans="2:2">
      <c r="B143">
        <f t="shared" si="5"/>
        <v>104</v>
      </c>
    </row>
    <row r="144" customHeight="1" spans="2:2">
      <c r="B144">
        <f t="shared" si="5"/>
        <v>105</v>
      </c>
    </row>
    <row r="145" customHeight="1" spans="2:2">
      <c r="B145">
        <f t="shared" si="5"/>
        <v>106</v>
      </c>
    </row>
    <row r="146" customHeight="1" spans="2:2">
      <c r="B146">
        <f t="shared" si="5"/>
        <v>107</v>
      </c>
    </row>
    <row r="147" customHeight="1" spans="2:2">
      <c r="B147">
        <f t="shared" si="5"/>
        <v>108</v>
      </c>
    </row>
    <row r="148" customHeight="1" spans="2:2">
      <c r="B148">
        <f t="shared" si="5"/>
        <v>109</v>
      </c>
    </row>
    <row r="149" customHeight="1" spans="2:2">
      <c r="B149">
        <f t="shared" si="5"/>
        <v>110</v>
      </c>
    </row>
    <row r="150" customHeight="1" spans="2:2">
      <c r="B150">
        <f t="shared" si="5"/>
        <v>111</v>
      </c>
    </row>
    <row r="151" customHeight="1" spans="2:2">
      <c r="B151">
        <f t="shared" si="5"/>
        <v>112</v>
      </c>
    </row>
    <row r="152" customHeight="1" spans="2:2">
      <c r="B152">
        <f t="shared" si="5"/>
        <v>113</v>
      </c>
    </row>
    <row r="153" customHeight="1" spans="2:2">
      <c r="B153">
        <f t="shared" si="5"/>
        <v>114</v>
      </c>
    </row>
    <row r="154" customHeight="1" spans="2:2">
      <c r="B154">
        <f t="shared" si="5"/>
        <v>115</v>
      </c>
    </row>
    <row r="155" customHeight="1" spans="2:2">
      <c r="B155">
        <f t="shared" si="5"/>
        <v>116</v>
      </c>
    </row>
    <row r="156" customHeight="1" spans="2:2">
      <c r="B156">
        <f t="shared" si="5"/>
        <v>117</v>
      </c>
    </row>
    <row r="157" customHeight="1" spans="2:2">
      <c r="B157">
        <f t="shared" si="5"/>
        <v>118</v>
      </c>
    </row>
    <row r="158" customHeight="1" spans="2:2">
      <c r="B158">
        <f t="shared" si="5"/>
        <v>119</v>
      </c>
    </row>
    <row r="159" customHeight="1" spans="2:2">
      <c r="B159">
        <f t="shared" si="5"/>
        <v>120</v>
      </c>
    </row>
    <row r="160" customHeight="1" spans="2:2">
      <c r="B160">
        <f t="shared" si="5"/>
        <v>121</v>
      </c>
    </row>
    <row r="161" customHeight="1" spans="2:2">
      <c r="B161">
        <f t="shared" si="5"/>
        <v>122</v>
      </c>
    </row>
    <row r="162" customHeight="1" spans="2:2">
      <c r="B162">
        <f t="shared" si="5"/>
        <v>123</v>
      </c>
    </row>
    <row r="163" customHeight="1" spans="2:2">
      <c r="B163">
        <f t="shared" si="5"/>
        <v>124</v>
      </c>
    </row>
    <row r="164" customHeight="1" spans="2:2">
      <c r="B164">
        <f t="shared" si="5"/>
        <v>125</v>
      </c>
    </row>
    <row r="165" customHeight="1" spans="2:2">
      <c r="B165">
        <f t="shared" si="5"/>
        <v>126</v>
      </c>
    </row>
    <row r="166" customHeight="1" spans="2:2">
      <c r="B166">
        <f t="shared" si="5"/>
        <v>127</v>
      </c>
    </row>
    <row r="167" customHeight="1" spans="2:2">
      <c r="B167">
        <f t="shared" si="5"/>
        <v>128</v>
      </c>
    </row>
    <row r="168" customHeight="1" spans="2:2">
      <c r="B168">
        <f t="shared" si="5"/>
        <v>129</v>
      </c>
    </row>
    <row r="169" customHeight="1" spans="2:2">
      <c r="B169">
        <f t="shared" ref="B169:B232" si="6">1+B168</f>
        <v>130</v>
      </c>
    </row>
    <row r="170" customHeight="1" spans="2:2">
      <c r="B170">
        <f t="shared" si="6"/>
        <v>131</v>
      </c>
    </row>
    <row r="171" customHeight="1" spans="2:2">
      <c r="B171">
        <f t="shared" si="6"/>
        <v>132</v>
      </c>
    </row>
    <row r="172" customHeight="1" spans="2:2">
      <c r="B172">
        <f t="shared" si="6"/>
        <v>133</v>
      </c>
    </row>
    <row r="173" customHeight="1" spans="2:2">
      <c r="B173">
        <f t="shared" si="6"/>
        <v>134</v>
      </c>
    </row>
    <row r="174" customHeight="1" spans="2:2">
      <c r="B174">
        <f t="shared" si="6"/>
        <v>135</v>
      </c>
    </row>
    <row r="175" customHeight="1" spans="2:2">
      <c r="B175">
        <f t="shared" si="6"/>
        <v>136</v>
      </c>
    </row>
    <row r="176" customHeight="1" spans="2:2">
      <c r="B176">
        <f t="shared" si="6"/>
        <v>137</v>
      </c>
    </row>
    <row r="177" customHeight="1" spans="2:2">
      <c r="B177">
        <f t="shared" si="6"/>
        <v>138</v>
      </c>
    </row>
    <row r="178" customHeight="1" spans="2:2">
      <c r="B178">
        <f t="shared" si="6"/>
        <v>139</v>
      </c>
    </row>
    <row r="179" customHeight="1" spans="2:2">
      <c r="B179">
        <f t="shared" si="6"/>
        <v>140</v>
      </c>
    </row>
    <row r="180" customHeight="1" spans="2:2">
      <c r="B180">
        <f t="shared" si="6"/>
        <v>141</v>
      </c>
    </row>
    <row r="181" customHeight="1" spans="2:2">
      <c r="B181">
        <f t="shared" si="6"/>
        <v>142</v>
      </c>
    </row>
    <row r="182" customHeight="1" spans="2:2">
      <c r="B182">
        <f t="shared" si="6"/>
        <v>143</v>
      </c>
    </row>
    <row r="183" customHeight="1" spans="2:2">
      <c r="B183">
        <f t="shared" si="6"/>
        <v>144</v>
      </c>
    </row>
    <row r="184" customHeight="1" spans="2:2">
      <c r="B184">
        <f t="shared" si="6"/>
        <v>145</v>
      </c>
    </row>
    <row r="185" customHeight="1" spans="2:2">
      <c r="B185">
        <f t="shared" si="6"/>
        <v>146</v>
      </c>
    </row>
    <row r="186" customHeight="1" spans="2:2">
      <c r="B186">
        <f t="shared" si="6"/>
        <v>147</v>
      </c>
    </row>
    <row r="187" customHeight="1" spans="2:2">
      <c r="B187">
        <f t="shared" si="6"/>
        <v>148</v>
      </c>
    </row>
    <row r="188" customHeight="1" spans="2:2">
      <c r="B188">
        <f t="shared" si="6"/>
        <v>149</v>
      </c>
    </row>
    <row r="189" customHeight="1" spans="2:2">
      <c r="B189">
        <f t="shared" si="6"/>
        <v>150</v>
      </c>
    </row>
    <row r="190" customHeight="1" spans="2:2">
      <c r="B190">
        <f t="shared" si="6"/>
        <v>151</v>
      </c>
    </row>
    <row r="191" customHeight="1" spans="2:2">
      <c r="B191">
        <f t="shared" si="6"/>
        <v>152</v>
      </c>
    </row>
    <row r="192" customHeight="1" spans="2:2">
      <c r="B192">
        <f t="shared" si="6"/>
        <v>153</v>
      </c>
    </row>
    <row r="193" customHeight="1" spans="2:2">
      <c r="B193">
        <f t="shared" si="6"/>
        <v>154</v>
      </c>
    </row>
    <row r="194" customHeight="1" spans="2:2">
      <c r="B194">
        <f t="shared" si="6"/>
        <v>155</v>
      </c>
    </row>
    <row r="195" customHeight="1" spans="2:2">
      <c r="B195">
        <f t="shared" si="6"/>
        <v>156</v>
      </c>
    </row>
    <row r="196" customHeight="1" spans="2:2">
      <c r="B196">
        <f t="shared" si="6"/>
        <v>157</v>
      </c>
    </row>
    <row r="197" customHeight="1" spans="2:2">
      <c r="B197">
        <f t="shared" si="6"/>
        <v>158</v>
      </c>
    </row>
    <row r="198" customHeight="1" spans="2:2">
      <c r="B198">
        <f t="shared" si="6"/>
        <v>159</v>
      </c>
    </row>
    <row r="199" customHeight="1" spans="2:2">
      <c r="B199">
        <f t="shared" si="6"/>
        <v>160</v>
      </c>
    </row>
    <row r="200" customHeight="1" spans="2:2">
      <c r="B200">
        <f t="shared" si="6"/>
        <v>161</v>
      </c>
    </row>
    <row r="201" customHeight="1" spans="2:2">
      <c r="B201">
        <f t="shared" si="6"/>
        <v>162</v>
      </c>
    </row>
    <row r="202" customHeight="1" spans="2:2">
      <c r="B202">
        <f t="shared" si="6"/>
        <v>163</v>
      </c>
    </row>
    <row r="203" customHeight="1" spans="2:2">
      <c r="B203">
        <f t="shared" si="6"/>
        <v>164</v>
      </c>
    </row>
    <row r="204" customHeight="1" spans="2:2">
      <c r="B204">
        <f t="shared" si="6"/>
        <v>165</v>
      </c>
    </row>
    <row r="205" customHeight="1" spans="2:2">
      <c r="B205">
        <f t="shared" si="6"/>
        <v>166</v>
      </c>
    </row>
    <row r="206" customHeight="1" spans="2:2">
      <c r="B206">
        <f t="shared" si="6"/>
        <v>167</v>
      </c>
    </row>
    <row r="207" customHeight="1" spans="2:2">
      <c r="B207">
        <f t="shared" si="6"/>
        <v>168</v>
      </c>
    </row>
    <row r="208" customHeight="1" spans="2:2">
      <c r="B208">
        <f t="shared" si="6"/>
        <v>169</v>
      </c>
    </row>
    <row r="209" customHeight="1" spans="2:2">
      <c r="B209">
        <f t="shared" si="6"/>
        <v>170</v>
      </c>
    </row>
    <row r="210" customHeight="1" spans="2:2">
      <c r="B210">
        <f t="shared" si="6"/>
        <v>171</v>
      </c>
    </row>
    <row r="211" customHeight="1" spans="2:2">
      <c r="B211">
        <f t="shared" si="6"/>
        <v>172</v>
      </c>
    </row>
    <row r="212" customHeight="1" spans="2:2">
      <c r="B212">
        <f t="shared" si="6"/>
        <v>173</v>
      </c>
    </row>
    <row r="213" customHeight="1" spans="2:2">
      <c r="B213">
        <f t="shared" si="6"/>
        <v>174</v>
      </c>
    </row>
    <row r="214" customHeight="1" spans="2:2">
      <c r="B214">
        <f t="shared" si="6"/>
        <v>175</v>
      </c>
    </row>
    <row r="215" customHeight="1" spans="2:2">
      <c r="B215">
        <f t="shared" si="6"/>
        <v>176</v>
      </c>
    </row>
    <row r="216" customHeight="1" spans="2:2">
      <c r="B216">
        <f t="shared" si="6"/>
        <v>177</v>
      </c>
    </row>
    <row r="217" customHeight="1" spans="2:2">
      <c r="B217">
        <f t="shared" si="6"/>
        <v>178</v>
      </c>
    </row>
    <row r="218" customHeight="1" spans="2:2">
      <c r="B218">
        <f t="shared" si="6"/>
        <v>179</v>
      </c>
    </row>
    <row r="219" customHeight="1" spans="2:2">
      <c r="B219">
        <f t="shared" si="6"/>
        <v>180</v>
      </c>
    </row>
    <row r="220" customHeight="1" spans="2:2">
      <c r="B220">
        <f t="shared" si="6"/>
        <v>181</v>
      </c>
    </row>
    <row r="221" customHeight="1" spans="2:2">
      <c r="B221">
        <f t="shared" si="6"/>
        <v>182</v>
      </c>
    </row>
    <row r="222" customHeight="1" spans="2:2">
      <c r="B222">
        <f t="shared" si="6"/>
        <v>183</v>
      </c>
    </row>
    <row r="223" customHeight="1" spans="2:2">
      <c r="B223">
        <f t="shared" si="6"/>
        <v>184</v>
      </c>
    </row>
    <row r="224" customHeight="1" spans="2:2">
      <c r="B224">
        <f t="shared" si="6"/>
        <v>185</v>
      </c>
    </row>
    <row r="225" customHeight="1" spans="2:2">
      <c r="B225">
        <f t="shared" si="6"/>
        <v>186</v>
      </c>
    </row>
    <row r="226" customHeight="1" spans="2:2">
      <c r="B226">
        <f t="shared" si="6"/>
        <v>187</v>
      </c>
    </row>
    <row r="227" customHeight="1" spans="2:2">
      <c r="B227">
        <f t="shared" si="6"/>
        <v>188</v>
      </c>
    </row>
    <row r="228" customHeight="1" spans="2:2">
      <c r="B228">
        <f t="shared" si="6"/>
        <v>189</v>
      </c>
    </row>
    <row r="229" customHeight="1" spans="2:2">
      <c r="B229">
        <f t="shared" si="6"/>
        <v>190</v>
      </c>
    </row>
    <row r="230" customHeight="1" spans="2:2">
      <c r="B230">
        <f t="shared" si="6"/>
        <v>191</v>
      </c>
    </row>
    <row r="231" customHeight="1" spans="2:2">
      <c r="B231">
        <f t="shared" si="6"/>
        <v>192</v>
      </c>
    </row>
    <row r="232" customHeight="1" spans="2:2">
      <c r="B232">
        <f t="shared" si="6"/>
        <v>193</v>
      </c>
    </row>
    <row r="233" customHeight="1" spans="2:2">
      <c r="B233">
        <f t="shared" ref="B233:B296" si="7">1+B232</f>
        <v>194</v>
      </c>
    </row>
    <row r="234" customHeight="1" spans="2:2">
      <c r="B234">
        <f t="shared" si="7"/>
        <v>195</v>
      </c>
    </row>
    <row r="235" customHeight="1" spans="2:2">
      <c r="B235">
        <f t="shared" si="7"/>
        <v>196</v>
      </c>
    </row>
    <row r="236" customHeight="1" spans="2:2">
      <c r="B236">
        <f t="shared" si="7"/>
        <v>197</v>
      </c>
    </row>
    <row r="237" customHeight="1" spans="2:2">
      <c r="B237">
        <f t="shared" si="7"/>
        <v>198</v>
      </c>
    </row>
    <row r="238" customHeight="1" spans="2:2">
      <c r="B238">
        <f t="shared" si="7"/>
        <v>199</v>
      </c>
    </row>
    <row r="239" customHeight="1" spans="2:2">
      <c r="B239">
        <f t="shared" si="7"/>
        <v>200</v>
      </c>
    </row>
    <row r="240" customHeight="1" spans="2:2">
      <c r="B240">
        <f t="shared" si="7"/>
        <v>201</v>
      </c>
    </row>
    <row r="241" customHeight="1" spans="2:2">
      <c r="B241">
        <f t="shared" si="7"/>
        <v>202</v>
      </c>
    </row>
    <row r="242" customHeight="1" spans="2:2">
      <c r="B242">
        <f t="shared" si="7"/>
        <v>203</v>
      </c>
    </row>
    <row r="243" customHeight="1" spans="2:2">
      <c r="B243">
        <f t="shared" si="7"/>
        <v>204</v>
      </c>
    </row>
    <row r="244" customHeight="1" spans="2:2">
      <c r="B244">
        <f t="shared" si="7"/>
        <v>205</v>
      </c>
    </row>
    <row r="245" customHeight="1" spans="2:2">
      <c r="B245">
        <f t="shared" si="7"/>
        <v>206</v>
      </c>
    </row>
    <row r="246" customHeight="1" spans="2:2">
      <c r="B246">
        <f t="shared" si="7"/>
        <v>207</v>
      </c>
    </row>
    <row r="247" customHeight="1" spans="2:2">
      <c r="B247">
        <f t="shared" si="7"/>
        <v>208</v>
      </c>
    </row>
    <row r="248" customHeight="1" spans="2:2">
      <c r="B248">
        <f t="shared" si="7"/>
        <v>209</v>
      </c>
    </row>
    <row r="249" customHeight="1" spans="2:2">
      <c r="B249">
        <f t="shared" si="7"/>
        <v>210</v>
      </c>
    </row>
    <row r="250" customHeight="1" spans="2:2">
      <c r="B250">
        <f t="shared" si="7"/>
        <v>211</v>
      </c>
    </row>
    <row r="251" customHeight="1" spans="2:2">
      <c r="B251">
        <f t="shared" si="7"/>
        <v>212</v>
      </c>
    </row>
    <row r="252" customHeight="1" spans="2:2">
      <c r="B252">
        <f t="shared" si="7"/>
        <v>213</v>
      </c>
    </row>
    <row r="253" customHeight="1" spans="2:2">
      <c r="B253">
        <f t="shared" si="7"/>
        <v>214</v>
      </c>
    </row>
    <row r="254" customHeight="1" spans="2:2">
      <c r="B254">
        <f t="shared" si="7"/>
        <v>215</v>
      </c>
    </row>
    <row r="255" customHeight="1" spans="2:2">
      <c r="B255">
        <f t="shared" si="7"/>
        <v>216</v>
      </c>
    </row>
    <row r="256" customHeight="1" spans="2:2">
      <c r="B256">
        <f t="shared" si="7"/>
        <v>217</v>
      </c>
    </row>
    <row r="257" customHeight="1" spans="2:2">
      <c r="B257">
        <f t="shared" si="7"/>
        <v>218</v>
      </c>
    </row>
    <row r="258" customHeight="1" spans="2:2">
      <c r="B258">
        <f t="shared" si="7"/>
        <v>219</v>
      </c>
    </row>
    <row r="259" customHeight="1" spans="2:2">
      <c r="B259">
        <f t="shared" si="7"/>
        <v>220</v>
      </c>
    </row>
    <row r="260" customHeight="1" spans="2:2">
      <c r="B260">
        <f t="shared" si="7"/>
        <v>221</v>
      </c>
    </row>
    <row r="261" customHeight="1" spans="2:2">
      <c r="B261">
        <f t="shared" si="7"/>
        <v>222</v>
      </c>
    </row>
    <row r="262" customHeight="1" spans="2:2">
      <c r="B262">
        <f t="shared" si="7"/>
        <v>223</v>
      </c>
    </row>
    <row r="263" customHeight="1" spans="2:2">
      <c r="B263">
        <f t="shared" si="7"/>
        <v>224</v>
      </c>
    </row>
    <row r="264" customHeight="1" spans="2:2">
      <c r="B264">
        <f t="shared" si="7"/>
        <v>225</v>
      </c>
    </row>
    <row r="265" customHeight="1" spans="2:2">
      <c r="B265">
        <f t="shared" si="7"/>
        <v>226</v>
      </c>
    </row>
    <row r="266" customHeight="1" spans="2:2">
      <c r="B266">
        <f t="shared" si="7"/>
        <v>227</v>
      </c>
    </row>
    <row r="267" customHeight="1" spans="2:2">
      <c r="B267">
        <f t="shared" si="7"/>
        <v>228</v>
      </c>
    </row>
    <row r="268" customHeight="1" spans="2:2">
      <c r="B268">
        <f t="shared" si="7"/>
        <v>229</v>
      </c>
    </row>
    <row r="269" customHeight="1" spans="2:2">
      <c r="B269">
        <f t="shared" si="7"/>
        <v>230</v>
      </c>
    </row>
    <row r="270" customHeight="1" spans="2:2">
      <c r="B270">
        <f t="shared" si="7"/>
        <v>231</v>
      </c>
    </row>
    <row r="271" customHeight="1" spans="2:2">
      <c r="B271">
        <f t="shared" si="7"/>
        <v>232</v>
      </c>
    </row>
    <row r="272" customHeight="1" spans="2:2">
      <c r="B272">
        <f t="shared" si="7"/>
        <v>233</v>
      </c>
    </row>
    <row r="273" customHeight="1" spans="2:2">
      <c r="B273">
        <f t="shared" si="7"/>
        <v>234</v>
      </c>
    </row>
    <row r="274" customHeight="1" spans="2:2">
      <c r="B274">
        <f t="shared" si="7"/>
        <v>235</v>
      </c>
    </row>
    <row r="275" customHeight="1" spans="2:2">
      <c r="B275">
        <f t="shared" si="7"/>
        <v>236</v>
      </c>
    </row>
    <row r="276" customHeight="1" spans="2:2">
      <c r="B276">
        <f t="shared" si="7"/>
        <v>237</v>
      </c>
    </row>
    <row r="277" customHeight="1" spans="2:2">
      <c r="B277">
        <f t="shared" si="7"/>
        <v>238</v>
      </c>
    </row>
    <row r="278" customHeight="1" spans="2:2">
      <c r="B278">
        <f t="shared" si="7"/>
        <v>239</v>
      </c>
    </row>
    <row r="279" customHeight="1" spans="2:2">
      <c r="B279">
        <f t="shared" si="7"/>
        <v>240</v>
      </c>
    </row>
    <row r="280" customHeight="1" spans="2:2">
      <c r="B280">
        <f t="shared" si="7"/>
        <v>241</v>
      </c>
    </row>
    <row r="281" customHeight="1" spans="2:2">
      <c r="B281">
        <f t="shared" si="7"/>
        <v>242</v>
      </c>
    </row>
    <row r="282" customHeight="1" spans="2:2">
      <c r="B282">
        <f t="shared" si="7"/>
        <v>243</v>
      </c>
    </row>
    <row r="283" customHeight="1" spans="2:2">
      <c r="B283">
        <f t="shared" si="7"/>
        <v>244</v>
      </c>
    </row>
    <row r="284" customHeight="1" spans="2:2">
      <c r="B284">
        <f t="shared" si="7"/>
        <v>245</v>
      </c>
    </row>
    <row r="285" customHeight="1" spans="2:2">
      <c r="B285">
        <f t="shared" si="7"/>
        <v>246</v>
      </c>
    </row>
    <row r="286" customHeight="1" spans="2:2">
      <c r="B286">
        <f t="shared" si="7"/>
        <v>247</v>
      </c>
    </row>
    <row r="287" customHeight="1" spans="2:2">
      <c r="B287">
        <f t="shared" si="7"/>
        <v>248</v>
      </c>
    </row>
    <row r="288" customHeight="1" spans="2:2">
      <c r="B288">
        <f t="shared" si="7"/>
        <v>249</v>
      </c>
    </row>
    <row r="289" customHeight="1" spans="2:2">
      <c r="B289">
        <f t="shared" si="7"/>
        <v>250</v>
      </c>
    </row>
    <row r="290" customHeight="1" spans="2:2">
      <c r="B290">
        <f t="shared" si="7"/>
        <v>251</v>
      </c>
    </row>
    <row r="291" customHeight="1" spans="2:2">
      <c r="B291">
        <f t="shared" si="7"/>
        <v>252</v>
      </c>
    </row>
    <row r="292" customHeight="1" spans="2:2">
      <c r="B292">
        <f t="shared" si="7"/>
        <v>253</v>
      </c>
    </row>
    <row r="293" customHeight="1" spans="2:2">
      <c r="B293">
        <f t="shared" si="7"/>
        <v>254</v>
      </c>
    </row>
    <row r="294" customHeight="1" spans="2:2">
      <c r="B294">
        <f t="shared" si="7"/>
        <v>255</v>
      </c>
    </row>
    <row r="295" customHeight="1" spans="2:2">
      <c r="B295">
        <f t="shared" si="7"/>
        <v>256</v>
      </c>
    </row>
    <row r="296" customHeight="1" spans="2:2">
      <c r="B296">
        <f t="shared" si="7"/>
        <v>257</v>
      </c>
    </row>
    <row r="297" customHeight="1" spans="2:2">
      <c r="B297">
        <f t="shared" ref="B297:B360" si="8">1+B296</f>
        <v>258</v>
      </c>
    </row>
    <row r="298" customHeight="1" spans="2:2">
      <c r="B298">
        <f t="shared" si="8"/>
        <v>259</v>
      </c>
    </row>
    <row r="299" customHeight="1" spans="2:2">
      <c r="B299">
        <f t="shared" si="8"/>
        <v>260</v>
      </c>
    </row>
    <row r="300" customHeight="1" spans="2:2">
      <c r="B300">
        <f t="shared" si="8"/>
        <v>261</v>
      </c>
    </row>
    <row r="301" customHeight="1" spans="2:2">
      <c r="B301">
        <f t="shared" si="8"/>
        <v>262</v>
      </c>
    </row>
    <row r="302" customHeight="1" spans="2:2">
      <c r="B302">
        <f t="shared" si="8"/>
        <v>263</v>
      </c>
    </row>
    <row r="303" customHeight="1" spans="2:2">
      <c r="B303">
        <f t="shared" si="8"/>
        <v>264</v>
      </c>
    </row>
    <row r="304" customHeight="1" spans="2:2">
      <c r="B304">
        <f t="shared" si="8"/>
        <v>265</v>
      </c>
    </row>
    <row r="305" customHeight="1" spans="2:2">
      <c r="B305">
        <f t="shared" si="8"/>
        <v>266</v>
      </c>
    </row>
    <row r="306" customHeight="1" spans="2:2">
      <c r="B306">
        <f t="shared" si="8"/>
        <v>267</v>
      </c>
    </row>
    <row r="307" customHeight="1" spans="2:2">
      <c r="B307">
        <f t="shared" si="8"/>
        <v>268</v>
      </c>
    </row>
    <row r="308" customHeight="1" spans="2:2">
      <c r="B308">
        <f t="shared" si="8"/>
        <v>269</v>
      </c>
    </row>
    <row r="309" customHeight="1" spans="2:2">
      <c r="B309">
        <f t="shared" si="8"/>
        <v>270</v>
      </c>
    </row>
    <row r="310" customHeight="1" spans="2:2">
      <c r="B310">
        <f t="shared" si="8"/>
        <v>271</v>
      </c>
    </row>
    <row r="311" customHeight="1" spans="2:2">
      <c r="B311">
        <f t="shared" si="8"/>
        <v>272</v>
      </c>
    </row>
    <row r="312" customHeight="1" spans="2:2">
      <c r="B312">
        <f t="shared" si="8"/>
        <v>273</v>
      </c>
    </row>
    <row r="313" customHeight="1" spans="2:2">
      <c r="B313">
        <f t="shared" si="8"/>
        <v>274</v>
      </c>
    </row>
    <row r="314" customHeight="1" spans="2:2">
      <c r="B314">
        <f t="shared" si="8"/>
        <v>275</v>
      </c>
    </row>
    <row r="315" customHeight="1" spans="2:2">
      <c r="B315">
        <f t="shared" si="8"/>
        <v>276</v>
      </c>
    </row>
    <row r="316" customHeight="1" spans="2:2">
      <c r="B316">
        <f t="shared" si="8"/>
        <v>277</v>
      </c>
    </row>
    <row r="317" customHeight="1" spans="2:2">
      <c r="B317">
        <f t="shared" si="8"/>
        <v>278</v>
      </c>
    </row>
    <row r="318" customHeight="1" spans="2:2">
      <c r="B318">
        <f t="shared" si="8"/>
        <v>279</v>
      </c>
    </row>
    <row r="319" customHeight="1" spans="2:2">
      <c r="B319">
        <f t="shared" si="8"/>
        <v>280</v>
      </c>
    </row>
    <row r="320" customHeight="1" spans="2:2">
      <c r="B320">
        <f t="shared" si="8"/>
        <v>281</v>
      </c>
    </row>
    <row r="321" customHeight="1" spans="2:2">
      <c r="B321">
        <f t="shared" si="8"/>
        <v>282</v>
      </c>
    </row>
    <row r="322" customHeight="1" spans="2:2">
      <c r="B322">
        <f t="shared" si="8"/>
        <v>283</v>
      </c>
    </row>
    <row r="323" customHeight="1" spans="2:2">
      <c r="B323">
        <f t="shared" si="8"/>
        <v>284</v>
      </c>
    </row>
    <row r="324" customHeight="1" spans="2:2">
      <c r="B324">
        <f t="shared" si="8"/>
        <v>285</v>
      </c>
    </row>
    <row r="325" customHeight="1" spans="2:2">
      <c r="B325">
        <f t="shared" si="8"/>
        <v>286</v>
      </c>
    </row>
    <row r="326" customHeight="1" spans="2:2">
      <c r="B326">
        <f t="shared" si="8"/>
        <v>287</v>
      </c>
    </row>
    <row r="327" customHeight="1" spans="2:2">
      <c r="B327">
        <f t="shared" si="8"/>
        <v>288</v>
      </c>
    </row>
    <row r="328" customHeight="1" spans="2:2">
      <c r="B328">
        <f t="shared" si="8"/>
        <v>289</v>
      </c>
    </row>
    <row r="329" customHeight="1" spans="2:2">
      <c r="B329">
        <f t="shared" si="8"/>
        <v>290</v>
      </c>
    </row>
    <row r="330" customHeight="1" spans="2:2">
      <c r="B330">
        <f t="shared" si="8"/>
        <v>291</v>
      </c>
    </row>
    <row r="331" customHeight="1" spans="2:2">
      <c r="B331">
        <f t="shared" si="8"/>
        <v>292</v>
      </c>
    </row>
    <row r="332" customHeight="1" spans="2:2">
      <c r="B332">
        <f t="shared" si="8"/>
        <v>293</v>
      </c>
    </row>
    <row r="333" customHeight="1" spans="2:2">
      <c r="B333">
        <f t="shared" si="8"/>
        <v>294</v>
      </c>
    </row>
    <row r="334" customHeight="1" spans="2:2">
      <c r="B334">
        <f t="shared" si="8"/>
        <v>295</v>
      </c>
    </row>
    <row r="335" customHeight="1" spans="2:2">
      <c r="B335">
        <f t="shared" si="8"/>
        <v>296</v>
      </c>
    </row>
    <row r="336" customHeight="1" spans="2:2">
      <c r="B336">
        <f t="shared" si="8"/>
        <v>297</v>
      </c>
    </row>
    <row r="337" customHeight="1" spans="2:2">
      <c r="B337">
        <f t="shared" si="8"/>
        <v>298</v>
      </c>
    </row>
    <row r="338" customHeight="1" spans="2:2">
      <c r="B338">
        <f t="shared" si="8"/>
        <v>299</v>
      </c>
    </row>
    <row r="339" customHeight="1" spans="2:2">
      <c r="B339">
        <f t="shared" si="8"/>
        <v>300</v>
      </c>
    </row>
    <row r="340" customHeight="1" spans="2:2">
      <c r="B340">
        <f t="shared" si="8"/>
        <v>301</v>
      </c>
    </row>
    <row r="341" customHeight="1" spans="2:2">
      <c r="B341">
        <f t="shared" si="8"/>
        <v>302</v>
      </c>
    </row>
    <row r="342" customHeight="1" spans="2:2">
      <c r="B342">
        <f t="shared" si="8"/>
        <v>303</v>
      </c>
    </row>
    <row r="343" customHeight="1" spans="2:2">
      <c r="B343">
        <f t="shared" si="8"/>
        <v>304</v>
      </c>
    </row>
    <row r="344" customHeight="1" spans="2:2">
      <c r="B344">
        <f t="shared" si="8"/>
        <v>305</v>
      </c>
    </row>
    <row r="345" customHeight="1" spans="2:2">
      <c r="B345">
        <f t="shared" si="8"/>
        <v>306</v>
      </c>
    </row>
    <row r="346" customHeight="1" spans="2:2">
      <c r="B346">
        <f t="shared" si="8"/>
        <v>307</v>
      </c>
    </row>
    <row r="347" customHeight="1" spans="2:2">
      <c r="B347">
        <f t="shared" si="8"/>
        <v>308</v>
      </c>
    </row>
    <row r="348" customHeight="1" spans="2:2">
      <c r="B348">
        <f t="shared" si="8"/>
        <v>309</v>
      </c>
    </row>
    <row r="349" customHeight="1" spans="2:2">
      <c r="B349">
        <f t="shared" si="8"/>
        <v>310</v>
      </c>
    </row>
    <row r="350" customHeight="1" spans="2:2">
      <c r="B350">
        <f t="shared" si="8"/>
        <v>311</v>
      </c>
    </row>
    <row r="351" customHeight="1" spans="2:2">
      <c r="B351">
        <f t="shared" si="8"/>
        <v>312</v>
      </c>
    </row>
    <row r="352" customHeight="1" spans="2:2">
      <c r="B352">
        <f t="shared" si="8"/>
        <v>313</v>
      </c>
    </row>
    <row r="353" customHeight="1" spans="2:2">
      <c r="B353">
        <f t="shared" si="8"/>
        <v>314</v>
      </c>
    </row>
    <row r="354" customHeight="1" spans="2:2">
      <c r="B354">
        <f t="shared" si="8"/>
        <v>315</v>
      </c>
    </row>
    <row r="355" customHeight="1" spans="2:2">
      <c r="B355">
        <f t="shared" si="8"/>
        <v>316</v>
      </c>
    </row>
    <row r="356" customHeight="1" spans="2:2">
      <c r="B356">
        <f t="shared" si="8"/>
        <v>317</v>
      </c>
    </row>
    <row r="357" customHeight="1" spans="2:2">
      <c r="B357">
        <f t="shared" si="8"/>
        <v>318</v>
      </c>
    </row>
    <row r="358" customHeight="1" spans="2:2">
      <c r="B358">
        <f t="shared" si="8"/>
        <v>319</v>
      </c>
    </row>
    <row r="359" customHeight="1" spans="2:2">
      <c r="B359">
        <f t="shared" si="8"/>
        <v>320</v>
      </c>
    </row>
    <row r="360" customHeight="1" spans="2:2">
      <c r="B360">
        <f t="shared" si="8"/>
        <v>321</v>
      </c>
    </row>
    <row r="361" customHeight="1" spans="2:2">
      <c r="B361">
        <f t="shared" ref="B361:B424" si="9">1+B360</f>
        <v>322</v>
      </c>
    </row>
    <row r="362" customHeight="1" spans="2:2">
      <c r="B362">
        <f t="shared" si="9"/>
        <v>323</v>
      </c>
    </row>
    <row r="363" customHeight="1" spans="2:2">
      <c r="B363">
        <f t="shared" si="9"/>
        <v>324</v>
      </c>
    </row>
    <row r="364" customHeight="1" spans="2:2">
      <c r="B364">
        <f t="shared" si="9"/>
        <v>325</v>
      </c>
    </row>
    <row r="365" customHeight="1" spans="2:2">
      <c r="B365">
        <f t="shared" si="9"/>
        <v>326</v>
      </c>
    </row>
    <row r="366" customHeight="1" spans="2:2">
      <c r="B366">
        <f t="shared" si="9"/>
        <v>327</v>
      </c>
    </row>
    <row r="367" customHeight="1" spans="2:2">
      <c r="B367">
        <f t="shared" si="9"/>
        <v>328</v>
      </c>
    </row>
    <row r="368" customHeight="1" spans="2:2">
      <c r="B368">
        <f t="shared" si="9"/>
        <v>329</v>
      </c>
    </row>
    <row r="369" customHeight="1" spans="2:2">
      <c r="B369">
        <f t="shared" si="9"/>
        <v>330</v>
      </c>
    </row>
    <row r="370" customHeight="1" spans="2:2">
      <c r="B370">
        <f t="shared" si="9"/>
        <v>331</v>
      </c>
    </row>
    <row r="371" customHeight="1" spans="2:2">
      <c r="B371">
        <f t="shared" si="9"/>
        <v>332</v>
      </c>
    </row>
    <row r="372" customHeight="1" spans="2:2">
      <c r="B372">
        <f t="shared" si="9"/>
        <v>333</v>
      </c>
    </row>
    <row r="373" customHeight="1" spans="2:2">
      <c r="B373">
        <f t="shared" si="9"/>
        <v>334</v>
      </c>
    </row>
    <row r="374" customHeight="1" spans="2:2">
      <c r="B374">
        <f t="shared" si="9"/>
        <v>335</v>
      </c>
    </row>
    <row r="375" customHeight="1" spans="2:2">
      <c r="B375">
        <f t="shared" si="9"/>
        <v>336</v>
      </c>
    </row>
    <row r="376" customHeight="1" spans="2:2">
      <c r="B376">
        <f t="shared" si="9"/>
        <v>337</v>
      </c>
    </row>
    <row r="377" customHeight="1" spans="2:2">
      <c r="B377">
        <f t="shared" si="9"/>
        <v>338</v>
      </c>
    </row>
    <row r="378" customHeight="1" spans="2:2">
      <c r="B378">
        <f t="shared" si="9"/>
        <v>339</v>
      </c>
    </row>
    <row r="379" customHeight="1" spans="2:2">
      <c r="B379">
        <f t="shared" si="9"/>
        <v>340</v>
      </c>
    </row>
    <row r="380" customHeight="1" spans="2:2">
      <c r="B380">
        <f t="shared" si="9"/>
        <v>341</v>
      </c>
    </row>
    <row r="381" customHeight="1" spans="2:2">
      <c r="B381">
        <f t="shared" si="9"/>
        <v>342</v>
      </c>
    </row>
    <row r="382" customHeight="1" spans="2:2">
      <c r="B382">
        <f t="shared" si="9"/>
        <v>343</v>
      </c>
    </row>
    <row r="383" customHeight="1" spans="2:2">
      <c r="B383">
        <f t="shared" si="9"/>
        <v>344</v>
      </c>
    </row>
    <row r="384" customHeight="1" spans="2:2">
      <c r="B384">
        <f t="shared" si="9"/>
        <v>345</v>
      </c>
    </row>
    <row r="385" customHeight="1" spans="2:2">
      <c r="B385">
        <f t="shared" si="9"/>
        <v>346</v>
      </c>
    </row>
    <row r="386" customHeight="1" spans="2:2">
      <c r="B386">
        <f t="shared" si="9"/>
        <v>347</v>
      </c>
    </row>
    <row r="387" customHeight="1" spans="2:2">
      <c r="B387">
        <f t="shared" si="9"/>
        <v>348</v>
      </c>
    </row>
    <row r="388" customHeight="1" spans="2:2">
      <c r="B388">
        <f t="shared" si="9"/>
        <v>349</v>
      </c>
    </row>
    <row r="389" customHeight="1" spans="2:2">
      <c r="B389">
        <f t="shared" si="9"/>
        <v>350</v>
      </c>
    </row>
    <row r="390" customHeight="1" spans="2:2">
      <c r="B390">
        <f t="shared" si="9"/>
        <v>351</v>
      </c>
    </row>
    <row r="391" customHeight="1" spans="2:2">
      <c r="B391">
        <f t="shared" si="9"/>
        <v>352</v>
      </c>
    </row>
    <row r="392" customHeight="1" spans="2:2">
      <c r="B392">
        <f t="shared" si="9"/>
        <v>353</v>
      </c>
    </row>
    <row r="393" customHeight="1" spans="2:2">
      <c r="B393">
        <f t="shared" si="9"/>
        <v>354</v>
      </c>
    </row>
    <row r="394" customHeight="1" spans="2:2">
      <c r="B394">
        <f t="shared" si="9"/>
        <v>355</v>
      </c>
    </row>
    <row r="395" customHeight="1" spans="2:2">
      <c r="B395">
        <f t="shared" si="9"/>
        <v>356</v>
      </c>
    </row>
    <row r="396" customHeight="1" spans="2:2">
      <c r="B396">
        <f t="shared" si="9"/>
        <v>357</v>
      </c>
    </row>
    <row r="397" customHeight="1" spans="2:2">
      <c r="B397">
        <f t="shared" si="9"/>
        <v>358</v>
      </c>
    </row>
    <row r="398" customHeight="1" spans="2:2">
      <c r="B398">
        <f t="shared" si="9"/>
        <v>359</v>
      </c>
    </row>
    <row r="399" customHeight="1" spans="2:2">
      <c r="B399">
        <f t="shared" si="9"/>
        <v>360</v>
      </c>
    </row>
    <row r="400" customHeight="1" spans="2:2">
      <c r="B400">
        <f t="shared" si="9"/>
        <v>361</v>
      </c>
    </row>
    <row r="401" customHeight="1" spans="2:2">
      <c r="B401">
        <f t="shared" si="9"/>
        <v>362</v>
      </c>
    </row>
    <row r="402" customHeight="1" spans="2:2">
      <c r="B402">
        <f t="shared" si="9"/>
        <v>363</v>
      </c>
    </row>
    <row r="403" customHeight="1" spans="2:2">
      <c r="B403">
        <f t="shared" si="9"/>
        <v>364</v>
      </c>
    </row>
    <row r="404" customHeight="1" spans="2:2">
      <c r="B404">
        <f t="shared" si="9"/>
        <v>365</v>
      </c>
    </row>
    <row r="405" customHeight="1" spans="2:2">
      <c r="B405">
        <f t="shared" si="9"/>
        <v>366</v>
      </c>
    </row>
    <row r="406" customHeight="1" spans="2:2">
      <c r="B406">
        <f t="shared" si="9"/>
        <v>367</v>
      </c>
    </row>
    <row r="407" customHeight="1" spans="2:2">
      <c r="B407">
        <f t="shared" si="9"/>
        <v>368</v>
      </c>
    </row>
    <row r="408" customHeight="1" spans="2:2">
      <c r="B408">
        <f t="shared" si="9"/>
        <v>369</v>
      </c>
    </row>
    <row r="409" customHeight="1" spans="2:2">
      <c r="B409">
        <f t="shared" si="9"/>
        <v>370</v>
      </c>
    </row>
    <row r="410" customHeight="1" spans="2:2">
      <c r="B410">
        <f t="shared" si="9"/>
        <v>371</v>
      </c>
    </row>
    <row r="411" customHeight="1" spans="2:2">
      <c r="B411">
        <f t="shared" si="9"/>
        <v>372</v>
      </c>
    </row>
    <row r="412" customHeight="1" spans="2:2">
      <c r="B412">
        <f t="shared" si="9"/>
        <v>373</v>
      </c>
    </row>
    <row r="413" customHeight="1" spans="2:2">
      <c r="B413">
        <f t="shared" si="9"/>
        <v>374</v>
      </c>
    </row>
    <row r="414" customHeight="1" spans="2:2">
      <c r="B414">
        <f t="shared" si="9"/>
        <v>375</v>
      </c>
    </row>
    <row r="415" customHeight="1" spans="2:2">
      <c r="B415">
        <f t="shared" si="9"/>
        <v>376</v>
      </c>
    </row>
    <row r="416" customHeight="1" spans="2:2">
      <c r="B416">
        <f t="shared" si="9"/>
        <v>377</v>
      </c>
    </row>
    <row r="417" customHeight="1" spans="2:2">
      <c r="B417">
        <f t="shared" si="9"/>
        <v>378</v>
      </c>
    </row>
    <row r="418" customHeight="1" spans="2:2">
      <c r="B418">
        <f t="shared" si="9"/>
        <v>379</v>
      </c>
    </row>
    <row r="419" customHeight="1" spans="2:2">
      <c r="B419">
        <f t="shared" si="9"/>
        <v>380</v>
      </c>
    </row>
    <row r="420" customHeight="1" spans="2:2">
      <c r="B420">
        <f t="shared" si="9"/>
        <v>381</v>
      </c>
    </row>
    <row r="421" customHeight="1" spans="2:2">
      <c r="B421">
        <f t="shared" si="9"/>
        <v>382</v>
      </c>
    </row>
    <row r="422" customHeight="1" spans="2:2">
      <c r="B422">
        <f t="shared" si="9"/>
        <v>383</v>
      </c>
    </row>
    <row r="423" customHeight="1" spans="2:2">
      <c r="B423">
        <f t="shared" si="9"/>
        <v>384</v>
      </c>
    </row>
    <row r="424" customHeight="1" spans="2:2">
      <c r="B424">
        <f t="shared" si="9"/>
        <v>385</v>
      </c>
    </row>
    <row r="425" customHeight="1" spans="2:2">
      <c r="B425">
        <f t="shared" ref="B425:B488" si="10">1+B424</f>
        <v>386</v>
      </c>
    </row>
    <row r="426" customHeight="1" spans="2:2">
      <c r="B426">
        <f t="shared" si="10"/>
        <v>387</v>
      </c>
    </row>
    <row r="427" customHeight="1" spans="2:2">
      <c r="B427">
        <f t="shared" si="10"/>
        <v>388</v>
      </c>
    </row>
    <row r="428" customHeight="1" spans="2:2">
      <c r="B428">
        <f t="shared" si="10"/>
        <v>389</v>
      </c>
    </row>
    <row r="429" customHeight="1" spans="2:2">
      <c r="B429">
        <f t="shared" si="10"/>
        <v>390</v>
      </c>
    </row>
    <row r="430" customHeight="1" spans="2:2">
      <c r="B430">
        <f t="shared" si="10"/>
        <v>391</v>
      </c>
    </row>
    <row r="431" customHeight="1" spans="2:2">
      <c r="B431">
        <f t="shared" si="10"/>
        <v>392</v>
      </c>
    </row>
    <row r="432" customHeight="1" spans="2:2">
      <c r="B432">
        <f t="shared" si="10"/>
        <v>393</v>
      </c>
    </row>
    <row r="433" customHeight="1" spans="2:2">
      <c r="B433">
        <f t="shared" si="10"/>
        <v>394</v>
      </c>
    </row>
    <row r="434" customHeight="1" spans="2:2">
      <c r="B434">
        <f t="shared" si="10"/>
        <v>395</v>
      </c>
    </row>
    <row r="435" customHeight="1" spans="2:2">
      <c r="B435">
        <f t="shared" si="10"/>
        <v>396</v>
      </c>
    </row>
    <row r="436" customHeight="1" spans="2:2">
      <c r="B436">
        <f t="shared" si="10"/>
        <v>397</v>
      </c>
    </row>
    <row r="437" customHeight="1" spans="2:2">
      <c r="B437">
        <f t="shared" si="10"/>
        <v>398</v>
      </c>
    </row>
    <row r="438" customHeight="1" spans="2:2">
      <c r="B438">
        <f t="shared" si="10"/>
        <v>399</v>
      </c>
    </row>
    <row r="439" customHeight="1" spans="2:2">
      <c r="B439">
        <f t="shared" si="10"/>
        <v>400</v>
      </c>
    </row>
    <row r="440" customHeight="1" spans="2:2">
      <c r="B440">
        <f t="shared" si="10"/>
        <v>401</v>
      </c>
    </row>
    <row r="441" customHeight="1" spans="2:2">
      <c r="B441">
        <f t="shared" si="10"/>
        <v>402</v>
      </c>
    </row>
    <row r="442" customHeight="1" spans="2:2">
      <c r="B442">
        <f t="shared" si="10"/>
        <v>403</v>
      </c>
    </row>
    <row r="443" customHeight="1" spans="2:2">
      <c r="B443">
        <f t="shared" si="10"/>
        <v>404</v>
      </c>
    </row>
    <row r="444" customHeight="1" spans="2:2">
      <c r="B444">
        <f t="shared" si="10"/>
        <v>405</v>
      </c>
    </row>
    <row r="445" customHeight="1" spans="2:2">
      <c r="B445">
        <f t="shared" si="10"/>
        <v>406</v>
      </c>
    </row>
    <row r="446" customHeight="1" spans="2:2">
      <c r="B446">
        <f t="shared" si="10"/>
        <v>407</v>
      </c>
    </row>
    <row r="447" customHeight="1" spans="2:2">
      <c r="B447">
        <f t="shared" si="10"/>
        <v>408</v>
      </c>
    </row>
    <row r="448" customHeight="1" spans="2:2">
      <c r="B448">
        <f t="shared" si="10"/>
        <v>409</v>
      </c>
    </row>
    <row r="449" customHeight="1" spans="2:2">
      <c r="B449">
        <f t="shared" si="10"/>
        <v>410</v>
      </c>
    </row>
    <row r="450" customHeight="1" spans="2:2">
      <c r="B450">
        <f t="shared" si="10"/>
        <v>411</v>
      </c>
    </row>
    <row r="451" customHeight="1" spans="2:2">
      <c r="B451">
        <f t="shared" si="10"/>
        <v>412</v>
      </c>
    </row>
    <row r="452" customHeight="1" spans="2:2">
      <c r="B452">
        <f t="shared" si="10"/>
        <v>413</v>
      </c>
    </row>
    <row r="453" customHeight="1" spans="2:2">
      <c r="B453">
        <f t="shared" si="10"/>
        <v>414</v>
      </c>
    </row>
    <row r="454" customHeight="1" spans="2:2">
      <c r="B454">
        <f t="shared" si="10"/>
        <v>415</v>
      </c>
    </row>
    <row r="455" customHeight="1" spans="2:2">
      <c r="B455">
        <f t="shared" si="10"/>
        <v>416</v>
      </c>
    </row>
    <row r="456" customHeight="1" spans="2:2">
      <c r="B456">
        <f t="shared" si="10"/>
        <v>417</v>
      </c>
    </row>
    <row r="457" customHeight="1" spans="2:2">
      <c r="B457">
        <f t="shared" si="10"/>
        <v>418</v>
      </c>
    </row>
    <row r="458" customHeight="1" spans="2:2">
      <c r="B458">
        <f t="shared" si="10"/>
        <v>419</v>
      </c>
    </row>
    <row r="459" customHeight="1" spans="2:2">
      <c r="B459">
        <f t="shared" si="10"/>
        <v>420</v>
      </c>
    </row>
    <row r="460" customHeight="1" spans="2:2">
      <c r="B460">
        <f t="shared" si="10"/>
        <v>421</v>
      </c>
    </row>
    <row r="461" customHeight="1" spans="2:2">
      <c r="B461">
        <f t="shared" si="10"/>
        <v>422</v>
      </c>
    </row>
    <row r="462" customHeight="1" spans="2:2">
      <c r="B462">
        <f t="shared" si="10"/>
        <v>423</v>
      </c>
    </row>
    <row r="463" customHeight="1" spans="2:2">
      <c r="B463">
        <f t="shared" si="10"/>
        <v>424</v>
      </c>
    </row>
    <row r="464" customHeight="1" spans="2:2">
      <c r="B464">
        <f t="shared" si="10"/>
        <v>425</v>
      </c>
    </row>
    <row r="465" customHeight="1" spans="2:2">
      <c r="B465">
        <f t="shared" si="10"/>
        <v>426</v>
      </c>
    </row>
    <row r="466" customHeight="1" spans="2:2">
      <c r="B466">
        <f t="shared" si="10"/>
        <v>427</v>
      </c>
    </row>
    <row r="467" customHeight="1" spans="2:2">
      <c r="B467">
        <f t="shared" si="10"/>
        <v>428</v>
      </c>
    </row>
    <row r="468" customHeight="1" spans="2:2">
      <c r="B468">
        <f t="shared" si="10"/>
        <v>429</v>
      </c>
    </row>
    <row r="469" customHeight="1" spans="2:2">
      <c r="B469">
        <f t="shared" si="10"/>
        <v>430</v>
      </c>
    </row>
    <row r="470" customHeight="1" spans="2:2">
      <c r="B470">
        <f t="shared" si="10"/>
        <v>431</v>
      </c>
    </row>
    <row r="471" customHeight="1" spans="2:2">
      <c r="B471">
        <f t="shared" si="10"/>
        <v>432</v>
      </c>
    </row>
    <row r="472" customHeight="1" spans="2:2">
      <c r="B472">
        <f t="shared" si="10"/>
        <v>433</v>
      </c>
    </row>
    <row r="473" customHeight="1" spans="2:2">
      <c r="B473">
        <f t="shared" si="10"/>
        <v>434</v>
      </c>
    </row>
    <row r="474" customHeight="1" spans="2:2">
      <c r="B474">
        <f t="shared" si="10"/>
        <v>435</v>
      </c>
    </row>
    <row r="475" customHeight="1" spans="2:2">
      <c r="B475">
        <f t="shared" si="10"/>
        <v>436</v>
      </c>
    </row>
    <row r="476" customHeight="1" spans="2:2">
      <c r="B476">
        <f t="shared" si="10"/>
        <v>437</v>
      </c>
    </row>
    <row r="477" customHeight="1" spans="2:2">
      <c r="B477">
        <f t="shared" si="10"/>
        <v>438</v>
      </c>
    </row>
    <row r="478" customHeight="1" spans="2:2">
      <c r="B478">
        <f t="shared" si="10"/>
        <v>439</v>
      </c>
    </row>
    <row r="479" customHeight="1" spans="2:2">
      <c r="B479">
        <f t="shared" si="10"/>
        <v>440</v>
      </c>
    </row>
    <row r="480" customHeight="1" spans="2:2">
      <c r="B480">
        <f t="shared" si="10"/>
        <v>441</v>
      </c>
    </row>
    <row r="481" customHeight="1" spans="2:2">
      <c r="B481">
        <f t="shared" si="10"/>
        <v>442</v>
      </c>
    </row>
    <row r="482" customHeight="1" spans="2:2">
      <c r="B482">
        <f t="shared" si="10"/>
        <v>443</v>
      </c>
    </row>
    <row r="483" customHeight="1" spans="2:2">
      <c r="B483">
        <f t="shared" si="10"/>
        <v>444</v>
      </c>
    </row>
    <row r="484" customHeight="1" spans="2:2">
      <c r="B484">
        <f t="shared" si="10"/>
        <v>445</v>
      </c>
    </row>
    <row r="485" customHeight="1" spans="2:2">
      <c r="B485">
        <f t="shared" si="10"/>
        <v>446</v>
      </c>
    </row>
    <row r="486" customHeight="1" spans="2:2">
      <c r="B486">
        <f t="shared" si="10"/>
        <v>447</v>
      </c>
    </row>
    <row r="487" customHeight="1" spans="2:2">
      <c r="B487">
        <f t="shared" si="10"/>
        <v>448</v>
      </c>
    </row>
    <row r="488" customHeight="1" spans="2:2">
      <c r="B488">
        <f t="shared" si="10"/>
        <v>449</v>
      </c>
    </row>
    <row r="489" customHeight="1" spans="2:2">
      <c r="B489">
        <f t="shared" ref="B489:B552" si="11">1+B488</f>
        <v>450</v>
      </c>
    </row>
    <row r="490" customHeight="1" spans="2:2">
      <c r="B490">
        <f t="shared" si="11"/>
        <v>451</v>
      </c>
    </row>
    <row r="491" customHeight="1" spans="2:2">
      <c r="B491">
        <f t="shared" si="11"/>
        <v>452</v>
      </c>
    </row>
    <row r="492" customHeight="1" spans="2:2">
      <c r="B492">
        <f t="shared" si="11"/>
        <v>453</v>
      </c>
    </row>
    <row r="493" customHeight="1" spans="2:2">
      <c r="B493">
        <f t="shared" si="11"/>
        <v>454</v>
      </c>
    </row>
    <row r="494" customHeight="1" spans="2:2">
      <c r="B494">
        <f t="shared" si="11"/>
        <v>455</v>
      </c>
    </row>
    <row r="495" customHeight="1" spans="2:2">
      <c r="B495">
        <f t="shared" si="11"/>
        <v>456</v>
      </c>
    </row>
    <row r="496" customHeight="1" spans="2:2">
      <c r="B496">
        <f t="shared" si="11"/>
        <v>457</v>
      </c>
    </row>
    <row r="497" customHeight="1" spans="2:2">
      <c r="B497">
        <f t="shared" si="11"/>
        <v>458</v>
      </c>
    </row>
    <row r="498" customHeight="1" spans="2:2">
      <c r="B498">
        <f t="shared" si="11"/>
        <v>459</v>
      </c>
    </row>
    <row r="499" customHeight="1" spans="2:2">
      <c r="B499">
        <f t="shared" si="11"/>
        <v>460</v>
      </c>
    </row>
    <row r="500" customHeight="1" spans="2:2">
      <c r="B500">
        <f t="shared" si="11"/>
        <v>461</v>
      </c>
    </row>
    <row r="501" customHeight="1" spans="2:2">
      <c r="B501">
        <f t="shared" si="11"/>
        <v>462</v>
      </c>
    </row>
    <row r="502" customHeight="1" spans="2:2">
      <c r="B502">
        <f t="shared" si="11"/>
        <v>463</v>
      </c>
    </row>
    <row r="503" customHeight="1" spans="2:2">
      <c r="B503">
        <f t="shared" si="11"/>
        <v>464</v>
      </c>
    </row>
    <row r="504" customHeight="1" spans="2:2">
      <c r="B504">
        <f t="shared" si="11"/>
        <v>465</v>
      </c>
    </row>
    <row r="505" customHeight="1" spans="2:2">
      <c r="B505">
        <f t="shared" si="11"/>
        <v>466</v>
      </c>
    </row>
    <row r="506" customHeight="1" spans="2:2">
      <c r="B506">
        <f t="shared" si="11"/>
        <v>467</v>
      </c>
    </row>
    <row r="507" customHeight="1" spans="2:2">
      <c r="B507">
        <f t="shared" si="11"/>
        <v>468</v>
      </c>
    </row>
    <row r="508" customHeight="1" spans="2:2">
      <c r="B508">
        <f t="shared" si="11"/>
        <v>469</v>
      </c>
    </row>
    <row r="509" customHeight="1" spans="2:2">
      <c r="B509">
        <f t="shared" si="11"/>
        <v>470</v>
      </c>
    </row>
    <row r="510" customHeight="1" spans="2:2">
      <c r="B510">
        <f t="shared" si="11"/>
        <v>471</v>
      </c>
    </row>
    <row r="511" customHeight="1" spans="2:2">
      <c r="B511">
        <f t="shared" si="11"/>
        <v>472</v>
      </c>
    </row>
    <row r="512" customHeight="1" spans="2:2">
      <c r="B512">
        <f t="shared" si="11"/>
        <v>473</v>
      </c>
    </row>
    <row r="513" customHeight="1" spans="2:2">
      <c r="B513">
        <f t="shared" si="11"/>
        <v>474</v>
      </c>
    </row>
    <row r="514" customHeight="1" spans="2:2">
      <c r="B514">
        <f t="shared" si="11"/>
        <v>475</v>
      </c>
    </row>
    <row r="515" customHeight="1" spans="2:2">
      <c r="B515">
        <f t="shared" si="11"/>
        <v>476</v>
      </c>
    </row>
    <row r="516" customHeight="1" spans="2:2">
      <c r="B516">
        <f t="shared" si="11"/>
        <v>477</v>
      </c>
    </row>
    <row r="517" customHeight="1" spans="2:2">
      <c r="B517">
        <f t="shared" si="11"/>
        <v>478</v>
      </c>
    </row>
    <row r="518" customHeight="1" spans="2:2">
      <c r="B518">
        <f t="shared" si="11"/>
        <v>479</v>
      </c>
    </row>
    <row r="519" customHeight="1" spans="2:2">
      <c r="B519">
        <f t="shared" si="11"/>
        <v>480</v>
      </c>
    </row>
    <row r="520" customHeight="1" spans="2:2">
      <c r="B520">
        <f t="shared" si="11"/>
        <v>481</v>
      </c>
    </row>
    <row r="521" customHeight="1" spans="2:2">
      <c r="B521">
        <f t="shared" si="11"/>
        <v>482</v>
      </c>
    </row>
    <row r="522" customHeight="1" spans="2:2">
      <c r="B522">
        <f t="shared" si="11"/>
        <v>483</v>
      </c>
    </row>
    <row r="523" customHeight="1" spans="2:2">
      <c r="B523">
        <f t="shared" si="11"/>
        <v>484</v>
      </c>
    </row>
    <row r="524" customHeight="1" spans="2:2">
      <c r="B524">
        <f t="shared" si="11"/>
        <v>485</v>
      </c>
    </row>
    <row r="525" customHeight="1" spans="2:2">
      <c r="B525">
        <f t="shared" si="11"/>
        <v>486</v>
      </c>
    </row>
    <row r="526" customHeight="1" spans="2:2">
      <c r="B526">
        <f t="shared" si="11"/>
        <v>487</v>
      </c>
    </row>
    <row r="527" customHeight="1" spans="2:2">
      <c r="B527">
        <f t="shared" si="11"/>
        <v>488</v>
      </c>
    </row>
    <row r="528" customHeight="1" spans="2:2">
      <c r="B528">
        <f t="shared" si="11"/>
        <v>489</v>
      </c>
    </row>
    <row r="529" customHeight="1" spans="2:2">
      <c r="B529">
        <f t="shared" si="11"/>
        <v>490</v>
      </c>
    </row>
    <row r="530" customHeight="1" spans="2:2">
      <c r="B530">
        <f t="shared" si="11"/>
        <v>491</v>
      </c>
    </row>
    <row r="531" customHeight="1" spans="2:2">
      <c r="B531">
        <f t="shared" si="11"/>
        <v>492</v>
      </c>
    </row>
    <row r="532" customHeight="1" spans="2:2">
      <c r="B532">
        <f t="shared" si="11"/>
        <v>493</v>
      </c>
    </row>
    <row r="533" customHeight="1" spans="2:2">
      <c r="B533">
        <f t="shared" si="11"/>
        <v>494</v>
      </c>
    </row>
    <row r="534" customHeight="1" spans="2:2">
      <c r="B534">
        <f t="shared" si="11"/>
        <v>495</v>
      </c>
    </row>
    <row r="535" customHeight="1" spans="2:2">
      <c r="B535">
        <f t="shared" si="11"/>
        <v>496</v>
      </c>
    </row>
    <row r="536" customHeight="1" spans="2:2">
      <c r="B536">
        <f t="shared" si="11"/>
        <v>497</v>
      </c>
    </row>
    <row r="537" customHeight="1" spans="2:2">
      <c r="B537">
        <f t="shared" si="11"/>
        <v>498</v>
      </c>
    </row>
    <row r="538" customHeight="1" spans="2:2">
      <c r="B538">
        <f t="shared" si="11"/>
        <v>499</v>
      </c>
    </row>
    <row r="539" customHeight="1" spans="2:2">
      <c r="B539">
        <f t="shared" si="11"/>
        <v>500</v>
      </c>
    </row>
    <row r="540" customHeight="1" spans="2:2">
      <c r="B540">
        <f t="shared" si="11"/>
        <v>501</v>
      </c>
    </row>
    <row r="541" customHeight="1" spans="2:2">
      <c r="B541">
        <f t="shared" si="11"/>
        <v>502</v>
      </c>
    </row>
    <row r="542" customHeight="1" spans="2:2">
      <c r="B542">
        <f t="shared" si="11"/>
        <v>503</v>
      </c>
    </row>
    <row r="543" customHeight="1" spans="2:2">
      <c r="B543">
        <f t="shared" si="11"/>
        <v>504</v>
      </c>
    </row>
    <row r="544" customHeight="1" spans="2:2">
      <c r="B544">
        <f t="shared" si="11"/>
        <v>505</v>
      </c>
    </row>
    <row r="545" customHeight="1" spans="2:2">
      <c r="B545">
        <f t="shared" si="11"/>
        <v>506</v>
      </c>
    </row>
    <row r="546" customHeight="1" spans="2:2">
      <c r="B546">
        <f t="shared" si="11"/>
        <v>507</v>
      </c>
    </row>
    <row r="547" customHeight="1" spans="2:2">
      <c r="B547">
        <f t="shared" si="11"/>
        <v>508</v>
      </c>
    </row>
    <row r="548" customHeight="1" spans="2:2">
      <c r="B548">
        <f t="shared" si="11"/>
        <v>509</v>
      </c>
    </row>
    <row r="549" customHeight="1" spans="2:2">
      <c r="B549">
        <f t="shared" si="11"/>
        <v>510</v>
      </c>
    </row>
    <row r="550" customHeight="1" spans="2:2">
      <c r="B550">
        <f t="shared" si="11"/>
        <v>511</v>
      </c>
    </row>
    <row r="551" customHeight="1" spans="2:2">
      <c r="B551">
        <f t="shared" si="11"/>
        <v>512</v>
      </c>
    </row>
    <row r="552" customHeight="1" spans="2:2">
      <c r="B552">
        <f t="shared" si="11"/>
        <v>513</v>
      </c>
    </row>
    <row r="553" customHeight="1" spans="2:2">
      <c r="B553">
        <f t="shared" ref="B553:B616" si="12">1+B552</f>
        <v>514</v>
      </c>
    </row>
    <row r="554" customHeight="1" spans="2:2">
      <c r="B554">
        <f t="shared" si="12"/>
        <v>515</v>
      </c>
    </row>
    <row r="555" customHeight="1" spans="2:2">
      <c r="B555">
        <f t="shared" si="12"/>
        <v>516</v>
      </c>
    </row>
    <row r="556" customHeight="1" spans="2:2">
      <c r="B556">
        <f t="shared" si="12"/>
        <v>517</v>
      </c>
    </row>
    <row r="557" customHeight="1" spans="2:2">
      <c r="B557">
        <f t="shared" si="12"/>
        <v>518</v>
      </c>
    </row>
    <row r="558" customHeight="1" spans="2:2">
      <c r="B558">
        <f t="shared" si="12"/>
        <v>519</v>
      </c>
    </row>
    <row r="559" customHeight="1" spans="2:2">
      <c r="B559">
        <f t="shared" si="12"/>
        <v>520</v>
      </c>
    </row>
    <row r="560" customHeight="1" spans="2:2">
      <c r="B560">
        <f t="shared" si="12"/>
        <v>521</v>
      </c>
    </row>
    <row r="561" customHeight="1" spans="2:2">
      <c r="B561">
        <f t="shared" si="12"/>
        <v>522</v>
      </c>
    </row>
    <row r="562" customHeight="1" spans="2:2">
      <c r="B562">
        <f t="shared" si="12"/>
        <v>523</v>
      </c>
    </row>
    <row r="563" customHeight="1" spans="2:2">
      <c r="B563">
        <f t="shared" si="12"/>
        <v>524</v>
      </c>
    </row>
    <row r="564" customHeight="1" spans="2:2">
      <c r="B564">
        <f t="shared" si="12"/>
        <v>525</v>
      </c>
    </row>
    <row r="565" customHeight="1" spans="2:2">
      <c r="B565">
        <f t="shared" si="12"/>
        <v>526</v>
      </c>
    </row>
    <row r="566" customHeight="1" spans="2:2">
      <c r="B566">
        <f t="shared" si="12"/>
        <v>527</v>
      </c>
    </row>
    <row r="567" customHeight="1" spans="2:2">
      <c r="B567">
        <f t="shared" si="12"/>
        <v>528</v>
      </c>
    </row>
    <row r="568" customHeight="1" spans="2:2">
      <c r="B568">
        <f t="shared" si="12"/>
        <v>529</v>
      </c>
    </row>
    <row r="569" customHeight="1" spans="2:2">
      <c r="B569">
        <f t="shared" si="12"/>
        <v>530</v>
      </c>
    </row>
    <row r="570" customHeight="1" spans="2:2">
      <c r="B570">
        <f t="shared" si="12"/>
        <v>531</v>
      </c>
    </row>
    <row r="571" customHeight="1" spans="2:2">
      <c r="B571">
        <f t="shared" si="12"/>
        <v>532</v>
      </c>
    </row>
    <row r="572" customHeight="1" spans="2:2">
      <c r="B572">
        <f t="shared" si="12"/>
        <v>533</v>
      </c>
    </row>
    <row r="573" customHeight="1" spans="2:2">
      <c r="B573">
        <f t="shared" si="12"/>
        <v>534</v>
      </c>
    </row>
    <row r="574" customHeight="1" spans="2:2">
      <c r="B574">
        <f t="shared" si="12"/>
        <v>535</v>
      </c>
    </row>
    <row r="575" customHeight="1" spans="2:2">
      <c r="B575">
        <f t="shared" si="12"/>
        <v>536</v>
      </c>
    </row>
    <row r="576" customHeight="1" spans="2:2">
      <c r="B576">
        <f t="shared" si="12"/>
        <v>537</v>
      </c>
    </row>
    <row r="577" customHeight="1" spans="2:2">
      <c r="B577">
        <f t="shared" si="12"/>
        <v>538</v>
      </c>
    </row>
    <row r="578" customHeight="1" spans="2:2">
      <c r="B578">
        <f t="shared" si="12"/>
        <v>539</v>
      </c>
    </row>
    <row r="579" customHeight="1" spans="2:2">
      <c r="B579">
        <f t="shared" si="12"/>
        <v>540</v>
      </c>
    </row>
    <row r="580" customHeight="1" spans="2:2">
      <c r="B580">
        <f t="shared" si="12"/>
        <v>541</v>
      </c>
    </row>
    <row r="581" customHeight="1" spans="2:2">
      <c r="B581">
        <f t="shared" si="12"/>
        <v>542</v>
      </c>
    </row>
    <row r="582" customHeight="1" spans="2:2">
      <c r="B582">
        <f t="shared" si="12"/>
        <v>543</v>
      </c>
    </row>
    <row r="583" customHeight="1" spans="2:2">
      <c r="B583">
        <f t="shared" si="12"/>
        <v>544</v>
      </c>
    </row>
    <row r="584" customHeight="1" spans="2:2">
      <c r="B584">
        <f t="shared" si="12"/>
        <v>545</v>
      </c>
    </row>
    <row r="585" customHeight="1" spans="2:2">
      <c r="B585">
        <f t="shared" si="12"/>
        <v>546</v>
      </c>
    </row>
    <row r="586" customHeight="1" spans="2:2">
      <c r="B586">
        <f t="shared" si="12"/>
        <v>547</v>
      </c>
    </row>
    <row r="587" customHeight="1" spans="2:2">
      <c r="B587">
        <f t="shared" si="12"/>
        <v>548</v>
      </c>
    </row>
    <row r="588" customHeight="1" spans="2:2">
      <c r="B588">
        <f t="shared" si="12"/>
        <v>549</v>
      </c>
    </row>
    <row r="589" customHeight="1" spans="2:2">
      <c r="B589">
        <f t="shared" si="12"/>
        <v>550</v>
      </c>
    </row>
    <row r="590" customHeight="1" spans="2:2">
      <c r="B590">
        <f t="shared" si="12"/>
        <v>551</v>
      </c>
    </row>
    <row r="591" customHeight="1" spans="2:2">
      <c r="B591">
        <f t="shared" si="12"/>
        <v>552</v>
      </c>
    </row>
    <row r="592" customHeight="1" spans="2:2">
      <c r="B592">
        <f t="shared" si="12"/>
        <v>553</v>
      </c>
    </row>
    <row r="593" customHeight="1" spans="2:2">
      <c r="B593">
        <f t="shared" si="12"/>
        <v>554</v>
      </c>
    </row>
    <row r="594" customHeight="1" spans="2:2">
      <c r="B594">
        <f t="shared" si="12"/>
        <v>555</v>
      </c>
    </row>
    <row r="595" customHeight="1" spans="2:2">
      <c r="B595">
        <f t="shared" si="12"/>
        <v>556</v>
      </c>
    </row>
    <row r="596" customHeight="1" spans="2:2">
      <c r="B596">
        <f t="shared" si="12"/>
        <v>557</v>
      </c>
    </row>
    <row r="597" customHeight="1" spans="2:2">
      <c r="B597">
        <f t="shared" si="12"/>
        <v>558</v>
      </c>
    </row>
    <row r="598" customHeight="1" spans="2:2">
      <c r="B598">
        <f t="shared" si="12"/>
        <v>559</v>
      </c>
    </row>
    <row r="599" customHeight="1" spans="2:2">
      <c r="B599">
        <f t="shared" si="12"/>
        <v>560</v>
      </c>
    </row>
    <row r="600" customHeight="1" spans="2:2">
      <c r="B600">
        <f t="shared" si="12"/>
        <v>561</v>
      </c>
    </row>
    <row r="601" customHeight="1" spans="2:2">
      <c r="B601">
        <f t="shared" si="12"/>
        <v>562</v>
      </c>
    </row>
    <row r="602" customHeight="1" spans="2:2">
      <c r="B602">
        <f t="shared" si="12"/>
        <v>563</v>
      </c>
    </row>
    <row r="603" customHeight="1" spans="2:2">
      <c r="B603">
        <f t="shared" si="12"/>
        <v>564</v>
      </c>
    </row>
    <row r="604" customHeight="1" spans="2:2">
      <c r="B604">
        <f t="shared" si="12"/>
        <v>565</v>
      </c>
    </row>
    <row r="605" customHeight="1" spans="2:2">
      <c r="B605">
        <f t="shared" si="12"/>
        <v>566</v>
      </c>
    </row>
    <row r="606" customHeight="1" spans="2:2">
      <c r="B606">
        <f t="shared" si="12"/>
        <v>567</v>
      </c>
    </row>
    <row r="607" customHeight="1" spans="2:2">
      <c r="B607">
        <f t="shared" si="12"/>
        <v>568</v>
      </c>
    </row>
    <row r="608" customHeight="1" spans="2:2">
      <c r="B608">
        <f t="shared" si="12"/>
        <v>569</v>
      </c>
    </row>
    <row r="609" customHeight="1" spans="2:2">
      <c r="B609">
        <f t="shared" si="12"/>
        <v>570</v>
      </c>
    </row>
    <row r="610" customHeight="1" spans="2:2">
      <c r="B610">
        <f t="shared" si="12"/>
        <v>571</v>
      </c>
    </row>
    <row r="611" customHeight="1" spans="2:2">
      <c r="B611">
        <f t="shared" si="12"/>
        <v>572</v>
      </c>
    </row>
    <row r="612" customHeight="1" spans="2:2">
      <c r="B612">
        <f t="shared" si="12"/>
        <v>573</v>
      </c>
    </row>
    <row r="613" customHeight="1" spans="2:2">
      <c r="B613">
        <f t="shared" si="12"/>
        <v>574</v>
      </c>
    </row>
    <row r="614" customHeight="1" spans="2:2">
      <c r="B614">
        <f t="shared" si="12"/>
        <v>575</v>
      </c>
    </row>
    <row r="615" customHeight="1" spans="2:2">
      <c r="B615">
        <f t="shared" si="12"/>
        <v>576</v>
      </c>
    </row>
    <row r="616" customHeight="1" spans="2:2">
      <c r="B616">
        <f t="shared" si="12"/>
        <v>577</v>
      </c>
    </row>
    <row r="617" customHeight="1" spans="2:2">
      <c r="B617">
        <f t="shared" ref="B617:B680" si="13">1+B616</f>
        <v>578</v>
      </c>
    </row>
    <row r="618" customHeight="1" spans="2:2">
      <c r="B618">
        <f t="shared" si="13"/>
        <v>579</v>
      </c>
    </row>
    <row r="619" customHeight="1" spans="2:2">
      <c r="B619">
        <f t="shared" si="13"/>
        <v>580</v>
      </c>
    </row>
    <row r="620" customHeight="1" spans="2:2">
      <c r="B620">
        <f t="shared" si="13"/>
        <v>581</v>
      </c>
    </row>
    <row r="621" customHeight="1" spans="2:2">
      <c r="B621">
        <f t="shared" si="13"/>
        <v>582</v>
      </c>
    </row>
    <row r="622" customHeight="1" spans="2:2">
      <c r="B622">
        <f t="shared" si="13"/>
        <v>583</v>
      </c>
    </row>
    <row r="623" customHeight="1" spans="2:2">
      <c r="B623">
        <f t="shared" si="13"/>
        <v>584</v>
      </c>
    </row>
    <row r="624" customHeight="1" spans="2:2">
      <c r="B624">
        <f t="shared" si="13"/>
        <v>585</v>
      </c>
    </row>
    <row r="625" customHeight="1" spans="2:2">
      <c r="B625">
        <f t="shared" si="13"/>
        <v>586</v>
      </c>
    </row>
    <row r="626" customHeight="1" spans="2:2">
      <c r="B626">
        <f t="shared" si="13"/>
        <v>587</v>
      </c>
    </row>
    <row r="627" customHeight="1" spans="2:2">
      <c r="B627">
        <f t="shared" si="13"/>
        <v>588</v>
      </c>
    </row>
    <row r="628" customHeight="1" spans="2:2">
      <c r="B628">
        <f t="shared" si="13"/>
        <v>589</v>
      </c>
    </row>
    <row r="629" customHeight="1" spans="2:2">
      <c r="B629">
        <f t="shared" si="13"/>
        <v>590</v>
      </c>
    </row>
    <row r="630" customHeight="1" spans="2:2">
      <c r="B630">
        <f t="shared" si="13"/>
        <v>591</v>
      </c>
    </row>
    <row r="631" customHeight="1" spans="2:2">
      <c r="B631">
        <f t="shared" si="13"/>
        <v>592</v>
      </c>
    </row>
    <row r="632" customHeight="1" spans="2:2">
      <c r="B632">
        <f t="shared" si="13"/>
        <v>593</v>
      </c>
    </row>
    <row r="633" customHeight="1" spans="2:2">
      <c r="B633">
        <f t="shared" si="13"/>
        <v>594</v>
      </c>
    </row>
    <row r="634" customHeight="1" spans="2:2">
      <c r="B634">
        <f t="shared" si="13"/>
        <v>595</v>
      </c>
    </row>
    <row r="635" customHeight="1" spans="2:2">
      <c r="B635">
        <f t="shared" si="13"/>
        <v>596</v>
      </c>
    </row>
    <row r="636" customHeight="1" spans="2:2">
      <c r="B636">
        <f t="shared" si="13"/>
        <v>597</v>
      </c>
    </row>
    <row r="637" customHeight="1" spans="2:2">
      <c r="B637">
        <f t="shared" si="13"/>
        <v>598</v>
      </c>
    </row>
    <row r="638" customHeight="1" spans="2:2">
      <c r="B638">
        <f t="shared" si="13"/>
        <v>599</v>
      </c>
    </row>
    <row r="639" customHeight="1" spans="2:2">
      <c r="B639">
        <f t="shared" si="13"/>
        <v>600</v>
      </c>
    </row>
    <row r="640" customHeight="1" spans="2:2">
      <c r="B640">
        <f t="shared" si="13"/>
        <v>601</v>
      </c>
    </row>
    <row r="641" customHeight="1" spans="2:2">
      <c r="B641">
        <f t="shared" si="13"/>
        <v>602</v>
      </c>
    </row>
    <row r="642" customHeight="1" spans="2:2">
      <c r="B642">
        <f t="shared" si="13"/>
        <v>603</v>
      </c>
    </row>
    <row r="643" customHeight="1" spans="2:2">
      <c r="B643">
        <f t="shared" si="13"/>
        <v>604</v>
      </c>
    </row>
    <row r="644" customHeight="1" spans="2:2">
      <c r="B644">
        <f t="shared" si="13"/>
        <v>605</v>
      </c>
    </row>
    <row r="645" customHeight="1" spans="2:2">
      <c r="B645">
        <f t="shared" si="13"/>
        <v>606</v>
      </c>
    </row>
    <row r="646" customHeight="1" spans="2:2">
      <c r="B646">
        <f t="shared" si="13"/>
        <v>607</v>
      </c>
    </row>
    <row r="647" customHeight="1" spans="2:2">
      <c r="B647">
        <f t="shared" si="13"/>
        <v>608</v>
      </c>
    </row>
    <row r="648" customHeight="1" spans="2:2">
      <c r="B648">
        <f t="shared" si="13"/>
        <v>609</v>
      </c>
    </row>
    <row r="649" customHeight="1" spans="2:2">
      <c r="B649">
        <f t="shared" si="13"/>
        <v>610</v>
      </c>
    </row>
    <row r="650" customHeight="1" spans="2:2">
      <c r="B650">
        <f t="shared" si="13"/>
        <v>611</v>
      </c>
    </row>
    <row r="651" customHeight="1" spans="2:2">
      <c r="B651">
        <f t="shared" si="13"/>
        <v>612</v>
      </c>
    </row>
    <row r="652" customHeight="1" spans="2:2">
      <c r="B652">
        <f t="shared" si="13"/>
        <v>613</v>
      </c>
    </row>
    <row r="653" customHeight="1" spans="2:2">
      <c r="B653">
        <f t="shared" si="13"/>
        <v>614</v>
      </c>
    </row>
    <row r="654" customHeight="1" spans="2:2">
      <c r="B654">
        <f t="shared" si="13"/>
        <v>615</v>
      </c>
    </row>
    <row r="655" customHeight="1" spans="2:2">
      <c r="B655">
        <f t="shared" si="13"/>
        <v>616</v>
      </c>
    </row>
    <row r="656" customHeight="1" spans="2:2">
      <c r="B656">
        <f t="shared" si="13"/>
        <v>617</v>
      </c>
    </row>
    <row r="657" customHeight="1" spans="2:2">
      <c r="B657">
        <f t="shared" si="13"/>
        <v>618</v>
      </c>
    </row>
    <row r="658" customHeight="1" spans="2:2">
      <c r="B658">
        <f t="shared" si="13"/>
        <v>619</v>
      </c>
    </row>
    <row r="659" customHeight="1" spans="2:2">
      <c r="B659">
        <f t="shared" si="13"/>
        <v>620</v>
      </c>
    </row>
    <row r="660" customHeight="1" spans="2:2">
      <c r="B660">
        <f t="shared" si="13"/>
        <v>621</v>
      </c>
    </row>
    <row r="661" customHeight="1" spans="2:2">
      <c r="B661">
        <f t="shared" si="13"/>
        <v>622</v>
      </c>
    </row>
    <row r="662" customHeight="1" spans="2:2">
      <c r="B662">
        <f t="shared" si="13"/>
        <v>623</v>
      </c>
    </row>
    <row r="663" customHeight="1" spans="2:2">
      <c r="B663">
        <f t="shared" si="13"/>
        <v>624</v>
      </c>
    </row>
    <row r="664" customHeight="1" spans="2:2">
      <c r="B664">
        <f t="shared" si="13"/>
        <v>625</v>
      </c>
    </row>
    <row r="665" customHeight="1" spans="2:2">
      <c r="B665">
        <f t="shared" si="13"/>
        <v>626</v>
      </c>
    </row>
    <row r="666" customHeight="1" spans="2:2">
      <c r="B666">
        <f t="shared" si="13"/>
        <v>627</v>
      </c>
    </row>
    <row r="667" customHeight="1" spans="2:2">
      <c r="B667">
        <f t="shared" si="13"/>
        <v>628</v>
      </c>
    </row>
    <row r="668" customHeight="1" spans="2:2">
      <c r="B668">
        <f t="shared" si="13"/>
        <v>629</v>
      </c>
    </row>
    <row r="669" customHeight="1" spans="2:2">
      <c r="B669">
        <f t="shared" si="13"/>
        <v>630</v>
      </c>
    </row>
    <row r="670" customHeight="1" spans="2:2">
      <c r="B670">
        <f t="shared" si="13"/>
        <v>631</v>
      </c>
    </row>
    <row r="671" customHeight="1" spans="2:2">
      <c r="B671">
        <f t="shared" si="13"/>
        <v>632</v>
      </c>
    </row>
    <row r="672" customHeight="1" spans="2:2">
      <c r="B672">
        <f t="shared" si="13"/>
        <v>633</v>
      </c>
    </row>
    <row r="673" customHeight="1" spans="2:2">
      <c r="B673">
        <f t="shared" si="13"/>
        <v>634</v>
      </c>
    </row>
    <row r="674" customHeight="1" spans="2:2">
      <c r="B674">
        <f t="shared" si="13"/>
        <v>635</v>
      </c>
    </row>
    <row r="675" customHeight="1" spans="2:2">
      <c r="B675">
        <f t="shared" si="13"/>
        <v>636</v>
      </c>
    </row>
    <row r="676" customHeight="1" spans="2:2">
      <c r="B676">
        <f t="shared" si="13"/>
        <v>637</v>
      </c>
    </row>
    <row r="677" customHeight="1" spans="2:2">
      <c r="B677">
        <f t="shared" si="13"/>
        <v>638</v>
      </c>
    </row>
    <row r="678" customHeight="1" spans="2:2">
      <c r="B678">
        <f t="shared" si="13"/>
        <v>639</v>
      </c>
    </row>
    <row r="679" customHeight="1" spans="2:2">
      <c r="B679">
        <f t="shared" si="13"/>
        <v>640</v>
      </c>
    </row>
    <row r="680" customHeight="1" spans="2:2">
      <c r="B680">
        <f t="shared" si="13"/>
        <v>641</v>
      </c>
    </row>
    <row r="681" customHeight="1" spans="2:2">
      <c r="B681">
        <f t="shared" ref="B681:B744" si="14">1+B680</f>
        <v>642</v>
      </c>
    </row>
    <row r="682" customHeight="1" spans="2:2">
      <c r="B682">
        <f t="shared" si="14"/>
        <v>643</v>
      </c>
    </row>
    <row r="683" customHeight="1" spans="2:2">
      <c r="B683">
        <f t="shared" si="14"/>
        <v>644</v>
      </c>
    </row>
    <row r="684" customHeight="1" spans="2:2">
      <c r="B684">
        <f t="shared" si="14"/>
        <v>645</v>
      </c>
    </row>
    <row r="685" customHeight="1" spans="2:2">
      <c r="B685">
        <f t="shared" si="14"/>
        <v>646</v>
      </c>
    </row>
    <row r="686" customHeight="1" spans="2:2">
      <c r="B686">
        <f t="shared" si="14"/>
        <v>647</v>
      </c>
    </row>
    <row r="687" customHeight="1" spans="2:2">
      <c r="B687">
        <f t="shared" si="14"/>
        <v>648</v>
      </c>
    </row>
    <row r="688" customHeight="1" spans="2:2">
      <c r="B688">
        <f t="shared" si="14"/>
        <v>649</v>
      </c>
    </row>
    <row r="689" customHeight="1" spans="2:2">
      <c r="B689">
        <f t="shared" si="14"/>
        <v>650</v>
      </c>
    </row>
    <row r="690" customHeight="1" spans="2:2">
      <c r="B690">
        <f t="shared" si="14"/>
        <v>651</v>
      </c>
    </row>
    <row r="691" customHeight="1" spans="2:2">
      <c r="B691">
        <f t="shared" si="14"/>
        <v>652</v>
      </c>
    </row>
    <row r="692" customHeight="1" spans="2:2">
      <c r="B692">
        <f t="shared" si="14"/>
        <v>653</v>
      </c>
    </row>
    <row r="693" customHeight="1" spans="2:2">
      <c r="B693">
        <f t="shared" si="14"/>
        <v>654</v>
      </c>
    </row>
    <row r="694" customHeight="1" spans="2:2">
      <c r="B694">
        <f t="shared" si="14"/>
        <v>655</v>
      </c>
    </row>
    <row r="695" customHeight="1" spans="2:2">
      <c r="B695">
        <f t="shared" si="14"/>
        <v>656</v>
      </c>
    </row>
    <row r="696" customHeight="1" spans="2:2">
      <c r="B696">
        <f t="shared" si="14"/>
        <v>657</v>
      </c>
    </row>
    <row r="697" customHeight="1" spans="2:2">
      <c r="B697">
        <f t="shared" si="14"/>
        <v>658</v>
      </c>
    </row>
    <row r="698" customHeight="1" spans="2:2">
      <c r="B698">
        <f t="shared" si="14"/>
        <v>659</v>
      </c>
    </row>
    <row r="699" customHeight="1" spans="2:2">
      <c r="B699">
        <f t="shared" si="14"/>
        <v>660</v>
      </c>
    </row>
    <row r="700" customHeight="1" spans="2:2">
      <c r="B700">
        <f t="shared" si="14"/>
        <v>661</v>
      </c>
    </row>
    <row r="701" customHeight="1" spans="2:2">
      <c r="B701">
        <f t="shared" si="14"/>
        <v>662</v>
      </c>
    </row>
    <row r="702" customHeight="1" spans="2:2">
      <c r="B702">
        <f t="shared" si="14"/>
        <v>663</v>
      </c>
    </row>
    <row r="703" customHeight="1" spans="2:2">
      <c r="B703">
        <f t="shared" si="14"/>
        <v>664</v>
      </c>
    </row>
    <row r="704" customHeight="1" spans="2:2">
      <c r="B704">
        <f t="shared" si="14"/>
        <v>665</v>
      </c>
    </row>
    <row r="705" customHeight="1" spans="2:2">
      <c r="B705">
        <f t="shared" si="14"/>
        <v>666</v>
      </c>
    </row>
    <row r="706" customHeight="1" spans="2:2">
      <c r="B706">
        <f t="shared" si="14"/>
        <v>667</v>
      </c>
    </row>
    <row r="707" customHeight="1" spans="2:2">
      <c r="B707">
        <f t="shared" si="14"/>
        <v>668</v>
      </c>
    </row>
    <row r="708" customHeight="1" spans="2:2">
      <c r="B708">
        <f t="shared" si="14"/>
        <v>669</v>
      </c>
    </row>
    <row r="709" customHeight="1" spans="2:2">
      <c r="B709">
        <f t="shared" si="14"/>
        <v>670</v>
      </c>
    </row>
    <row r="710" customHeight="1" spans="2:2">
      <c r="B710">
        <f t="shared" si="14"/>
        <v>671</v>
      </c>
    </row>
    <row r="711" customHeight="1" spans="2:2">
      <c r="B711">
        <f t="shared" si="14"/>
        <v>672</v>
      </c>
    </row>
    <row r="712" customHeight="1" spans="2:2">
      <c r="B712">
        <f t="shared" si="14"/>
        <v>673</v>
      </c>
    </row>
    <row r="713" customHeight="1" spans="2:2">
      <c r="B713">
        <f t="shared" si="14"/>
        <v>674</v>
      </c>
    </row>
    <row r="714" customHeight="1" spans="2:2">
      <c r="B714">
        <f t="shared" si="14"/>
        <v>675</v>
      </c>
    </row>
    <row r="715" customHeight="1" spans="2:2">
      <c r="B715">
        <f t="shared" si="14"/>
        <v>676</v>
      </c>
    </row>
    <row r="716" customHeight="1" spans="2:2">
      <c r="B716">
        <f t="shared" si="14"/>
        <v>677</v>
      </c>
    </row>
    <row r="717" customHeight="1" spans="2:2">
      <c r="B717">
        <f t="shared" si="14"/>
        <v>678</v>
      </c>
    </row>
    <row r="718" customHeight="1" spans="2:2">
      <c r="B718">
        <f t="shared" si="14"/>
        <v>679</v>
      </c>
    </row>
    <row r="719" customHeight="1" spans="2:2">
      <c r="B719">
        <f t="shared" si="14"/>
        <v>680</v>
      </c>
    </row>
    <row r="720" customHeight="1" spans="2:2">
      <c r="B720">
        <f t="shared" si="14"/>
        <v>681</v>
      </c>
    </row>
    <row r="721" customHeight="1" spans="2:2">
      <c r="B721">
        <f t="shared" si="14"/>
        <v>682</v>
      </c>
    </row>
    <row r="722" customHeight="1" spans="2:2">
      <c r="B722">
        <f t="shared" si="14"/>
        <v>683</v>
      </c>
    </row>
    <row r="723" customHeight="1" spans="2:2">
      <c r="B723">
        <f t="shared" si="14"/>
        <v>684</v>
      </c>
    </row>
    <row r="724" customHeight="1" spans="2:2">
      <c r="B724">
        <f t="shared" si="14"/>
        <v>685</v>
      </c>
    </row>
    <row r="725" customHeight="1" spans="2:2">
      <c r="B725">
        <f t="shared" si="14"/>
        <v>686</v>
      </c>
    </row>
    <row r="726" customHeight="1" spans="2:2">
      <c r="B726">
        <f t="shared" si="14"/>
        <v>687</v>
      </c>
    </row>
    <row r="727" customHeight="1" spans="2:2">
      <c r="B727">
        <f t="shared" si="14"/>
        <v>688</v>
      </c>
    </row>
    <row r="728" customHeight="1" spans="2:2">
      <c r="B728">
        <f t="shared" si="14"/>
        <v>689</v>
      </c>
    </row>
    <row r="729" customHeight="1" spans="2:2">
      <c r="B729">
        <f t="shared" si="14"/>
        <v>690</v>
      </c>
    </row>
    <row r="730" customHeight="1" spans="2:2">
      <c r="B730">
        <f t="shared" si="14"/>
        <v>691</v>
      </c>
    </row>
    <row r="731" customHeight="1" spans="2:2">
      <c r="B731">
        <f t="shared" si="14"/>
        <v>692</v>
      </c>
    </row>
    <row r="732" customHeight="1" spans="2:2">
      <c r="B732">
        <f t="shared" si="14"/>
        <v>693</v>
      </c>
    </row>
    <row r="733" customHeight="1" spans="2:2">
      <c r="B733">
        <f t="shared" si="14"/>
        <v>694</v>
      </c>
    </row>
    <row r="734" customHeight="1" spans="2:2">
      <c r="B734">
        <f t="shared" si="14"/>
        <v>695</v>
      </c>
    </row>
    <row r="735" customHeight="1" spans="2:2">
      <c r="B735">
        <f t="shared" si="14"/>
        <v>696</v>
      </c>
    </row>
    <row r="736" customHeight="1" spans="2:2">
      <c r="B736">
        <f t="shared" si="14"/>
        <v>697</v>
      </c>
    </row>
    <row r="737" customHeight="1" spans="2:2">
      <c r="B737">
        <f t="shared" si="14"/>
        <v>698</v>
      </c>
    </row>
    <row r="738" customHeight="1" spans="2:2">
      <c r="B738">
        <f t="shared" si="14"/>
        <v>699</v>
      </c>
    </row>
    <row r="739" customHeight="1" spans="2:2">
      <c r="B739">
        <f t="shared" si="14"/>
        <v>700</v>
      </c>
    </row>
    <row r="740" customHeight="1" spans="2:2">
      <c r="B740">
        <f t="shared" si="14"/>
        <v>701</v>
      </c>
    </row>
    <row r="741" customHeight="1" spans="2:2">
      <c r="B741">
        <f t="shared" si="14"/>
        <v>702</v>
      </c>
    </row>
    <row r="742" customHeight="1" spans="2:2">
      <c r="B742">
        <f t="shared" si="14"/>
        <v>703</v>
      </c>
    </row>
    <row r="743" customHeight="1" spans="2:2">
      <c r="B743">
        <f t="shared" si="14"/>
        <v>704</v>
      </c>
    </row>
    <row r="744" customHeight="1" spans="2:2">
      <c r="B744">
        <f t="shared" si="14"/>
        <v>705</v>
      </c>
    </row>
    <row r="745" customHeight="1" spans="2:2">
      <c r="B745">
        <f t="shared" ref="B745:B808" si="15">1+B744</f>
        <v>706</v>
      </c>
    </row>
    <row r="746" customHeight="1" spans="2:2">
      <c r="B746">
        <f t="shared" si="15"/>
        <v>707</v>
      </c>
    </row>
    <row r="747" customHeight="1" spans="2:2">
      <c r="B747">
        <f t="shared" si="15"/>
        <v>708</v>
      </c>
    </row>
    <row r="748" customHeight="1" spans="2:2">
      <c r="B748">
        <f t="shared" si="15"/>
        <v>709</v>
      </c>
    </row>
    <row r="749" customHeight="1" spans="2:2">
      <c r="B749">
        <f t="shared" si="15"/>
        <v>710</v>
      </c>
    </row>
    <row r="750" customHeight="1" spans="2:2">
      <c r="B750">
        <f t="shared" si="15"/>
        <v>711</v>
      </c>
    </row>
    <row r="751" customHeight="1" spans="2:2">
      <c r="B751">
        <f t="shared" si="15"/>
        <v>712</v>
      </c>
    </row>
    <row r="752" customHeight="1" spans="2:2">
      <c r="B752">
        <f t="shared" si="15"/>
        <v>713</v>
      </c>
    </row>
    <row r="753" customHeight="1" spans="2:2">
      <c r="B753">
        <f t="shared" si="15"/>
        <v>714</v>
      </c>
    </row>
    <row r="754" customHeight="1" spans="2:2">
      <c r="B754">
        <f t="shared" si="15"/>
        <v>715</v>
      </c>
    </row>
    <row r="755" customHeight="1" spans="2:2">
      <c r="B755">
        <f t="shared" si="15"/>
        <v>716</v>
      </c>
    </row>
    <row r="756" customHeight="1" spans="2:2">
      <c r="B756">
        <f t="shared" si="15"/>
        <v>717</v>
      </c>
    </row>
    <row r="757" customHeight="1" spans="2:2">
      <c r="B757">
        <f t="shared" si="15"/>
        <v>718</v>
      </c>
    </row>
    <row r="758" customHeight="1" spans="2:2">
      <c r="B758">
        <f t="shared" si="15"/>
        <v>719</v>
      </c>
    </row>
    <row r="759" customHeight="1" spans="2:2">
      <c r="B759">
        <f t="shared" si="15"/>
        <v>720</v>
      </c>
    </row>
    <row r="760" customHeight="1" spans="2:2">
      <c r="B760">
        <f t="shared" si="15"/>
        <v>721</v>
      </c>
    </row>
    <row r="761" customHeight="1" spans="2:2">
      <c r="B761">
        <f t="shared" si="15"/>
        <v>722</v>
      </c>
    </row>
    <row r="762" customHeight="1" spans="2:2">
      <c r="B762">
        <f t="shared" si="15"/>
        <v>723</v>
      </c>
    </row>
    <row r="763" customHeight="1" spans="2:2">
      <c r="B763">
        <f t="shared" si="15"/>
        <v>724</v>
      </c>
    </row>
    <row r="764" customHeight="1" spans="2:2">
      <c r="B764">
        <f t="shared" si="15"/>
        <v>725</v>
      </c>
    </row>
    <row r="765" customHeight="1" spans="2:2">
      <c r="B765">
        <f t="shared" si="15"/>
        <v>726</v>
      </c>
    </row>
    <row r="766" customHeight="1" spans="2:2">
      <c r="B766">
        <f t="shared" si="15"/>
        <v>727</v>
      </c>
    </row>
    <row r="767" customHeight="1" spans="2:2">
      <c r="B767">
        <f t="shared" si="15"/>
        <v>728</v>
      </c>
    </row>
    <row r="768" customHeight="1" spans="2:2">
      <c r="B768">
        <f t="shared" si="15"/>
        <v>729</v>
      </c>
    </row>
    <row r="769" customHeight="1" spans="2:2">
      <c r="B769">
        <f t="shared" si="15"/>
        <v>730</v>
      </c>
    </row>
    <row r="770" customHeight="1" spans="2:2">
      <c r="B770">
        <f t="shared" si="15"/>
        <v>731</v>
      </c>
    </row>
    <row r="771" customHeight="1" spans="2:2">
      <c r="B771">
        <f t="shared" si="15"/>
        <v>732</v>
      </c>
    </row>
    <row r="772" customHeight="1" spans="2:2">
      <c r="B772">
        <f t="shared" si="15"/>
        <v>733</v>
      </c>
    </row>
    <row r="773" customHeight="1" spans="2:2">
      <c r="B773">
        <f t="shared" si="15"/>
        <v>734</v>
      </c>
    </row>
    <row r="774" customHeight="1" spans="2:2">
      <c r="B774">
        <f t="shared" si="15"/>
        <v>735</v>
      </c>
    </row>
    <row r="775" customHeight="1" spans="2:2">
      <c r="B775">
        <f t="shared" si="15"/>
        <v>736</v>
      </c>
    </row>
    <row r="776" customHeight="1" spans="2:2">
      <c r="B776">
        <f t="shared" si="15"/>
        <v>737</v>
      </c>
    </row>
    <row r="777" customHeight="1" spans="2:2">
      <c r="B777">
        <f t="shared" si="15"/>
        <v>738</v>
      </c>
    </row>
    <row r="778" customHeight="1" spans="2:2">
      <c r="B778">
        <f t="shared" si="15"/>
        <v>739</v>
      </c>
    </row>
    <row r="779" customHeight="1" spans="2:2">
      <c r="B779">
        <f t="shared" si="15"/>
        <v>740</v>
      </c>
    </row>
    <row r="780" customHeight="1" spans="2:2">
      <c r="B780">
        <f t="shared" si="15"/>
        <v>741</v>
      </c>
    </row>
    <row r="781" customHeight="1" spans="2:2">
      <c r="B781">
        <f t="shared" si="15"/>
        <v>742</v>
      </c>
    </row>
    <row r="782" customHeight="1" spans="2:2">
      <c r="B782">
        <f t="shared" si="15"/>
        <v>743</v>
      </c>
    </row>
    <row r="783" customHeight="1" spans="2:2">
      <c r="B783">
        <f t="shared" si="15"/>
        <v>744</v>
      </c>
    </row>
    <row r="784" customHeight="1" spans="2:2">
      <c r="B784">
        <f t="shared" si="15"/>
        <v>745</v>
      </c>
    </row>
    <row r="785" customHeight="1" spans="2:2">
      <c r="B785">
        <f t="shared" si="15"/>
        <v>746</v>
      </c>
    </row>
    <row r="786" customHeight="1" spans="2:2">
      <c r="B786">
        <f t="shared" si="15"/>
        <v>747</v>
      </c>
    </row>
    <row r="787" customHeight="1" spans="2:2">
      <c r="B787">
        <f t="shared" si="15"/>
        <v>748</v>
      </c>
    </row>
    <row r="788" customHeight="1" spans="2:2">
      <c r="B788">
        <f t="shared" si="15"/>
        <v>749</v>
      </c>
    </row>
    <row r="789" customHeight="1" spans="2:2">
      <c r="B789">
        <f t="shared" si="15"/>
        <v>750</v>
      </c>
    </row>
    <row r="790" customHeight="1" spans="2:2">
      <c r="B790">
        <f t="shared" si="15"/>
        <v>751</v>
      </c>
    </row>
    <row r="791" customHeight="1" spans="2:2">
      <c r="B791">
        <f t="shared" si="15"/>
        <v>752</v>
      </c>
    </row>
    <row r="792" customHeight="1" spans="2:2">
      <c r="B792">
        <f t="shared" si="15"/>
        <v>753</v>
      </c>
    </row>
    <row r="793" customHeight="1" spans="2:2">
      <c r="B793">
        <f t="shared" si="15"/>
        <v>754</v>
      </c>
    </row>
    <row r="794" customHeight="1" spans="2:2">
      <c r="B794">
        <f t="shared" si="15"/>
        <v>755</v>
      </c>
    </row>
    <row r="795" customHeight="1" spans="2:2">
      <c r="B795">
        <f t="shared" si="15"/>
        <v>756</v>
      </c>
    </row>
    <row r="796" customHeight="1" spans="2:2">
      <c r="B796">
        <f t="shared" si="15"/>
        <v>757</v>
      </c>
    </row>
    <row r="797" customHeight="1" spans="2:2">
      <c r="B797">
        <f t="shared" si="15"/>
        <v>758</v>
      </c>
    </row>
    <row r="798" customHeight="1" spans="2:2">
      <c r="B798">
        <f t="shared" si="15"/>
        <v>759</v>
      </c>
    </row>
    <row r="799" customHeight="1" spans="2:2">
      <c r="B799">
        <f t="shared" si="15"/>
        <v>760</v>
      </c>
    </row>
    <row r="800" customHeight="1" spans="2:2">
      <c r="B800">
        <f t="shared" si="15"/>
        <v>761</v>
      </c>
    </row>
    <row r="801" customHeight="1" spans="2:2">
      <c r="B801">
        <f t="shared" si="15"/>
        <v>762</v>
      </c>
    </row>
    <row r="802" customHeight="1" spans="2:2">
      <c r="B802">
        <f t="shared" si="15"/>
        <v>763</v>
      </c>
    </row>
    <row r="803" customHeight="1" spans="2:2">
      <c r="B803">
        <f t="shared" si="15"/>
        <v>764</v>
      </c>
    </row>
    <row r="804" customHeight="1" spans="2:2">
      <c r="B804">
        <f t="shared" si="15"/>
        <v>765</v>
      </c>
    </row>
    <row r="805" customHeight="1" spans="2:2">
      <c r="B805">
        <f t="shared" si="15"/>
        <v>766</v>
      </c>
    </row>
    <row r="806" customHeight="1" spans="2:2">
      <c r="B806">
        <f t="shared" si="15"/>
        <v>767</v>
      </c>
    </row>
    <row r="807" customHeight="1" spans="2:2">
      <c r="B807">
        <f t="shared" si="15"/>
        <v>768</v>
      </c>
    </row>
    <row r="808" customHeight="1" spans="2:2">
      <c r="B808">
        <f t="shared" si="15"/>
        <v>769</v>
      </c>
    </row>
    <row r="809" customHeight="1" spans="2:2">
      <c r="B809">
        <f t="shared" ref="B809:B872" si="16">1+B808</f>
        <v>770</v>
      </c>
    </row>
    <row r="810" customHeight="1" spans="2:2">
      <c r="B810">
        <f t="shared" si="16"/>
        <v>771</v>
      </c>
    </row>
    <row r="811" customHeight="1" spans="2:2">
      <c r="B811">
        <f t="shared" si="16"/>
        <v>772</v>
      </c>
    </row>
    <row r="812" customHeight="1" spans="2:2">
      <c r="B812">
        <f t="shared" si="16"/>
        <v>773</v>
      </c>
    </row>
    <row r="813" customHeight="1" spans="2:2">
      <c r="B813">
        <f t="shared" si="16"/>
        <v>774</v>
      </c>
    </row>
    <row r="814" customHeight="1" spans="2:2">
      <c r="B814">
        <f t="shared" si="16"/>
        <v>775</v>
      </c>
    </row>
    <row r="815" customHeight="1" spans="2:2">
      <c r="B815">
        <f t="shared" si="16"/>
        <v>776</v>
      </c>
    </row>
    <row r="816" customHeight="1" spans="2:2">
      <c r="B816">
        <f t="shared" si="16"/>
        <v>777</v>
      </c>
    </row>
    <row r="817" customHeight="1" spans="2:2">
      <c r="B817">
        <f t="shared" si="16"/>
        <v>778</v>
      </c>
    </row>
    <row r="818" customHeight="1" spans="2:2">
      <c r="B818">
        <f t="shared" si="16"/>
        <v>779</v>
      </c>
    </row>
    <row r="819" customHeight="1" spans="2:2">
      <c r="B819">
        <f t="shared" si="16"/>
        <v>780</v>
      </c>
    </row>
    <row r="820" customHeight="1" spans="2:2">
      <c r="B820">
        <f t="shared" si="16"/>
        <v>781</v>
      </c>
    </row>
    <row r="821" customHeight="1" spans="2:2">
      <c r="B821">
        <f t="shared" si="16"/>
        <v>782</v>
      </c>
    </row>
    <row r="822" customHeight="1" spans="2:2">
      <c r="B822">
        <f t="shared" si="16"/>
        <v>783</v>
      </c>
    </row>
    <row r="823" customHeight="1" spans="2:2">
      <c r="B823">
        <f t="shared" si="16"/>
        <v>784</v>
      </c>
    </row>
    <row r="824" customHeight="1" spans="2:2">
      <c r="B824">
        <f t="shared" si="16"/>
        <v>785</v>
      </c>
    </row>
    <row r="825" customHeight="1" spans="2:2">
      <c r="B825">
        <f t="shared" si="16"/>
        <v>786</v>
      </c>
    </row>
    <row r="826" customHeight="1" spans="2:2">
      <c r="B826">
        <f t="shared" si="16"/>
        <v>787</v>
      </c>
    </row>
    <row r="827" customHeight="1" spans="2:2">
      <c r="B827">
        <f t="shared" si="16"/>
        <v>788</v>
      </c>
    </row>
    <row r="828" customHeight="1" spans="2:2">
      <c r="B828">
        <f t="shared" si="16"/>
        <v>789</v>
      </c>
    </row>
    <row r="829" customHeight="1" spans="2:2">
      <c r="B829">
        <f t="shared" si="16"/>
        <v>790</v>
      </c>
    </row>
    <row r="830" customHeight="1" spans="2:2">
      <c r="B830">
        <f t="shared" si="16"/>
        <v>791</v>
      </c>
    </row>
    <row r="831" customHeight="1" spans="2:2">
      <c r="B831">
        <f t="shared" si="16"/>
        <v>792</v>
      </c>
    </row>
    <row r="832" customHeight="1" spans="2:2">
      <c r="B832">
        <f t="shared" si="16"/>
        <v>793</v>
      </c>
    </row>
    <row r="833" customHeight="1" spans="2:2">
      <c r="B833">
        <f t="shared" si="16"/>
        <v>794</v>
      </c>
    </row>
    <row r="834" customHeight="1" spans="2:2">
      <c r="B834">
        <f t="shared" si="16"/>
        <v>795</v>
      </c>
    </row>
    <row r="835" customHeight="1" spans="2:2">
      <c r="B835">
        <f t="shared" si="16"/>
        <v>796</v>
      </c>
    </row>
    <row r="836" customHeight="1" spans="2:2">
      <c r="B836">
        <f t="shared" si="16"/>
        <v>797</v>
      </c>
    </row>
    <row r="837" customHeight="1" spans="2:2">
      <c r="B837">
        <f t="shared" si="16"/>
        <v>798</v>
      </c>
    </row>
    <row r="838" customHeight="1" spans="2:2">
      <c r="B838">
        <f t="shared" si="16"/>
        <v>799</v>
      </c>
    </row>
    <row r="839" customHeight="1" spans="2:2">
      <c r="B839">
        <f t="shared" si="16"/>
        <v>800</v>
      </c>
    </row>
    <row r="840" customHeight="1" spans="2:2">
      <c r="B840">
        <f t="shared" si="16"/>
        <v>801</v>
      </c>
    </row>
    <row r="841" customHeight="1" spans="2:2">
      <c r="B841">
        <f t="shared" si="16"/>
        <v>802</v>
      </c>
    </row>
    <row r="842" customHeight="1" spans="2:2">
      <c r="B842">
        <f t="shared" si="16"/>
        <v>803</v>
      </c>
    </row>
    <row r="843" customHeight="1" spans="2:2">
      <c r="B843">
        <f t="shared" si="16"/>
        <v>804</v>
      </c>
    </row>
    <row r="844" customHeight="1" spans="2:2">
      <c r="B844">
        <f t="shared" si="16"/>
        <v>805</v>
      </c>
    </row>
    <row r="845" customHeight="1" spans="2:2">
      <c r="B845">
        <f t="shared" si="16"/>
        <v>806</v>
      </c>
    </row>
    <row r="846" customHeight="1" spans="2:2">
      <c r="B846">
        <f t="shared" si="16"/>
        <v>807</v>
      </c>
    </row>
    <row r="847" customHeight="1" spans="2:2">
      <c r="B847">
        <f t="shared" si="16"/>
        <v>808</v>
      </c>
    </row>
    <row r="848" customHeight="1" spans="2:2">
      <c r="B848">
        <f t="shared" si="16"/>
        <v>809</v>
      </c>
    </row>
    <row r="849" customHeight="1" spans="2:2">
      <c r="B849">
        <f t="shared" si="16"/>
        <v>810</v>
      </c>
    </row>
    <row r="850" customHeight="1" spans="2:2">
      <c r="B850">
        <f t="shared" si="16"/>
        <v>811</v>
      </c>
    </row>
    <row r="851" customHeight="1" spans="2:2">
      <c r="B851">
        <f t="shared" si="16"/>
        <v>812</v>
      </c>
    </row>
    <row r="852" customHeight="1" spans="2:2">
      <c r="B852">
        <f t="shared" si="16"/>
        <v>813</v>
      </c>
    </row>
    <row r="853" customHeight="1" spans="2:2">
      <c r="B853">
        <f t="shared" si="16"/>
        <v>814</v>
      </c>
    </row>
    <row r="854" customHeight="1" spans="2:2">
      <c r="B854">
        <f t="shared" si="16"/>
        <v>815</v>
      </c>
    </row>
    <row r="855" customHeight="1" spans="2:2">
      <c r="B855">
        <f t="shared" si="16"/>
        <v>816</v>
      </c>
    </row>
    <row r="856" customHeight="1" spans="2:2">
      <c r="B856">
        <f t="shared" si="16"/>
        <v>817</v>
      </c>
    </row>
    <row r="857" customHeight="1" spans="2:2">
      <c r="B857">
        <f t="shared" si="16"/>
        <v>818</v>
      </c>
    </row>
    <row r="858" customHeight="1" spans="2:2">
      <c r="B858">
        <f t="shared" si="16"/>
        <v>819</v>
      </c>
    </row>
    <row r="859" customHeight="1" spans="2:2">
      <c r="B859">
        <f t="shared" si="16"/>
        <v>820</v>
      </c>
    </row>
    <row r="860" customHeight="1" spans="2:2">
      <c r="B860">
        <f t="shared" si="16"/>
        <v>821</v>
      </c>
    </row>
    <row r="861" customHeight="1" spans="2:2">
      <c r="B861">
        <f t="shared" si="16"/>
        <v>822</v>
      </c>
    </row>
    <row r="862" customHeight="1" spans="2:2">
      <c r="B862">
        <f t="shared" si="16"/>
        <v>823</v>
      </c>
    </row>
    <row r="863" customHeight="1" spans="2:2">
      <c r="B863">
        <f t="shared" si="16"/>
        <v>824</v>
      </c>
    </row>
    <row r="864" customHeight="1" spans="2:2">
      <c r="B864">
        <f t="shared" si="16"/>
        <v>825</v>
      </c>
    </row>
    <row r="865" customHeight="1" spans="2:2">
      <c r="B865">
        <f t="shared" si="16"/>
        <v>826</v>
      </c>
    </row>
    <row r="866" customHeight="1" spans="2:2">
      <c r="B866">
        <f t="shared" si="16"/>
        <v>827</v>
      </c>
    </row>
    <row r="867" customHeight="1" spans="2:2">
      <c r="B867">
        <f t="shared" si="16"/>
        <v>828</v>
      </c>
    </row>
    <row r="868" customHeight="1" spans="2:2">
      <c r="B868">
        <f t="shared" si="16"/>
        <v>829</v>
      </c>
    </row>
    <row r="869" customHeight="1" spans="2:2">
      <c r="B869">
        <f t="shared" si="16"/>
        <v>830</v>
      </c>
    </row>
    <row r="870" customHeight="1" spans="2:2">
      <c r="B870">
        <f t="shared" si="16"/>
        <v>831</v>
      </c>
    </row>
    <row r="871" customHeight="1" spans="2:2">
      <c r="B871">
        <f t="shared" si="16"/>
        <v>832</v>
      </c>
    </row>
    <row r="872" customHeight="1" spans="2:2">
      <c r="B872">
        <f t="shared" si="16"/>
        <v>833</v>
      </c>
    </row>
    <row r="873" customHeight="1" spans="2:2">
      <c r="B873">
        <f t="shared" ref="B873:B936" si="17">1+B872</f>
        <v>834</v>
      </c>
    </row>
    <row r="874" customHeight="1" spans="2:2">
      <c r="B874">
        <f t="shared" si="17"/>
        <v>835</v>
      </c>
    </row>
    <row r="875" customHeight="1" spans="2:2">
      <c r="B875">
        <f t="shared" si="17"/>
        <v>836</v>
      </c>
    </row>
    <row r="876" customHeight="1" spans="2:2">
      <c r="B876">
        <f t="shared" si="17"/>
        <v>837</v>
      </c>
    </row>
    <row r="877" customHeight="1" spans="2:2">
      <c r="B877">
        <f t="shared" si="17"/>
        <v>838</v>
      </c>
    </row>
    <row r="878" customHeight="1" spans="2:2">
      <c r="B878">
        <f t="shared" si="17"/>
        <v>839</v>
      </c>
    </row>
    <row r="879" customHeight="1" spans="2:2">
      <c r="B879">
        <f t="shared" si="17"/>
        <v>840</v>
      </c>
    </row>
    <row r="880" customHeight="1" spans="2:2">
      <c r="B880">
        <f t="shared" si="17"/>
        <v>841</v>
      </c>
    </row>
    <row r="881" customHeight="1" spans="2:2">
      <c r="B881">
        <f t="shared" si="17"/>
        <v>842</v>
      </c>
    </row>
    <row r="882" customHeight="1" spans="2:2">
      <c r="B882">
        <f t="shared" si="17"/>
        <v>843</v>
      </c>
    </row>
    <row r="883" customHeight="1" spans="2:2">
      <c r="B883">
        <f t="shared" si="17"/>
        <v>844</v>
      </c>
    </row>
    <row r="884" customHeight="1" spans="2:2">
      <c r="B884">
        <f t="shared" si="17"/>
        <v>845</v>
      </c>
    </row>
    <row r="885" customHeight="1" spans="2:2">
      <c r="B885">
        <f t="shared" si="17"/>
        <v>846</v>
      </c>
    </row>
    <row r="886" customHeight="1" spans="2:2">
      <c r="B886">
        <f t="shared" si="17"/>
        <v>847</v>
      </c>
    </row>
    <row r="887" customHeight="1" spans="2:2">
      <c r="B887">
        <f t="shared" si="17"/>
        <v>848</v>
      </c>
    </row>
    <row r="888" customHeight="1" spans="2:2">
      <c r="B888">
        <f t="shared" si="17"/>
        <v>849</v>
      </c>
    </row>
    <row r="889" customHeight="1" spans="2:2">
      <c r="B889">
        <f t="shared" si="17"/>
        <v>850</v>
      </c>
    </row>
    <row r="890" customHeight="1" spans="2:2">
      <c r="B890">
        <f t="shared" si="17"/>
        <v>851</v>
      </c>
    </row>
    <row r="891" customHeight="1" spans="2:2">
      <c r="B891">
        <f t="shared" si="17"/>
        <v>852</v>
      </c>
    </row>
    <row r="892" customHeight="1" spans="2:2">
      <c r="B892">
        <f t="shared" si="17"/>
        <v>853</v>
      </c>
    </row>
    <row r="893" customHeight="1" spans="2:2">
      <c r="B893">
        <f t="shared" si="17"/>
        <v>854</v>
      </c>
    </row>
    <row r="894" customHeight="1" spans="2:2">
      <c r="B894">
        <f t="shared" si="17"/>
        <v>855</v>
      </c>
    </row>
    <row r="895" customHeight="1" spans="2:2">
      <c r="B895">
        <f t="shared" si="17"/>
        <v>856</v>
      </c>
    </row>
    <row r="896" customHeight="1" spans="2:2">
      <c r="B896">
        <f t="shared" si="17"/>
        <v>857</v>
      </c>
    </row>
    <row r="897" customHeight="1" spans="2:2">
      <c r="B897">
        <f t="shared" si="17"/>
        <v>858</v>
      </c>
    </row>
    <row r="898" customHeight="1" spans="2:2">
      <c r="B898">
        <f t="shared" si="17"/>
        <v>859</v>
      </c>
    </row>
    <row r="899" customHeight="1" spans="2:2">
      <c r="B899">
        <f t="shared" si="17"/>
        <v>860</v>
      </c>
    </row>
    <row r="900" customHeight="1" spans="2:2">
      <c r="B900">
        <f t="shared" si="17"/>
        <v>861</v>
      </c>
    </row>
    <row r="901" customHeight="1" spans="2:2">
      <c r="B901">
        <f t="shared" si="17"/>
        <v>862</v>
      </c>
    </row>
    <row r="902" customHeight="1" spans="2:2">
      <c r="B902">
        <f t="shared" si="17"/>
        <v>863</v>
      </c>
    </row>
    <row r="903" customHeight="1" spans="2:2">
      <c r="B903">
        <f t="shared" si="17"/>
        <v>864</v>
      </c>
    </row>
    <row r="904" customHeight="1" spans="2:2">
      <c r="B904">
        <f t="shared" si="17"/>
        <v>865</v>
      </c>
    </row>
    <row r="905" customHeight="1" spans="2:2">
      <c r="B905">
        <f t="shared" si="17"/>
        <v>866</v>
      </c>
    </row>
    <row r="906" customHeight="1" spans="2:2">
      <c r="B906">
        <f t="shared" si="17"/>
        <v>867</v>
      </c>
    </row>
    <row r="907" customHeight="1" spans="2:2">
      <c r="B907">
        <f t="shared" si="17"/>
        <v>868</v>
      </c>
    </row>
    <row r="908" customHeight="1" spans="2:2">
      <c r="B908">
        <f t="shared" si="17"/>
        <v>869</v>
      </c>
    </row>
    <row r="909" customHeight="1" spans="2:2">
      <c r="B909">
        <f t="shared" si="17"/>
        <v>870</v>
      </c>
    </row>
    <row r="910" customHeight="1" spans="2:2">
      <c r="B910">
        <f t="shared" si="17"/>
        <v>871</v>
      </c>
    </row>
    <row r="911" customHeight="1" spans="2:2">
      <c r="B911">
        <f t="shared" si="17"/>
        <v>872</v>
      </c>
    </row>
    <row r="912" customHeight="1" spans="2:2">
      <c r="B912">
        <f t="shared" si="17"/>
        <v>873</v>
      </c>
    </row>
    <row r="913" customHeight="1" spans="2:2">
      <c r="B913">
        <f t="shared" si="17"/>
        <v>874</v>
      </c>
    </row>
    <row r="914" customHeight="1" spans="2:2">
      <c r="B914">
        <f t="shared" si="17"/>
        <v>875</v>
      </c>
    </row>
    <row r="915" customHeight="1" spans="2:2">
      <c r="B915">
        <f t="shared" si="17"/>
        <v>876</v>
      </c>
    </row>
    <row r="916" customHeight="1" spans="2:2">
      <c r="B916">
        <f t="shared" si="17"/>
        <v>877</v>
      </c>
    </row>
    <row r="917" customHeight="1" spans="2:2">
      <c r="B917">
        <f t="shared" si="17"/>
        <v>878</v>
      </c>
    </row>
    <row r="918" customHeight="1" spans="2:2">
      <c r="B918">
        <f t="shared" si="17"/>
        <v>879</v>
      </c>
    </row>
    <row r="919" customHeight="1" spans="2:2">
      <c r="B919">
        <f t="shared" si="17"/>
        <v>880</v>
      </c>
    </row>
    <row r="920" customHeight="1" spans="2:2">
      <c r="B920">
        <f t="shared" si="17"/>
        <v>881</v>
      </c>
    </row>
    <row r="921" customHeight="1" spans="2:2">
      <c r="B921">
        <f t="shared" si="17"/>
        <v>882</v>
      </c>
    </row>
    <row r="922" customHeight="1" spans="2:2">
      <c r="B922">
        <f t="shared" si="17"/>
        <v>883</v>
      </c>
    </row>
    <row r="923" customHeight="1" spans="2:2">
      <c r="B923">
        <f t="shared" si="17"/>
        <v>884</v>
      </c>
    </row>
    <row r="924" customHeight="1" spans="2:2">
      <c r="B924">
        <f t="shared" si="17"/>
        <v>885</v>
      </c>
    </row>
    <row r="925" customHeight="1" spans="2:2">
      <c r="B925">
        <f t="shared" si="17"/>
        <v>886</v>
      </c>
    </row>
    <row r="926" customHeight="1" spans="2:2">
      <c r="B926">
        <f t="shared" si="17"/>
        <v>887</v>
      </c>
    </row>
    <row r="927" customHeight="1" spans="2:2">
      <c r="B927">
        <f t="shared" si="17"/>
        <v>888</v>
      </c>
    </row>
    <row r="928" customHeight="1" spans="2:2">
      <c r="B928">
        <f t="shared" si="17"/>
        <v>889</v>
      </c>
    </row>
    <row r="929" customHeight="1" spans="2:2">
      <c r="B929">
        <f t="shared" si="17"/>
        <v>890</v>
      </c>
    </row>
    <row r="930" customHeight="1" spans="2:2">
      <c r="B930">
        <f t="shared" si="17"/>
        <v>891</v>
      </c>
    </row>
    <row r="931" customHeight="1" spans="2:2">
      <c r="B931">
        <f t="shared" si="17"/>
        <v>892</v>
      </c>
    </row>
    <row r="932" customHeight="1" spans="2:2">
      <c r="B932">
        <f t="shared" si="17"/>
        <v>893</v>
      </c>
    </row>
    <row r="933" customHeight="1" spans="2:2">
      <c r="B933">
        <f t="shared" si="17"/>
        <v>894</v>
      </c>
    </row>
    <row r="934" customHeight="1" spans="2:2">
      <c r="B934">
        <f t="shared" si="17"/>
        <v>895</v>
      </c>
    </row>
    <row r="935" customHeight="1" spans="2:2">
      <c r="B935">
        <f t="shared" si="17"/>
        <v>896</v>
      </c>
    </row>
    <row r="936" customHeight="1" spans="2:2">
      <c r="B936">
        <f t="shared" si="17"/>
        <v>897</v>
      </c>
    </row>
    <row r="937" customHeight="1" spans="2:2">
      <c r="B937">
        <f t="shared" ref="B937:B999" si="18">1+B936</f>
        <v>898</v>
      </c>
    </row>
    <row r="938" customHeight="1" spans="2:2">
      <c r="B938">
        <f t="shared" si="18"/>
        <v>899</v>
      </c>
    </row>
    <row r="939" customHeight="1" spans="2:2">
      <c r="B939">
        <f t="shared" si="18"/>
        <v>900</v>
      </c>
    </row>
    <row r="940" customHeight="1" spans="2:2">
      <c r="B940">
        <f t="shared" si="18"/>
        <v>901</v>
      </c>
    </row>
    <row r="941" customHeight="1" spans="2:2">
      <c r="B941">
        <f t="shared" si="18"/>
        <v>902</v>
      </c>
    </row>
    <row r="942" customHeight="1" spans="2:2">
      <c r="B942">
        <f t="shared" si="18"/>
        <v>903</v>
      </c>
    </row>
    <row r="943" customHeight="1" spans="2:2">
      <c r="B943">
        <f t="shared" si="18"/>
        <v>904</v>
      </c>
    </row>
    <row r="944" customHeight="1" spans="2:2">
      <c r="B944">
        <f t="shared" si="18"/>
        <v>905</v>
      </c>
    </row>
    <row r="945" customHeight="1" spans="2:2">
      <c r="B945">
        <f t="shared" si="18"/>
        <v>906</v>
      </c>
    </row>
    <row r="946" customHeight="1" spans="2:2">
      <c r="B946">
        <f t="shared" si="18"/>
        <v>907</v>
      </c>
    </row>
    <row r="947" customHeight="1" spans="2:2">
      <c r="B947">
        <f t="shared" si="18"/>
        <v>908</v>
      </c>
    </row>
    <row r="948" customHeight="1" spans="2:2">
      <c r="B948">
        <f t="shared" si="18"/>
        <v>909</v>
      </c>
    </row>
    <row r="949" customHeight="1" spans="2:2">
      <c r="B949">
        <f t="shared" si="18"/>
        <v>910</v>
      </c>
    </row>
    <row r="950" customHeight="1" spans="2:2">
      <c r="B950">
        <f t="shared" si="18"/>
        <v>911</v>
      </c>
    </row>
    <row r="951" customHeight="1" spans="2:2">
      <c r="B951">
        <f t="shared" si="18"/>
        <v>912</v>
      </c>
    </row>
    <row r="952" customHeight="1" spans="2:2">
      <c r="B952">
        <f t="shared" si="18"/>
        <v>913</v>
      </c>
    </row>
    <row r="953" customHeight="1" spans="2:2">
      <c r="B953">
        <f t="shared" si="18"/>
        <v>914</v>
      </c>
    </row>
    <row r="954" customHeight="1" spans="2:2">
      <c r="B954">
        <f t="shared" si="18"/>
        <v>915</v>
      </c>
    </row>
    <row r="955" customHeight="1" spans="2:2">
      <c r="B955">
        <f t="shared" si="18"/>
        <v>916</v>
      </c>
    </row>
    <row r="956" customHeight="1" spans="2:2">
      <c r="B956">
        <f t="shared" si="18"/>
        <v>917</v>
      </c>
    </row>
    <row r="957" customHeight="1" spans="2:2">
      <c r="B957">
        <f t="shared" si="18"/>
        <v>918</v>
      </c>
    </row>
    <row r="958" customHeight="1" spans="2:2">
      <c r="B958">
        <f t="shared" si="18"/>
        <v>919</v>
      </c>
    </row>
    <row r="959" customHeight="1" spans="2:2">
      <c r="B959">
        <f t="shared" si="18"/>
        <v>920</v>
      </c>
    </row>
    <row r="960" customHeight="1" spans="2:2">
      <c r="B960">
        <f t="shared" si="18"/>
        <v>921</v>
      </c>
    </row>
    <row r="961" customHeight="1" spans="2:2">
      <c r="B961">
        <f t="shared" si="18"/>
        <v>922</v>
      </c>
    </row>
    <row r="962" customHeight="1" spans="2:2">
      <c r="B962">
        <f t="shared" si="18"/>
        <v>923</v>
      </c>
    </row>
    <row r="963" customHeight="1" spans="2:2">
      <c r="B963">
        <f t="shared" si="18"/>
        <v>924</v>
      </c>
    </row>
    <row r="964" customHeight="1" spans="2:2">
      <c r="B964">
        <f t="shared" si="18"/>
        <v>925</v>
      </c>
    </row>
    <row r="965" customHeight="1" spans="2:2">
      <c r="B965">
        <f t="shared" si="18"/>
        <v>926</v>
      </c>
    </row>
    <row r="966" customHeight="1" spans="2:2">
      <c r="B966">
        <f t="shared" si="18"/>
        <v>927</v>
      </c>
    </row>
    <row r="967" customHeight="1" spans="2:2">
      <c r="B967">
        <f t="shared" si="18"/>
        <v>928</v>
      </c>
    </row>
    <row r="968" customHeight="1" spans="2:2">
      <c r="B968">
        <f t="shared" si="18"/>
        <v>929</v>
      </c>
    </row>
    <row r="969" customHeight="1" spans="2:2">
      <c r="B969">
        <f t="shared" si="18"/>
        <v>930</v>
      </c>
    </row>
    <row r="970" customHeight="1" spans="2:2">
      <c r="B970">
        <f t="shared" si="18"/>
        <v>931</v>
      </c>
    </row>
    <row r="971" customHeight="1" spans="2:2">
      <c r="B971">
        <f t="shared" si="18"/>
        <v>932</v>
      </c>
    </row>
    <row r="972" customHeight="1" spans="2:2">
      <c r="B972">
        <f t="shared" si="18"/>
        <v>933</v>
      </c>
    </row>
    <row r="973" customHeight="1" spans="2:2">
      <c r="B973">
        <f t="shared" si="18"/>
        <v>934</v>
      </c>
    </row>
    <row r="974" customHeight="1" spans="2:2">
      <c r="B974">
        <f t="shared" si="18"/>
        <v>935</v>
      </c>
    </row>
    <row r="975" customHeight="1" spans="2:2">
      <c r="B975">
        <f t="shared" si="18"/>
        <v>936</v>
      </c>
    </row>
    <row r="976" customHeight="1" spans="2:2">
      <c r="B976">
        <f t="shared" si="18"/>
        <v>937</v>
      </c>
    </row>
    <row r="977" customHeight="1" spans="2:2">
      <c r="B977">
        <f t="shared" si="18"/>
        <v>938</v>
      </c>
    </row>
    <row r="978" customHeight="1" spans="2:2">
      <c r="B978">
        <f t="shared" si="18"/>
        <v>939</v>
      </c>
    </row>
    <row r="979" customHeight="1" spans="2:2">
      <c r="B979">
        <f t="shared" si="18"/>
        <v>940</v>
      </c>
    </row>
    <row r="980" customHeight="1" spans="2:2">
      <c r="B980">
        <f t="shared" si="18"/>
        <v>941</v>
      </c>
    </row>
    <row r="981" customHeight="1" spans="2:2">
      <c r="B981">
        <f t="shared" si="18"/>
        <v>942</v>
      </c>
    </row>
    <row r="982" customHeight="1" spans="2:2">
      <c r="B982">
        <f t="shared" si="18"/>
        <v>943</v>
      </c>
    </row>
    <row r="983" customHeight="1" spans="2:2">
      <c r="B983">
        <f t="shared" si="18"/>
        <v>944</v>
      </c>
    </row>
    <row r="984" customHeight="1" spans="2:2">
      <c r="B984">
        <f t="shared" si="18"/>
        <v>945</v>
      </c>
    </row>
    <row r="985" customHeight="1" spans="2:2">
      <c r="B985">
        <f t="shared" si="18"/>
        <v>946</v>
      </c>
    </row>
    <row r="986" customHeight="1" spans="2:2">
      <c r="B986">
        <f t="shared" si="18"/>
        <v>947</v>
      </c>
    </row>
    <row r="987" customHeight="1" spans="2:2">
      <c r="B987">
        <f t="shared" si="18"/>
        <v>948</v>
      </c>
    </row>
    <row r="988" customHeight="1" spans="2:2">
      <c r="B988">
        <f t="shared" si="18"/>
        <v>949</v>
      </c>
    </row>
    <row r="989" customHeight="1" spans="2:2">
      <c r="B989">
        <f t="shared" si="18"/>
        <v>950</v>
      </c>
    </row>
    <row r="990" customHeight="1" spans="2:2">
      <c r="B990">
        <f t="shared" si="18"/>
        <v>951</v>
      </c>
    </row>
    <row r="991" customHeight="1" spans="2:2">
      <c r="B991">
        <f t="shared" si="18"/>
        <v>952</v>
      </c>
    </row>
    <row r="992" customHeight="1" spans="2:2">
      <c r="B992">
        <f t="shared" si="18"/>
        <v>953</v>
      </c>
    </row>
    <row r="993" customHeight="1" spans="2:2">
      <c r="B993">
        <f t="shared" si="18"/>
        <v>954</v>
      </c>
    </row>
    <row r="994" customHeight="1" spans="2:2">
      <c r="B994">
        <f t="shared" si="18"/>
        <v>955</v>
      </c>
    </row>
    <row r="995" customHeight="1" spans="2:2">
      <c r="B995">
        <f t="shared" si="18"/>
        <v>956</v>
      </c>
    </row>
    <row r="996" customHeight="1" spans="2:2">
      <c r="B996">
        <f t="shared" si="18"/>
        <v>957</v>
      </c>
    </row>
    <row r="997" customHeight="1" spans="2:2">
      <c r="B997">
        <f t="shared" si="18"/>
        <v>958</v>
      </c>
    </row>
    <row r="998" customHeight="1" spans="2:2">
      <c r="B998">
        <f t="shared" si="18"/>
        <v>959</v>
      </c>
    </row>
    <row r="999" customHeight="1" spans="2:2">
      <c r="B999">
        <f t="shared" si="18"/>
        <v>960</v>
      </c>
    </row>
    <row r="1000" customHeight="1" spans="2:2">
      <c r="B1000">
        <f t="shared" ref="B1000:B1063" si="19">1+B999</f>
        <v>961</v>
      </c>
    </row>
    <row r="1001" customHeight="1" spans="2:2">
      <c r="B1001">
        <f t="shared" si="19"/>
        <v>962</v>
      </c>
    </row>
    <row r="1002" customHeight="1" spans="2:2">
      <c r="B1002">
        <f t="shared" si="19"/>
        <v>963</v>
      </c>
    </row>
    <row r="1003" customHeight="1" spans="2:2">
      <c r="B1003">
        <f t="shared" si="19"/>
        <v>964</v>
      </c>
    </row>
    <row r="1004" customHeight="1" spans="2:2">
      <c r="B1004">
        <f t="shared" si="19"/>
        <v>965</v>
      </c>
    </row>
    <row r="1005" customHeight="1" spans="2:2">
      <c r="B1005">
        <f t="shared" si="19"/>
        <v>966</v>
      </c>
    </row>
    <row r="1006" customHeight="1" spans="2:2">
      <c r="B1006">
        <f t="shared" si="19"/>
        <v>967</v>
      </c>
    </row>
    <row r="1007" customHeight="1" spans="2:2">
      <c r="B1007">
        <f t="shared" si="19"/>
        <v>968</v>
      </c>
    </row>
    <row r="1008" customHeight="1" spans="2:2">
      <c r="B1008">
        <f t="shared" si="19"/>
        <v>969</v>
      </c>
    </row>
    <row r="1009" customHeight="1" spans="2:2">
      <c r="B1009">
        <f t="shared" si="19"/>
        <v>970</v>
      </c>
    </row>
    <row r="1010" customHeight="1" spans="2:2">
      <c r="B1010">
        <f t="shared" si="19"/>
        <v>971</v>
      </c>
    </row>
    <row r="1011" customHeight="1" spans="2:2">
      <c r="B1011">
        <f t="shared" si="19"/>
        <v>972</v>
      </c>
    </row>
    <row r="1012" customHeight="1" spans="2:2">
      <c r="B1012">
        <f t="shared" si="19"/>
        <v>973</v>
      </c>
    </row>
    <row r="1013" customHeight="1" spans="2:2">
      <c r="B1013">
        <f t="shared" si="19"/>
        <v>974</v>
      </c>
    </row>
    <row r="1014" customHeight="1" spans="2:2">
      <c r="B1014">
        <f t="shared" si="19"/>
        <v>975</v>
      </c>
    </row>
    <row r="1015" customHeight="1" spans="2:2">
      <c r="B1015">
        <f t="shared" si="19"/>
        <v>976</v>
      </c>
    </row>
    <row r="1016" customHeight="1" spans="2:2">
      <c r="B1016">
        <f t="shared" si="19"/>
        <v>977</v>
      </c>
    </row>
    <row r="1017" customHeight="1" spans="2:2">
      <c r="B1017">
        <f t="shared" si="19"/>
        <v>978</v>
      </c>
    </row>
    <row r="1018" customHeight="1" spans="2:2">
      <c r="B1018">
        <f t="shared" si="19"/>
        <v>979</v>
      </c>
    </row>
    <row r="1019" customHeight="1" spans="2:2">
      <c r="B1019">
        <f t="shared" si="19"/>
        <v>980</v>
      </c>
    </row>
    <row r="1020" customHeight="1" spans="2:2">
      <c r="B1020">
        <f t="shared" si="19"/>
        <v>981</v>
      </c>
    </row>
    <row r="1021" customHeight="1" spans="2:2">
      <c r="B1021">
        <f t="shared" si="19"/>
        <v>982</v>
      </c>
    </row>
    <row r="1022" customHeight="1" spans="2:2">
      <c r="B1022">
        <f t="shared" si="19"/>
        <v>983</v>
      </c>
    </row>
    <row r="1023" customHeight="1" spans="2:2">
      <c r="B1023">
        <f t="shared" si="19"/>
        <v>984</v>
      </c>
    </row>
    <row r="1024" customHeight="1" spans="2:2">
      <c r="B1024">
        <f t="shared" si="19"/>
        <v>985</v>
      </c>
    </row>
    <row r="1025" customHeight="1" spans="2:2">
      <c r="B1025">
        <f t="shared" si="19"/>
        <v>986</v>
      </c>
    </row>
    <row r="1026" customHeight="1" spans="2:2">
      <c r="B1026">
        <f t="shared" si="19"/>
        <v>987</v>
      </c>
    </row>
    <row r="1027" customHeight="1" spans="2:2">
      <c r="B1027">
        <f t="shared" si="19"/>
        <v>988</v>
      </c>
    </row>
    <row r="1028" customHeight="1" spans="2:2">
      <c r="B1028">
        <f t="shared" si="19"/>
        <v>989</v>
      </c>
    </row>
    <row r="1029" customHeight="1" spans="2:2">
      <c r="B1029">
        <f t="shared" si="19"/>
        <v>990</v>
      </c>
    </row>
    <row r="1030" customHeight="1" spans="2:2">
      <c r="B1030">
        <f t="shared" si="19"/>
        <v>991</v>
      </c>
    </row>
    <row r="1031" customHeight="1" spans="2:2">
      <c r="B1031">
        <f t="shared" si="19"/>
        <v>992</v>
      </c>
    </row>
    <row r="1032" customHeight="1" spans="2:2">
      <c r="B1032">
        <f t="shared" si="19"/>
        <v>993</v>
      </c>
    </row>
    <row r="1033" customHeight="1" spans="2:2">
      <c r="B1033">
        <f t="shared" si="19"/>
        <v>994</v>
      </c>
    </row>
    <row r="1034" customHeight="1" spans="2:2">
      <c r="B1034">
        <f t="shared" si="19"/>
        <v>995</v>
      </c>
    </row>
    <row r="1035" customHeight="1" spans="2:2">
      <c r="B1035">
        <f t="shared" si="19"/>
        <v>996</v>
      </c>
    </row>
    <row r="1036" customHeight="1" spans="2:2">
      <c r="B1036">
        <f t="shared" si="19"/>
        <v>997</v>
      </c>
    </row>
    <row r="1037" customHeight="1" spans="2:2">
      <c r="B1037">
        <f t="shared" si="19"/>
        <v>998</v>
      </c>
    </row>
    <row r="1038" customHeight="1" spans="2:2">
      <c r="B1038">
        <f t="shared" si="19"/>
        <v>999</v>
      </c>
    </row>
    <row r="1039" customHeight="1" spans="2:2">
      <c r="B1039">
        <f t="shared" si="19"/>
        <v>1000</v>
      </c>
    </row>
    <row r="1040" customHeight="1" spans="2:2">
      <c r="B1040">
        <f t="shared" si="19"/>
        <v>1001</v>
      </c>
    </row>
    <row r="1041" customHeight="1" spans="2:2">
      <c r="B1041">
        <f t="shared" si="19"/>
        <v>1002</v>
      </c>
    </row>
    <row r="1042" customHeight="1" spans="2:2">
      <c r="B1042">
        <f t="shared" si="19"/>
        <v>1003</v>
      </c>
    </row>
    <row r="1043" customHeight="1" spans="2:2">
      <c r="B1043">
        <f t="shared" si="19"/>
        <v>1004</v>
      </c>
    </row>
    <row r="1044" customHeight="1" spans="2:2">
      <c r="B1044">
        <f t="shared" si="19"/>
        <v>1005</v>
      </c>
    </row>
    <row r="1045" customHeight="1" spans="2:2">
      <c r="B1045">
        <f t="shared" si="19"/>
        <v>1006</v>
      </c>
    </row>
    <row r="1046" customHeight="1" spans="2:2">
      <c r="B1046">
        <f t="shared" si="19"/>
        <v>1007</v>
      </c>
    </row>
    <row r="1047" customHeight="1" spans="2:2">
      <c r="B1047">
        <f t="shared" si="19"/>
        <v>1008</v>
      </c>
    </row>
    <row r="1048" customHeight="1" spans="2:2">
      <c r="B1048">
        <f t="shared" si="19"/>
        <v>1009</v>
      </c>
    </row>
    <row r="1049" customHeight="1" spans="2:2">
      <c r="B1049">
        <f t="shared" si="19"/>
        <v>1010</v>
      </c>
    </row>
    <row r="1050" customHeight="1" spans="2:2">
      <c r="B1050">
        <f t="shared" si="19"/>
        <v>1011</v>
      </c>
    </row>
    <row r="1051" customHeight="1" spans="2:2">
      <c r="B1051">
        <f t="shared" si="19"/>
        <v>1012</v>
      </c>
    </row>
    <row r="1052" customHeight="1" spans="2:2">
      <c r="B1052">
        <f t="shared" si="19"/>
        <v>1013</v>
      </c>
    </row>
    <row r="1053" customHeight="1" spans="2:2">
      <c r="B1053">
        <f t="shared" si="19"/>
        <v>1014</v>
      </c>
    </row>
    <row r="1054" customHeight="1" spans="2:2">
      <c r="B1054">
        <f t="shared" si="19"/>
        <v>1015</v>
      </c>
    </row>
    <row r="1055" customHeight="1" spans="2:2">
      <c r="B1055">
        <f t="shared" si="19"/>
        <v>1016</v>
      </c>
    </row>
    <row r="1056" customHeight="1" spans="2:2">
      <c r="B1056">
        <f t="shared" si="19"/>
        <v>1017</v>
      </c>
    </row>
    <row r="1057" customHeight="1" spans="2:2">
      <c r="B1057">
        <f t="shared" si="19"/>
        <v>1018</v>
      </c>
    </row>
    <row r="1058" customHeight="1" spans="2:2">
      <c r="B1058">
        <f t="shared" si="19"/>
        <v>1019</v>
      </c>
    </row>
    <row r="1059" customHeight="1" spans="2:2">
      <c r="B1059">
        <f t="shared" si="19"/>
        <v>1020</v>
      </c>
    </row>
    <row r="1060" customHeight="1" spans="2:2">
      <c r="B1060">
        <f t="shared" si="19"/>
        <v>1021</v>
      </c>
    </row>
    <row r="1061" customHeight="1" spans="2:2">
      <c r="B1061">
        <f t="shared" si="19"/>
        <v>1022</v>
      </c>
    </row>
    <row r="1062" customHeight="1" spans="2:2">
      <c r="B1062">
        <f t="shared" si="19"/>
        <v>1023</v>
      </c>
    </row>
    <row r="1063" customHeight="1" spans="2:2">
      <c r="B1063">
        <f t="shared" si="19"/>
        <v>1024</v>
      </c>
    </row>
    <row r="1064" customHeight="1" spans="2:2">
      <c r="B1064">
        <f t="shared" ref="B1064:B1127" si="20">1+B1063</f>
        <v>1025</v>
      </c>
    </row>
    <row r="1065" customHeight="1" spans="2:2">
      <c r="B1065">
        <f t="shared" si="20"/>
        <v>1026</v>
      </c>
    </row>
    <row r="1066" customHeight="1" spans="2:2">
      <c r="B1066">
        <f t="shared" si="20"/>
        <v>1027</v>
      </c>
    </row>
    <row r="1067" customHeight="1" spans="2:2">
      <c r="B1067">
        <f t="shared" si="20"/>
        <v>1028</v>
      </c>
    </row>
    <row r="1068" customHeight="1" spans="2:2">
      <c r="B1068">
        <f t="shared" si="20"/>
        <v>1029</v>
      </c>
    </row>
    <row r="1069" customHeight="1" spans="2:2">
      <c r="B1069">
        <f t="shared" si="20"/>
        <v>1030</v>
      </c>
    </row>
    <row r="1070" customHeight="1" spans="2:2">
      <c r="B1070">
        <f t="shared" si="20"/>
        <v>1031</v>
      </c>
    </row>
    <row r="1071" customHeight="1" spans="2:2">
      <c r="B1071">
        <f t="shared" si="20"/>
        <v>1032</v>
      </c>
    </row>
    <row r="1072" customHeight="1" spans="2:2">
      <c r="B1072">
        <f t="shared" si="20"/>
        <v>1033</v>
      </c>
    </row>
    <row r="1073" customHeight="1" spans="2:2">
      <c r="B1073">
        <f t="shared" si="20"/>
        <v>1034</v>
      </c>
    </row>
    <row r="1074" customHeight="1" spans="2:2">
      <c r="B1074">
        <f t="shared" si="20"/>
        <v>1035</v>
      </c>
    </row>
    <row r="1075" customHeight="1" spans="2:2">
      <c r="B1075">
        <f t="shared" si="20"/>
        <v>1036</v>
      </c>
    </row>
    <row r="1076" customHeight="1" spans="2:2">
      <c r="B1076">
        <f t="shared" si="20"/>
        <v>1037</v>
      </c>
    </row>
    <row r="1077" customHeight="1" spans="2:2">
      <c r="B1077">
        <f t="shared" si="20"/>
        <v>1038</v>
      </c>
    </row>
    <row r="1078" customHeight="1" spans="2:2">
      <c r="B1078">
        <f t="shared" si="20"/>
        <v>1039</v>
      </c>
    </row>
    <row r="1079" customHeight="1" spans="2:2">
      <c r="B1079">
        <f t="shared" si="20"/>
        <v>1040</v>
      </c>
    </row>
    <row r="1080" customHeight="1" spans="2:2">
      <c r="B1080">
        <f t="shared" si="20"/>
        <v>1041</v>
      </c>
    </row>
    <row r="1081" customHeight="1" spans="2:2">
      <c r="B1081">
        <f t="shared" si="20"/>
        <v>1042</v>
      </c>
    </row>
    <row r="1082" customHeight="1" spans="2:2">
      <c r="B1082">
        <f t="shared" si="20"/>
        <v>1043</v>
      </c>
    </row>
    <row r="1083" customHeight="1" spans="2:2">
      <c r="B1083">
        <f t="shared" si="20"/>
        <v>1044</v>
      </c>
    </row>
    <row r="1084" customHeight="1" spans="2:2">
      <c r="B1084">
        <f t="shared" si="20"/>
        <v>1045</v>
      </c>
    </row>
    <row r="1085" customHeight="1" spans="2:2">
      <c r="B1085">
        <f t="shared" si="20"/>
        <v>1046</v>
      </c>
    </row>
    <row r="1086" customHeight="1" spans="2:2">
      <c r="B1086">
        <f t="shared" si="20"/>
        <v>1047</v>
      </c>
    </row>
    <row r="1087" customHeight="1" spans="2:2">
      <c r="B1087">
        <f t="shared" si="20"/>
        <v>1048</v>
      </c>
    </row>
    <row r="1088" customHeight="1" spans="2:2">
      <c r="B1088">
        <f t="shared" si="20"/>
        <v>1049</v>
      </c>
    </row>
    <row r="1089" customHeight="1" spans="2:2">
      <c r="B1089">
        <f t="shared" si="20"/>
        <v>1050</v>
      </c>
    </row>
    <row r="1090" customHeight="1" spans="2:2">
      <c r="B1090">
        <f t="shared" si="20"/>
        <v>1051</v>
      </c>
    </row>
    <row r="1091" customHeight="1" spans="2:2">
      <c r="B1091">
        <f t="shared" si="20"/>
        <v>1052</v>
      </c>
    </row>
    <row r="1092" customHeight="1" spans="2:2">
      <c r="B1092">
        <f t="shared" si="20"/>
        <v>1053</v>
      </c>
    </row>
    <row r="1093" customHeight="1" spans="2:2">
      <c r="B1093">
        <f t="shared" si="20"/>
        <v>1054</v>
      </c>
    </row>
    <row r="1094" customHeight="1" spans="2:2">
      <c r="B1094">
        <f t="shared" si="20"/>
        <v>1055</v>
      </c>
    </row>
    <row r="1095" customHeight="1" spans="2:2">
      <c r="B1095">
        <f t="shared" si="20"/>
        <v>1056</v>
      </c>
    </row>
    <row r="1096" customHeight="1" spans="2:2">
      <c r="B1096">
        <f t="shared" si="20"/>
        <v>1057</v>
      </c>
    </row>
    <row r="1097" customHeight="1" spans="2:2">
      <c r="B1097">
        <f t="shared" si="20"/>
        <v>1058</v>
      </c>
    </row>
    <row r="1098" customHeight="1" spans="2:2">
      <c r="B1098">
        <f t="shared" si="20"/>
        <v>1059</v>
      </c>
    </row>
    <row r="1099" customHeight="1" spans="2:2">
      <c r="B1099">
        <f t="shared" si="20"/>
        <v>1060</v>
      </c>
    </row>
    <row r="1100" customHeight="1" spans="2:2">
      <c r="B1100">
        <f t="shared" si="20"/>
        <v>1061</v>
      </c>
    </row>
    <row r="1101" customHeight="1" spans="2:2">
      <c r="B1101">
        <f t="shared" si="20"/>
        <v>1062</v>
      </c>
    </row>
    <row r="1102" customHeight="1" spans="2:2">
      <c r="B1102">
        <f t="shared" si="20"/>
        <v>1063</v>
      </c>
    </row>
    <row r="1103" customHeight="1" spans="2:2">
      <c r="B1103">
        <f t="shared" si="20"/>
        <v>1064</v>
      </c>
    </row>
    <row r="1104" customHeight="1" spans="2:2">
      <c r="B1104">
        <f t="shared" si="20"/>
        <v>1065</v>
      </c>
    </row>
    <row r="1105" customHeight="1" spans="2:2">
      <c r="B1105">
        <f t="shared" si="20"/>
        <v>1066</v>
      </c>
    </row>
    <row r="1106" customHeight="1" spans="2:2">
      <c r="B1106">
        <f t="shared" si="20"/>
        <v>1067</v>
      </c>
    </row>
    <row r="1107" customHeight="1" spans="2:2">
      <c r="B1107">
        <f t="shared" si="20"/>
        <v>1068</v>
      </c>
    </row>
    <row r="1108" customHeight="1" spans="2:2">
      <c r="B1108">
        <f t="shared" si="20"/>
        <v>1069</v>
      </c>
    </row>
    <row r="1109" customHeight="1" spans="2:2">
      <c r="B1109">
        <f t="shared" si="20"/>
        <v>1070</v>
      </c>
    </row>
    <row r="1110" customHeight="1" spans="2:2">
      <c r="B1110">
        <f t="shared" si="20"/>
        <v>1071</v>
      </c>
    </row>
    <row r="1111" customHeight="1" spans="2:2">
      <c r="B1111">
        <f t="shared" si="20"/>
        <v>1072</v>
      </c>
    </row>
    <row r="1112" customHeight="1" spans="2:2">
      <c r="B1112">
        <f t="shared" si="20"/>
        <v>1073</v>
      </c>
    </row>
    <row r="1113" customHeight="1" spans="2:2">
      <c r="B1113">
        <f t="shared" si="20"/>
        <v>1074</v>
      </c>
    </row>
    <row r="1114" customHeight="1" spans="2:2">
      <c r="B1114">
        <f t="shared" si="20"/>
        <v>1075</v>
      </c>
    </row>
    <row r="1115" customHeight="1" spans="2:2">
      <c r="B1115">
        <f t="shared" si="20"/>
        <v>1076</v>
      </c>
    </row>
    <row r="1116" customHeight="1" spans="2:2">
      <c r="B1116">
        <f t="shared" si="20"/>
        <v>1077</v>
      </c>
    </row>
    <row r="1117" customHeight="1" spans="2:2">
      <c r="B1117">
        <f t="shared" si="20"/>
        <v>1078</v>
      </c>
    </row>
    <row r="1118" customHeight="1" spans="2:2">
      <c r="B1118">
        <f t="shared" si="20"/>
        <v>1079</v>
      </c>
    </row>
    <row r="1119" customHeight="1" spans="2:2">
      <c r="B1119">
        <f t="shared" si="20"/>
        <v>1080</v>
      </c>
    </row>
    <row r="1120" customHeight="1" spans="2:2">
      <c r="B1120">
        <f t="shared" si="20"/>
        <v>1081</v>
      </c>
    </row>
    <row r="1121" customHeight="1" spans="2:2">
      <c r="B1121">
        <f t="shared" si="20"/>
        <v>1082</v>
      </c>
    </row>
    <row r="1122" customHeight="1" spans="2:2">
      <c r="B1122">
        <f t="shared" si="20"/>
        <v>1083</v>
      </c>
    </row>
    <row r="1123" customHeight="1" spans="2:2">
      <c r="B1123">
        <f t="shared" si="20"/>
        <v>1084</v>
      </c>
    </row>
    <row r="1124" customHeight="1" spans="2:2">
      <c r="B1124">
        <f t="shared" si="20"/>
        <v>1085</v>
      </c>
    </row>
    <row r="1125" customHeight="1" spans="2:2">
      <c r="B1125">
        <f t="shared" si="20"/>
        <v>1086</v>
      </c>
    </row>
    <row r="1126" customHeight="1" spans="2:2">
      <c r="B1126">
        <f t="shared" si="20"/>
        <v>1087</v>
      </c>
    </row>
    <row r="1127" customHeight="1" spans="2:2">
      <c r="B1127">
        <f t="shared" si="20"/>
        <v>1088</v>
      </c>
    </row>
    <row r="1128" customHeight="1" spans="2:2">
      <c r="B1128">
        <f t="shared" ref="B1128:B1191" si="21">1+B1127</f>
        <v>1089</v>
      </c>
    </row>
    <row r="1129" customHeight="1" spans="2:2">
      <c r="B1129">
        <f t="shared" si="21"/>
        <v>1090</v>
      </c>
    </row>
    <row r="1130" customHeight="1" spans="2:2">
      <c r="B1130">
        <f t="shared" si="21"/>
        <v>1091</v>
      </c>
    </row>
    <row r="1131" customHeight="1" spans="2:2">
      <c r="B1131">
        <f t="shared" si="21"/>
        <v>1092</v>
      </c>
    </row>
    <row r="1132" customHeight="1" spans="2:2">
      <c r="B1132">
        <f t="shared" si="21"/>
        <v>1093</v>
      </c>
    </row>
    <row r="1133" customHeight="1" spans="2:2">
      <c r="B1133">
        <f t="shared" si="21"/>
        <v>1094</v>
      </c>
    </row>
    <row r="1134" customHeight="1" spans="2:2">
      <c r="B1134">
        <f t="shared" si="21"/>
        <v>1095</v>
      </c>
    </row>
    <row r="1135" customHeight="1" spans="2:2">
      <c r="B1135">
        <f t="shared" si="21"/>
        <v>1096</v>
      </c>
    </row>
    <row r="1136" customHeight="1" spans="2:2">
      <c r="B1136">
        <f t="shared" si="21"/>
        <v>1097</v>
      </c>
    </row>
    <row r="1137" customHeight="1" spans="2:2">
      <c r="B1137">
        <f t="shared" si="21"/>
        <v>1098</v>
      </c>
    </row>
    <row r="1138" customHeight="1" spans="2:2">
      <c r="B1138">
        <f t="shared" si="21"/>
        <v>1099</v>
      </c>
    </row>
    <row r="1139" customHeight="1" spans="2:2">
      <c r="B1139">
        <f t="shared" si="21"/>
        <v>1100</v>
      </c>
    </row>
    <row r="1140" customHeight="1" spans="2:2">
      <c r="B1140">
        <f t="shared" si="21"/>
        <v>1101</v>
      </c>
    </row>
    <row r="1141" customHeight="1" spans="2:2">
      <c r="B1141">
        <f t="shared" si="21"/>
        <v>1102</v>
      </c>
    </row>
    <row r="1142" customHeight="1" spans="2:2">
      <c r="B1142">
        <f t="shared" si="21"/>
        <v>1103</v>
      </c>
    </row>
    <row r="1143" customHeight="1" spans="2:2">
      <c r="B1143">
        <f t="shared" si="21"/>
        <v>1104</v>
      </c>
    </row>
    <row r="1144" customHeight="1" spans="2:2">
      <c r="B1144">
        <f t="shared" si="21"/>
        <v>1105</v>
      </c>
    </row>
    <row r="1145" customHeight="1" spans="2:2">
      <c r="B1145">
        <f t="shared" si="21"/>
        <v>1106</v>
      </c>
    </row>
    <row r="1146" customHeight="1" spans="2:2">
      <c r="B1146">
        <f t="shared" si="21"/>
        <v>1107</v>
      </c>
    </row>
    <row r="1147" customHeight="1" spans="2:2">
      <c r="B1147">
        <f t="shared" si="21"/>
        <v>1108</v>
      </c>
    </row>
    <row r="1148" customHeight="1" spans="2:2">
      <c r="B1148">
        <f t="shared" si="21"/>
        <v>1109</v>
      </c>
    </row>
    <row r="1149" customHeight="1" spans="2:2">
      <c r="B1149">
        <f t="shared" si="21"/>
        <v>1110</v>
      </c>
    </row>
    <row r="1150" customHeight="1" spans="2:2">
      <c r="B1150">
        <f t="shared" si="21"/>
        <v>1111</v>
      </c>
    </row>
    <row r="1151" customHeight="1" spans="2:2">
      <c r="B1151">
        <f t="shared" si="21"/>
        <v>1112</v>
      </c>
    </row>
    <row r="1152" customHeight="1" spans="2:2">
      <c r="B1152">
        <f t="shared" si="21"/>
        <v>1113</v>
      </c>
    </row>
    <row r="1153" customHeight="1" spans="2:2">
      <c r="B1153">
        <f t="shared" si="21"/>
        <v>1114</v>
      </c>
    </row>
    <row r="1154" customHeight="1" spans="2:2">
      <c r="B1154">
        <f t="shared" si="21"/>
        <v>1115</v>
      </c>
    </row>
    <row r="1155" customHeight="1" spans="2:2">
      <c r="B1155">
        <f t="shared" si="21"/>
        <v>1116</v>
      </c>
    </row>
    <row r="1156" customHeight="1" spans="2:2">
      <c r="B1156">
        <f t="shared" si="21"/>
        <v>1117</v>
      </c>
    </row>
    <row r="1157" customHeight="1" spans="2:2">
      <c r="B1157">
        <f t="shared" si="21"/>
        <v>1118</v>
      </c>
    </row>
    <row r="1158" customHeight="1" spans="2:2">
      <c r="B1158">
        <f t="shared" si="21"/>
        <v>1119</v>
      </c>
    </row>
    <row r="1159" customHeight="1" spans="2:2">
      <c r="B1159">
        <f t="shared" si="21"/>
        <v>1120</v>
      </c>
    </row>
    <row r="1160" customHeight="1" spans="2:2">
      <c r="B1160">
        <f t="shared" si="21"/>
        <v>1121</v>
      </c>
    </row>
    <row r="1161" customHeight="1" spans="2:2">
      <c r="B1161">
        <f t="shared" si="21"/>
        <v>1122</v>
      </c>
    </row>
    <row r="1162" customHeight="1" spans="2:2">
      <c r="B1162">
        <f t="shared" si="21"/>
        <v>1123</v>
      </c>
    </row>
    <row r="1163" customHeight="1" spans="2:2">
      <c r="B1163">
        <f t="shared" si="21"/>
        <v>1124</v>
      </c>
    </row>
    <row r="1164" customHeight="1" spans="2:2">
      <c r="B1164">
        <f t="shared" si="21"/>
        <v>1125</v>
      </c>
    </row>
    <row r="1165" customHeight="1" spans="2:2">
      <c r="B1165">
        <f t="shared" si="21"/>
        <v>1126</v>
      </c>
    </row>
    <row r="1166" customHeight="1" spans="2:2">
      <c r="B1166">
        <f t="shared" si="21"/>
        <v>1127</v>
      </c>
    </row>
    <row r="1167" customHeight="1" spans="2:2">
      <c r="B1167">
        <f t="shared" si="21"/>
        <v>1128</v>
      </c>
    </row>
    <row r="1168" customHeight="1" spans="2:2">
      <c r="B1168">
        <f t="shared" si="21"/>
        <v>1129</v>
      </c>
    </row>
    <row r="1169" customHeight="1" spans="2:2">
      <c r="B1169">
        <f t="shared" si="21"/>
        <v>1130</v>
      </c>
    </row>
    <row r="1170" customHeight="1" spans="2:2">
      <c r="B1170">
        <f t="shared" si="21"/>
        <v>1131</v>
      </c>
    </row>
    <row r="1171" customHeight="1" spans="2:2">
      <c r="B1171">
        <f t="shared" si="21"/>
        <v>1132</v>
      </c>
    </row>
    <row r="1172" customHeight="1" spans="2:2">
      <c r="B1172">
        <f t="shared" si="21"/>
        <v>1133</v>
      </c>
    </row>
    <row r="1173" customHeight="1" spans="2:2">
      <c r="B1173">
        <f t="shared" si="21"/>
        <v>1134</v>
      </c>
    </row>
    <row r="1174" customHeight="1" spans="2:2">
      <c r="B1174">
        <f t="shared" si="21"/>
        <v>1135</v>
      </c>
    </row>
    <row r="1175" customHeight="1" spans="2:2">
      <c r="B1175">
        <f t="shared" si="21"/>
        <v>1136</v>
      </c>
    </row>
    <row r="1176" customHeight="1" spans="2:2">
      <c r="B1176">
        <f t="shared" si="21"/>
        <v>1137</v>
      </c>
    </row>
    <row r="1177" customHeight="1" spans="2:2">
      <c r="B1177">
        <f t="shared" si="21"/>
        <v>1138</v>
      </c>
    </row>
    <row r="1178" customHeight="1" spans="2:2">
      <c r="B1178">
        <f t="shared" si="21"/>
        <v>1139</v>
      </c>
    </row>
    <row r="1179" customHeight="1" spans="2:2">
      <c r="B1179">
        <f t="shared" si="21"/>
        <v>1140</v>
      </c>
    </row>
    <row r="1180" customHeight="1" spans="2:2">
      <c r="B1180">
        <f t="shared" si="21"/>
        <v>1141</v>
      </c>
    </row>
    <row r="1181" customHeight="1" spans="2:2">
      <c r="B1181">
        <f t="shared" si="21"/>
        <v>1142</v>
      </c>
    </row>
    <row r="1182" customHeight="1" spans="2:2">
      <c r="B1182">
        <f t="shared" si="21"/>
        <v>1143</v>
      </c>
    </row>
    <row r="1183" customHeight="1" spans="2:2">
      <c r="B1183">
        <f t="shared" si="21"/>
        <v>1144</v>
      </c>
    </row>
    <row r="1184" customHeight="1" spans="2:2">
      <c r="B1184">
        <f t="shared" si="21"/>
        <v>1145</v>
      </c>
    </row>
    <row r="1185" customHeight="1" spans="2:2">
      <c r="B1185">
        <f t="shared" si="21"/>
        <v>1146</v>
      </c>
    </row>
    <row r="1186" customHeight="1" spans="2:2">
      <c r="B1186">
        <f t="shared" si="21"/>
        <v>1147</v>
      </c>
    </row>
    <row r="1187" customHeight="1" spans="2:2">
      <c r="B1187">
        <f t="shared" si="21"/>
        <v>1148</v>
      </c>
    </row>
    <row r="1188" customHeight="1" spans="2:2">
      <c r="B1188">
        <f t="shared" si="21"/>
        <v>1149</v>
      </c>
    </row>
    <row r="1189" customHeight="1" spans="2:2">
      <c r="B1189">
        <f t="shared" si="21"/>
        <v>1150</v>
      </c>
    </row>
    <row r="1190" customHeight="1" spans="2:2">
      <c r="B1190">
        <f t="shared" si="21"/>
        <v>1151</v>
      </c>
    </row>
    <row r="1191" customHeight="1" spans="2:2">
      <c r="B1191">
        <f t="shared" si="21"/>
        <v>1152</v>
      </c>
    </row>
    <row r="1192" customHeight="1" spans="2:2">
      <c r="B1192">
        <f t="shared" ref="B1192:B1255" si="22">1+B1191</f>
        <v>1153</v>
      </c>
    </row>
    <row r="1193" customHeight="1" spans="2:2">
      <c r="B1193">
        <f t="shared" si="22"/>
        <v>1154</v>
      </c>
    </row>
    <row r="1194" customHeight="1" spans="2:2">
      <c r="B1194">
        <f t="shared" si="22"/>
        <v>1155</v>
      </c>
    </row>
    <row r="1195" customHeight="1" spans="2:2">
      <c r="B1195">
        <f t="shared" si="22"/>
        <v>1156</v>
      </c>
    </row>
    <row r="1196" customHeight="1" spans="2:2">
      <c r="B1196">
        <f t="shared" si="22"/>
        <v>1157</v>
      </c>
    </row>
    <row r="1197" customHeight="1" spans="2:2">
      <c r="B1197">
        <f t="shared" si="22"/>
        <v>1158</v>
      </c>
    </row>
    <row r="1198" customHeight="1" spans="2:2">
      <c r="B1198">
        <f t="shared" si="22"/>
        <v>1159</v>
      </c>
    </row>
    <row r="1199" customHeight="1" spans="2:2">
      <c r="B1199">
        <f t="shared" si="22"/>
        <v>1160</v>
      </c>
    </row>
    <row r="1200" customHeight="1" spans="2:2">
      <c r="B1200">
        <f t="shared" si="22"/>
        <v>1161</v>
      </c>
    </row>
    <row r="1201" customHeight="1" spans="2:2">
      <c r="B1201">
        <f t="shared" si="22"/>
        <v>1162</v>
      </c>
    </row>
    <row r="1202" customHeight="1" spans="2:2">
      <c r="B1202">
        <f t="shared" si="22"/>
        <v>1163</v>
      </c>
    </row>
    <row r="1203" customHeight="1" spans="2:2">
      <c r="B1203">
        <f t="shared" si="22"/>
        <v>1164</v>
      </c>
    </row>
    <row r="1204" customHeight="1" spans="2:2">
      <c r="B1204">
        <f t="shared" si="22"/>
        <v>1165</v>
      </c>
    </row>
    <row r="1205" customHeight="1" spans="2:2">
      <c r="B1205">
        <f t="shared" si="22"/>
        <v>1166</v>
      </c>
    </row>
    <row r="1206" customHeight="1" spans="2:2">
      <c r="B1206">
        <f t="shared" si="22"/>
        <v>1167</v>
      </c>
    </row>
    <row r="1207" customHeight="1" spans="2:2">
      <c r="B1207">
        <f t="shared" si="22"/>
        <v>1168</v>
      </c>
    </row>
    <row r="1208" customHeight="1" spans="2:2">
      <c r="B1208">
        <f t="shared" si="22"/>
        <v>1169</v>
      </c>
    </row>
    <row r="1209" customHeight="1" spans="2:2">
      <c r="B1209">
        <f t="shared" si="22"/>
        <v>1170</v>
      </c>
    </row>
    <row r="1210" customHeight="1" spans="2:2">
      <c r="B1210">
        <f t="shared" si="22"/>
        <v>1171</v>
      </c>
    </row>
    <row r="1211" customHeight="1" spans="2:2">
      <c r="B1211">
        <f t="shared" si="22"/>
        <v>1172</v>
      </c>
    </row>
    <row r="1212" customHeight="1" spans="2:2">
      <c r="B1212">
        <f t="shared" si="22"/>
        <v>1173</v>
      </c>
    </row>
    <row r="1213" customHeight="1" spans="2:2">
      <c r="B1213">
        <f t="shared" si="22"/>
        <v>1174</v>
      </c>
    </row>
    <row r="1214" customHeight="1" spans="2:2">
      <c r="B1214">
        <f t="shared" si="22"/>
        <v>1175</v>
      </c>
    </row>
    <row r="1215" customHeight="1" spans="2:2">
      <c r="B1215">
        <f t="shared" si="22"/>
        <v>1176</v>
      </c>
    </row>
    <row r="1216" customHeight="1" spans="2:2">
      <c r="B1216">
        <f t="shared" si="22"/>
        <v>1177</v>
      </c>
    </row>
    <row r="1217" customHeight="1" spans="2:2">
      <c r="B1217">
        <f t="shared" si="22"/>
        <v>1178</v>
      </c>
    </row>
    <row r="1218" customHeight="1" spans="2:2">
      <c r="B1218">
        <f t="shared" si="22"/>
        <v>1179</v>
      </c>
    </row>
    <row r="1219" customHeight="1" spans="2:2">
      <c r="B1219">
        <f t="shared" si="22"/>
        <v>1180</v>
      </c>
    </row>
    <row r="1220" customHeight="1" spans="2:2">
      <c r="B1220">
        <f t="shared" si="22"/>
        <v>1181</v>
      </c>
    </row>
    <row r="1221" customHeight="1" spans="2:2">
      <c r="B1221">
        <f t="shared" si="22"/>
        <v>1182</v>
      </c>
    </row>
    <row r="1222" customHeight="1" spans="2:2">
      <c r="B1222">
        <f t="shared" si="22"/>
        <v>1183</v>
      </c>
    </row>
    <row r="1223" customHeight="1" spans="2:2">
      <c r="B1223">
        <f t="shared" si="22"/>
        <v>1184</v>
      </c>
    </row>
    <row r="1224" customHeight="1" spans="2:2">
      <c r="B1224">
        <f t="shared" si="22"/>
        <v>1185</v>
      </c>
    </row>
    <row r="1225" customHeight="1" spans="2:2">
      <c r="B1225">
        <f t="shared" si="22"/>
        <v>1186</v>
      </c>
    </row>
    <row r="1226" customHeight="1" spans="2:2">
      <c r="B1226">
        <f t="shared" si="22"/>
        <v>1187</v>
      </c>
    </row>
    <row r="1227" customHeight="1" spans="2:2">
      <c r="B1227">
        <f t="shared" si="22"/>
        <v>1188</v>
      </c>
    </row>
    <row r="1228" customHeight="1" spans="2:2">
      <c r="B1228">
        <f t="shared" si="22"/>
        <v>1189</v>
      </c>
    </row>
    <row r="1229" customHeight="1" spans="2:2">
      <c r="B1229">
        <f t="shared" si="22"/>
        <v>1190</v>
      </c>
    </row>
    <row r="1230" customHeight="1" spans="2:2">
      <c r="B1230">
        <f t="shared" si="22"/>
        <v>1191</v>
      </c>
    </row>
    <row r="1231" customHeight="1" spans="2:2">
      <c r="B1231">
        <f t="shared" si="22"/>
        <v>1192</v>
      </c>
    </row>
    <row r="1232" customHeight="1" spans="2:2">
      <c r="B1232">
        <f t="shared" si="22"/>
        <v>1193</v>
      </c>
    </row>
    <row r="1233" customHeight="1" spans="2:2">
      <c r="B1233">
        <f t="shared" si="22"/>
        <v>1194</v>
      </c>
    </row>
    <row r="1234" customHeight="1" spans="2:2">
      <c r="B1234">
        <f t="shared" si="22"/>
        <v>1195</v>
      </c>
    </row>
    <row r="1235" customHeight="1" spans="2:2">
      <c r="B1235">
        <f t="shared" si="22"/>
        <v>1196</v>
      </c>
    </row>
    <row r="1236" customHeight="1" spans="2:2">
      <c r="B1236">
        <f t="shared" si="22"/>
        <v>1197</v>
      </c>
    </row>
    <row r="1237" customHeight="1" spans="2:2">
      <c r="B1237">
        <f t="shared" si="22"/>
        <v>1198</v>
      </c>
    </row>
    <row r="1238" customHeight="1" spans="2:2">
      <c r="B1238">
        <f t="shared" si="22"/>
        <v>1199</v>
      </c>
    </row>
    <row r="1239" customHeight="1" spans="2:2">
      <c r="B1239">
        <f t="shared" si="22"/>
        <v>1200</v>
      </c>
    </row>
    <row r="1240" customHeight="1" spans="2:2">
      <c r="B1240">
        <f t="shared" si="22"/>
        <v>1201</v>
      </c>
    </row>
    <row r="1241" customHeight="1" spans="2:2">
      <c r="B1241">
        <f t="shared" si="22"/>
        <v>1202</v>
      </c>
    </row>
    <row r="1242" customHeight="1" spans="2:2">
      <c r="B1242">
        <f t="shared" si="22"/>
        <v>1203</v>
      </c>
    </row>
    <row r="1243" customHeight="1" spans="2:2">
      <c r="B1243">
        <f t="shared" si="22"/>
        <v>1204</v>
      </c>
    </row>
    <row r="1244" customHeight="1" spans="2:2">
      <c r="B1244">
        <f t="shared" si="22"/>
        <v>1205</v>
      </c>
    </row>
    <row r="1245" customHeight="1" spans="2:2">
      <c r="B1245">
        <f t="shared" si="22"/>
        <v>1206</v>
      </c>
    </row>
    <row r="1246" customHeight="1" spans="2:2">
      <c r="B1246">
        <f t="shared" si="22"/>
        <v>1207</v>
      </c>
    </row>
    <row r="1247" customHeight="1" spans="2:2">
      <c r="B1247">
        <f t="shared" si="22"/>
        <v>1208</v>
      </c>
    </row>
    <row r="1248" customHeight="1" spans="2:2">
      <c r="B1248">
        <f t="shared" si="22"/>
        <v>1209</v>
      </c>
    </row>
    <row r="1249" customHeight="1" spans="2:2">
      <c r="B1249">
        <f t="shared" si="22"/>
        <v>1210</v>
      </c>
    </row>
    <row r="1250" customHeight="1" spans="2:2">
      <c r="B1250">
        <f t="shared" si="22"/>
        <v>1211</v>
      </c>
    </row>
    <row r="1251" customHeight="1" spans="2:2">
      <c r="B1251">
        <f t="shared" si="22"/>
        <v>1212</v>
      </c>
    </row>
    <row r="1252" customHeight="1" spans="2:2">
      <c r="B1252">
        <f t="shared" si="22"/>
        <v>1213</v>
      </c>
    </row>
    <row r="1253" customHeight="1" spans="2:2">
      <c r="B1253">
        <f t="shared" si="22"/>
        <v>1214</v>
      </c>
    </row>
    <row r="1254" customHeight="1" spans="2:2">
      <c r="B1254">
        <f t="shared" si="22"/>
        <v>1215</v>
      </c>
    </row>
    <row r="1255" customHeight="1" spans="2:2">
      <c r="B1255">
        <f t="shared" si="22"/>
        <v>1216</v>
      </c>
    </row>
    <row r="1256" customHeight="1" spans="2:2">
      <c r="B1256">
        <f t="shared" ref="B1256:B1319" si="23">1+B1255</f>
        <v>1217</v>
      </c>
    </row>
    <row r="1257" customHeight="1" spans="2:2">
      <c r="B1257">
        <f t="shared" si="23"/>
        <v>1218</v>
      </c>
    </row>
    <row r="1258" customHeight="1" spans="2:2">
      <c r="B1258">
        <f t="shared" si="23"/>
        <v>1219</v>
      </c>
    </row>
    <row r="1259" customHeight="1" spans="2:2">
      <c r="B1259">
        <f t="shared" si="23"/>
        <v>1220</v>
      </c>
    </row>
    <row r="1260" customHeight="1" spans="2:2">
      <c r="B1260">
        <f t="shared" si="23"/>
        <v>1221</v>
      </c>
    </row>
    <row r="1261" customHeight="1" spans="2:2">
      <c r="B1261">
        <f t="shared" si="23"/>
        <v>1222</v>
      </c>
    </row>
    <row r="1262" customHeight="1" spans="2:2">
      <c r="B1262">
        <f t="shared" si="23"/>
        <v>1223</v>
      </c>
    </row>
    <row r="1263" customHeight="1" spans="2:2">
      <c r="B1263">
        <f t="shared" si="23"/>
        <v>1224</v>
      </c>
    </row>
    <row r="1264" customHeight="1" spans="2:2">
      <c r="B1264">
        <f t="shared" si="23"/>
        <v>1225</v>
      </c>
    </row>
    <row r="1265" customHeight="1" spans="2:2">
      <c r="B1265">
        <f t="shared" si="23"/>
        <v>1226</v>
      </c>
    </row>
    <row r="1266" customHeight="1" spans="2:2">
      <c r="B1266">
        <f t="shared" si="23"/>
        <v>1227</v>
      </c>
    </row>
    <row r="1267" customHeight="1" spans="2:2">
      <c r="B1267">
        <f t="shared" si="23"/>
        <v>1228</v>
      </c>
    </row>
    <row r="1268" customHeight="1" spans="2:2">
      <c r="B1268">
        <f t="shared" si="23"/>
        <v>1229</v>
      </c>
    </row>
    <row r="1269" customHeight="1" spans="2:2">
      <c r="B1269">
        <f t="shared" si="23"/>
        <v>1230</v>
      </c>
    </row>
    <row r="1270" customHeight="1" spans="2:2">
      <c r="B1270">
        <f t="shared" si="23"/>
        <v>1231</v>
      </c>
    </row>
    <row r="1271" customHeight="1" spans="2:2">
      <c r="B1271">
        <f t="shared" si="23"/>
        <v>1232</v>
      </c>
    </row>
    <row r="1272" customHeight="1" spans="2:2">
      <c r="B1272">
        <f t="shared" si="23"/>
        <v>1233</v>
      </c>
    </row>
    <row r="1273" customHeight="1" spans="2:2">
      <c r="B1273">
        <f t="shared" si="23"/>
        <v>1234</v>
      </c>
    </row>
    <row r="1274" customHeight="1" spans="2:2">
      <c r="B1274">
        <f t="shared" si="23"/>
        <v>1235</v>
      </c>
    </row>
    <row r="1275" customHeight="1" spans="2:2">
      <c r="B1275">
        <f t="shared" si="23"/>
        <v>1236</v>
      </c>
    </row>
    <row r="1276" customHeight="1" spans="2:2">
      <c r="B1276">
        <f t="shared" si="23"/>
        <v>1237</v>
      </c>
    </row>
    <row r="1277" customHeight="1" spans="2:2">
      <c r="B1277">
        <f t="shared" si="23"/>
        <v>1238</v>
      </c>
    </row>
    <row r="1278" customHeight="1" spans="2:2">
      <c r="B1278">
        <f t="shared" si="23"/>
        <v>1239</v>
      </c>
    </row>
    <row r="1279" customHeight="1" spans="2:2">
      <c r="B1279">
        <f t="shared" si="23"/>
        <v>1240</v>
      </c>
    </row>
    <row r="1280" customHeight="1" spans="2:2">
      <c r="B1280">
        <f t="shared" si="23"/>
        <v>1241</v>
      </c>
    </row>
    <row r="1281" customHeight="1" spans="2:2">
      <c r="B1281">
        <f t="shared" si="23"/>
        <v>1242</v>
      </c>
    </row>
    <row r="1282" customHeight="1" spans="2:2">
      <c r="B1282">
        <f t="shared" si="23"/>
        <v>1243</v>
      </c>
    </row>
    <row r="1283" customHeight="1" spans="2:2">
      <c r="B1283">
        <f t="shared" si="23"/>
        <v>1244</v>
      </c>
    </row>
    <row r="1284" customHeight="1" spans="2:2">
      <c r="B1284">
        <f t="shared" si="23"/>
        <v>1245</v>
      </c>
    </row>
    <row r="1285" customHeight="1" spans="2:2">
      <c r="B1285">
        <f t="shared" si="23"/>
        <v>1246</v>
      </c>
    </row>
    <row r="1286" customHeight="1" spans="2:2">
      <c r="B1286">
        <f t="shared" si="23"/>
        <v>1247</v>
      </c>
    </row>
    <row r="1287" customHeight="1" spans="2:2">
      <c r="B1287">
        <f t="shared" si="23"/>
        <v>1248</v>
      </c>
    </row>
    <row r="1288" customHeight="1" spans="2:2">
      <c r="B1288">
        <f t="shared" si="23"/>
        <v>1249</v>
      </c>
    </row>
    <row r="1289" customHeight="1" spans="2:2">
      <c r="B1289">
        <f t="shared" si="23"/>
        <v>1250</v>
      </c>
    </row>
    <row r="1290" customHeight="1" spans="2:2">
      <c r="B1290">
        <f t="shared" si="23"/>
        <v>1251</v>
      </c>
    </row>
    <row r="1291" customHeight="1" spans="2:2">
      <c r="B1291">
        <f t="shared" si="23"/>
        <v>1252</v>
      </c>
    </row>
    <row r="1292" customHeight="1" spans="2:2">
      <c r="B1292">
        <f t="shared" si="23"/>
        <v>1253</v>
      </c>
    </row>
    <row r="1293" customHeight="1" spans="2:2">
      <c r="B1293">
        <f t="shared" si="23"/>
        <v>1254</v>
      </c>
    </row>
    <row r="1294" customHeight="1" spans="2:2">
      <c r="B1294">
        <f t="shared" si="23"/>
        <v>1255</v>
      </c>
    </row>
    <row r="1295" customHeight="1" spans="2:2">
      <c r="B1295">
        <f t="shared" si="23"/>
        <v>1256</v>
      </c>
    </row>
    <row r="1296" customHeight="1" spans="2:2">
      <c r="B1296">
        <f t="shared" si="23"/>
        <v>1257</v>
      </c>
    </row>
    <row r="1297" customHeight="1" spans="2:2">
      <c r="B1297">
        <f t="shared" si="23"/>
        <v>1258</v>
      </c>
    </row>
    <row r="1298" customHeight="1" spans="2:2">
      <c r="B1298">
        <f t="shared" si="23"/>
        <v>1259</v>
      </c>
    </row>
    <row r="1299" customHeight="1" spans="2:2">
      <c r="B1299">
        <f t="shared" si="23"/>
        <v>1260</v>
      </c>
    </row>
    <row r="1300" customHeight="1" spans="2:2">
      <c r="B1300">
        <f t="shared" si="23"/>
        <v>1261</v>
      </c>
    </row>
    <row r="1301" customHeight="1" spans="2:2">
      <c r="B1301">
        <f t="shared" si="23"/>
        <v>1262</v>
      </c>
    </row>
    <row r="1302" customHeight="1" spans="2:2">
      <c r="B1302">
        <f t="shared" si="23"/>
        <v>1263</v>
      </c>
    </row>
    <row r="1303" customHeight="1" spans="2:2">
      <c r="B1303">
        <f t="shared" si="23"/>
        <v>1264</v>
      </c>
    </row>
    <row r="1304" customHeight="1" spans="2:2">
      <c r="B1304">
        <f t="shared" si="23"/>
        <v>1265</v>
      </c>
    </row>
    <row r="1305" customHeight="1" spans="2:2">
      <c r="B1305">
        <f t="shared" si="23"/>
        <v>1266</v>
      </c>
    </row>
    <row r="1306" customHeight="1" spans="2:2">
      <c r="B1306">
        <f t="shared" si="23"/>
        <v>1267</v>
      </c>
    </row>
    <row r="1307" customHeight="1" spans="2:2">
      <c r="B1307">
        <f t="shared" si="23"/>
        <v>1268</v>
      </c>
    </row>
    <row r="1308" customHeight="1" spans="2:2">
      <c r="B1308">
        <f t="shared" si="23"/>
        <v>1269</v>
      </c>
    </row>
    <row r="1309" customHeight="1" spans="2:2">
      <c r="B1309">
        <f t="shared" si="23"/>
        <v>1270</v>
      </c>
    </row>
    <row r="1310" customHeight="1" spans="2:2">
      <c r="B1310">
        <f t="shared" si="23"/>
        <v>1271</v>
      </c>
    </row>
    <row r="1311" customHeight="1" spans="2:2">
      <c r="B1311">
        <f t="shared" si="23"/>
        <v>1272</v>
      </c>
    </row>
    <row r="1312" customHeight="1" spans="2:2">
      <c r="B1312">
        <f t="shared" si="23"/>
        <v>1273</v>
      </c>
    </row>
    <row r="1313" customHeight="1" spans="2:2">
      <c r="B1313">
        <f t="shared" si="23"/>
        <v>1274</v>
      </c>
    </row>
    <row r="1314" customHeight="1" spans="2:2">
      <c r="B1314">
        <f t="shared" si="23"/>
        <v>1275</v>
      </c>
    </row>
    <row r="1315" customHeight="1" spans="2:2">
      <c r="B1315">
        <f t="shared" si="23"/>
        <v>1276</v>
      </c>
    </row>
    <row r="1316" customHeight="1" spans="2:2">
      <c r="B1316">
        <f t="shared" si="23"/>
        <v>1277</v>
      </c>
    </row>
    <row r="1317" customHeight="1" spans="2:2">
      <c r="B1317">
        <f t="shared" si="23"/>
        <v>1278</v>
      </c>
    </row>
    <row r="1318" customHeight="1" spans="2:2">
      <c r="B1318">
        <f t="shared" si="23"/>
        <v>1279</v>
      </c>
    </row>
    <row r="1319" customHeight="1" spans="2:2">
      <c r="B1319">
        <f t="shared" si="23"/>
        <v>1280</v>
      </c>
    </row>
    <row r="1320" customHeight="1" spans="2:2">
      <c r="B1320">
        <f t="shared" ref="B1320:B1383" si="24">1+B1319</f>
        <v>1281</v>
      </c>
    </row>
    <row r="1321" customHeight="1" spans="2:2">
      <c r="B1321">
        <f t="shared" si="24"/>
        <v>1282</v>
      </c>
    </row>
    <row r="1322" customHeight="1" spans="2:2">
      <c r="B1322">
        <f t="shared" si="24"/>
        <v>1283</v>
      </c>
    </row>
    <row r="1323" customHeight="1" spans="2:2">
      <c r="B1323">
        <f t="shared" si="24"/>
        <v>1284</v>
      </c>
    </row>
    <row r="1324" customHeight="1" spans="2:2">
      <c r="B1324">
        <f t="shared" si="24"/>
        <v>1285</v>
      </c>
    </row>
    <row r="1325" customHeight="1" spans="2:2">
      <c r="B1325">
        <f t="shared" si="24"/>
        <v>1286</v>
      </c>
    </row>
    <row r="1326" customHeight="1" spans="2:2">
      <c r="B1326">
        <f t="shared" si="24"/>
        <v>1287</v>
      </c>
    </row>
    <row r="1327" customHeight="1" spans="2:2">
      <c r="B1327">
        <f t="shared" si="24"/>
        <v>1288</v>
      </c>
    </row>
    <row r="1328" customHeight="1" spans="2:2">
      <c r="B1328">
        <f t="shared" si="24"/>
        <v>1289</v>
      </c>
    </row>
    <row r="1329" customHeight="1" spans="2:2">
      <c r="B1329">
        <f t="shared" si="24"/>
        <v>1290</v>
      </c>
    </row>
    <row r="1330" customHeight="1" spans="2:2">
      <c r="B1330">
        <f t="shared" si="24"/>
        <v>1291</v>
      </c>
    </row>
    <row r="1331" customHeight="1" spans="2:2">
      <c r="B1331">
        <f t="shared" si="24"/>
        <v>1292</v>
      </c>
    </row>
    <row r="1332" customHeight="1" spans="2:2">
      <c r="B1332">
        <f t="shared" si="24"/>
        <v>1293</v>
      </c>
    </row>
    <row r="1333" customHeight="1" spans="2:2">
      <c r="B1333">
        <f t="shared" si="24"/>
        <v>1294</v>
      </c>
    </row>
    <row r="1334" customHeight="1" spans="2:2">
      <c r="B1334">
        <f t="shared" si="24"/>
        <v>1295</v>
      </c>
    </row>
    <row r="1335" customHeight="1" spans="2:2">
      <c r="B1335">
        <f t="shared" si="24"/>
        <v>1296</v>
      </c>
    </row>
    <row r="1336" customHeight="1" spans="2:2">
      <c r="B1336">
        <f t="shared" si="24"/>
        <v>1297</v>
      </c>
    </row>
    <row r="1337" customHeight="1" spans="2:2">
      <c r="B1337">
        <f t="shared" si="24"/>
        <v>1298</v>
      </c>
    </row>
    <row r="1338" customHeight="1" spans="2:2">
      <c r="B1338">
        <f t="shared" si="24"/>
        <v>1299</v>
      </c>
    </row>
    <row r="1339" customHeight="1" spans="2:2">
      <c r="B1339">
        <f t="shared" si="24"/>
        <v>1300</v>
      </c>
    </row>
    <row r="1340" customHeight="1" spans="2:2">
      <c r="B1340">
        <f t="shared" si="24"/>
        <v>1301</v>
      </c>
    </row>
    <row r="1341" customHeight="1" spans="2:2">
      <c r="B1341">
        <f t="shared" si="24"/>
        <v>1302</v>
      </c>
    </row>
    <row r="1342" customHeight="1" spans="2:2">
      <c r="B1342">
        <f t="shared" si="24"/>
        <v>1303</v>
      </c>
    </row>
    <row r="1343" customHeight="1" spans="2:2">
      <c r="B1343">
        <f t="shared" si="24"/>
        <v>1304</v>
      </c>
    </row>
    <row r="1344" customHeight="1" spans="2:2">
      <c r="B1344">
        <f t="shared" si="24"/>
        <v>1305</v>
      </c>
    </row>
    <row r="1345" customHeight="1" spans="2:2">
      <c r="B1345">
        <f t="shared" si="24"/>
        <v>1306</v>
      </c>
    </row>
    <row r="1346" customHeight="1" spans="2:2">
      <c r="B1346">
        <f t="shared" si="24"/>
        <v>1307</v>
      </c>
    </row>
    <row r="1347" customHeight="1" spans="2:2">
      <c r="B1347">
        <f t="shared" si="24"/>
        <v>1308</v>
      </c>
    </row>
    <row r="1348" customHeight="1" spans="2:2">
      <c r="B1348">
        <f t="shared" si="24"/>
        <v>1309</v>
      </c>
    </row>
    <row r="1349" customHeight="1" spans="2:2">
      <c r="B1349">
        <f t="shared" si="24"/>
        <v>1310</v>
      </c>
    </row>
    <row r="1350" customHeight="1" spans="2:2">
      <c r="B1350">
        <f t="shared" si="24"/>
        <v>1311</v>
      </c>
    </row>
    <row r="1351" customHeight="1" spans="2:2">
      <c r="B1351">
        <f t="shared" si="24"/>
        <v>1312</v>
      </c>
    </row>
    <row r="1352" customHeight="1" spans="2:2">
      <c r="B1352">
        <f t="shared" si="24"/>
        <v>1313</v>
      </c>
    </row>
    <row r="1353" customHeight="1" spans="2:2">
      <c r="B1353">
        <f t="shared" si="24"/>
        <v>1314</v>
      </c>
    </row>
    <row r="1354" customHeight="1" spans="2:2">
      <c r="B1354">
        <f t="shared" si="24"/>
        <v>1315</v>
      </c>
    </row>
    <row r="1355" customHeight="1" spans="2:2">
      <c r="B1355">
        <f t="shared" si="24"/>
        <v>1316</v>
      </c>
    </row>
    <row r="1356" customHeight="1" spans="2:2">
      <c r="B1356">
        <f t="shared" si="24"/>
        <v>1317</v>
      </c>
    </row>
    <row r="1357" customHeight="1" spans="2:2">
      <c r="B1357">
        <f t="shared" si="24"/>
        <v>1318</v>
      </c>
    </row>
    <row r="1358" customHeight="1" spans="2:2">
      <c r="B1358">
        <f t="shared" si="24"/>
        <v>1319</v>
      </c>
    </row>
    <row r="1359" customHeight="1" spans="2:2">
      <c r="B1359">
        <f t="shared" si="24"/>
        <v>1320</v>
      </c>
    </row>
    <row r="1360" customHeight="1" spans="2:2">
      <c r="B1360">
        <f t="shared" si="24"/>
        <v>1321</v>
      </c>
    </row>
    <row r="1361" customHeight="1" spans="2:2">
      <c r="B1361">
        <f t="shared" si="24"/>
        <v>1322</v>
      </c>
    </row>
    <row r="1362" customHeight="1" spans="2:2">
      <c r="B1362">
        <f t="shared" si="24"/>
        <v>1323</v>
      </c>
    </row>
    <row r="1363" customHeight="1" spans="2:2">
      <c r="B1363">
        <f t="shared" si="24"/>
        <v>1324</v>
      </c>
    </row>
    <row r="1364" customHeight="1" spans="2:2">
      <c r="B1364">
        <f t="shared" si="24"/>
        <v>1325</v>
      </c>
    </row>
    <row r="1365" customHeight="1" spans="2:2">
      <c r="B1365">
        <f t="shared" si="24"/>
        <v>1326</v>
      </c>
    </row>
    <row r="1366" customHeight="1" spans="2:2">
      <c r="B1366">
        <f t="shared" si="24"/>
        <v>1327</v>
      </c>
    </row>
    <row r="1367" customHeight="1" spans="2:2">
      <c r="B1367">
        <f t="shared" si="24"/>
        <v>1328</v>
      </c>
    </row>
    <row r="1368" customHeight="1" spans="2:2">
      <c r="B1368">
        <f t="shared" si="24"/>
        <v>1329</v>
      </c>
    </row>
    <row r="1369" customHeight="1" spans="2:2">
      <c r="B1369">
        <f t="shared" si="24"/>
        <v>1330</v>
      </c>
    </row>
    <row r="1370" customHeight="1" spans="2:2">
      <c r="B1370">
        <f t="shared" si="24"/>
        <v>1331</v>
      </c>
    </row>
    <row r="1371" customHeight="1" spans="2:2">
      <c r="B1371">
        <f t="shared" si="24"/>
        <v>1332</v>
      </c>
    </row>
    <row r="1372" customHeight="1" spans="2:2">
      <c r="B1372">
        <f t="shared" si="24"/>
        <v>1333</v>
      </c>
    </row>
    <row r="1373" customHeight="1" spans="2:2">
      <c r="B1373">
        <f t="shared" si="24"/>
        <v>1334</v>
      </c>
    </row>
    <row r="1374" customHeight="1" spans="2:2">
      <c r="B1374">
        <f t="shared" si="24"/>
        <v>1335</v>
      </c>
    </row>
    <row r="1375" customHeight="1" spans="2:2">
      <c r="B1375">
        <f t="shared" si="24"/>
        <v>1336</v>
      </c>
    </row>
    <row r="1376" customHeight="1" spans="2:2">
      <c r="B1376">
        <f t="shared" si="24"/>
        <v>1337</v>
      </c>
    </row>
    <row r="1377" customHeight="1" spans="2:2">
      <c r="B1377">
        <f t="shared" si="24"/>
        <v>1338</v>
      </c>
    </row>
    <row r="1378" customHeight="1" spans="2:2">
      <c r="B1378">
        <f t="shared" si="24"/>
        <v>1339</v>
      </c>
    </row>
    <row r="1379" customHeight="1" spans="2:2">
      <c r="B1379">
        <f t="shared" si="24"/>
        <v>1340</v>
      </c>
    </row>
    <row r="1380" customHeight="1" spans="2:2">
      <c r="B1380">
        <f t="shared" si="24"/>
        <v>1341</v>
      </c>
    </row>
    <row r="1381" customHeight="1" spans="2:2">
      <c r="B1381">
        <f t="shared" si="24"/>
        <v>1342</v>
      </c>
    </row>
    <row r="1382" customHeight="1" spans="2:2">
      <c r="B1382">
        <f t="shared" si="24"/>
        <v>1343</v>
      </c>
    </row>
    <row r="1383" customHeight="1" spans="2:2">
      <c r="B1383">
        <f t="shared" si="24"/>
        <v>1344</v>
      </c>
    </row>
    <row r="1384" customHeight="1" spans="2:2">
      <c r="B1384">
        <f t="shared" ref="B1384:B1447" si="25">1+B1383</f>
        <v>1345</v>
      </c>
    </row>
    <row r="1385" customHeight="1" spans="2:2">
      <c r="B1385">
        <f t="shared" si="25"/>
        <v>1346</v>
      </c>
    </row>
    <row r="1386" customHeight="1" spans="2:2">
      <c r="B1386">
        <f t="shared" si="25"/>
        <v>1347</v>
      </c>
    </row>
    <row r="1387" customHeight="1" spans="2:2">
      <c r="B1387">
        <f t="shared" si="25"/>
        <v>1348</v>
      </c>
    </row>
    <row r="1388" customHeight="1" spans="2:2">
      <c r="B1388">
        <f t="shared" si="25"/>
        <v>1349</v>
      </c>
    </row>
    <row r="1389" customHeight="1" spans="2:2">
      <c r="B1389">
        <f t="shared" si="25"/>
        <v>1350</v>
      </c>
    </row>
    <row r="1390" customHeight="1" spans="2:2">
      <c r="B1390">
        <f t="shared" si="25"/>
        <v>1351</v>
      </c>
    </row>
    <row r="1391" customHeight="1" spans="2:2">
      <c r="B1391">
        <f t="shared" si="25"/>
        <v>1352</v>
      </c>
    </row>
    <row r="1392" customHeight="1" spans="2:2">
      <c r="B1392">
        <f t="shared" si="25"/>
        <v>1353</v>
      </c>
    </row>
    <row r="1393" customHeight="1" spans="2:2">
      <c r="B1393">
        <f t="shared" si="25"/>
        <v>1354</v>
      </c>
    </row>
    <row r="1394" customHeight="1" spans="2:2">
      <c r="B1394">
        <f t="shared" si="25"/>
        <v>1355</v>
      </c>
    </row>
    <row r="1395" customHeight="1" spans="2:2">
      <c r="B1395">
        <f t="shared" si="25"/>
        <v>1356</v>
      </c>
    </row>
    <row r="1396" customHeight="1" spans="2:2">
      <c r="B1396">
        <f t="shared" si="25"/>
        <v>1357</v>
      </c>
    </row>
    <row r="1397" customHeight="1" spans="2:2">
      <c r="B1397">
        <f t="shared" si="25"/>
        <v>1358</v>
      </c>
    </row>
    <row r="1398" customHeight="1" spans="2:2">
      <c r="B1398">
        <f t="shared" si="25"/>
        <v>1359</v>
      </c>
    </row>
    <row r="1399" customHeight="1" spans="2:2">
      <c r="B1399">
        <f t="shared" si="25"/>
        <v>1360</v>
      </c>
    </row>
    <row r="1400" customHeight="1" spans="2:2">
      <c r="B1400">
        <f t="shared" si="25"/>
        <v>1361</v>
      </c>
    </row>
    <row r="1401" customHeight="1" spans="2:2">
      <c r="B1401">
        <f t="shared" si="25"/>
        <v>1362</v>
      </c>
    </row>
    <row r="1402" customHeight="1" spans="2:2">
      <c r="B1402">
        <f t="shared" si="25"/>
        <v>1363</v>
      </c>
    </row>
    <row r="1403" customHeight="1" spans="2:2">
      <c r="B1403">
        <f t="shared" si="25"/>
        <v>1364</v>
      </c>
    </row>
    <row r="1404" customHeight="1" spans="2:2">
      <c r="B1404">
        <f t="shared" si="25"/>
        <v>1365</v>
      </c>
    </row>
    <row r="1405" customHeight="1" spans="2:2">
      <c r="B1405">
        <f t="shared" si="25"/>
        <v>1366</v>
      </c>
    </row>
    <row r="1406" customHeight="1" spans="2:2">
      <c r="B1406">
        <f t="shared" si="25"/>
        <v>1367</v>
      </c>
    </row>
    <row r="1407" customHeight="1" spans="2:2">
      <c r="B1407">
        <f t="shared" si="25"/>
        <v>1368</v>
      </c>
    </row>
    <row r="1408" customHeight="1" spans="2:2">
      <c r="B1408">
        <f t="shared" si="25"/>
        <v>1369</v>
      </c>
    </row>
    <row r="1409" customHeight="1" spans="2:2">
      <c r="B1409">
        <f t="shared" si="25"/>
        <v>1370</v>
      </c>
    </row>
    <row r="1410" customHeight="1" spans="2:2">
      <c r="B1410">
        <f t="shared" si="25"/>
        <v>1371</v>
      </c>
    </row>
    <row r="1411" customHeight="1" spans="2:2">
      <c r="B1411">
        <f t="shared" si="25"/>
        <v>1372</v>
      </c>
    </row>
    <row r="1412" customHeight="1" spans="2:2">
      <c r="B1412">
        <f t="shared" si="25"/>
        <v>1373</v>
      </c>
    </row>
    <row r="1413" customHeight="1" spans="2:2">
      <c r="B1413">
        <f t="shared" si="25"/>
        <v>1374</v>
      </c>
    </row>
    <row r="1414" customHeight="1" spans="2:2">
      <c r="B1414">
        <f t="shared" si="25"/>
        <v>1375</v>
      </c>
    </row>
    <row r="1415" customHeight="1" spans="2:2">
      <c r="B1415">
        <f t="shared" si="25"/>
        <v>1376</v>
      </c>
    </row>
    <row r="1416" customHeight="1" spans="2:2">
      <c r="B1416">
        <f t="shared" si="25"/>
        <v>1377</v>
      </c>
    </row>
    <row r="1417" customHeight="1" spans="2:2">
      <c r="B1417">
        <f t="shared" si="25"/>
        <v>1378</v>
      </c>
    </row>
    <row r="1418" customHeight="1" spans="2:2">
      <c r="B1418">
        <f t="shared" si="25"/>
        <v>1379</v>
      </c>
    </row>
    <row r="1419" customHeight="1" spans="2:2">
      <c r="B1419">
        <f t="shared" si="25"/>
        <v>1380</v>
      </c>
    </row>
    <row r="1420" customHeight="1" spans="2:2">
      <c r="B1420">
        <f t="shared" si="25"/>
        <v>1381</v>
      </c>
    </row>
    <row r="1421" customHeight="1" spans="2:2">
      <c r="B1421">
        <f t="shared" si="25"/>
        <v>1382</v>
      </c>
    </row>
    <row r="1422" customHeight="1" spans="2:2">
      <c r="B1422">
        <f t="shared" si="25"/>
        <v>1383</v>
      </c>
    </row>
    <row r="1423" customHeight="1" spans="2:2">
      <c r="B1423">
        <f t="shared" si="25"/>
        <v>1384</v>
      </c>
    </row>
    <row r="1424" customHeight="1" spans="2:2">
      <c r="B1424">
        <f t="shared" si="25"/>
        <v>1385</v>
      </c>
    </row>
    <row r="1425" customHeight="1" spans="2:2">
      <c r="B1425">
        <f t="shared" si="25"/>
        <v>1386</v>
      </c>
    </row>
    <row r="1426" customHeight="1" spans="2:2">
      <c r="B1426">
        <f t="shared" si="25"/>
        <v>1387</v>
      </c>
    </row>
    <row r="1427" customHeight="1" spans="2:2">
      <c r="B1427">
        <f t="shared" si="25"/>
        <v>1388</v>
      </c>
    </row>
    <row r="1428" customHeight="1" spans="2:2">
      <c r="B1428">
        <f t="shared" si="25"/>
        <v>1389</v>
      </c>
    </row>
    <row r="1429" customHeight="1" spans="2:2">
      <c r="B1429">
        <f t="shared" si="25"/>
        <v>1390</v>
      </c>
    </row>
    <row r="1430" customHeight="1" spans="2:2">
      <c r="B1430">
        <f t="shared" si="25"/>
        <v>1391</v>
      </c>
    </row>
    <row r="1431" customHeight="1" spans="2:2">
      <c r="B1431">
        <f t="shared" si="25"/>
        <v>1392</v>
      </c>
    </row>
    <row r="1432" customHeight="1" spans="2:2">
      <c r="B1432">
        <f t="shared" si="25"/>
        <v>1393</v>
      </c>
    </row>
    <row r="1433" customHeight="1" spans="2:2">
      <c r="B1433">
        <f t="shared" si="25"/>
        <v>1394</v>
      </c>
    </row>
    <row r="1434" customHeight="1" spans="2:2">
      <c r="B1434">
        <f t="shared" si="25"/>
        <v>1395</v>
      </c>
    </row>
    <row r="1435" customHeight="1" spans="2:2">
      <c r="B1435">
        <f t="shared" si="25"/>
        <v>1396</v>
      </c>
    </row>
    <row r="1436" customHeight="1" spans="2:2">
      <c r="B1436">
        <f t="shared" si="25"/>
        <v>1397</v>
      </c>
    </row>
    <row r="1437" customHeight="1" spans="2:2">
      <c r="B1437">
        <f t="shared" si="25"/>
        <v>1398</v>
      </c>
    </row>
    <row r="1438" customHeight="1" spans="2:2">
      <c r="B1438">
        <f t="shared" si="25"/>
        <v>1399</v>
      </c>
    </row>
    <row r="1439" customHeight="1" spans="2:2">
      <c r="B1439">
        <f t="shared" si="25"/>
        <v>1400</v>
      </c>
    </row>
    <row r="1440" customHeight="1" spans="2:2">
      <c r="B1440">
        <f t="shared" si="25"/>
        <v>1401</v>
      </c>
    </row>
    <row r="1441" customHeight="1" spans="2:2">
      <c r="B1441">
        <f t="shared" si="25"/>
        <v>1402</v>
      </c>
    </row>
    <row r="1442" customHeight="1" spans="2:2">
      <c r="B1442">
        <f t="shared" si="25"/>
        <v>1403</v>
      </c>
    </row>
    <row r="1443" customHeight="1" spans="2:2">
      <c r="B1443">
        <f t="shared" si="25"/>
        <v>1404</v>
      </c>
    </row>
    <row r="1444" customHeight="1" spans="2:2">
      <c r="B1444">
        <f t="shared" si="25"/>
        <v>1405</v>
      </c>
    </row>
    <row r="1445" customHeight="1" spans="2:2">
      <c r="B1445">
        <f t="shared" si="25"/>
        <v>1406</v>
      </c>
    </row>
    <row r="1446" customHeight="1" spans="2:2">
      <c r="B1446">
        <f t="shared" si="25"/>
        <v>1407</v>
      </c>
    </row>
    <row r="1447" customHeight="1" spans="2:2">
      <c r="B1447">
        <f t="shared" si="25"/>
        <v>1408</v>
      </c>
    </row>
    <row r="1448" customHeight="1" spans="2:2">
      <c r="B1448">
        <f t="shared" ref="B1448:B1511" si="26">1+B1447</f>
        <v>1409</v>
      </c>
    </row>
    <row r="1449" customHeight="1" spans="2:2">
      <c r="B1449">
        <f t="shared" si="26"/>
        <v>1410</v>
      </c>
    </row>
    <row r="1450" customHeight="1" spans="2:2">
      <c r="B1450">
        <f t="shared" si="26"/>
        <v>1411</v>
      </c>
    </row>
    <row r="1451" customHeight="1" spans="2:2">
      <c r="B1451">
        <f t="shared" si="26"/>
        <v>1412</v>
      </c>
    </row>
    <row r="1452" customHeight="1" spans="2:2">
      <c r="B1452">
        <f t="shared" si="26"/>
        <v>1413</v>
      </c>
    </row>
    <row r="1453" customHeight="1" spans="2:2">
      <c r="B1453">
        <f t="shared" si="26"/>
        <v>1414</v>
      </c>
    </row>
    <row r="1454" customHeight="1" spans="2:2">
      <c r="B1454">
        <f t="shared" si="26"/>
        <v>1415</v>
      </c>
    </row>
    <row r="1455" customHeight="1" spans="2:2">
      <c r="B1455">
        <f t="shared" si="26"/>
        <v>1416</v>
      </c>
    </row>
    <row r="1456" customHeight="1" spans="2:2">
      <c r="B1456">
        <f t="shared" si="26"/>
        <v>1417</v>
      </c>
    </row>
    <row r="1457" customHeight="1" spans="2:2">
      <c r="B1457">
        <f t="shared" si="26"/>
        <v>1418</v>
      </c>
    </row>
    <row r="1458" customHeight="1" spans="2:2">
      <c r="B1458">
        <f t="shared" si="26"/>
        <v>1419</v>
      </c>
    </row>
    <row r="1459" customHeight="1" spans="2:2">
      <c r="B1459">
        <f t="shared" si="26"/>
        <v>1420</v>
      </c>
    </row>
    <row r="1460" customHeight="1" spans="2:2">
      <c r="B1460">
        <f t="shared" si="26"/>
        <v>1421</v>
      </c>
    </row>
    <row r="1461" customHeight="1" spans="2:2">
      <c r="B1461">
        <f t="shared" si="26"/>
        <v>1422</v>
      </c>
    </row>
    <row r="1462" customHeight="1" spans="2:2">
      <c r="B1462">
        <f t="shared" si="26"/>
        <v>1423</v>
      </c>
    </row>
    <row r="1463" customHeight="1" spans="2:2">
      <c r="B1463">
        <f t="shared" si="26"/>
        <v>1424</v>
      </c>
    </row>
    <row r="1464" customHeight="1" spans="2:2">
      <c r="B1464">
        <f t="shared" si="26"/>
        <v>1425</v>
      </c>
    </row>
    <row r="1465" customHeight="1" spans="2:2">
      <c r="B1465">
        <f t="shared" si="26"/>
        <v>1426</v>
      </c>
    </row>
    <row r="1466" customHeight="1" spans="2:2">
      <c r="B1466">
        <f t="shared" si="26"/>
        <v>1427</v>
      </c>
    </row>
    <row r="1467" customHeight="1" spans="2:2">
      <c r="B1467">
        <f t="shared" si="26"/>
        <v>1428</v>
      </c>
    </row>
    <row r="1468" customHeight="1" spans="2:2">
      <c r="B1468">
        <f t="shared" si="26"/>
        <v>1429</v>
      </c>
    </row>
    <row r="1469" customHeight="1" spans="2:2">
      <c r="B1469">
        <f t="shared" si="26"/>
        <v>1430</v>
      </c>
    </row>
    <row r="1470" customHeight="1" spans="2:2">
      <c r="B1470">
        <f t="shared" si="26"/>
        <v>1431</v>
      </c>
    </row>
    <row r="1471" customHeight="1" spans="2:2">
      <c r="B1471">
        <f t="shared" si="26"/>
        <v>1432</v>
      </c>
    </row>
    <row r="1472" customHeight="1" spans="2:2">
      <c r="B1472">
        <f t="shared" si="26"/>
        <v>1433</v>
      </c>
    </row>
    <row r="1473" customHeight="1" spans="2:2">
      <c r="B1473">
        <f t="shared" si="26"/>
        <v>1434</v>
      </c>
    </row>
    <row r="1474" customHeight="1" spans="2:2">
      <c r="B1474">
        <f t="shared" si="26"/>
        <v>1435</v>
      </c>
    </row>
    <row r="1475" customHeight="1" spans="2:2">
      <c r="B1475">
        <f t="shared" si="26"/>
        <v>1436</v>
      </c>
    </row>
    <row r="1476" customHeight="1" spans="2:2">
      <c r="B1476">
        <f t="shared" si="26"/>
        <v>1437</v>
      </c>
    </row>
    <row r="1477" customHeight="1" spans="2:2">
      <c r="B1477">
        <f t="shared" si="26"/>
        <v>1438</v>
      </c>
    </row>
    <row r="1478" customHeight="1" spans="2:2">
      <c r="B1478">
        <f t="shared" si="26"/>
        <v>1439</v>
      </c>
    </row>
    <row r="1479" customHeight="1" spans="2:2">
      <c r="B1479">
        <f t="shared" si="26"/>
        <v>1440</v>
      </c>
    </row>
    <row r="1480" customHeight="1" spans="2:2">
      <c r="B1480">
        <f t="shared" si="26"/>
        <v>1441</v>
      </c>
    </row>
    <row r="1481" customHeight="1" spans="2:2">
      <c r="B1481">
        <f t="shared" si="26"/>
        <v>1442</v>
      </c>
    </row>
    <row r="1482" customHeight="1" spans="2:2">
      <c r="B1482">
        <f t="shared" si="26"/>
        <v>1443</v>
      </c>
    </row>
    <row r="1483" customHeight="1" spans="2:2">
      <c r="B1483">
        <f t="shared" si="26"/>
        <v>1444</v>
      </c>
    </row>
    <row r="1484" customHeight="1" spans="2:2">
      <c r="B1484">
        <f t="shared" si="26"/>
        <v>1445</v>
      </c>
    </row>
    <row r="1485" customHeight="1" spans="2:2">
      <c r="B1485">
        <f t="shared" si="26"/>
        <v>1446</v>
      </c>
    </row>
    <row r="1486" customHeight="1" spans="2:2">
      <c r="B1486">
        <f t="shared" si="26"/>
        <v>1447</v>
      </c>
    </row>
    <row r="1487" customHeight="1" spans="2:2">
      <c r="B1487">
        <f t="shared" si="26"/>
        <v>1448</v>
      </c>
    </row>
    <row r="1488" customHeight="1" spans="2:2">
      <c r="B1488">
        <f t="shared" si="26"/>
        <v>1449</v>
      </c>
    </row>
    <row r="1489" customHeight="1" spans="2:2">
      <c r="B1489">
        <f t="shared" si="26"/>
        <v>1450</v>
      </c>
    </row>
    <row r="1490" customHeight="1" spans="2:2">
      <c r="B1490">
        <f t="shared" si="26"/>
        <v>1451</v>
      </c>
    </row>
    <row r="1491" customHeight="1" spans="2:2">
      <c r="B1491">
        <f t="shared" si="26"/>
        <v>1452</v>
      </c>
    </row>
    <row r="1492" customHeight="1" spans="2:2">
      <c r="B1492">
        <f t="shared" si="26"/>
        <v>1453</v>
      </c>
    </row>
    <row r="1493" customHeight="1" spans="2:2">
      <c r="B1493">
        <f t="shared" si="26"/>
        <v>1454</v>
      </c>
    </row>
    <row r="1494" customHeight="1" spans="2:2">
      <c r="B1494">
        <f t="shared" si="26"/>
        <v>1455</v>
      </c>
    </row>
    <row r="1495" customHeight="1" spans="2:2">
      <c r="B1495">
        <f t="shared" si="26"/>
        <v>1456</v>
      </c>
    </row>
    <row r="1496" customHeight="1" spans="2:2">
      <c r="B1496">
        <f t="shared" si="26"/>
        <v>1457</v>
      </c>
    </row>
    <row r="1497" customHeight="1" spans="2:2">
      <c r="B1497">
        <f t="shared" si="26"/>
        <v>1458</v>
      </c>
    </row>
    <row r="1498" customHeight="1" spans="2:2">
      <c r="B1498">
        <f t="shared" si="26"/>
        <v>1459</v>
      </c>
    </row>
    <row r="1499" customHeight="1" spans="2:2">
      <c r="B1499">
        <f t="shared" si="26"/>
        <v>1460</v>
      </c>
    </row>
    <row r="1500" customHeight="1" spans="2:2">
      <c r="B1500">
        <f t="shared" si="26"/>
        <v>1461</v>
      </c>
    </row>
    <row r="1501" customHeight="1" spans="2:2">
      <c r="B1501">
        <f t="shared" si="26"/>
        <v>1462</v>
      </c>
    </row>
    <row r="1502" customHeight="1" spans="2:2">
      <c r="B1502">
        <f t="shared" si="26"/>
        <v>1463</v>
      </c>
    </row>
    <row r="1503" customHeight="1" spans="2:2">
      <c r="B1503">
        <f t="shared" si="26"/>
        <v>1464</v>
      </c>
    </row>
    <row r="1504" customHeight="1" spans="2:2">
      <c r="B1504">
        <f t="shared" si="26"/>
        <v>1465</v>
      </c>
    </row>
    <row r="1505" customHeight="1" spans="2:2">
      <c r="B1505">
        <f t="shared" si="26"/>
        <v>1466</v>
      </c>
    </row>
    <row r="1506" customHeight="1" spans="2:2">
      <c r="B1506">
        <f t="shared" si="26"/>
        <v>1467</v>
      </c>
    </row>
    <row r="1507" customHeight="1" spans="2:2">
      <c r="B1507">
        <f t="shared" si="26"/>
        <v>1468</v>
      </c>
    </row>
    <row r="1508" customHeight="1" spans="2:2">
      <c r="B1508">
        <f t="shared" si="26"/>
        <v>1469</v>
      </c>
    </row>
    <row r="1509" customHeight="1" spans="2:2">
      <c r="B1509">
        <f t="shared" si="26"/>
        <v>1470</v>
      </c>
    </row>
    <row r="1510" customHeight="1" spans="2:2">
      <c r="B1510">
        <f t="shared" si="26"/>
        <v>1471</v>
      </c>
    </row>
    <row r="1511" customHeight="1" spans="2:2">
      <c r="B1511">
        <f t="shared" si="26"/>
        <v>1472</v>
      </c>
    </row>
    <row r="1512" customHeight="1" spans="2:2">
      <c r="B1512">
        <f t="shared" ref="B1512:B1575" si="27">1+B1511</f>
        <v>1473</v>
      </c>
    </row>
    <row r="1513" customHeight="1" spans="2:2">
      <c r="B1513">
        <f t="shared" si="27"/>
        <v>1474</v>
      </c>
    </row>
    <row r="1514" customHeight="1" spans="2:2">
      <c r="B1514">
        <f t="shared" si="27"/>
        <v>1475</v>
      </c>
    </row>
    <row r="1515" customHeight="1" spans="2:2">
      <c r="B1515">
        <f t="shared" si="27"/>
        <v>1476</v>
      </c>
    </row>
    <row r="1516" customHeight="1" spans="2:2">
      <c r="B1516">
        <f t="shared" si="27"/>
        <v>1477</v>
      </c>
    </row>
    <row r="1517" customHeight="1" spans="2:2">
      <c r="B1517">
        <f t="shared" si="27"/>
        <v>1478</v>
      </c>
    </row>
    <row r="1518" customHeight="1" spans="2:2">
      <c r="B1518">
        <f t="shared" si="27"/>
        <v>1479</v>
      </c>
    </row>
    <row r="1519" customHeight="1" spans="2:2">
      <c r="B1519">
        <f t="shared" si="27"/>
        <v>1480</v>
      </c>
    </row>
    <row r="1520" customHeight="1" spans="2:2">
      <c r="B1520">
        <f t="shared" si="27"/>
        <v>1481</v>
      </c>
    </row>
    <row r="1521" customHeight="1" spans="2:2">
      <c r="B1521">
        <f t="shared" si="27"/>
        <v>1482</v>
      </c>
    </row>
    <row r="1522" customHeight="1" spans="2:2">
      <c r="B1522">
        <f t="shared" si="27"/>
        <v>1483</v>
      </c>
    </row>
    <row r="1523" customHeight="1" spans="2:2">
      <c r="B1523">
        <f t="shared" si="27"/>
        <v>1484</v>
      </c>
    </row>
    <row r="1524" customHeight="1" spans="2:2">
      <c r="B1524">
        <f t="shared" si="27"/>
        <v>1485</v>
      </c>
    </row>
    <row r="1525" customHeight="1" spans="2:2">
      <c r="B1525">
        <f t="shared" si="27"/>
        <v>1486</v>
      </c>
    </row>
    <row r="1526" customHeight="1" spans="2:2">
      <c r="B1526">
        <f t="shared" si="27"/>
        <v>1487</v>
      </c>
    </row>
    <row r="1527" customHeight="1" spans="2:2">
      <c r="B1527">
        <f t="shared" si="27"/>
        <v>1488</v>
      </c>
    </row>
    <row r="1528" customHeight="1" spans="2:2">
      <c r="B1528">
        <f t="shared" si="27"/>
        <v>1489</v>
      </c>
    </row>
    <row r="1529" customHeight="1" spans="2:2">
      <c r="B1529">
        <f t="shared" si="27"/>
        <v>1490</v>
      </c>
    </row>
    <row r="1530" customHeight="1" spans="2:2">
      <c r="B1530">
        <f t="shared" si="27"/>
        <v>1491</v>
      </c>
    </row>
    <row r="1531" customHeight="1" spans="2:2">
      <c r="B1531">
        <f t="shared" si="27"/>
        <v>1492</v>
      </c>
    </row>
    <row r="1532" customHeight="1" spans="2:2">
      <c r="B1532">
        <f t="shared" si="27"/>
        <v>1493</v>
      </c>
    </row>
    <row r="1533" customHeight="1" spans="2:2">
      <c r="B1533">
        <f t="shared" si="27"/>
        <v>1494</v>
      </c>
    </row>
    <row r="1534" customHeight="1" spans="2:2">
      <c r="B1534">
        <f t="shared" si="27"/>
        <v>1495</v>
      </c>
    </row>
    <row r="1535" customHeight="1" spans="2:2">
      <c r="B1535">
        <f t="shared" si="27"/>
        <v>1496</v>
      </c>
    </row>
    <row r="1536" customHeight="1" spans="2:2">
      <c r="B1536">
        <f t="shared" si="27"/>
        <v>1497</v>
      </c>
    </row>
    <row r="1537" customHeight="1" spans="2:2">
      <c r="B1537">
        <f t="shared" si="27"/>
        <v>1498</v>
      </c>
    </row>
    <row r="1538" customHeight="1" spans="2:2">
      <c r="B1538">
        <f t="shared" si="27"/>
        <v>1499</v>
      </c>
    </row>
    <row r="1539" customHeight="1" spans="2:2">
      <c r="B1539">
        <f t="shared" si="27"/>
        <v>1500</v>
      </c>
    </row>
    <row r="1540" customHeight="1" spans="2:2">
      <c r="B1540">
        <f t="shared" si="27"/>
        <v>1501</v>
      </c>
    </row>
    <row r="1541" customHeight="1" spans="2:2">
      <c r="B1541">
        <f t="shared" si="27"/>
        <v>1502</v>
      </c>
    </row>
    <row r="1542" customHeight="1" spans="2:2">
      <c r="B1542">
        <f t="shared" si="27"/>
        <v>1503</v>
      </c>
    </row>
    <row r="1543" customHeight="1" spans="2:2">
      <c r="B1543">
        <f t="shared" si="27"/>
        <v>1504</v>
      </c>
    </row>
    <row r="1544" customHeight="1" spans="2:2">
      <c r="B1544">
        <f t="shared" si="27"/>
        <v>1505</v>
      </c>
    </row>
    <row r="1545" customHeight="1" spans="2:2">
      <c r="B1545">
        <f t="shared" si="27"/>
        <v>1506</v>
      </c>
    </row>
    <row r="1546" customHeight="1" spans="2:2">
      <c r="B1546">
        <f t="shared" si="27"/>
        <v>1507</v>
      </c>
    </row>
    <row r="1547" customHeight="1" spans="2:2">
      <c r="B1547">
        <f t="shared" si="27"/>
        <v>1508</v>
      </c>
    </row>
    <row r="1548" customHeight="1" spans="2:2">
      <c r="B1548">
        <f t="shared" si="27"/>
        <v>1509</v>
      </c>
    </row>
    <row r="1549" customHeight="1" spans="2:2">
      <c r="B1549">
        <f t="shared" si="27"/>
        <v>1510</v>
      </c>
    </row>
    <row r="1550" customHeight="1" spans="2:2">
      <c r="B1550">
        <f t="shared" si="27"/>
        <v>1511</v>
      </c>
    </row>
    <row r="1551" customHeight="1" spans="2:2">
      <c r="B1551">
        <f t="shared" si="27"/>
        <v>1512</v>
      </c>
    </row>
    <row r="1552" customHeight="1" spans="2:2">
      <c r="B1552">
        <f t="shared" si="27"/>
        <v>1513</v>
      </c>
    </row>
    <row r="1553" customHeight="1" spans="2:2">
      <c r="B1553">
        <f t="shared" si="27"/>
        <v>1514</v>
      </c>
    </row>
    <row r="1554" customHeight="1" spans="2:2">
      <c r="B1554">
        <f t="shared" si="27"/>
        <v>1515</v>
      </c>
    </row>
    <row r="1555" customHeight="1" spans="2:2">
      <c r="B1555">
        <f t="shared" si="27"/>
        <v>1516</v>
      </c>
    </row>
    <row r="1556" customHeight="1" spans="2:2">
      <c r="B1556">
        <f t="shared" si="27"/>
        <v>1517</v>
      </c>
    </row>
    <row r="1557" customHeight="1" spans="2:2">
      <c r="B1557">
        <f t="shared" si="27"/>
        <v>1518</v>
      </c>
    </row>
    <row r="1558" customHeight="1" spans="2:2">
      <c r="B1558">
        <f t="shared" si="27"/>
        <v>1519</v>
      </c>
    </row>
    <row r="1559" customHeight="1" spans="2:2">
      <c r="B1559">
        <f t="shared" si="27"/>
        <v>1520</v>
      </c>
    </row>
    <row r="1560" customHeight="1" spans="2:2">
      <c r="B1560">
        <f t="shared" si="27"/>
        <v>1521</v>
      </c>
    </row>
    <row r="1561" customHeight="1" spans="2:2">
      <c r="B1561">
        <f t="shared" si="27"/>
        <v>1522</v>
      </c>
    </row>
    <row r="1562" customHeight="1" spans="2:2">
      <c r="B1562">
        <f t="shared" si="27"/>
        <v>1523</v>
      </c>
    </row>
    <row r="1563" customHeight="1" spans="2:2">
      <c r="B1563">
        <f t="shared" si="27"/>
        <v>1524</v>
      </c>
    </row>
    <row r="1564" customHeight="1" spans="2:2">
      <c r="B1564">
        <f t="shared" si="27"/>
        <v>1525</v>
      </c>
    </row>
    <row r="1565" customHeight="1" spans="2:2">
      <c r="B1565">
        <f t="shared" si="27"/>
        <v>1526</v>
      </c>
    </row>
    <row r="1566" customHeight="1" spans="2:2">
      <c r="B1566">
        <f t="shared" si="27"/>
        <v>1527</v>
      </c>
    </row>
    <row r="1567" customHeight="1" spans="2:2">
      <c r="B1567">
        <f t="shared" si="27"/>
        <v>1528</v>
      </c>
    </row>
    <row r="1568" customHeight="1" spans="2:2">
      <c r="B1568">
        <f t="shared" si="27"/>
        <v>1529</v>
      </c>
    </row>
    <row r="1569" customHeight="1" spans="2:2">
      <c r="B1569">
        <f t="shared" si="27"/>
        <v>1530</v>
      </c>
    </row>
    <row r="1570" customHeight="1" spans="2:2">
      <c r="B1570">
        <f t="shared" si="27"/>
        <v>1531</v>
      </c>
    </row>
    <row r="1571" customHeight="1" spans="2:2">
      <c r="B1571">
        <f t="shared" si="27"/>
        <v>1532</v>
      </c>
    </row>
    <row r="1572" customHeight="1" spans="2:2">
      <c r="B1572">
        <f t="shared" si="27"/>
        <v>1533</v>
      </c>
    </row>
    <row r="1573" customHeight="1" spans="2:2">
      <c r="B1573">
        <f t="shared" si="27"/>
        <v>1534</v>
      </c>
    </row>
    <row r="1574" customHeight="1" spans="2:2">
      <c r="B1574">
        <f t="shared" si="27"/>
        <v>1535</v>
      </c>
    </row>
    <row r="1575" customHeight="1" spans="2:2">
      <c r="B1575">
        <f t="shared" si="27"/>
        <v>1536</v>
      </c>
    </row>
    <row r="1576" customHeight="1" spans="2:2">
      <c r="B1576">
        <f t="shared" ref="B1576:B1639" si="28">1+B1575</f>
        <v>1537</v>
      </c>
    </row>
    <row r="1577" customHeight="1" spans="2:2">
      <c r="B1577">
        <f t="shared" si="28"/>
        <v>1538</v>
      </c>
    </row>
    <row r="1578" customHeight="1" spans="2:2">
      <c r="B1578">
        <f t="shared" si="28"/>
        <v>1539</v>
      </c>
    </row>
    <row r="1579" customHeight="1" spans="2:2">
      <c r="B1579">
        <f t="shared" si="28"/>
        <v>1540</v>
      </c>
    </row>
    <row r="1580" customHeight="1" spans="2:2">
      <c r="B1580">
        <f t="shared" si="28"/>
        <v>1541</v>
      </c>
    </row>
    <row r="1581" customHeight="1" spans="2:2">
      <c r="B1581">
        <f t="shared" si="28"/>
        <v>1542</v>
      </c>
    </row>
    <row r="1582" customHeight="1" spans="2:2">
      <c r="B1582">
        <f t="shared" si="28"/>
        <v>1543</v>
      </c>
    </row>
    <row r="1583" customHeight="1" spans="2:2">
      <c r="B1583">
        <f t="shared" si="28"/>
        <v>1544</v>
      </c>
    </row>
    <row r="1584" customHeight="1" spans="2:2">
      <c r="B1584">
        <f t="shared" si="28"/>
        <v>1545</v>
      </c>
    </row>
    <row r="1585" customHeight="1" spans="2:2">
      <c r="B1585">
        <f t="shared" si="28"/>
        <v>1546</v>
      </c>
    </row>
    <row r="1586" customHeight="1" spans="2:2">
      <c r="B1586">
        <f t="shared" si="28"/>
        <v>1547</v>
      </c>
    </row>
    <row r="1587" customHeight="1" spans="2:2">
      <c r="B1587">
        <f t="shared" si="28"/>
        <v>1548</v>
      </c>
    </row>
    <row r="1588" customHeight="1" spans="2:2">
      <c r="B1588">
        <f t="shared" si="28"/>
        <v>1549</v>
      </c>
    </row>
    <row r="1589" customHeight="1" spans="2:2">
      <c r="B1589">
        <f t="shared" si="28"/>
        <v>1550</v>
      </c>
    </row>
    <row r="1590" customHeight="1" spans="2:2">
      <c r="B1590">
        <f t="shared" si="28"/>
        <v>1551</v>
      </c>
    </row>
    <row r="1591" customHeight="1" spans="2:2">
      <c r="B1591">
        <f t="shared" si="28"/>
        <v>1552</v>
      </c>
    </row>
    <row r="1592" customHeight="1" spans="2:2">
      <c r="B1592">
        <f t="shared" si="28"/>
        <v>1553</v>
      </c>
    </row>
    <row r="1593" customHeight="1" spans="2:2">
      <c r="B1593">
        <f t="shared" si="28"/>
        <v>1554</v>
      </c>
    </row>
    <row r="1594" customHeight="1" spans="2:2">
      <c r="B1594">
        <f t="shared" si="28"/>
        <v>1555</v>
      </c>
    </row>
    <row r="1595" customHeight="1" spans="2:2">
      <c r="B1595">
        <f t="shared" si="28"/>
        <v>1556</v>
      </c>
    </row>
    <row r="1596" customHeight="1" spans="2:2">
      <c r="B1596">
        <f t="shared" si="28"/>
        <v>1557</v>
      </c>
    </row>
    <row r="1597" customHeight="1" spans="2:2">
      <c r="B1597">
        <f t="shared" si="28"/>
        <v>1558</v>
      </c>
    </row>
    <row r="1598" customHeight="1" spans="2:2">
      <c r="B1598">
        <f t="shared" si="28"/>
        <v>1559</v>
      </c>
    </row>
    <row r="1599" customHeight="1" spans="2:2">
      <c r="B1599">
        <f t="shared" si="28"/>
        <v>1560</v>
      </c>
    </row>
    <row r="1600" customHeight="1" spans="2:2">
      <c r="B1600">
        <f t="shared" si="28"/>
        <v>1561</v>
      </c>
    </row>
    <row r="1601" customHeight="1" spans="2:2">
      <c r="B1601">
        <f t="shared" si="28"/>
        <v>1562</v>
      </c>
    </row>
    <row r="1602" customHeight="1" spans="2:2">
      <c r="B1602">
        <f t="shared" si="28"/>
        <v>1563</v>
      </c>
    </row>
    <row r="1603" customHeight="1" spans="2:2">
      <c r="B1603">
        <f t="shared" si="28"/>
        <v>1564</v>
      </c>
    </row>
    <row r="1604" customHeight="1" spans="2:2">
      <c r="B1604">
        <f t="shared" si="28"/>
        <v>1565</v>
      </c>
    </row>
    <row r="1605" customHeight="1" spans="2:2">
      <c r="B1605">
        <f t="shared" si="28"/>
        <v>1566</v>
      </c>
    </row>
    <row r="1606" customHeight="1" spans="2:2">
      <c r="B1606">
        <f t="shared" si="28"/>
        <v>1567</v>
      </c>
    </row>
    <row r="1607" customHeight="1" spans="2:2">
      <c r="B1607">
        <f t="shared" si="28"/>
        <v>1568</v>
      </c>
    </row>
    <row r="1608" customHeight="1" spans="2:2">
      <c r="B1608">
        <f t="shared" si="28"/>
        <v>1569</v>
      </c>
    </row>
    <row r="1609" customHeight="1" spans="2:2">
      <c r="B1609">
        <f t="shared" si="28"/>
        <v>1570</v>
      </c>
    </row>
    <row r="1610" customHeight="1" spans="2:2">
      <c r="B1610">
        <f t="shared" si="28"/>
        <v>1571</v>
      </c>
    </row>
    <row r="1611" customHeight="1" spans="2:2">
      <c r="B1611">
        <f t="shared" si="28"/>
        <v>1572</v>
      </c>
    </row>
    <row r="1612" customHeight="1" spans="2:2">
      <c r="B1612">
        <f t="shared" si="28"/>
        <v>1573</v>
      </c>
    </row>
    <row r="1613" customHeight="1" spans="2:2">
      <c r="B1613">
        <f t="shared" si="28"/>
        <v>1574</v>
      </c>
    </row>
    <row r="1614" customHeight="1" spans="2:2">
      <c r="B1614">
        <f t="shared" si="28"/>
        <v>1575</v>
      </c>
    </row>
    <row r="1615" customHeight="1" spans="2:2">
      <c r="B1615">
        <f t="shared" si="28"/>
        <v>1576</v>
      </c>
    </row>
    <row r="1616" customHeight="1" spans="2:2">
      <c r="B1616">
        <f t="shared" si="28"/>
        <v>1577</v>
      </c>
    </row>
    <row r="1617" customHeight="1" spans="2:2">
      <c r="B1617">
        <f t="shared" si="28"/>
        <v>1578</v>
      </c>
    </row>
    <row r="1618" customHeight="1" spans="2:2">
      <c r="B1618">
        <f t="shared" si="28"/>
        <v>1579</v>
      </c>
    </row>
    <row r="1619" customHeight="1" spans="2:2">
      <c r="B1619">
        <f t="shared" si="28"/>
        <v>1580</v>
      </c>
    </row>
    <row r="1620" customHeight="1" spans="2:2">
      <c r="B1620">
        <f t="shared" si="28"/>
        <v>1581</v>
      </c>
    </row>
    <row r="1621" customHeight="1" spans="2:2">
      <c r="B1621">
        <f t="shared" si="28"/>
        <v>1582</v>
      </c>
    </row>
    <row r="1622" customHeight="1" spans="2:2">
      <c r="B1622">
        <f t="shared" si="28"/>
        <v>1583</v>
      </c>
    </row>
    <row r="1623" customHeight="1" spans="2:2">
      <c r="B1623">
        <f t="shared" si="28"/>
        <v>1584</v>
      </c>
    </row>
    <row r="1624" customHeight="1" spans="2:2">
      <c r="B1624">
        <f t="shared" si="28"/>
        <v>1585</v>
      </c>
    </row>
    <row r="1625" customHeight="1" spans="2:2">
      <c r="B1625">
        <f t="shared" si="28"/>
        <v>1586</v>
      </c>
    </row>
    <row r="1626" customHeight="1" spans="2:2">
      <c r="B1626">
        <f t="shared" si="28"/>
        <v>1587</v>
      </c>
    </row>
    <row r="1627" customHeight="1" spans="2:2">
      <c r="B1627">
        <f t="shared" si="28"/>
        <v>1588</v>
      </c>
    </row>
    <row r="1628" customHeight="1" spans="2:2">
      <c r="B1628">
        <f t="shared" si="28"/>
        <v>1589</v>
      </c>
    </row>
    <row r="1629" customHeight="1" spans="2:2">
      <c r="B1629">
        <f t="shared" si="28"/>
        <v>1590</v>
      </c>
    </row>
    <row r="1630" customHeight="1" spans="2:2">
      <c r="B1630">
        <f t="shared" si="28"/>
        <v>1591</v>
      </c>
    </row>
    <row r="1631" customHeight="1" spans="2:2">
      <c r="B1631">
        <f t="shared" si="28"/>
        <v>1592</v>
      </c>
    </row>
    <row r="1632" customHeight="1" spans="2:2">
      <c r="B1632">
        <f t="shared" si="28"/>
        <v>1593</v>
      </c>
    </row>
    <row r="1633" customHeight="1" spans="2:2">
      <c r="B1633">
        <f t="shared" si="28"/>
        <v>1594</v>
      </c>
    </row>
    <row r="1634" customHeight="1" spans="2:2">
      <c r="B1634">
        <f t="shared" si="28"/>
        <v>1595</v>
      </c>
    </row>
    <row r="1635" customHeight="1" spans="2:2">
      <c r="B1635">
        <f t="shared" si="28"/>
        <v>1596</v>
      </c>
    </row>
    <row r="1636" customHeight="1" spans="2:2">
      <c r="B1636">
        <f t="shared" si="28"/>
        <v>1597</v>
      </c>
    </row>
    <row r="1637" customHeight="1" spans="2:2">
      <c r="B1637">
        <f t="shared" si="28"/>
        <v>1598</v>
      </c>
    </row>
    <row r="1638" customHeight="1" spans="2:2">
      <c r="B1638">
        <f t="shared" si="28"/>
        <v>1599</v>
      </c>
    </row>
    <row r="1639" customHeight="1" spans="2:2">
      <c r="B1639">
        <f t="shared" si="28"/>
        <v>1600</v>
      </c>
    </row>
    <row r="1640" customHeight="1" spans="2:2">
      <c r="B1640">
        <f t="shared" ref="B1640:B1703" si="29">1+B1639</f>
        <v>1601</v>
      </c>
    </row>
    <row r="1641" customHeight="1" spans="2:2">
      <c r="B1641">
        <f t="shared" si="29"/>
        <v>1602</v>
      </c>
    </row>
    <row r="1642" customHeight="1" spans="2:2">
      <c r="B1642">
        <f t="shared" si="29"/>
        <v>1603</v>
      </c>
    </row>
    <row r="1643" customHeight="1" spans="2:2">
      <c r="B1643">
        <f t="shared" si="29"/>
        <v>1604</v>
      </c>
    </row>
    <row r="1644" customHeight="1" spans="2:2">
      <c r="B1644">
        <f t="shared" si="29"/>
        <v>1605</v>
      </c>
    </row>
    <row r="1645" customHeight="1" spans="2:2">
      <c r="B1645">
        <f t="shared" si="29"/>
        <v>1606</v>
      </c>
    </row>
    <row r="1646" customHeight="1" spans="2:2">
      <c r="B1646">
        <f t="shared" si="29"/>
        <v>1607</v>
      </c>
    </row>
    <row r="1647" customHeight="1" spans="2:2">
      <c r="B1647">
        <f t="shared" si="29"/>
        <v>1608</v>
      </c>
    </row>
    <row r="1648" customHeight="1" spans="2:2">
      <c r="B1648">
        <f t="shared" si="29"/>
        <v>1609</v>
      </c>
    </row>
    <row r="1649" customHeight="1" spans="2:2">
      <c r="B1649">
        <f t="shared" si="29"/>
        <v>1610</v>
      </c>
    </row>
    <row r="1650" customHeight="1" spans="2:2">
      <c r="B1650">
        <f t="shared" si="29"/>
        <v>1611</v>
      </c>
    </row>
    <row r="1651" customHeight="1" spans="2:2">
      <c r="B1651">
        <f t="shared" si="29"/>
        <v>1612</v>
      </c>
    </row>
    <row r="1652" customHeight="1" spans="2:2">
      <c r="B1652">
        <f t="shared" si="29"/>
        <v>1613</v>
      </c>
    </row>
    <row r="1653" customHeight="1" spans="2:2">
      <c r="B1653">
        <f t="shared" si="29"/>
        <v>1614</v>
      </c>
    </row>
    <row r="1654" customHeight="1" spans="2:2">
      <c r="B1654">
        <f t="shared" si="29"/>
        <v>1615</v>
      </c>
    </row>
    <row r="1655" customHeight="1" spans="2:2">
      <c r="B1655">
        <f t="shared" si="29"/>
        <v>1616</v>
      </c>
    </row>
    <row r="1656" customHeight="1" spans="2:2">
      <c r="B1656">
        <f t="shared" si="29"/>
        <v>1617</v>
      </c>
    </row>
    <row r="1657" customHeight="1" spans="2:2">
      <c r="B1657">
        <f t="shared" si="29"/>
        <v>1618</v>
      </c>
    </row>
    <row r="1658" customHeight="1" spans="2:2">
      <c r="B1658">
        <f t="shared" si="29"/>
        <v>1619</v>
      </c>
    </row>
    <row r="1659" customHeight="1" spans="2:2">
      <c r="B1659">
        <f t="shared" si="29"/>
        <v>1620</v>
      </c>
    </row>
    <row r="1660" customHeight="1" spans="2:2">
      <c r="B1660">
        <f t="shared" si="29"/>
        <v>1621</v>
      </c>
    </row>
    <row r="1661" customHeight="1" spans="2:2">
      <c r="B1661">
        <f t="shared" si="29"/>
        <v>1622</v>
      </c>
    </row>
    <row r="1662" customHeight="1" spans="2:2">
      <c r="B1662">
        <f t="shared" si="29"/>
        <v>1623</v>
      </c>
    </row>
    <row r="1663" customHeight="1" spans="2:2">
      <c r="B1663">
        <f t="shared" si="29"/>
        <v>1624</v>
      </c>
    </row>
    <row r="1664" customHeight="1" spans="2:2">
      <c r="B1664">
        <f t="shared" si="29"/>
        <v>1625</v>
      </c>
    </row>
    <row r="1665" customHeight="1" spans="2:2">
      <c r="B1665">
        <f t="shared" si="29"/>
        <v>1626</v>
      </c>
    </row>
    <row r="1666" customHeight="1" spans="2:2">
      <c r="B1666">
        <f t="shared" si="29"/>
        <v>1627</v>
      </c>
    </row>
    <row r="1667" customHeight="1" spans="2:2">
      <c r="B1667">
        <f t="shared" si="29"/>
        <v>1628</v>
      </c>
    </row>
    <row r="1668" customHeight="1" spans="2:2">
      <c r="B1668">
        <f t="shared" si="29"/>
        <v>1629</v>
      </c>
    </row>
    <row r="1669" customHeight="1" spans="2:2">
      <c r="B1669">
        <f t="shared" si="29"/>
        <v>1630</v>
      </c>
    </row>
    <row r="1670" customHeight="1" spans="2:2">
      <c r="B1670">
        <f t="shared" si="29"/>
        <v>1631</v>
      </c>
    </row>
    <row r="1671" customHeight="1" spans="2:2">
      <c r="B1671">
        <f t="shared" si="29"/>
        <v>1632</v>
      </c>
    </row>
    <row r="1672" customHeight="1" spans="2:2">
      <c r="B1672">
        <f t="shared" si="29"/>
        <v>1633</v>
      </c>
    </row>
    <row r="1673" customHeight="1" spans="2:2">
      <c r="B1673">
        <f t="shared" si="29"/>
        <v>1634</v>
      </c>
    </row>
    <row r="1674" customHeight="1" spans="2:2">
      <c r="B1674">
        <f t="shared" si="29"/>
        <v>1635</v>
      </c>
    </row>
    <row r="1675" customHeight="1" spans="2:2">
      <c r="B1675">
        <f t="shared" si="29"/>
        <v>1636</v>
      </c>
    </row>
    <row r="1676" customHeight="1" spans="2:2">
      <c r="B1676">
        <f t="shared" si="29"/>
        <v>1637</v>
      </c>
    </row>
    <row r="1677" customHeight="1" spans="2:2">
      <c r="B1677">
        <f t="shared" si="29"/>
        <v>1638</v>
      </c>
    </row>
    <row r="1678" customHeight="1" spans="2:2">
      <c r="B1678">
        <f t="shared" si="29"/>
        <v>1639</v>
      </c>
    </row>
    <row r="1679" customHeight="1" spans="2:2">
      <c r="B1679">
        <f t="shared" si="29"/>
        <v>1640</v>
      </c>
    </row>
    <row r="1680" customHeight="1" spans="2:2">
      <c r="B1680">
        <f t="shared" si="29"/>
        <v>1641</v>
      </c>
    </row>
    <row r="1681" customHeight="1" spans="2:2">
      <c r="B1681">
        <f t="shared" si="29"/>
        <v>1642</v>
      </c>
    </row>
    <row r="1682" customHeight="1" spans="2:2">
      <c r="B1682">
        <f t="shared" si="29"/>
        <v>1643</v>
      </c>
    </row>
    <row r="1683" customHeight="1" spans="2:2">
      <c r="B1683">
        <f t="shared" si="29"/>
        <v>1644</v>
      </c>
    </row>
    <row r="1684" customHeight="1" spans="2:2">
      <c r="B1684">
        <f t="shared" si="29"/>
        <v>1645</v>
      </c>
    </row>
    <row r="1685" customHeight="1" spans="2:2">
      <c r="B1685">
        <f t="shared" si="29"/>
        <v>1646</v>
      </c>
    </row>
    <row r="1686" customHeight="1" spans="2:2">
      <c r="B1686">
        <f t="shared" si="29"/>
        <v>1647</v>
      </c>
    </row>
    <row r="1687" customHeight="1" spans="2:2">
      <c r="B1687">
        <f t="shared" si="29"/>
        <v>1648</v>
      </c>
    </row>
    <row r="1688" customHeight="1" spans="2:2">
      <c r="B1688">
        <f t="shared" si="29"/>
        <v>1649</v>
      </c>
    </row>
    <row r="1689" customHeight="1" spans="2:2">
      <c r="B1689">
        <f t="shared" si="29"/>
        <v>1650</v>
      </c>
    </row>
    <row r="1690" customHeight="1" spans="2:2">
      <c r="B1690">
        <f t="shared" si="29"/>
        <v>1651</v>
      </c>
    </row>
    <row r="1691" customHeight="1" spans="2:2">
      <c r="B1691">
        <f t="shared" si="29"/>
        <v>1652</v>
      </c>
    </row>
    <row r="1692" customHeight="1" spans="2:2">
      <c r="B1692">
        <f t="shared" si="29"/>
        <v>1653</v>
      </c>
    </row>
    <row r="1693" customHeight="1" spans="2:2">
      <c r="B1693">
        <f t="shared" si="29"/>
        <v>1654</v>
      </c>
    </row>
    <row r="1694" customHeight="1" spans="2:2">
      <c r="B1694">
        <f t="shared" si="29"/>
        <v>1655</v>
      </c>
    </row>
    <row r="1695" customHeight="1" spans="2:2">
      <c r="B1695">
        <f t="shared" si="29"/>
        <v>1656</v>
      </c>
    </row>
    <row r="1696" customHeight="1" spans="2:2">
      <c r="B1696">
        <f t="shared" si="29"/>
        <v>1657</v>
      </c>
    </row>
    <row r="1697" customHeight="1" spans="2:2">
      <c r="B1697">
        <f t="shared" si="29"/>
        <v>1658</v>
      </c>
    </row>
    <row r="1698" customHeight="1" spans="2:2">
      <c r="B1698">
        <f t="shared" si="29"/>
        <v>1659</v>
      </c>
    </row>
    <row r="1699" customHeight="1" spans="2:2">
      <c r="B1699">
        <f t="shared" si="29"/>
        <v>1660</v>
      </c>
    </row>
    <row r="1700" customHeight="1" spans="2:2">
      <c r="B1700">
        <f t="shared" si="29"/>
        <v>1661</v>
      </c>
    </row>
    <row r="1701" customHeight="1" spans="2:2">
      <c r="B1701">
        <f t="shared" si="29"/>
        <v>1662</v>
      </c>
    </row>
    <row r="1702" customHeight="1" spans="2:2">
      <c r="B1702">
        <f t="shared" si="29"/>
        <v>1663</v>
      </c>
    </row>
    <row r="1703" customHeight="1" spans="2:2">
      <c r="B1703">
        <f t="shared" si="29"/>
        <v>1664</v>
      </c>
    </row>
    <row r="1704" customHeight="1" spans="2:2">
      <c r="B1704">
        <f t="shared" ref="B1704:B1767" si="30">1+B1703</f>
        <v>1665</v>
      </c>
    </row>
    <row r="1705" customHeight="1" spans="2:2">
      <c r="B1705">
        <f t="shared" si="30"/>
        <v>1666</v>
      </c>
    </row>
    <row r="1706" customHeight="1" spans="2:2">
      <c r="B1706">
        <f t="shared" si="30"/>
        <v>1667</v>
      </c>
    </row>
    <row r="1707" customHeight="1" spans="2:2">
      <c r="B1707">
        <f t="shared" si="30"/>
        <v>1668</v>
      </c>
    </row>
    <row r="1708" customHeight="1" spans="2:2">
      <c r="B1708">
        <f t="shared" si="30"/>
        <v>1669</v>
      </c>
    </row>
    <row r="1709" customHeight="1" spans="2:2">
      <c r="B1709">
        <f t="shared" si="30"/>
        <v>1670</v>
      </c>
    </row>
    <row r="1710" customHeight="1" spans="2:2">
      <c r="B1710">
        <f t="shared" si="30"/>
        <v>1671</v>
      </c>
    </row>
    <row r="1711" customHeight="1" spans="2:2">
      <c r="B1711">
        <f t="shared" si="30"/>
        <v>1672</v>
      </c>
    </row>
    <row r="1712" customHeight="1" spans="2:2">
      <c r="B1712">
        <f t="shared" si="30"/>
        <v>1673</v>
      </c>
    </row>
    <row r="1713" customHeight="1" spans="2:2">
      <c r="B1713">
        <f t="shared" si="30"/>
        <v>1674</v>
      </c>
    </row>
    <row r="1714" customHeight="1" spans="2:2">
      <c r="B1714">
        <f t="shared" si="30"/>
        <v>1675</v>
      </c>
    </row>
    <row r="1715" customHeight="1" spans="2:2">
      <c r="B1715">
        <f t="shared" si="30"/>
        <v>1676</v>
      </c>
    </row>
    <row r="1716" customHeight="1" spans="2:2">
      <c r="B1716">
        <f t="shared" si="30"/>
        <v>1677</v>
      </c>
    </row>
    <row r="1717" customHeight="1" spans="2:2">
      <c r="B1717">
        <f t="shared" si="30"/>
        <v>1678</v>
      </c>
    </row>
    <row r="1718" customHeight="1" spans="2:2">
      <c r="B1718">
        <f t="shared" si="30"/>
        <v>1679</v>
      </c>
    </row>
    <row r="1719" customHeight="1" spans="2:2">
      <c r="B1719">
        <f t="shared" si="30"/>
        <v>1680</v>
      </c>
    </row>
    <row r="1720" customHeight="1" spans="2:2">
      <c r="B1720">
        <f t="shared" si="30"/>
        <v>1681</v>
      </c>
    </row>
    <row r="1721" customHeight="1" spans="2:2">
      <c r="B1721">
        <f t="shared" si="30"/>
        <v>1682</v>
      </c>
    </row>
    <row r="1722" customHeight="1" spans="2:2">
      <c r="B1722">
        <f t="shared" si="30"/>
        <v>1683</v>
      </c>
    </row>
    <row r="1723" customHeight="1" spans="2:2">
      <c r="B1723">
        <f t="shared" si="30"/>
        <v>1684</v>
      </c>
    </row>
    <row r="1724" customHeight="1" spans="2:2">
      <c r="B1724">
        <f t="shared" si="30"/>
        <v>1685</v>
      </c>
    </row>
    <row r="1725" customHeight="1" spans="2:2">
      <c r="B1725">
        <f t="shared" si="30"/>
        <v>1686</v>
      </c>
    </row>
    <row r="1726" customHeight="1" spans="2:2">
      <c r="B1726">
        <f t="shared" si="30"/>
        <v>1687</v>
      </c>
    </row>
    <row r="1727" customHeight="1" spans="2:2">
      <c r="B1727">
        <f t="shared" si="30"/>
        <v>1688</v>
      </c>
    </row>
    <row r="1728" customHeight="1" spans="2:2">
      <c r="B1728">
        <f t="shared" si="30"/>
        <v>1689</v>
      </c>
    </row>
    <row r="1729" customHeight="1" spans="2:2">
      <c r="B1729">
        <f t="shared" si="30"/>
        <v>1690</v>
      </c>
    </row>
    <row r="1730" customHeight="1" spans="2:2">
      <c r="B1730">
        <f t="shared" si="30"/>
        <v>1691</v>
      </c>
    </row>
    <row r="1731" customHeight="1" spans="2:2">
      <c r="B1731">
        <f t="shared" si="30"/>
        <v>1692</v>
      </c>
    </row>
    <row r="1732" customHeight="1" spans="2:2">
      <c r="B1732">
        <f t="shared" si="30"/>
        <v>1693</v>
      </c>
    </row>
    <row r="1733" customHeight="1" spans="2:2">
      <c r="B1733">
        <f t="shared" si="30"/>
        <v>1694</v>
      </c>
    </row>
    <row r="1734" customHeight="1" spans="2:2">
      <c r="B1734">
        <f t="shared" si="30"/>
        <v>1695</v>
      </c>
    </row>
    <row r="1735" customHeight="1" spans="2:2">
      <c r="B1735">
        <f t="shared" si="30"/>
        <v>1696</v>
      </c>
    </row>
    <row r="1736" customHeight="1" spans="2:2">
      <c r="B1736">
        <f t="shared" si="30"/>
        <v>1697</v>
      </c>
    </row>
    <row r="1737" customHeight="1" spans="2:2">
      <c r="B1737">
        <f t="shared" si="30"/>
        <v>1698</v>
      </c>
    </row>
    <row r="1738" customHeight="1" spans="2:2">
      <c r="B1738">
        <f t="shared" si="30"/>
        <v>1699</v>
      </c>
    </row>
    <row r="1739" customHeight="1" spans="2:2">
      <c r="B1739">
        <f t="shared" si="30"/>
        <v>1700</v>
      </c>
    </row>
    <row r="1740" customHeight="1" spans="2:2">
      <c r="B1740">
        <f t="shared" si="30"/>
        <v>1701</v>
      </c>
    </row>
    <row r="1741" customHeight="1" spans="2:2">
      <c r="B1741">
        <f t="shared" si="30"/>
        <v>1702</v>
      </c>
    </row>
    <row r="1742" customHeight="1" spans="2:2">
      <c r="B1742">
        <f t="shared" si="30"/>
        <v>1703</v>
      </c>
    </row>
    <row r="1743" customHeight="1" spans="2:2">
      <c r="B1743">
        <f t="shared" si="30"/>
        <v>1704</v>
      </c>
    </row>
    <row r="1744" customHeight="1" spans="2:2">
      <c r="B1744">
        <f t="shared" si="30"/>
        <v>1705</v>
      </c>
    </row>
    <row r="1745" customHeight="1" spans="2:2">
      <c r="B1745">
        <f t="shared" si="30"/>
        <v>1706</v>
      </c>
    </row>
    <row r="1746" customHeight="1" spans="2:2">
      <c r="B1746">
        <f t="shared" si="30"/>
        <v>1707</v>
      </c>
    </row>
    <row r="1747" customHeight="1" spans="2:2">
      <c r="B1747">
        <f t="shared" si="30"/>
        <v>1708</v>
      </c>
    </row>
    <row r="1748" customHeight="1" spans="2:2">
      <c r="B1748">
        <f t="shared" si="30"/>
        <v>1709</v>
      </c>
    </row>
    <row r="1749" customHeight="1" spans="2:2">
      <c r="B1749">
        <f t="shared" si="30"/>
        <v>1710</v>
      </c>
    </row>
    <row r="1750" customHeight="1" spans="2:2">
      <c r="B1750">
        <f t="shared" si="30"/>
        <v>1711</v>
      </c>
    </row>
    <row r="1751" customHeight="1" spans="2:2">
      <c r="B1751">
        <f t="shared" si="30"/>
        <v>1712</v>
      </c>
    </row>
    <row r="1752" customHeight="1" spans="2:2">
      <c r="B1752">
        <f t="shared" si="30"/>
        <v>1713</v>
      </c>
    </row>
    <row r="1753" customHeight="1" spans="2:2">
      <c r="B1753">
        <f t="shared" si="30"/>
        <v>1714</v>
      </c>
    </row>
    <row r="1754" customHeight="1" spans="2:2">
      <c r="B1754">
        <f t="shared" si="30"/>
        <v>1715</v>
      </c>
    </row>
    <row r="1755" customHeight="1" spans="2:2">
      <c r="B1755">
        <f t="shared" si="30"/>
        <v>1716</v>
      </c>
    </row>
    <row r="1756" customHeight="1" spans="2:2">
      <c r="B1756">
        <f t="shared" si="30"/>
        <v>1717</v>
      </c>
    </row>
    <row r="1757" customHeight="1" spans="2:2">
      <c r="B1757">
        <f t="shared" si="30"/>
        <v>1718</v>
      </c>
    </row>
    <row r="1758" customHeight="1" spans="2:2">
      <c r="B1758">
        <f t="shared" si="30"/>
        <v>1719</v>
      </c>
    </row>
    <row r="1759" customHeight="1" spans="2:2">
      <c r="B1759">
        <f t="shared" si="30"/>
        <v>1720</v>
      </c>
    </row>
    <row r="1760" customHeight="1" spans="2:2">
      <c r="B1760">
        <f t="shared" si="30"/>
        <v>1721</v>
      </c>
    </row>
    <row r="1761" customHeight="1" spans="2:2">
      <c r="B1761">
        <f t="shared" si="30"/>
        <v>1722</v>
      </c>
    </row>
    <row r="1762" customHeight="1" spans="2:2">
      <c r="B1762">
        <f t="shared" si="30"/>
        <v>1723</v>
      </c>
    </row>
    <row r="1763" customHeight="1" spans="2:2">
      <c r="B1763">
        <f t="shared" si="30"/>
        <v>1724</v>
      </c>
    </row>
    <row r="1764" customHeight="1" spans="2:2">
      <c r="B1764">
        <f t="shared" si="30"/>
        <v>1725</v>
      </c>
    </row>
    <row r="1765" customHeight="1" spans="2:2">
      <c r="B1765">
        <f t="shared" si="30"/>
        <v>1726</v>
      </c>
    </row>
    <row r="1766" customHeight="1" spans="2:2">
      <c r="B1766">
        <f t="shared" si="30"/>
        <v>1727</v>
      </c>
    </row>
    <row r="1767" customHeight="1" spans="2:2">
      <c r="B1767">
        <f t="shared" si="30"/>
        <v>1728</v>
      </c>
    </row>
    <row r="1768" customHeight="1" spans="2:2">
      <c r="B1768">
        <f t="shared" ref="B1768:B1831" si="31">1+B1767</f>
        <v>1729</v>
      </c>
    </row>
    <row r="1769" customHeight="1" spans="2:2">
      <c r="B1769">
        <f t="shared" si="31"/>
        <v>1730</v>
      </c>
    </row>
    <row r="1770" customHeight="1" spans="2:2">
      <c r="B1770">
        <f t="shared" si="31"/>
        <v>1731</v>
      </c>
    </row>
    <row r="1771" customHeight="1" spans="2:2">
      <c r="B1771">
        <f t="shared" si="31"/>
        <v>1732</v>
      </c>
    </row>
    <row r="1772" customHeight="1" spans="2:2">
      <c r="B1772">
        <f t="shared" si="31"/>
        <v>1733</v>
      </c>
    </row>
    <row r="1773" customHeight="1" spans="2:2">
      <c r="B1773">
        <f t="shared" si="31"/>
        <v>1734</v>
      </c>
    </row>
    <row r="1774" customHeight="1" spans="2:2">
      <c r="B1774">
        <f t="shared" si="31"/>
        <v>1735</v>
      </c>
    </row>
    <row r="1775" customHeight="1" spans="2:2">
      <c r="B1775">
        <f t="shared" si="31"/>
        <v>1736</v>
      </c>
    </row>
    <row r="1776" customHeight="1" spans="2:2">
      <c r="B1776">
        <f t="shared" si="31"/>
        <v>1737</v>
      </c>
    </row>
    <row r="1777" customHeight="1" spans="2:2">
      <c r="B1777">
        <f t="shared" si="31"/>
        <v>1738</v>
      </c>
    </row>
    <row r="1778" customHeight="1" spans="2:2">
      <c r="B1778">
        <f t="shared" si="31"/>
        <v>1739</v>
      </c>
    </row>
    <row r="1779" customHeight="1" spans="2:2">
      <c r="B1779">
        <f t="shared" si="31"/>
        <v>1740</v>
      </c>
    </row>
    <row r="1780" customHeight="1" spans="2:2">
      <c r="B1780">
        <f t="shared" si="31"/>
        <v>1741</v>
      </c>
    </row>
    <row r="1781" customHeight="1" spans="2:2">
      <c r="B1781">
        <f t="shared" si="31"/>
        <v>1742</v>
      </c>
    </row>
    <row r="1782" customHeight="1" spans="2:2">
      <c r="B1782">
        <f t="shared" si="31"/>
        <v>1743</v>
      </c>
    </row>
    <row r="1783" customHeight="1" spans="2:2">
      <c r="B1783">
        <f t="shared" si="31"/>
        <v>1744</v>
      </c>
    </row>
    <row r="1784" customHeight="1" spans="2:2">
      <c r="B1784">
        <f t="shared" si="31"/>
        <v>1745</v>
      </c>
    </row>
    <row r="1785" customHeight="1" spans="2:2">
      <c r="B1785">
        <f t="shared" si="31"/>
        <v>1746</v>
      </c>
    </row>
    <row r="1786" customHeight="1" spans="2:2">
      <c r="B1786">
        <f t="shared" si="31"/>
        <v>1747</v>
      </c>
    </row>
    <row r="1787" customHeight="1" spans="2:2">
      <c r="B1787">
        <f t="shared" si="31"/>
        <v>1748</v>
      </c>
    </row>
    <row r="1788" customHeight="1" spans="2:2">
      <c r="B1788">
        <f t="shared" si="31"/>
        <v>1749</v>
      </c>
    </row>
    <row r="1789" customHeight="1" spans="2:2">
      <c r="B1789">
        <f t="shared" si="31"/>
        <v>1750</v>
      </c>
    </row>
    <row r="1790" customHeight="1" spans="2:2">
      <c r="B1790">
        <f t="shared" si="31"/>
        <v>1751</v>
      </c>
    </row>
    <row r="1791" customHeight="1" spans="2:2">
      <c r="B1791">
        <f t="shared" si="31"/>
        <v>1752</v>
      </c>
    </row>
    <row r="1792" customHeight="1" spans="2:2">
      <c r="B1792">
        <f t="shared" si="31"/>
        <v>1753</v>
      </c>
    </row>
    <row r="1793" customHeight="1" spans="2:2">
      <c r="B1793">
        <f t="shared" si="31"/>
        <v>1754</v>
      </c>
    </row>
    <row r="1794" customHeight="1" spans="2:2">
      <c r="B1794">
        <f t="shared" si="31"/>
        <v>1755</v>
      </c>
    </row>
    <row r="1795" customHeight="1" spans="2:2">
      <c r="B1795">
        <f t="shared" si="31"/>
        <v>1756</v>
      </c>
    </row>
    <row r="1796" customHeight="1" spans="2:2">
      <c r="B1796">
        <f t="shared" si="31"/>
        <v>1757</v>
      </c>
    </row>
    <row r="1797" customHeight="1" spans="2:2">
      <c r="B1797">
        <f t="shared" si="31"/>
        <v>1758</v>
      </c>
    </row>
    <row r="1798" customHeight="1" spans="2:2">
      <c r="B1798">
        <f t="shared" si="31"/>
        <v>1759</v>
      </c>
    </row>
    <row r="1799" customHeight="1" spans="2:2">
      <c r="B1799">
        <f t="shared" si="31"/>
        <v>1760</v>
      </c>
    </row>
    <row r="1800" customHeight="1" spans="2:2">
      <c r="B1800">
        <f t="shared" si="31"/>
        <v>1761</v>
      </c>
    </row>
    <row r="1801" customHeight="1" spans="2:2">
      <c r="B1801">
        <f t="shared" si="31"/>
        <v>1762</v>
      </c>
    </row>
    <row r="1802" customHeight="1" spans="2:2">
      <c r="B1802">
        <f t="shared" si="31"/>
        <v>1763</v>
      </c>
    </row>
    <row r="1803" customHeight="1" spans="2:2">
      <c r="B1803">
        <f t="shared" si="31"/>
        <v>1764</v>
      </c>
    </row>
    <row r="1804" customHeight="1" spans="2:2">
      <c r="B1804">
        <f t="shared" si="31"/>
        <v>1765</v>
      </c>
    </row>
    <row r="1805" customHeight="1" spans="2:2">
      <c r="B1805">
        <f t="shared" si="31"/>
        <v>1766</v>
      </c>
    </row>
    <row r="1806" customHeight="1" spans="2:2">
      <c r="B1806">
        <f t="shared" si="31"/>
        <v>1767</v>
      </c>
    </row>
    <row r="1807" customHeight="1" spans="2:2">
      <c r="B1807">
        <f t="shared" si="31"/>
        <v>1768</v>
      </c>
    </row>
    <row r="1808" customHeight="1" spans="2:2">
      <c r="B1808">
        <f t="shared" si="31"/>
        <v>1769</v>
      </c>
    </row>
    <row r="1809" customHeight="1" spans="2:2">
      <c r="B1809">
        <f t="shared" si="31"/>
        <v>1770</v>
      </c>
    </row>
    <row r="1810" customHeight="1" spans="2:2">
      <c r="B1810">
        <f t="shared" si="31"/>
        <v>1771</v>
      </c>
    </row>
    <row r="1811" customHeight="1" spans="2:2">
      <c r="B1811">
        <f t="shared" si="31"/>
        <v>1772</v>
      </c>
    </row>
    <row r="1812" customHeight="1" spans="2:2">
      <c r="B1812">
        <f t="shared" si="31"/>
        <v>1773</v>
      </c>
    </row>
    <row r="1813" customHeight="1" spans="2:2">
      <c r="B1813">
        <f t="shared" si="31"/>
        <v>1774</v>
      </c>
    </row>
    <row r="1814" customHeight="1" spans="2:2">
      <c r="B1814">
        <f t="shared" si="31"/>
        <v>1775</v>
      </c>
    </row>
    <row r="1815" customHeight="1" spans="2:2">
      <c r="B1815">
        <f t="shared" si="31"/>
        <v>1776</v>
      </c>
    </row>
    <row r="1816" customHeight="1" spans="2:2">
      <c r="B1816">
        <f t="shared" si="31"/>
        <v>1777</v>
      </c>
    </row>
    <row r="1817" customHeight="1" spans="2:2">
      <c r="B1817">
        <f t="shared" si="31"/>
        <v>1778</v>
      </c>
    </row>
    <row r="1818" customHeight="1" spans="2:2">
      <c r="B1818">
        <f t="shared" si="31"/>
        <v>1779</v>
      </c>
    </row>
    <row r="1819" customHeight="1" spans="2:2">
      <c r="B1819">
        <f t="shared" si="31"/>
        <v>1780</v>
      </c>
    </row>
    <row r="1820" customHeight="1" spans="2:2">
      <c r="B1820">
        <f t="shared" si="31"/>
        <v>1781</v>
      </c>
    </row>
    <row r="1821" customHeight="1" spans="2:2">
      <c r="B1821">
        <f t="shared" si="31"/>
        <v>1782</v>
      </c>
    </row>
    <row r="1822" customHeight="1" spans="2:2">
      <c r="B1822">
        <f t="shared" si="31"/>
        <v>1783</v>
      </c>
    </row>
    <row r="1823" customHeight="1" spans="2:2">
      <c r="B1823">
        <f t="shared" si="31"/>
        <v>1784</v>
      </c>
    </row>
    <row r="1824" customHeight="1" spans="2:2">
      <c r="B1824">
        <f t="shared" si="31"/>
        <v>1785</v>
      </c>
    </row>
    <row r="1825" customHeight="1" spans="2:2">
      <c r="B1825">
        <f t="shared" si="31"/>
        <v>1786</v>
      </c>
    </row>
    <row r="1826" customHeight="1" spans="2:2">
      <c r="B1826">
        <f t="shared" si="31"/>
        <v>1787</v>
      </c>
    </row>
    <row r="1827" customHeight="1" spans="2:2">
      <c r="B1827">
        <f t="shared" si="31"/>
        <v>1788</v>
      </c>
    </row>
    <row r="1828" customHeight="1" spans="2:2">
      <c r="B1828">
        <f t="shared" si="31"/>
        <v>1789</v>
      </c>
    </row>
    <row r="1829" customHeight="1" spans="2:2">
      <c r="B1829">
        <f t="shared" si="31"/>
        <v>1790</v>
      </c>
    </row>
    <row r="1830" customHeight="1" spans="2:2">
      <c r="B1830">
        <f t="shared" si="31"/>
        <v>1791</v>
      </c>
    </row>
    <row r="1831" customHeight="1" spans="2:2">
      <c r="B1831">
        <f t="shared" si="31"/>
        <v>1792</v>
      </c>
    </row>
    <row r="1832" customHeight="1" spans="2:2">
      <c r="B1832">
        <f t="shared" ref="B1832:B1895" si="32">1+B1831</f>
        <v>1793</v>
      </c>
    </row>
    <row r="1833" customHeight="1" spans="2:2">
      <c r="B1833">
        <f t="shared" si="32"/>
        <v>1794</v>
      </c>
    </row>
    <row r="1834" customHeight="1" spans="2:2">
      <c r="B1834">
        <f t="shared" si="32"/>
        <v>1795</v>
      </c>
    </row>
    <row r="1835" customHeight="1" spans="2:2">
      <c r="B1835">
        <f t="shared" si="32"/>
        <v>1796</v>
      </c>
    </row>
    <row r="1836" customHeight="1" spans="2:2">
      <c r="B1836">
        <f t="shared" si="32"/>
        <v>1797</v>
      </c>
    </row>
    <row r="1837" customHeight="1" spans="2:2">
      <c r="B1837">
        <f t="shared" si="32"/>
        <v>1798</v>
      </c>
    </row>
    <row r="1838" customHeight="1" spans="2:2">
      <c r="B1838">
        <f t="shared" si="32"/>
        <v>1799</v>
      </c>
    </row>
    <row r="1839" customHeight="1" spans="2:2">
      <c r="B1839">
        <f t="shared" si="32"/>
        <v>1800</v>
      </c>
    </row>
    <row r="1840" customHeight="1" spans="2:2">
      <c r="B1840">
        <f t="shared" si="32"/>
        <v>1801</v>
      </c>
    </row>
    <row r="1841" customHeight="1" spans="2:2">
      <c r="B1841">
        <f t="shared" si="32"/>
        <v>1802</v>
      </c>
    </row>
    <row r="1842" customHeight="1" spans="2:2">
      <c r="B1842">
        <f t="shared" si="32"/>
        <v>1803</v>
      </c>
    </row>
    <row r="1843" customHeight="1" spans="2:2">
      <c r="B1843">
        <f t="shared" si="32"/>
        <v>1804</v>
      </c>
    </row>
    <row r="1844" customHeight="1" spans="2:2">
      <c r="B1844">
        <f t="shared" si="32"/>
        <v>1805</v>
      </c>
    </row>
    <row r="1845" customHeight="1" spans="2:2">
      <c r="B1845">
        <f t="shared" si="32"/>
        <v>1806</v>
      </c>
    </row>
    <row r="1846" customHeight="1" spans="2:2">
      <c r="B1846">
        <f t="shared" si="32"/>
        <v>1807</v>
      </c>
    </row>
    <row r="1847" customHeight="1" spans="2:2">
      <c r="B1847">
        <f t="shared" si="32"/>
        <v>1808</v>
      </c>
    </row>
    <row r="1848" customHeight="1" spans="2:2">
      <c r="B1848">
        <f t="shared" si="32"/>
        <v>1809</v>
      </c>
    </row>
    <row r="1849" customHeight="1" spans="2:2">
      <c r="B1849">
        <f t="shared" si="32"/>
        <v>1810</v>
      </c>
    </row>
    <row r="1850" customHeight="1" spans="2:2">
      <c r="B1850">
        <f t="shared" si="32"/>
        <v>1811</v>
      </c>
    </row>
    <row r="1851" customHeight="1" spans="2:2">
      <c r="B1851">
        <f t="shared" si="32"/>
        <v>1812</v>
      </c>
    </row>
    <row r="1852" customHeight="1" spans="2:2">
      <c r="B1852">
        <f t="shared" si="32"/>
        <v>1813</v>
      </c>
    </row>
    <row r="1853" customHeight="1" spans="2:2">
      <c r="B1853">
        <f t="shared" si="32"/>
        <v>1814</v>
      </c>
    </row>
    <row r="1854" customHeight="1" spans="2:2">
      <c r="B1854">
        <f t="shared" si="32"/>
        <v>1815</v>
      </c>
    </row>
    <row r="1855" customHeight="1" spans="2:2">
      <c r="B1855">
        <f t="shared" si="32"/>
        <v>1816</v>
      </c>
    </row>
    <row r="1856" customHeight="1" spans="2:2">
      <c r="B1856">
        <f t="shared" si="32"/>
        <v>1817</v>
      </c>
    </row>
    <row r="1857" customHeight="1" spans="2:2">
      <c r="B1857">
        <f t="shared" si="32"/>
        <v>1818</v>
      </c>
    </row>
    <row r="1858" customHeight="1" spans="2:2">
      <c r="B1858">
        <f t="shared" si="32"/>
        <v>1819</v>
      </c>
    </row>
    <row r="1859" customHeight="1" spans="2:2">
      <c r="B1859">
        <f t="shared" si="32"/>
        <v>1820</v>
      </c>
    </row>
    <row r="1860" customHeight="1" spans="2:2">
      <c r="B1860">
        <f t="shared" si="32"/>
        <v>1821</v>
      </c>
    </row>
    <row r="1861" customHeight="1" spans="2:2">
      <c r="B1861">
        <f t="shared" si="32"/>
        <v>1822</v>
      </c>
    </row>
    <row r="1862" customHeight="1" spans="2:2">
      <c r="B1862">
        <f t="shared" si="32"/>
        <v>1823</v>
      </c>
    </row>
    <row r="1863" customHeight="1" spans="2:2">
      <c r="B1863">
        <f t="shared" si="32"/>
        <v>1824</v>
      </c>
    </row>
    <row r="1864" customHeight="1" spans="2:2">
      <c r="B1864">
        <f t="shared" si="32"/>
        <v>1825</v>
      </c>
    </row>
    <row r="1865" customHeight="1" spans="2:2">
      <c r="B1865">
        <f t="shared" si="32"/>
        <v>1826</v>
      </c>
    </row>
    <row r="1866" customHeight="1" spans="2:2">
      <c r="B1866">
        <f t="shared" si="32"/>
        <v>1827</v>
      </c>
    </row>
    <row r="1867" customHeight="1" spans="2:2">
      <c r="B1867">
        <f t="shared" si="32"/>
        <v>1828</v>
      </c>
    </row>
    <row r="1868" customHeight="1" spans="2:2">
      <c r="B1868">
        <f t="shared" si="32"/>
        <v>1829</v>
      </c>
    </row>
    <row r="1869" customHeight="1" spans="2:2">
      <c r="B1869">
        <f t="shared" si="32"/>
        <v>1830</v>
      </c>
    </row>
    <row r="1870" customHeight="1" spans="2:2">
      <c r="B1870">
        <f t="shared" si="32"/>
        <v>1831</v>
      </c>
    </row>
    <row r="1871" customHeight="1" spans="2:2">
      <c r="B1871">
        <f t="shared" si="32"/>
        <v>1832</v>
      </c>
    </row>
    <row r="1872" customHeight="1" spans="2:2">
      <c r="B1872">
        <f t="shared" si="32"/>
        <v>1833</v>
      </c>
    </row>
    <row r="1873" customHeight="1" spans="2:2">
      <c r="B1873">
        <f t="shared" si="32"/>
        <v>1834</v>
      </c>
    </row>
    <row r="1874" customHeight="1" spans="2:2">
      <c r="B1874">
        <f t="shared" si="32"/>
        <v>1835</v>
      </c>
    </row>
    <row r="1875" customHeight="1" spans="2:2">
      <c r="B1875">
        <f t="shared" si="32"/>
        <v>1836</v>
      </c>
    </row>
    <row r="1876" customHeight="1" spans="2:2">
      <c r="B1876">
        <f t="shared" si="32"/>
        <v>1837</v>
      </c>
    </row>
    <row r="1877" customHeight="1" spans="2:2">
      <c r="B1877">
        <f t="shared" si="32"/>
        <v>1838</v>
      </c>
    </row>
    <row r="1878" customHeight="1" spans="2:2">
      <c r="B1878">
        <f t="shared" si="32"/>
        <v>1839</v>
      </c>
    </row>
    <row r="1879" customHeight="1" spans="2:2">
      <c r="B1879">
        <f t="shared" si="32"/>
        <v>1840</v>
      </c>
    </row>
    <row r="1880" customHeight="1" spans="2:2">
      <c r="B1880">
        <f t="shared" si="32"/>
        <v>1841</v>
      </c>
    </row>
    <row r="1881" customHeight="1" spans="2:2">
      <c r="B1881">
        <f t="shared" si="32"/>
        <v>1842</v>
      </c>
    </row>
    <row r="1882" customHeight="1" spans="2:2">
      <c r="B1882">
        <f t="shared" si="32"/>
        <v>1843</v>
      </c>
    </row>
    <row r="1883" customHeight="1" spans="2:2">
      <c r="B1883">
        <f t="shared" si="32"/>
        <v>1844</v>
      </c>
    </row>
    <row r="1884" customHeight="1" spans="2:2">
      <c r="B1884">
        <f t="shared" si="32"/>
        <v>1845</v>
      </c>
    </row>
    <row r="1885" customHeight="1" spans="2:2">
      <c r="B1885">
        <f t="shared" si="32"/>
        <v>1846</v>
      </c>
    </row>
    <row r="1886" customHeight="1" spans="2:2">
      <c r="B1886">
        <f t="shared" si="32"/>
        <v>1847</v>
      </c>
    </row>
    <row r="1887" customHeight="1" spans="2:2">
      <c r="B1887">
        <f t="shared" si="32"/>
        <v>1848</v>
      </c>
    </row>
    <row r="1888" customHeight="1" spans="2:2">
      <c r="B1888">
        <f t="shared" si="32"/>
        <v>1849</v>
      </c>
    </row>
    <row r="1889" customHeight="1" spans="2:2">
      <c r="B1889">
        <f t="shared" si="32"/>
        <v>1850</v>
      </c>
    </row>
    <row r="1890" customHeight="1" spans="2:2">
      <c r="B1890">
        <f t="shared" si="32"/>
        <v>1851</v>
      </c>
    </row>
    <row r="1891" customHeight="1" spans="2:2">
      <c r="B1891">
        <f t="shared" si="32"/>
        <v>1852</v>
      </c>
    </row>
    <row r="1892" customHeight="1" spans="2:2">
      <c r="B1892">
        <f t="shared" si="32"/>
        <v>1853</v>
      </c>
    </row>
    <row r="1893" customHeight="1" spans="2:2">
      <c r="B1893">
        <f t="shared" si="32"/>
        <v>1854</v>
      </c>
    </row>
    <row r="1894" customHeight="1" spans="2:2">
      <c r="B1894">
        <f t="shared" si="32"/>
        <v>1855</v>
      </c>
    </row>
    <row r="1895" customHeight="1" spans="2:2">
      <c r="B1895">
        <f t="shared" si="32"/>
        <v>1856</v>
      </c>
    </row>
    <row r="1896" customHeight="1" spans="2:2">
      <c r="B1896">
        <f t="shared" ref="B1896:B1959" si="33">1+B1895</f>
        <v>1857</v>
      </c>
    </row>
    <row r="1897" customHeight="1" spans="2:2">
      <c r="B1897">
        <f t="shared" si="33"/>
        <v>1858</v>
      </c>
    </row>
    <row r="1898" customHeight="1" spans="2:2">
      <c r="B1898">
        <f t="shared" si="33"/>
        <v>1859</v>
      </c>
    </row>
    <row r="1899" customHeight="1" spans="2:2">
      <c r="B1899">
        <f t="shared" si="33"/>
        <v>1860</v>
      </c>
    </row>
    <row r="1900" customHeight="1" spans="2:2">
      <c r="B1900">
        <f t="shared" si="33"/>
        <v>1861</v>
      </c>
    </row>
    <row r="1901" customHeight="1" spans="2:2">
      <c r="B1901">
        <f t="shared" si="33"/>
        <v>1862</v>
      </c>
    </row>
    <row r="1902" customHeight="1" spans="2:2">
      <c r="B1902">
        <f t="shared" si="33"/>
        <v>1863</v>
      </c>
    </row>
    <row r="1903" customHeight="1" spans="2:2">
      <c r="B1903">
        <f t="shared" si="33"/>
        <v>1864</v>
      </c>
    </row>
    <row r="1904" customHeight="1" spans="2:2">
      <c r="B1904">
        <f t="shared" si="33"/>
        <v>1865</v>
      </c>
    </row>
    <row r="1905" customHeight="1" spans="2:2">
      <c r="B1905">
        <f t="shared" si="33"/>
        <v>1866</v>
      </c>
    </row>
    <row r="1906" customHeight="1" spans="2:2">
      <c r="B1906">
        <f t="shared" si="33"/>
        <v>1867</v>
      </c>
    </row>
    <row r="1907" customHeight="1" spans="2:2">
      <c r="B1907">
        <f t="shared" si="33"/>
        <v>1868</v>
      </c>
    </row>
    <row r="1908" customHeight="1" spans="2:2">
      <c r="B1908">
        <f t="shared" si="33"/>
        <v>1869</v>
      </c>
    </row>
    <row r="1909" customHeight="1" spans="2:2">
      <c r="B1909">
        <f t="shared" si="33"/>
        <v>1870</v>
      </c>
    </row>
    <row r="1910" customHeight="1" spans="2:2">
      <c r="B1910">
        <f t="shared" si="33"/>
        <v>1871</v>
      </c>
    </row>
    <row r="1911" customHeight="1" spans="2:2">
      <c r="B1911">
        <f t="shared" si="33"/>
        <v>1872</v>
      </c>
    </row>
    <row r="1912" customHeight="1" spans="2:2">
      <c r="B1912">
        <f t="shared" si="33"/>
        <v>1873</v>
      </c>
    </row>
    <row r="1913" customHeight="1" spans="2:2">
      <c r="B1913">
        <f t="shared" si="33"/>
        <v>1874</v>
      </c>
    </row>
    <row r="1914" customHeight="1" spans="2:2">
      <c r="B1914">
        <f t="shared" si="33"/>
        <v>1875</v>
      </c>
    </row>
    <row r="1915" customHeight="1" spans="2:2">
      <c r="B1915">
        <f t="shared" si="33"/>
        <v>1876</v>
      </c>
    </row>
    <row r="1916" customHeight="1" spans="2:2">
      <c r="B1916">
        <f t="shared" si="33"/>
        <v>1877</v>
      </c>
    </row>
    <row r="1917" customHeight="1" spans="2:2">
      <c r="B1917">
        <f t="shared" si="33"/>
        <v>1878</v>
      </c>
    </row>
    <row r="1918" customHeight="1" spans="2:2">
      <c r="B1918">
        <f t="shared" si="33"/>
        <v>1879</v>
      </c>
    </row>
    <row r="1919" customHeight="1" spans="2:2">
      <c r="B1919">
        <f t="shared" si="33"/>
        <v>1880</v>
      </c>
    </row>
    <row r="1920" customHeight="1" spans="2:2">
      <c r="B1920">
        <f t="shared" si="33"/>
        <v>1881</v>
      </c>
    </row>
    <row r="1921" customHeight="1" spans="2:2">
      <c r="B1921">
        <f t="shared" si="33"/>
        <v>1882</v>
      </c>
    </row>
    <row r="1922" customHeight="1" spans="2:2">
      <c r="B1922">
        <f t="shared" si="33"/>
        <v>1883</v>
      </c>
    </row>
    <row r="1923" customHeight="1" spans="2:2">
      <c r="B1923">
        <f t="shared" si="33"/>
        <v>1884</v>
      </c>
    </row>
    <row r="1924" customHeight="1" spans="2:2">
      <c r="B1924">
        <f t="shared" si="33"/>
        <v>1885</v>
      </c>
    </row>
    <row r="1925" customHeight="1" spans="2:2">
      <c r="B1925">
        <f t="shared" si="33"/>
        <v>1886</v>
      </c>
    </row>
    <row r="1926" customHeight="1" spans="2:2">
      <c r="B1926">
        <f t="shared" si="33"/>
        <v>1887</v>
      </c>
    </row>
    <row r="1927" customHeight="1" spans="2:2">
      <c r="B1927">
        <f t="shared" si="33"/>
        <v>1888</v>
      </c>
    </row>
    <row r="1928" customHeight="1" spans="2:2">
      <c r="B1928">
        <f t="shared" si="33"/>
        <v>1889</v>
      </c>
    </row>
    <row r="1929" customHeight="1" spans="2:2">
      <c r="B1929">
        <f t="shared" si="33"/>
        <v>1890</v>
      </c>
    </row>
    <row r="1930" customHeight="1" spans="2:2">
      <c r="B1930">
        <f t="shared" si="33"/>
        <v>1891</v>
      </c>
    </row>
    <row r="1931" customHeight="1" spans="2:2">
      <c r="B1931">
        <f t="shared" si="33"/>
        <v>1892</v>
      </c>
    </row>
    <row r="1932" customHeight="1" spans="2:2">
      <c r="B1932">
        <f t="shared" si="33"/>
        <v>1893</v>
      </c>
    </row>
    <row r="1933" customHeight="1" spans="2:2">
      <c r="B1933">
        <f t="shared" si="33"/>
        <v>1894</v>
      </c>
    </row>
    <row r="1934" customHeight="1" spans="2:2">
      <c r="B1934">
        <f t="shared" si="33"/>
        <v>1895</v>
      </c>
    </row>
    <row r="1935" customHeight="1" spans="2:2">
      <c r="B1935">
        <f t="shared" si="33"/>
        <v>1896</v>
      </c>
    </row>
    <row r="1936" customHeight="1" spans="2:2">
      <c r="B1936">
        <f t="shared" si="33"/>
        <v>1897</v>
      </c>
    </row>
    <row r="1937" customHeight="1" spans="2:2">
      <c r="B1937">
        <f t="shared" si="33"/>
        <v>1898</v>
      </c>
    </row>
    <row r="1938" customHeight="1" spans="2:2">
      <c r="B1938">
        <f t="shared" si="33"/>
        <v>1899</v>
      </c>
    </row>
    <row r="1939" customHeight="1" spans="2:2">
      <c r="B1939">
        <f t="shared" si="33"/>
        <v>1900</v>
      </c>
    </row>
    <row r="1940" customHeight="1" spans="2:2">
      <c r="B1940">
        <f t="shared" si="33"/>
        <v>1901</v>
      </c>
    </row>
    <row r="1941" customHeight="1" spans="2:2">
      <c r="B1941">
        <f t="shared" si="33"/>
        <v>1902</v>
      </c>
    </row>
    <row r="1942" customHeight="1" spans="2:2">
      <c r="B1942">
        <f t="shared" si="33"/>
        <v>1903</v>
      </c>
    </row>
    <row r="1943" customHeight="1" spans="2:2">
      <c r="B1943">
        <f t="shared" si="33"/>
        <v>1904</v>
      </c>
    </row>
    <row r="1944" customHeight="1" spans="2:2">
      <c r="B1944">
        <f t="shared" si="33"/>
        <v>1905</v>
      </c>
    </row>
    <row r="1945" customHeight="1" spans="2:2">
      <c r="B1945">
        <f t="shared" si="33"/>
        <v>1906</v>
      </c>
    </row>
    <row r="1946" customHeight="1" spans="2:2">
      <c r="B1946">
        <f t="shared" si="33"/>
        <v>1907</v>
      </c>
    </row>
    <row r="1947" customHeight="1" spans="2:2">
      <c r="B1947">
        <f t="shared" si="33"/>
        <v>1908</v>
      </c>
    </row>
    <row r="1948" customHeight="1" spans="2:2">
      <c r="B1948">
        <f t="shared" si="33"/>
        <v>1909</v>
      </c>
    </row>
    <row r="1949" customHeight="1" spans="2:2">
      <c r="B1949">
        <f t="shared" si="33"/>
        <v>1910</v>
      </c>
    </row>
    <row r="1950" customHeight="1" spans="2:2">
      <c r="B1950">
        <f t="shared" si="33"/>
        <v>1911</v>
      </c>
    </row>
    <row r="1951" customHeight="1" spans="2:2">
      <c r="B1951">
        <f t="shared" si="33"/>
        <v>1912</v>
      </c>
    </row>
    <row r="1952" customHeight="1" spans="2:2">
      <c r="B1952">
        <f t="shared" si="33"/>
        <v>1913</v>
      </c>
    </row>
    <row r="1953" customHeight="1" spans="2:2">
      <c r="B1953">
        <f t="shared" si="33"/>
        <v>1914</v>
      </c>
    </row>
    <row r="1954" customHeight="1" spans="2:2">
      <c r="B1954">
        <f t="shared" si="33"/>
        <v>1915</v>
      </c>
    </row>
    <row r="1955" customHeight="1" spans="2:2">
      <c r="B1955">
        <f t="shared" si="33"/>
        <v>1916</v>
      </c>
    </row>
    <row r="1956" customHeight="1" spans="2:2">
      <c r="B1956">
        <f t="shared" si="33"/>
        <v>1917</v>
      </c>
    </row>
    <row r="1957" customHeight="1" spans="2:2">
      <c r="B1957">
        <f t="shared" si="33"/>
        <v>1918</v>
      </c>
    </row>
    <row r="1958" customHeight="1" spans="2:2">
      <c r="B1958">
        <f t="shared" si="33"/>
        <v>1919</v>
      </c>
    </row>
    <row r="1959" customHeight="1" spans="2:2">
      <c r="B1959">
        <f t="shared" si="33"/>
        <v>1920</v>
      </c>
    </row>
    <row r="1960" customHeight="1" spans="2:2">
      <c r="B1960">
        <f t="shared" ref="B1960:B2023" si="34">1+B1959</f>
        <v>1921</v>
      </c>
    </row>
    <row r="1961" customHeight="1" spans="2:2">
      <c r="B1961">
        <f t="shared" si="34"/>
        <v>1922</v>
      </c>
    </row>
    <row r="1962" customHeight="1" spans="2:2">
      <c r="B1962">
        <f t="shared" si="34"/>
        <v>1923</v>
      </c>
    </row>
    <row r="1963" customHeight="1" spans="2:2">
      <c r="B1963">
        <f t="shared" si="34"/>
        <v>1924</v>
      </c>
    </row>
    <row r="1964" customHeight="1" spans="2:2">
      <c r="B1964">
        <f t="shared" si="34"/>
        <v>1925</v>
      </c>
    </row>
    <row r="1965" customHeight="1" spans="2:2">
      <c r="B1965">
        <f t="shared" si="34"/>
        <v>1926</v>
      </c>
    </row>
    <row r="1966" customHeight="1" spans="2:2">
      <c r="B1966">
        <f t="shared" si="34"/>
        <v>1927</v>
      </c>
    </row>
    <row r="1967" customHeight="1" spans="2:2">
      <c r="B1967">
        <f t="shared" si="34"/>
        <v>1928</v>
      </c>
    </row>
    <row r="1968" customHeight="1" spans="2:2">
      <c r="B1968">
        <f t="shared" si="34"/>
        <v>1929</v>
      </c>
    </row>
    <row r="1969" customHeight="1" spans="2:2">
      <c r="B1969">
        <f t="shared" si="34"/>
        <v>1930</v>
      </c>
    </row>
    <row r="1970" customHeight="1" spans="2:2">
      <c r="B1970">
        <f t="shared" si="34"/>
        <v>1931</v>
      </c>
    </row>
    <row r="1971" customHeight="1" spans="2:2">
      <c r="B1971">
        <f t="shared" si="34"/>
        <v>1932</v>
      </c>
    </row>
    <row r="1972" customHeight="1" spans="2:2">
      <c r="B1972">
        <f t="shared" si="34"/>
        <v>1933</v>
      </c>
    </row>
    <row r="1973" customHeight="1" spans="2:2">
      <c r="B1973">
        <f t="shared" si="34"/>
        <v>1934</v>
      </c>
    </row>
    <row r="1974" customHeight="1" spans="2:2">
      <c r="B1974">
        <f t="shared" si="34"/>
        <v>1935</v>
      </c>
    </row>
    <row r="1975" customHeight="1" spans="2:2">
      <c r="B1975">
        <f t="shared" si="34"/>
        <v>1936</v>
      </c>
    </row>
    <row r="1976" customHeight="1" spans="2:2">
      <c r="B1976">
        <f t="shared" si="34"/>
        <v>1937</v>
      </c>
    </row>
    <row r="1977" customHeight="1" spans="2:2">
      <c r="B1977">
        <f t="shared" si="34"/>
        <v>1938</v>
      </c>
    </row>
    <row r="1978" customHeight="1" spans="2:2">
      <c r="B1978">
        <f t="shared" si="34"/>
        <v>1939</v>
      </c>
    </row>
    <row r="1979" customHeight="1" spans="2:2">
      <c r="B1979">
        <f t="shared" si="34"/>
        <v>1940</v>
      </c>
    </row>
    <row r="1980" customHeight="1" spans="2:2">
      <c r="B1980">
        <f t="shared" si="34"/>
        <v>1941</v>
      </c>
    </row>
    <row r="1981" customHeight="1" spans="2:2">
      <c r="B1981">
        <f t="shared" si="34"/>
        <v>1942</v>
      </c>
    </row>
    <row r="1982" customHeight="1" spans="2:2">
      <c r="B1982">
        <f t="shared" si="34"/>
        <v>1943</v>
      </c>
    </row>
    <row r="1983" customHeight="1" spans="2:2">
      <c r="B1983">
        <f t="shared" si="34"/>
        <v>1944</v>
      </c>
    </row>
    <row r="1984" customHeight="1" spans="2:2">
      <c r="B1984">
        <f t="shared" si="34"/>
        <v>1945</v>
      </c>
    </row>
    <row r="1985" customHeight="1" spans="2:2">
      <c r="B1985">
        <f t="shared" si="34"/>
        <v>1946</v>
      </c>
    </row>
    <row r="1986" customHeight="1" spans="2:2">
      <c r="B1986">
        <f t="shared" si="34"/>
        <v>1947</v>
      </c>
    </row>
    <row r="1987" customHeight="1" spans="2:2">
      <c r="B1987">
        <f t="shared" si="34"/>
        <v>1948</v>
      </c>
    </row>
    <row r="1988" customHeight="1" spans="2:2">
      <c r="B1988">
        <f t="shared" si="34"/>
        <v>1949</v>
      </c>
    </row>
    <row r="1989" customHeight="1" spans="2:2">
      <c r="B1989">
        <f t="shared" si="34"/>
        <v>1950</v>
      </c>
    </row>
    <row r="1990" customHeight="1" spans="2:2">
      <c r="B1990">
        <f t="shared" si="34"/>
        <v>1951</v>
      </c>
    </row>
    <row r="1991" customHeight="1" spans="2:2">
      <c r="B1991">
        <f t="shared" si="34"/>
        <v>1952</v>
      </c>
    </row>
    <row r="1992" customHeight="1" spans="2:2">
      <c r="B1992">
        <f t="shared" si="34"/>
        <v>1953</v>
      </c>
    </row>
    <row r="1993" customHeight="1" spans="2:2">
      <c r="B1993">
        <f t="shared" si="34"/>
        <v>1954</v>
      </c>
    </row>
    <row r="1994" customHeight="1" spans="2:2">
      <c r="B1994">
        <f t="shared" si="34"/>
        <v>1955</v>
      </c>
    </row>
    <row r="1995" customHeight="1" spans="2:2">
      <c r="B1995">
        <f t="shared" si="34"/>
        <v>1956</v>
      </c>
    </row>
    <row r="1996" customHeight="1" spans="2:2">
      <c r="B1996">
        <f t="shared" si="34"/>
        <v>1957</v>
      </c>
    </row>
    <row r="1997" customHeight="1" spans="2:2">
      <c r="B1997">
        <f t="shared" si="34"/>
        <v>1958</v>
      </c>
    </row>
    <row r="1998" customHeight="1" spans="2:2">
      <c r="B1998">
        <f t="shared" si="34"/>
        <v>1959</v>
      </c>
    </row>
    <row r="1999" customHeight="1" spans="2:2">
      <c r="B1999">
        <f t="shared" si="34"/>
        <v>1960</v>
      </c>
    </row>
    <row r="2000" customHeight="1" spans="2:2">
      <c r="B2000">
        <f t="shared" si="34"/>
        <v>1961</v>
      </c>
    </row>
    <row r="2001" customHeight="1" spans="2:2">
      <c r="B2001">
        <f t="shared" si="34"/>
        <v>1962</v>
      </c>
    </row>
    <row r="2002" customHeight="1" spans="2:2">
      <c r="B2002">
        <f t="shared" si="34"/>
        <v>1963</v>
      </c>
    </row>
    <row r="2003" customHeight="1" spans="2:2">
      <c r="B2003">
        <f t="shared" si="34"/>
        <v>1964</v>
      </c>
    </row>
    <row r="2004" customHeight="1" spans="2:2">
      <c r="B2004">
        <f t="shared" si="34"/>
        <v>1965</v>
      </c>
    </row>
    <row r="2005" customHeight="1" spans="2:2">
      <c r="B2005">
        <f t="shared" si="34"/>
        <v>1966</v>
      </c>
    </row>
    <row r="2006" customHeight="1" spans="2:2">
      <c r="B2006">
        <f t="shared" si="34"/>
        <v>1967</v>
      </c>
    </row>
    <row r="2007" customHeight="1" spans="2:2">
      <c r="B2007">
        <f t="shared" si="34"/>
        <v>1968</v>
      </c>
    </row>
    <row r="2008" customHeight="1" spans="2:2">
      <c r="B2008">
        <f t="shared" si="34"/>
        <v>1969</v>
      </c>
    </row>
    <row r="2009" customHeight="1" spans="2:2">
      <c r="B2009">
        <f t="shared" si="34"/>
        <v>1970</v>
      </c>
    </row>
    <row r="2010" customHeight="1" spans="2:2">
      <c r="B2010">
        <f t="shared" si="34"/>
        <v>1971</v>
      </c>
    </row>
    <row r="2011" customHeight="1" spans="2:2">
      <c r="B2011">
        <f t="shared" si="34"/>
        <v>1972</v>
      </c>
    </row>
    <row r="2012" customHeight="1" spans="2:2">
      <c r="B2012">
        <f t="shared" si="34"/>
        <v>1973</v>
      </c>
    </row>
    <row r="2013" customHeight="1" spans="2:2">
      <c r="B2013">
        <f t="shared" si="34"/>
        <v>1974</v>
      </c>
    </row>
    <row r="2014" customHeight="1" spans="2:2">
      <c r="B2014">
        <f t="shared" si="34"/>
        <v>1975</v>
      </c>
    </row>
    <row r="2015" customHeight="1" spans="2:2">
      <c r="B2015">
        <f t="shared" si="34"/>
        <v>1976</v>
      </c>
    </row>
    <row r="2016" customHeight="1" spans="2:2">
      <c r="B2016">
        <f t="shared" si="34"/>
        <v>1977</v>
      </c>
    </row>
    <row r="2017" customHeight="1" spans="2:2">
      <c r="B2017">
        <f t="shared" si="34"/>
        <v>1978</v>
      </c>
    </row>
    <row r="2018" customHeight="1" spans="2:2">
      <c r="B2018">
        <f t="shared" si="34"/>
        <v>1979</v>
      </c>
    </row>
    <row r="2019" customHeight="1" spans="2:2">
      <c r="B2019">
        <f t="shared" si="34"/>
        <v>1980</v>
      </c>
    </row>
    <row r="2020" customHeight="1" spans="2:2">
      <c r="B2020">
        <f t="shared" si="34"/>
        <v>1981</v>
      </c>
    </row>
    <row r="2021" customHeight="1" spans="2:2">
      <c r="B2021">
        <f t="shared" si="34"/>
        <v>1982</v>
      </c>
    </row>
    <row r="2022" customHeight="1" spans="2:2">
      <c r="B2022">
        <f t="shared" si="34"/>
        <v>1983</v>
      </c>
    </row>
    <row r="2023" customHeight="1" spans="2:2">
      <c r="B2023">
        <f t="shared" si="34"/>
        <v>1984</v>
      </c>
    </row>
    <row r="2024" customHeight="1" spans="2:2">
      <c r="B2024">
        <f t="shared" ref="B2024:B2087" si="35">1+B2023</f>
        <v>1985</v>
      </c>
    </row>
    <row r="2025" customHeight="1" spans="2:2">
      <c r="B2025">
        <f t="shared" si="35"/>
        <v>1986</v>
      </c>
    </row>
    <row r="2026" customHeight="1" spans="2:2">
      <c r="B2026">
        <f t="shared" si="35"/>
        <v>1987</v>
      </c>
    </row>
    <row r="2027" customHeight="1" spans="2:2">
      <c r="B2027">
        <f t="shared" si="35"/>
        <v>1988</v>
      </c>
    </row>
    <row r="2028" customHeight="1" spans="2:2">
      <c r="B2028">
        <f t="shared" si="35"/>
        <v>1989</v>
      </c>
    </row>
    <row r="2029" customHeight="1" spans="2:2">
      <c r="B2029">
        <f t="shared" si="35"/>
        <v>1990</v>
      </c>
    </row>
    <row r="2030" customHeight="1" spans="2:2">
      <c r="B2030">
        <f t="shared" si="35"/>
        <v>1991</v>
      </c>
    </row>
    <row r="2031" customHeight="1" spans="2:2">
      <c r="B2031">
        <f t="shared" si="35"/>
        <v>1992</v>
      </c>
    </row>
    <row r="2032" customHeight="1" spans="2:2">
      <c r="B2032">
        <f t="shared" si="35"/>
        <v>1993</v>
      </c>
    </row>
    <row r="2033" customHeight="1" spans="2:2">
      <c r="B2033">
        <f t="shared" si="35"/>
        <v>1994</v>
      </c>
    </row>
    <row r="2034" customHeight="1" spans="2:2">
      <c r="B2034">
        <f t="shared" si="35"/>
        <v>1995</v>
      </c>
    </row>
    <row r="2035" customHeight="1" spans="2:2">
      <c r="B2035">
        <f t="shared" si="35"/>
        <v>1996</v>
      </c>
    </row>
    <row r="2036" customHeight="1" spans="2:2">
      <c r="B2036">
        <f t="shared" si="35"/>
        <v>1997</v>
      </c>
    </row>
    <row r="2037" customHeight="1" spans="2:2">
      <c r="B2037">
        <f t="shared" si="35"/>
        <v>1998</v>
      </c>
    </row>
    <row r="2038" customHeight="1" spans="2:2">
      <c r="B2038">
        <f t="shared" si="35"/>
        <v>1999</v>
      </c>
    </row>
    <row r="2039" customHeight="1" spans="2:2">
      <c r="B2039">
        <f t="shared" si="35"/>
        <v>2000</v>
      </c>
    </row>
    <row r="2040" customHeight="1" spans="2:2">
      <c r="B2040">
        <f t="shared" si="35"/>
        <v>2001</v>
      </c>
    </row>
    <row r="2041" customHeight="1" spans="2:2">
      <c r="B2041">
        <f t="shared" si="35"/>
        <v>2002</v>
      </c>
    </row>
    <row r="2042" customHeight="1" spans="2:2">
      <c r="B2042">
        <f t="shared" si="35"/>
        <v>2003</v>
      </c>
    </row>
    <row r="2043" customHeight="1" spans="2:2">
      <c r="B2043">
        <f t="shared" si="35"/>
        <v>2004</v>
      </c>
    </row>
    <row r="2044" customHeight="1" spans="2:2">
      <c r="B2044">
        <f t="shared" si="35"/>
        <v>2005</v>
      </c>
    </row>
    <row r="2045" customHeight="1" spans="2:2">
      <c r="B2045">
        <f t="shared" si="35"/>
        <v>2006</v>
      </c>
    </row>
    <row r="2046" customHeight="1" spans="2:2">
      <c r="B2046">
        <f t="shared" si="35"/>
        <v>2007</v>
      </c>
    </row>
    <row r="2047" customHeight="1" spans="2:2">
      <c r="B2047">
        <f t="shared" si="35"/>
        <v>2008</v>
      </c>
    </row>
    <row r="2048" customHeight="1" spans="2:2">
      <c r="B2048">
        <f t="shared" si="35"/>
        <v>2009</v>
      </c>
    </row>
    <row r="2049" customHeight="1" spans="2:2">
      <c r="B2049">
        <f t="shared" si="35"/>
        <v>2010</v>
      </c>
    </row>
    <row r="2050" customHeight="1" spans="2:2">
      <c r="B2050">
        <f t="shared" si="35"/>
        <v>2011</v>
      </c>
    </row>
    <row r="2051" customHeight="1" spans="2:2">
      <c r="B2051">
        <f t="shared" si="35"/>
        <v>2012</v>
      </c>
    </row>
    <row r="2052" customHeight="1" spans="2:2">
      <c r="B2052">
        <f t="shared" si="35"/>
        <v>2013</v>
      </c>
    </row>
    <row r="2053" customHeight="1" spans="2:2">
      <c r="B2053">
        <f t="shared" si="35"/>
        <v>2014</v>
      </c>
    </row>
    <row r="2054" customHeight="1" spans="2:2">
      <c r="B2054">
        <f t="shared" si="35"/>
        <v>2015</v>
      </c>
    </row>
    <row r="2055" customHeight="1" spans="2:2">
      <c r="B2055">
        <f t="shared" si="35"/>
        <v>2016</v>
      </c>
    </row>
    <row r="2056" customHeight="1" spans="2:2">
      <c r="B2056">
        <f t="shared" si="35"/>
        <v>2017</v>
      </c>
    </row>
    <row r="2057" customHeight="1" spans="2:2">
      <c r="B2057">
        <f t="shared" si="35"/>
        <v>2018</v>
      </c>
    </row>
    <row r="2058" customHeight="1" spans="2:2">
      <c r="B2058">
        <f t="shared" si="35"/>
        <v>2019</v>
      </c>
    </row>
    <row r="2059" customHeight="1" spans="2:2">
      <c r="B2059">
        <f t="shared" si="35"/>
        <v>2020</v>
      </c>
    </row>
    <row r="2060" customHeight="1" spans="2:2">
      <c r="B2060">
        <f t="shared" si="35"/>
        <v>2021</v>
      </c>
    </row>
    <row r="2061" customHeight="1" spans="2:2">
      <c r="B2061">
        <f t="shared" si="35"/>
        <v>2022</v>
      </c>
    </row>
    <row r="2062" customHeight="1" spans="2:2">
      <c r="B2062">
        <f t="shared" si="35"/>
        <v>2023</v>
      </c>
    </row>
    <row r="2063" customHeight="1" spans="2:2">
      <c r="B2063">
        <f t="shared" si="35"/>
        <v>2024</v>
      </c>
    </row>
    <row r="2064" customHeight="1" spans="2:2">
      <c r="B2064">
        <f t="shared" si="35"/>
        <v>2025</v>
      </c>
    </row>
    <row r="2065" customHeight="1" spans="2:2">
      <c r="B2065">
        <f t="shared" si="35"/>
        <v>2026</v>
      </c>
    </row>
    <row r="2066" customHeight="1" spans="2:2">
      <c r="B2066">
        <f t="shared" si="35"/>
        <v>2027</v>
      </c>
    </row>
    <row r="2067" customHeight="1" spans="2:2">
      <c r="B2067">
        <f t="shared" si="35"/>
        <v>2028</v>
      </c>
    </row>
    <row r="2068" customHeight="1" spans="2:2">
      <c r="B2068">
        <f t="shared" si="35"/>
        <v>2029</v>
      </c>
    </row>
    <row r="2069" customHeight="1" spans="2:2">
      <c r="B2069">
        <f t="shared" si="35"/>
        <v>2030</v>
      </c>
    </row>
    <row r="2070" customHeight="1" spans="2:2">
      <c r="B2070">
        <f t="shared" si="35"/>
        <v>2031</v>
      </c>
    </row>
    <row r="2071" customHeight="1" spans="2:2">
      <c r="B2071">
        <f t="shared" si="35"/>
        <v>2032</v>
      </c>
    </row>
    <row r="2072" customHeight="1" spans="2:2">
      <c r="B2072">
        <f t="shared" si="35"/>
        <v>2033</v>
      </c>
    </row>
    <row r="2073" customHeight="1" spans="2:2">
      <c r="B2073">
        <f t="shared" si="35"/>
        <v>2034</v>
      </c>
    </row>
    <row r="2074" customHeight="1" spans="2:2">
      <c r="B2074">
        <f t="shared" si="35"/>
        <v>2035</v>
      </c>
    </row>
    <row r="2075" customHeight="1" spans="2:2">
      <c r="B2075">
        <f t="shared" si="35"/>
        <v>2036</v>
      </c>
    </row>
    <row r="2076" customHeight="1" spans="2:2">
      <c r="B2076">
        <f t="shared" si="35"/>
        <v>2037</v>
      </c>
    </row>
    <row r="2077" customHeight="1" spans="2:2">
      <c r="B2077">
        <f t="shared" si="35"/>
        <v>2038</v>
      </c>
    </row>
    <row r="2078" customHeight="1" spans="2:2">
      <c r="B2078">
        <f t="shared" si="35"/>
        <v>2039</v>
      </c>
    </row>
    <row r="2079" customHeight="1" spans="2:2">
      <c r="B2079">
        <f t="shared" si="35"/>
        <v>2040</v>
      </c>
    </row>
    <row r="2080" customHeight="1" spans="2:2">
      <c r="B2080">
        <f t="shared" si="35"/>
        <v>2041</v>
      </c>
    </row>
    <row r="2081" customHeight="1" spans="2:2">
      <c r="B2081">
        <f t="shared" si="35"/>
        <v>2042</v>
      </c>
    </row>
    <row r="2082" customHeight="1" spans="2:2">
      <c r="B2082">
        <f t="shared" si="35"/>
        <v>2043</v>
      </c>
    </row>
    <row r="2083" customHeight="1" spans="2:2">
      <c r="B2083">
        <f t="shared" si="35"/>
        <v>2044</v>
      </c>
    </row>
    <row r="2084" customHeight="1" spans="2:2">
      <c r="B2084">
        <f t="shared" si="35"/>
        <v>2045</v>
      </c>
    </row>
    <row r="2085" customHeight="1" spans="2:2">
      <c r="B2085">
        <f t="shared" si="35"/>
        <v>2046</v>
      </c>
    </row>
    <row r="2086" customHeight="1" spans="2:2">
      <c r="B2086">
        <f t="shared" si="35"/>
        <v>2047</v>
      </c>
    </row>
    <row r="2087" customHeight="1" spans="2:2">
      <c r="B2087">
        <f t="shared" si="35"/>
        <v>2048</v>
      </c>
    </row>
    <row r="2088" customHeight="1" spans="2:2">
      <c r="B2088">
        <f t="shared" ref="B2088:B2151" si="36">1+B2087</f>
        <v>2049</v>
      </c>
    </row>
    <row r="2089" customHeight="1" spans="2:2">
      <c r="B2089">
        <f t="shared" si="36"/>
        <v>2050</v>
      </c>
    </row>
    <row r="2090" customHeight="1" spans="2:2">
      <c r="B2090">
        <f t="shared" si="36"/>
        <v>2051</v>
      </c>
    </row>
    <row r="2091" customHeight="1" spans="2:2">
      <c r="B2091">
        <f t="shared" si="36"/>
        <v>2052</v>
      </c>
    </row>
    <row r="2092" customHeight="1" spans="2:2">
      <c r="B2092">
        <f t="shared" si="36"/>
        <v>2053</v>
      </c>
    </row>
    <row r="2093" customHeight="1" spans="2:2">
      <c r="B2093">
        <f t="shared" si="36"/>
        <v>2054</v>
      </c>
    </row>
    <row r="2094" customHeight="1" spans="2:2">
      <c r="B2094">
        <f t="shared" si="36"/>
        <v>2055</v>
      </c>
    </row>
    <row r="2095" customHeight="1" spans="2:2">
      <c r="B2095">
        <f t="shared" si="36"/>
        <v>2056</v>
      </c>
    </row>
    <row r="2096" customHeight="1" spans="2:2">
      <c r="B2096">
        <f t="shared" si="36"/>
        <v>2057</v>
      </c>
    </row>
    <row r="2097" customHeight="1" spans="2:2">
      <c r="B2097">
        <f t="shared" si="36"/>
        <v>2058</v>
      </c>
    </row>
    <row r="2098" customHeight="1" spans="2:2">
      <c r="B2098">
        <f t="shared" si="36"/>
        <v>2059</v>
      </c>
    </row>
    <row r="2099" customHeight="1" spans="2:2">
      <c r="B2099">
        <f t="shared" si="36"/>
        <v>2060</v>
      </c>
    </row>
    <row r="2100" customHeight="1" spans="2:2">
      <c r="B2100">
        <f t="shared" si="36"/>
        <v>2061</v>
      </c>
    </row>
    <row r="2101" customHeight="1" spans="2:2">
      <c r="B2101">
        <f t="shared" si="36"/>
        <v>2062</v>
      </c>
    </row>
    <row r="2102" customHeight="1" spans="2:2">
      <c r="B2102">
        <f t="shared" si="36"/>
        <v>2063</v>
      </c>
    </row>
    <row r="2103" customHeight="1" spans="2:2">
      <c r="B2103">
        <f t="shared" si="36"/>
        <v>2064</v>
      </c>
    </row>
    <row r="2104" customHeight="1" spans="2:2">
      <c r="B2104">
        <f t="shared" si="36"/>
        <v>2065</v>
      </c>
    </row>
    <row r="2105" customHeight="1" spans="2:2">
      <c r="B2105">
        <f t="shared" si="36"/>
        <v>2066</v>
      </c>
    </row>
    <row r="2106" customHeight="1" spans="2:2">
      <c r="B2106">
        <f t="shared" si="36"/>
        <v>2067</v>
      </c>
    </row>
    <row r="2107" customHeight="1" spans="2:2">
      <c r="B2107">
        <f t="shared" si="36"/>
        <v>2068</v>
      </c>
    </row>
    <row r="2108" customHeight="1" spans="2:2">
      <c r="B2108">
        <f t="shared" si="36"/>
        <v>2069</v>
      </c>
    </row>
    <row r="2109" customHeight="1" spans="2:2">
      <c r="B2109">
        <f t="shared" si="36"/>
        <v>2070</v>
      </c>
    </row>
    <row r="2110" customHeight="1" spans="2:2">
      <c r="B2110">
        <f t="shared" si="36"/>
        <v>2071</v>
      </c>
    </row>
    <row r="2111" customHeight="1" spans="2:2">
      <c r="B2111">
        <f t="shared" si="36"/>
        <v>2072</v>
      </c>
    </row>
    <row r="2112" customHeight="1" spans="2:2">
      <c r="B2112">
        <f t="shared" si="36"/>
        <v>2073</v>
      </c>
    </row>
    <row r="2113" customHeight="1" spans="2:2">
      <c r="B2113">
        <f t="shared" si="36"/>
        <v>2074</v>
      </c>
    </row>
    <row r="2114" customHeight="1" spans="2:2">
      <c r="B2114">
        <f t="shared" si="36"/>
        <v>2075</v>
      </c>
    </row>
    <row r="2115" customHeight="1" spans="2:2">
      <c r="B2115">
        <f t="shared" si="36"/>
        <v>2076</v>
      </c>
    </row>
    <row r="2116" customHeight="1" spans="2:2">
      <c r="B2116">
        <f t="shared" si="36"/>
        <v>2077</v>
      </c>
    </row>
    <row r="2117" customHeight="1" spans="2:2">
      <c r="B2117">
        <f t="shared" si="36"/>
        <v>2078</v>
      </c>
    </row>
    <row r="2118" customHeight="1" spans="2:2">
      <c r="B2118">
        <f t="shared" si="36"/>
        <v>2079</v>
      </c>
    </row>
    <row r="2119" customHeight="1" spans="2:2">
      <c r="B2119">
        <f t="shared" si="36"/>
        <v>2080</v>
      </c>
    </row>
    <row r="2120" customHeight="1" spans="2:2">
      <c r="B2120">
        <f t="shared" si="36"/>
        <v>2081</v>
      </c>
    </row>
    <row r="2121" customHeight="1" spans="2:2">
      <c r="B2121">
        <f t="shared" si="36"/>
        <v>2082</v>
      </c>
    </row>
    <row r="2122" customHeight="1" spans="2:2">
      <c r="B2122">
        <f t="shared" si="36"/>
        <v>2083</v>
      </c>
    </row>
    <row r="2123" customHeight="1" spans="2:2">
      <c r="B2123">
        <f t="shared" si="36"/>
        <v>2084</v>
      </c>
    </row>
    <row r="2124" customHeight="1" spans="2:2">
      <c r="B2124">
        <f t="shared" si="36"/>
        <v>2085</v>
      </c>
    </row>
    <row r="2125" customHeight="1" spans="2:2">
      <c r="B2125">
        <f t="shared" si="36"/>
        <v>2086</v>
      </c>
    </row>
    <row r="2126" customHeight="1" spans="2:2">
      <c r="B2126">
        <f t="shared" si="36"/>
        <v>2087</v>
      </c>
    </row>
    <row r="2127" customHeight="1" spans="2:2">
      <c r="B2127">
        <f t="shared" si="36"/>
        <v>2088</v>
      </c>
    </row>
    <row r="2128" customHeight="1" spans="2:2">
      <c r="B2128">
        <f t="shared" si="36"/>
        <v>2089</v>
      </c>
    </row>
    <row r="2129" customHeight="1" spans="2:2">
      <c r="B2129">
        <f t="shared" si="36"/>
        <v>2090</v>
      </c>
    </row>
    <row r="2130" customHeight="1" spans="2:2">
      <c r="B2130">
        <f t="shared" si="36"/>
        <v>2091</v>
      </c>
    </row>
    <row r="2131" customHeight="1" spans="2:2">
      <c r="B2131">
        <f t="shared" si="36"/>
        <v>2092</v>
      </c>
    </row>
    <row r="2132" customHeight="1" spans="2:2">
      <c r="B2132">
        <f t="shared" si="36"/>
        <v>2093</v>
      </c>
    </row>
    <row r="2133" customHeight="1" spans="2:2">
      <c r="B2133">
        <f t="shared" si="36"/>
        <v>2094</v>
      </c>
    </row>
    <row r="2134" customHeight="1" spans="2:2">
      <c r="B2134">
        <f t="shared" si="36"/>
        <v>2095</v>
      </c>
    </row>
    <row r="2135" customHeight="1" spans="2:2">
      <c r="B2135">
        <f t="shared" si="36"/>
        <v>2096</v>
      </c>
    </row>
    <row r="2136" customHeight="1" spans="2:2">
      <c r="B2136">
        <f t="shared" si="36"/>
        <v>2097</v>
      </c>
    </row>
    <row r="2137" customHeight="1" spans="2:2">
      <c r="B2137">
        <f t="shared" si="36"/>
        <v>2098</v>
      </c>
    </row>
    <row r="2138" customHeight="1" spans="2:2">
      <c r="B2138">
        <f t="shared" si="36"/>
        <v>2099</v>
      </c>
    </row>
    <row r="2139" customHeight="1" spans="2:2">
      <c r="B2139">
        <f t="shared" si="36"/>
        <v>2100</v>
      </c>
    </row>
    <row r="2140" customHeight="1" spans="2:2">
      <c r="B2140">
        <f t="shared" si="36"/>
        <v>2101</v>
      </c>
    </row>
    <row r="2141" customHeight="1" spans="2:2">
      <c r="B2141">
        <f t="shared" si="36"/>
        <v>2102</v>
      </c>
    </row>
    <row r="2142" customHeight="1" spans="2:2">
      <c r="B2142">
        <f t="shared" si="36"/>
        <v>2103</v>
      </c>
    </row>
    <row r="2143" customHeight="1" spans="2:2">
      <c r="B2143">
        <f t="shared" si="36"/>
        <v>2104</v>
      </c>
    </row>
    <row r="2144" customHeight="1" spans="2:2">
      <c r="B2144">
        <f t="shared" si="36"/>
        <v>2105</v>
      </c>
    </row>
    <row r="2145" customHeight="1" spans="2:2">
      <c r="B2145">
        <f t="shared" si="36"/>
        <v>2106</v>
      </c>
    </row>
    <row r="2146" customHeight="1" spans="2:2">
      <c r="B2146">
        <f t="shared" si="36"/>
        <v>2107</v>
      </c>
    </row>
    <row r="2147" customHeight="1" spans="2:2">
      <c r="B2147">
        <f t="shared" si="36"/>
        <v>2108</v>
      </c>
    </row>
    <row r="2148" customHeight="1" spans="2:2">
      <c r="B2148">
        <f t="shared" si="36"/>
        <v>2109</v>
      </c>
    </row>
    <row r="2149" customHeight="1" spans="2:2">
      <c r="B2149">
        <f t="shared" si="36"/>
        <v>2110</v>
      </c>
    </row>
    <row r="2150" customHeight="1" spans="2:2">
      <c r="B2150">
        <f t="shared" si="36"/>
        <v>2111</v>
      </c>
    </row>
    <row r="2151" customHeight="1" spans="2:2">
      <c r="B2151">
        <f t="shared" si="36"/>
        <v>2112</v>
      </c>
    </row>
    <row r="2152" customHeight="1" spans="2:2">
      <c r="B2152">
        <f t="shared" ref="B2152:B2215" si="37">1+B2151</f>
        <v>2113</v>
      </c>
    </row>
    <row r="2153" customHeight="1" spans="2:2">
      <c r="B2153">
        <f t="shared" si="37"/>
        <v>2114</v>
      </c>
    </row>
    <row r="2154" customHeight="1" spans="2:2">
      <c r="B2154">
        <f t="shared" si="37"/>
        <v>2115</v>
      </c>
    </row>
    <row r="2155" customHeight="1" spans="2:2">
      <c r="B2155">
        <f t="shared" si="37"/>
        <v>2116</v>
      </c>
    </row>
    <row r="2156" customHeight="1" spans="2:2">
      <c r="B2156">
        <f t="shared" si="37"/>
        <v>2117</v>
      </c>
    </row>
    <row r="2157" customHeight="1" spans="2:2">
      <c r="B2157">
        <f t="shared" si="37"/>
        <v>2118</v>
      </c>
    </row>
    <row r="2158" customHeight="1" spans="2:2">
      <c r="B2158">
        <f t="shared" si="37"/>
        <v>2119</v>
      </c>
    </row>
    <row r="2159" customHeight="1" spans="2:2">
      <c r="B2159">
        <f t="shared" si="37"/>
        <v>2120</v>
      </c>
    </row>
    <row r="2160" customHeight="1" spans="2:2">
      <c r="B2160">
        <f t="shared" si="37"/>
        <v>2121</v>
      </c>
    </row>
    <row r="2161" customHeight="1" spans="2:2">
      <c r="B2161">
        <f t="shared" si="37"/>
        <v>2122</v>
      </c>
    </row>
    <row r="2162" customHeight="1" spans="2:2">
      <c r="B2162">
        <f t="shared" si="37"/>
        <v>2123</v>
      </c>
    </row>
    <row r="2163" customHeight="1" spans="2:2">
      <c r="B2163">
        <f t="shared" si="37"/>
        <v>2124</v>
      </c>
    </row>
    <row r="2164" customHeight="1" spans="2:2">
      <c r="B2164">
        <f t="shared" si="37"/>
        <v>2125</v>
      </c>
    </row>
    <row r="2165" customHeight="1" spans="2:2">
      <c r="B2165">
        <f t="shared" si="37"/>
        <v>2126</v>
      </c>
    </row>
    <row r="2166" customHeight="1" spans="2:2">
      <c r="B2166">
        <f t="shared" si="37"/>
        <v>2127</v>
      </c>
    </row>
    <row r="2167" customHeight="1" spans="2:2">
      <c r="B2167">
        <f t="shared" si="37"/>
        <v>2128</v>
      </c>
    </row>
    <row r="2168" customHeight="1" spans="2:2">
      <c r="B2168">
        <f t="shared" si="37"/>
        <v>2129</v>
      </c>
    </row>
    <row r="2169" customHeight="1" spans="2:2">
      <c r="B2169">
        <f t="shared" si="37"/>
        <v>2130</v>
      </c>
    </row>
    <row r="2170" customHeight="1" spans="2:2">
      <c r="B2170">
        <f t="shared" si="37"/>
        <v>2131</v>
      </c>
    </row>
    <row r="2171" customHeight="1" spans="2:2">
      <c r="B2171">
        <f t="shared" si="37"/>
        <v>2132</v>
      </c>
    </row>
    <row r="2172" customHeight="1" spans="2:2">
      <c r="B2172">
        <f t="shared" si="37"/>
        <v>2133</v>
      </c>
    </row>
    <row r="2173" customHeight="1" spans="2:2">
      <c r="B2173">
        <f t="shared" si="37"/>
        <v>2134</v>
      </c>
    </row>
    <row r="2174" customHeight="1" spans="2:2">
      <c r="B2174">
        <f t="shared" si="37"/>
        <v>2135</v>
      </c>
    </row>
    <row r="2175" customHeight="1" spans="2:2">
      <c r="B2175">
        <f t="shared" si="37"/>
        <v>2136</v>
      </c>
    </row>
    <row r="2176" customHeight="1" spans="2:2">
      <c r="B2176">
        <f t="shared" si="37"/>
        <v>2137</v>
      </c>
    </row>
    <row r="2177" customHeight="1" spans="2:2">
      <c r="B2177">
        <f t="shared" si="37"/>
        <v>2138</v>
      </c>
    </row>
    <row r="2178" customHeight="1" spans="2:2">
      <c r="B2178">
        <f t="shared" si="37"/>
        <v>2139</v>
      </c>
    </row>
    <row r="2179" customHeight="1" spans="2:2">
      <c r="B2179">
        <f t="shared" si="37"/>
        <v>2140</v>
      </c>
    </row>
    <row r="2180" customHeight="1" spans="2:2">
      <c r="B2180">
        <f t="shared" si="37"/>
        <v>2141</v>
      </c>
    </row>
    <row r="2181" customHeight="1" spans="2:2">
      <c r="B2181">
        <f t="shared" si="37"/>
        <v>2142</v>
      </c>
    </row>
    <row r="2182" customHeight="1" spans="2:2">
      <c r="B2182">
        <f t="shared" si="37"/>
        <v>2143</v>
      </c>
    </row>
    <row r="2183" customHeight="1" spans="2:2">
      <c r="B2183">
        <f t="shared" si="37"/>
        <v>2144</v>
      </c>
    </row>
    <row r="2184" customHeight="1" spans="2:2">
      <c r="B2184">
        <f t="shared" si="37"/>
        <v>2145</v>
      </c>
    </row>
    <row r="2185" customHeight="1" spans="2:2">
      <c r="B2185">
        <f t="shared" si="37"/>
        <v>2146</v>
      </c>
    </row>
    <row r="2186" customHeight="1" spans="2:2">
      <c r="B2186">
        <f t="shared" si="37"/>
        <v>2147</v>
      </c>
    </row>
    <row r="2187" customHeight="1" spans="2:2">
      <c r="B2187">
        <f t="shared" si="37"/>
        <v>2148</v>
      </c>
    </row>
    <row r="2188" customHeight="1" spans="2:2">
      <c r="B2188">
        <f t="shared" si="37"/>
        <v>2149</v>
      </c>
    </row>
    <row r="2189" customHeight="1" spans="2:2">
      <c r="B2189">
        <f t="shared" si="37"/>
        <v>2150</v>
      </c>
    </row>
    <row r="2190" customHeight="1" spans="2:2">
      <c r="B2190">
        <f t="shared" si="37"/>
        <v>2151</v>
      </c>
    </row>
    <row r="2191" customHeight="1" spans="2:2">
      <c r="B2191">
        <f t="shared" si="37"/>
        <v>2152</v>
      </c>
    </row>
    <row r="2192" customHeight="1" spans="2:2">
      <c r="B2192">
        <f t="shared" si="37"/>
        <v>2153</v>
      </c>
    </row>
    <row r="2193" customHeight="1" spans="2:2">
      <c r="B2193">
        <f t="shared" si="37"/>
        <v>2154</v>
      </c>
    </row>
    <row r="2194" customHeight="1" spans="2:2">
      <c r="B2194">
        <f t="shared" si="37"/>
        <v>2155</v>
      </c>
    </row>
    <row r="2195" customHeight="1" spans="2:2">
      <c r="B2195">
        <f t="shared" si="37"/>
        <v>2156</v>
      </c>
    </row>
    <row r="2196" customHeight="1" spans="2:2">
      <c r="B2196">
        <f t="shared" si="37"/>
        <v>2157</v>
      </c>
    </row>
    <row r="2197" customHeight="1" spans="2:2">
      <c r="B2197">
        <f t="shared" si="37"/>
        <v>2158</v>
      </c>
    </row>
    <row r="2198" customHeight="1" spans="2:2">
      <c r="B2198">
        <f t="shared" si="37"/>
        <v>2159</v>
      </c>
    </row>
    <row r="2199" customHeight="1" spans="2:2">
      <c r="B2199">
        <f t="shared" si="37"/>
        <v>2160</v>
      </c>
    </row>
    <row r="2200" customHeight="1" spans="2:2">
      <c r="B2200">
        <f t="shared" si="37"/>
        <v>2161</v>
      </c>
    </row>
    <row r="2201" customHeight="1" spans="2:2">
      <c r="B2201">
        <f t="shared" si="37"/>
        <v>2162</v>
      </c>
    </row>
    <row r="2202" customHeight="1" spans="2:2">
      <c r="B2202">
        <f t="shared" si="37"/>
        <v>2163</v>
      </c>
    </row>
    <row r="2203" customHeight="1" spans="2:2">
      <c r="B2203">
        <f t="shared" si="37"/>
        <v>2164</v>
      </c>
    </row>
    <row r="2204" customHeight="1" spans="2:2">
      <c r="B2204">
        <f t="shared" si="37"/>
        <v>2165</v>
      </c>
    </row>
    <row r="2205" customHeight="1" spans="2:2">
      <c r="B2205">
        <f t="shared" si="37"/>
        <v>2166</v>
      </c>
    </row>
    <row r="2206" customHeight="1" spans="2:2">
      <c r="B2206">
        <f t="shared" si="37"/>
        <v>2167</v>
      </c>
    </row>
    <row r="2207" customHeight="1" spans="2:2">
      <c r="B2207">
        <f t="shared" si="37"/>
        <v>2168</v>
      </c>
    </row>
    <row r="2208" customHeight="1" spans="2:2">
      <c r="B2208">
        <f t="shared" si="37"/>
        <v>2169</v>
      </c>
    </row>
    <row r="2209" customHeight="1" spans="2:2">
      <c r="B2209">
        <f t="shared" si="37"/>
        <v>2170</v>
      </c>
    </row>
    <row r="2210" customHeight="1" spans="2:2">
      <c r="B2210">
        <f t="shared" si="37"/>
        <v>2171</v>
      </c>
    </row>
    <row r="2211" customHeight="1" spans="2:2">
      <c r="B2211">
        <f t="shared" si="37"/>
        <v>2172</v>
      </c>
    </row>
    <row r="2212" customHeight="1" spans="2:2">
      <c r="B2212">
        <f t="shared" si="37"/>
        <v>2173</v>
      </c>
    </row>
    <row r="2213" customHeight="1" spans="2:2">
      <c r="B2213">
        <f t="shared" si="37"/>
        <v>2174</v>
      </c>
    </row>
    <row r="2214" customHeight="1" spans="2:2">
      <c r="B2214">
        <f t="shared" si="37"/>
        <v>2175</v>
      </c>
    </row>
    <row r="2215" customHeight="1" spans="2:2">
      <c r="B2215">
        <f t="shared" si="37"/>
        <v>2176</v>
      </c>
    </row>
    <row r="2216" customHeight="1" spans="2:2">
      <c r="B2216">
        <f t="shared" ref="B2216:B2279" si="38">1+B2215</f>
        <v>2177</v>
      </c>
    </row>
    <row r="2217" customHeight="1" spans="2:2">
      <c r="B2217">
        <f t="shared" si="38"/>
        <v>2178</v>
      </c>
    </row>
    <row r="2218" customHeight="1" spans="2:2">
      <c r="B2218">
        <f t="shared" si="38"/>
        <v>2179</v>
      </c>
    </row>
    <row r="2219" customHeight="1" spans="2:2">
      <c r="B2219">
        <f t="shared" si="38"/>
        <v>2180</v>
      </c>
    </row>
    <row r="2220" customHeight="1" spans="2:2">
      <c r="B2220">
        <f t="shared" si="38"/>
        <v>2181</v>
      </c>
    </row>
    <row r="2221" customHeight="1" spans="2:2">
      <c r="B2221">
        <f t="shared" si="38"/>
        <v>2182</v>
      </c>
    </row>
    <row r="2222" customHeight="1" spans="2:2">
      <c r="B2222">
        <f t="shared" si="38"/>
        <v>2183</v>
      </c>
    </row>
    <row r="2223" customHeight="1" spans="2:2">
      <c r="B2223">
        <f t="shared" si="38"/>
        <v>2184</v>
      </c>
    </row>
    <row r="2224" customHeight="1" spans="2:2">
      <c r="B2224">
        <f t="shared" si="38"/>
        <v>2185</v>
      </c>
    </row>
    <row r="2225" customHeight="1" spans="2:2">
      <c r="B2225">
        <f t="shared" si="38"/>
        <v>2186</v>
      </c>
    </row>
    <row r="2226" customHeight="1" spans="2:2">
      <c r="B2226">
        <f t="shared" si="38"/>
        <v>2187</v>
      </c>
    </row>
    <row r="2227" customHeight="1" spans="2:2">
      <c r="B2227">
        <f t="shared" si="38"/>
        <v>2188</v>
      </c>
    </row>
    <row r="2228" customHeight="1" spans="2:2">
      <c r="B2228">
        <f t="shared" si="38"/>
        <v>2189</v>
      </c>
    </row>
    <row r="2229" customHeight="1" spans="2:2">
      <c r="B2229">
        <f t="shared" si="38"/>
        <v>2190</v>
      </c>
    </row>
    <row r="2230" customHeight="1" spans="2:2">
      <c r="B2230">
        <f t="shared" si="38"/>
        <v>2191</v>
      </c>
    </row>
    <row r="2231" customHeight="1" spans="2:2">
      <c r="B2231">
        <f t="shared" si="38"/>
        <v>2192</v>
      </c>
    </row>
    <row r="2232" customHeight="1" spans="2:2">
      <c r="B2232">
        <f t="shared" si="38"/>
        <v>2193</v>
      </c>
    </row>
    <row r="2233" customHeight="1" spans="2:2">
      <c r="B2233">
        <f t="shared" si="38"/>
        <v>2194</v>
      </c>
    </row>
    <row r="2234" customHeight="1" spans="2:2">
      <c r="B2234">
        <f t="shared" si="38"/>
        <v>2195</v>
      </c>
    </row>
    <row r="2235" customHeight="1" spans="2:2">
      <c r="B2235">
        <f t="shared" si="38"/>
        <v>2196</v>
      </c>
    </row>
    <row r="2236" customHeight="1" spans="2:2">
      <c r="B2236">
        <f t="shared" si="38"/>
        <v>2197</v>
      </c>
    </row>
    <row r="2237" customHeight="1" spans="2:2">
      <c r="B2237">
        <f t="shared" si="38"/>
        <v>2198</v>
      </c>
    </row>
    <row r="2238" customHeight="1" spans="2:2">
      <c r="B2238">
        <f t="shared" si="38"/>
        <v>2199</v>
      </c>
    </row>
    <row r="2239" customHeight="1" spans="2:2">
      <c r="B2239">
        <f t="shared" si="38"/>
        <v>2200</v>
      </c>
    </row>
    <row r="2240" customHeight="1" spans="2:2">
      <c r="B2240">
        <f t="shared" si="38"/>
        <v>2201</v>
      </c>
    </row>
    <row r="2241" customHeight="1" spans="2:2">
      <c r="B2241">
        <f t="shared" si="38"/>
        <v>2202</v>
      </c>
    </row>
    <row r="2242" customHeight="1" spans="2:2">
      <c r="B2242">
        <f t="shared" si="38"/>
        <v>2203</v>
      </c>
    </row>
    <row r="2243" customHeight="1" spans="2:2">
      <c r="B2243">
        <f t="shared" si="38"/>
        <v>2204</v>
      </c>
    </row>
    <row r="2244" customHeight="1" spans="2:2">
      <c r="B2244">
        <f t="shared" si="38"/>
        <v>2205</v>
      </c>
    </row>
    <row r="2245" customHeight="1" spans="2:2">
      <c r="B2245">
        <f t="shared" si="38"/>
        <v>2206</v>
      </c>
    </row>
    <row r="2246" customHeight="1" spans="2:2">
      <c r="B2246">
        <f t="shared" si="38"/>
        <v>2207</v>
      </c>
    </row>
    <row r="2247" customHeight="1" spans="2:2">
      <c r="B2247">
        <f t="shared" si="38"/>
        <v>2208</v>
      </c>
    </row>
    <row r="2248" customHeight="1" spans="2:2">
      <c r="B2248">
        <f t="shared" si="38"/>
        <v>2209</v>
      </c>
    </row>
    <row r="2249" customHeight="1" spans="2:2">
      <c r="B2249">
        <f t="shared" si="38"/>
        <v>2210</v>
      </c>
    </row>
    <row r="2250" customHeight="1" spans="2:2">
      <c r="B2250">
        <f t="shared" si="38"/>
        <v>2211</v>
      </c>
    </row>
    <row r="2251" customHeight="1" spans="2:2">
      <c r="B2251">
        <f t="shared" si="38"/>
        <v>2212</v>
      </c>
    </row>
    <row r="2252" customHeight="1" spans="2:2">
      <c r="B2252">
        <f t="shared" si="38"/>
        <v>2213</v>
      </c>
    </row>
    <row r="2253" customHeight="1" spans="2:2">
      <c r="B2253">
        <f t="shared" si="38"/>
        <v>2214</v>
      </c>
    </row>
    <row r="2254" customHeight="1" spans="2:2">
      <c r="B2254">
        <f t="shared" si="38"/>
        <v>2215</v>
      </c>
    </row>
    <row r="2255" customHeight="1" spans="2:2">
      <c r="B2255">
        <f t="shared" si="38"/>
        <v>2216</v>
      </c>
    </row>
    <row r="2256" customHeight="1" spans="2:2">
      <c r="B2256">
        <f t="shared" si="38"/>
        <v>2217</v>
      </c>
    </row>
    <row r="2257" customHeight="1" spans="2:2">
      <c r="B2257">
        <f t="shared" si="38"/>
        <v>2218</v>
      </c>
    </row>
    <row r="2258" customHeight="1" spans="2:2">
      <c r="B2258">
        <f t="shared" si="38"/>
        <v>2219</v>
      </c>
    </row>
    <row r="2259" customHeight="1" spans="2:2">
      <c r="B2259">
        <f t="shared" si="38"/>
        <v>2220</v>
      </c>
    </row>
    <row r="2260" customHeight="1" spans="2:2">
      <c r="B2260">
        <f t="shared" si="38"/>
        <v>2221</v>
      </c>
    </row>
    <row r="2261" customHeight="1" spans="2:2">
      <c r="B2261">
        <f t="shared" si="38"/>
        <v>2222</v>
      </c>
    </row>
    <row r="2262" customHeight="1" spans="2:2">
      <c r="B2262">
        <f t="shared" si="38"/>
        <v>2223</v>
      </c>
    </row>
    <row r="2263" customHeight="1" spans="2:2">
      <c r="B2263">
        <f t="shared" si="38"/>
        <v>2224</v>
      </c>
    </row>
    <row r="2264" customHeight="1" spans="2:2">
      <c r="B2264">
        <f t="shared" si="38"/>
        <v>2225</v>
      </c>
    </row>
    <row r="2265" customHeight="1" spans="2:2">
      <c r="B2265">
        <f t="shared" si="38"/>
        <v>2226</v>
      </c>
    </row>
    <row r="2266" customHeight="1" spans="2:2">
      <c r="B2266">
        <f t="shared" si="38"/>
        <v>2227</v>
      </c>
    </row>
    <row r="2267" customHeight="1" spans="2:2">
      <c r="B2267">
        <f t="shared" si="38"/>
        <v>2228</v>
      </c>
    </row>
    <row r="2268" customHeight="1" spans="2:2">
      <c r="B2268">
        <f t="shared" si="38"/>
        <v>2229</v>
      </c>
    </row>
    <row r="2269" customHeight="1" spans="2:2">
      <c r="B2269">
        <f t="shared" si="38"/>
        <v>2230</v>
      </c>
    </row>
    <row r="2270" customHeight="1" spans="2:2">
      <c r="B2270">
        <f t="shared" si="38"/>
        <v>2231</v>
      </c>
    </row>
    <row r="2271" customHeight="1" spans="2:2">
      <c r="B2271">
        <f t="shared" si="38"/>
        <v>2232</v>
      </c>
    </row>
    <row r="2272" customHeight="1" spans="2:2">
      <c r="B2272">
        <f t="shared" si="38"/>
        <v>2233</v>
      </c>
    </row>
    <row r="2273" customHeight="1" spans="2:2">
      <c r="B2273">
        <f t="shared" si="38"/>
        <v>2234</v>
      </c>
    </row>
    <row r="2274" customHeight="1" spans="2:2">
      <c r="B2274">
        <f t="shared" si="38"/>
        <v>2235</v>
      </c>
    </row>
    <row r="2275" customHeight="1" spans="2:2">
      <c r="B2275">
        <f t="shared" si="38"/>
        <v>2236</v>
      </c>
    </row>
    <row r="2276" customHeight="1" spans="2:2">
      <c r="B2276">
        <f t="shared" si="38"/>
        <v>2237</v>
      </c>
    </row>
    <row r="2277" customHeight="1" spans="2:2">
      <c r="B2277">
        <f t="shared" si="38"/>
        <v>2238</v>
      </c>
    </row>
    <row r="2278" customHeight="1" spans="2:2">
      <c r="B2278">
        <f t="shared" si="38"/>
        <v>2239</v>
      </c>
    </row>
    <row r="2279" customHeight="1" spans="2:2">
      <c r="B2279">
        <f t="shared" si="38"/>
        <v>2240</v>
      </c>
    </row>
    <row r="2280" customHeight="1" spans="2:2">
      <c r="B2280">
        <f t="shared" ref="B2280:B2343" si="39">1+B2279</f>
        <v>2241</v>
      </c>
    </row>
    <row r="2281" customHeight="1" spans="2:2">
      <c r="B2281">
        <f t="shared" si="39"/>
        <v>2242</v>
      </c>
    </row>
    <row r="2282" customHeight="1" spans="2:2">
      <c r="B2282">
        <f t="shared" si="39"/>
        <v>2243</v>
      </c>
    </row>
    <row r="2283" customHeight="1" spans="2:2">
      <c r="B2283">
        <f t="shared" si="39"/>
        <v>2244</v>
      </c>
    </row>
    <row r="2284" customHeight="1" spans="2:2">
      <c r="B2284">
        <f t="shared" si="39"/>
        <v>2245</v>
      </c>
    </row>
    <row r="2285" customHeight="1" spans="2:2">
      <c r="B2285">
        <f t="shared" si="39"/>
        <v>2246</v>
      </c>
    </row>
    <row r="2286" customHeight="1" spans="2:2">
      <c r="B2286">
        <f t="shared" si="39"/>
        <v>2247</v>
      </c>
    </row>
    <row r="2287" customHeight="1" spans="2:2">
      <c r="B2287">
        <f t="shared" si="39"/>
        <v>2248</v>
      </c>
    </row>
    <row r="2288" customHeight="1" spans="2:2">
      <c r="B2288">
        <f t="shared" si="39"/>
        <v>2249</v>
      </c>
    </row>
    <row r="2289" customHeight="1" spans="2:2">
      <c r="B2289">
        <f t="shared" si="39"/>
        <v>2250</v>
      </c>
    </row>
    <row r="2290" customHeight="1" spans="2:2">
      <c r="B2290">
        <f t="shared" si="39"/>
        <v>2251</v>
      </c>
    </row>
    <row r="2291" customHeight="1" spans="2:2">
      <c r="B2291">
        <f t="shared" si="39"/>
        <v>2252</v>
      </c>
    </row>
    <row r="2292" customHeight="1" spans="2:2">
      <c r="B2292">
        <f t="shared" si="39"/>
        <v>2253</v>
      </c>
    </row>
    <row r="2293" customHeight="1" spans="2:2">
      <c r="B2293">
        <f t="shared" si="39"/>
        <v>2254</v>
      </c>
    </row>
    <row r="2294" customHeight="1" spans="2:2">
      <c r="B2294">
        <f t="shared" si="39"/>
        <v>2255</v>
      </c>
    </row>
    <row r="2295" customHeight="1" spans="2:2">
      <c r="B2295">
        <f t="shared" si="39"/>
        <v>2256</v>
      </c>
    </row>
    <row r="2296" customHeight="1" spans="2:2">
      <c r="B2296">
        <f t="shared" si="39"/>
        <v>2257</v>
      </c>
    </row>
    <row r="2297" customHeight="1" spans="2:2">
      <c r="B2297">
        <f t="shared" si="39"/>
        <v>2258</v>
      </c>
    </row>
    <row r="2298" customHeight="1" spans="2:2">
      <c r="B2298">
        <f t="shared" si="39"/>
        <v>2259</v>
      </c>
    </row>
    <row r="2299" customHeight="1" spans="2:2">
      <c r="B2299">
        <f t="shared" si="39"/>
        <v>2260</v>
      </c>
    </row>
    <row r="2300" customHeight="1" spans="2:2">
      <c r="B2300">
        <f t="shared" si="39"/>
        <v>2261</v>
      </c>
    </row>
    <row r="2301" customHeight="1" spans="2:2">
      <c r="B2301">
        <f t="shared" si="39"/>
        <v>2262</v>
      </c>
    </row>
    <row r="2302" customHeight="1" spans="2:2">
      <c r="B2302">
        <f t="shared" si="39"/>
        <v>2263</v>
      </c>
    </row>
    <row r="2303" customHeight="1" spans="2:2">
      <c r="B2303">
        <f t="shared" si="39"/>
        <v>2264</v>
      </c>
    </row>
    <row r="2304" customHeight="1" spans="2:2">
      <c r="B2304">
        <f t="shared" si="39"/>
        <v>2265</v>
      </c>
    </row>
    <row r="2305" customHeight="1" spans="2:2">
      <c r="B2305">
        <f t="shared" si="39"/>
        <v>2266</v>
      </c>
    </row>
    <row r="2306" customHeight="1" spans="2:2">
      <c r="B2306">
        <f t="shared" si="39"/>
        <v>2267</v>
      </c>
    </row>
    <row r="2307" customHeight="1" spans="2:2">
      <c r="B2307">
        <f t="shared" si="39"/>
        <v>2268</v>
      </c>
    </row>
    <row r="2308" customHeight="1" spans="2:2">
      <c r="B2308">
        <f t="shared" si="39"/>
        <v>2269</v>
      </c>
    </row>
    <row r="2309" customHeight="1" spans="2:2">
      <c r="B2309">
        <f t="shared" si="39"/>
        <v>2270</v>
      </c>
    </row>
    <row r="2310" customHeight="1" spans="2:2">
      <c r="B2310">
        <f t="shared" si="39"/>
        <v>2271</v>
      </c>
    </row>
    <row r="2311" customHeight="1" spans="2:2">
      <c r="B2311">
        <f t="shared" si="39"/>
        <v>2272</v>
      </c>
    </row>
    <row r="2312" customHeight="1" spans="2:2">
      <c r="B2312">
        <f t="shared" si="39"/>
        <v>2273</v>
      </c>
    </row>
    <row r="2313" customHeight="1" spans="2:2">
      <c r="B2313">
        <f t="shared" si="39"/>
        <v>2274</v>
      </c>
    </row>
    <row r="2314" customHeight="1" spans="2:2">
      <c r="B2314">
        <f t="shared" si="39"/>
        <v>2275</v>
      </c>
    </row>
    <row r="2315" customHeight="1" spans="2:2">
      <c r="B2315">
        <f t="shared" si="39"/>
        <v>2276</v>
      </c>
    </row>
    <row r="2316" customHeight="1" spans="2:2">
      <c r="B2316">
        <f t="shared" si="39"/>
        <v>2277</v>
      </c>
    </row>
    <row r="2317" customHeight="1" spans="2:2">
      <c r="B2317">
        <f t="shared" si="39"/>
        <v>2278</v>
      </c>
    </row>
    <row r="2318" customHeight="1" spans="2:2">
      <c r="B2318">
        <f t="shared" si="39"/>
        <v>2279</v>
      </c>
    </row>
    <row r="2319" customHeight="1" spans="2:2">
      <c r="B2319">
        <f t="shared" si="39"/>
        <v>2280</v>
      </c>
    </row>
    <row r="2320" customHeight="1" spans="2:2">
      <c r="B2320">
        <f t="shared" si="39"/>
        <v>2281</v>
      </c>
    </row>
    <row r="2321" customHeight="1" spans="2:2">
      <c r="B2321">
        <f t="shared" si="39"/>
        <v>2282</v>
      </c>
    </row>
    <row r="2322" customHeight="1" spans="2:2">
      <c r="B2322">
        <f t="shared" si="39"/>
        <v>2283</v>
      </c>
    </row>
    <row r="2323" customHeight="1" spans="2:2">
      <c r="B2323">
        <f t="shared" si="39"/>
        <v>2284</v>
      </c>
    </row>
    <row r="2324" customHeight="1" spans="2:2">
      <c r="B2324">
        <f t="shared" si="39"/>
        <v>2285</v>
      </c>
    </row>
    <row r="2325" customHeight="1" spans="2:2">
      <c r="B2325">
        <f t="shared" si="39"/>
        <v>2286</v>
      </c>
    </row>
    <row r="2326" customHeight="1" spans="2:2">
      <c r="B2326">
        <f t="shared" si="39"/>
        <v>2287</v>
      </c>
    </row>
    <row r="2327" customHeight="1" spans="2:2">
      <c r="B2327">
        <f t="shared" si="39"/>
        <v>2288</v>
      </c>
    </row>
    <row r="2328" customHeight="1" spans="2:2">
      <c r="B2328">
        <f t="shared" si="39"/>
        <v>2289</v>
      </c>
    </row>
    <row r="2329" customHeight="1" spans="2:2">
      <c r="B2329">
        <f t="shared" si="39"/>
        <v>2290</v>
      </c>
    </row>
    <row r="2330" customHeight="1" spans="2:2">
      <c r="B2330">
        <f t="shared" si="39"/>
        <v>2291</v>
      </c>
    </row>
    <row r="2331" customHeight="1" spans="2:2">
      <c r="B2331">
        <f t="shared" si="39"/>
        <v>2292</v>
      </c>
    </row>
    <row r="2332" customHeight="1" spans="2:2">
      <c r="B2332">
        <f t="shared" si="39"/>
        <v>2293</v>
      </c>
    </row>
    <row r="2333" customHeight="1" spans="2:2">
      <c r="B2333">
        <f t="shared" si="39"/>
        <v>2294</v>
      </c>
    </row>
    <row r="2334" customHeight="1" spans="2:2">
      <c r="B2334">
        <f t="shared" si="39"/>
        <v>2295</v>
      </c>
    </row>
    <row r="2335" customHeight="1" spans="2:2">
      <c r="B2335">
        <f t="shared" si="39"/>
        <v>2296</v>
      </c>
    </row>
    <row r="2336" customHeight="1" spans="2:2">
      <c r="B2336">
        <f t="shared" si="39"/>
        <v>2297</v>
      </c>
    </row>
    <row r="2337" customHeight="1" spans="2:2">
      <c r="B2337">
        <f t="shared" si="39"/>
        <v>2298</v>
      </c>
    </row>
    <row r="2338" customHeight="1" spans="2:2">
      <c r="B2338">
        <f t="shared" si="39"/>
        <v>2299</v>
      </c>
    </row>
    <row r="2339" customHeight="1" spans="2:2">
      <c r="B2339">
        <f t="shared" si="39"/>
        <v>2300</v>
      </c>
    </row>
    <row r="2340" customHeight="1" spans="2:2">
      <c r="B2340">
        <f t="shared" si="39"/>
        <v>2301</v>
      </c>
    </row>
    <row r="2341" customHeight="1" spans="2:2">
      <c r="B2341">
        <f t="shared" si="39"/>
        <v>2302</v>
      </c>
    </row>
    <row r="2342" customHeight="1" spans="2:2">
      <c r="B2342">
        <f t="shared" si="39"/>
        <v>2303</v>
      </c>
    </row>
    <row r="2343" customHeight="1" spans="2:2">
      <c r="B2343">
        <f t="shared" si="39"/>
        <v>2304</v>
      </c>
    </row>
    <row r="2344" customHeight="1" spans="2:2">
      <c r="B2344">
        <f t="shared" ref="B2344:B2407" si="40">1+B2343</f>
        <v>2305</v>
      </c>
    </row>
    <row r="2345" customHeight="1" spans="2:2">
      <c r="B2345">
        <f t="shared" si="40"/>
        <v>2306</v>
      </c>
    </row>
    <row r="2346" customHeight="1" spans="2:2">
      <c r="B2346">
        <f t="shared" si="40"/>
        <v>2307</v>
      </c>
    </row>
    <row r="2347" customHeight="1" spans="2:2">
      <c r="B2347">
        <f t="shared" si="40"/>
        <v>2308</v>
      </c>
    </row>
    <row r="2348" customHeight="1" spans="2:2">
      <c r="B2348">
        <f t="shared" si="40"/>
        <v>2309</v>
      </c>
    </row>
    <row r="2349" customHeight="1" spans="2:2">
      <c r="B2349">
        <f t="shared" si="40"/>
        <v>2310</v>
      </c>
    </row>
    <row r="2350" customHeight="1" spans="2:2">
      <c r="B2350">
        <f t="shared" si="40"/>
        <v>2311</v>
      </c>
    </row>
    <row r="2351" customHeight="1" spans="2:2">
      <c r="B2351">
        <f t="shared" si="40"/>
        <v>2312</v>
      </c>
    </row>
    <row r="2352" customHeight="1" spans="2:2">
      <c r="B2352">
        <f t="shared" si="40"/>
        <v>2313</v>
      </c>
    </row>
    <row r="2353" customHeight="1" spans="2:2">
      <c r="B2353">
        <f t="shared" si="40"/>
        <v>2314</v>
      </c>
    </row>
    <row r="2354" customHeight="1" spans="2:2">
      <c r="B2354">
        <f t="shared" si="40"/>
        <v>2315</v>
      </c>
    </row>
    <row r="2355" customHeight="1" spans="2:2">
      <c r="B2355">
        <f t="shared" si="40"/>
        <v>2316</v>
      </c>
    </row>
    <row r="2356" customHeight="1" spans="2:2">
      <c r="B2356">
        <f t="shared" si="40"/>
        <v>2317</v>
      </c>
    </row>
    <row r="2357" customHeight="1" spans="2:2">
      <c r="B2357">
        <f t="shared" si="40"/>
        <v>2318</v>
      </c>
    </row>
    <row r="2358" customHeight="1" spans="2:2">
      <c r="B2358">
        <f t="shared" si="40"/>
        <v>2319</v>
      </c>
    </row>
    <row r="2359" customHeight="1" spans="2:2">
      <c r="B2359">
        <f t="shared" si="40"/>
        <v>2320</v>
      </c>
    </row>
    <row r="2360" customHeight="1" spans="2:2">
      <c r="B2360">
        <f t="shared" si="40"/>
        <v>2321</v>
      </c>
    </row>
    <row r="2361" customHeight="1" spans="2:2">
      <c r="B2361">
        <f t="shared" si="40"/>
        <v>2322</v>
      </c>
    </row>
    <row r="2362" customHeight="1" spans="2:2">
      <c r="B2362">
        <f t="shared" si="40"/>
        <v>2323</v>
      </c>
    </row>
    <row r="2363" customHeight="1" spans="2:2">
      <c r="B2363">
        <f t="shared" si="40"/>
        <v>2324</v>
      </c>
    </row>
    <row r="2364" customHeight="1" spans="2:2">
      <c r="B2364">
        <f t="shared" si="40"/>
        <v>2325</v>
      </c>
    </row>
    <row r="2365" customHeight="1" spans="2:2">
      <c r="B2365">
        <f t="shared" si="40"/>
        <v>2326</v>
      </c>
    </row>
    <row r="2366" customHeight="1" spans="2:2">
      <c r="B2366">
        <f t="shared" si="40"/>
        <v>2327</v>
      </c>
    </row>
    <row r="2367" customHeight="1" spans="2:2">
      <c r="B2367">
        <f t="shared" si="40"/>
        <v>2328</v>
      </c>
    </row>
    <row r="2368" customHeight="1" spans="2:2">
      <c r="B2368">
        <f t="shared" si="40"/>
        <v>2329</v>
      </c>
    </row>
    <row r="2369" customHeight="1" spans="2:2">
      <c r="B2369">
        <f t="shared" si="40"/>
        <v>2330</v>
      </c>
    </row>
    <row r="2370" customHeight="1" spans="2:2">
      <c r="B2370">
        <f t="shared" si="40"/>
        <v>2331</v>
      </c>
    </row>
    <row r="2371" customHeight="1" spans="2:2">
      <c r="B2371">
        <f t="shared" si="40"/>
        <v>2332</v>
      </c>
    </row>
    <row r="2372" customHeight="1" spans="2:2">
      <c r="B2372">
        <f t="shared" si="40"/>
        <v>2333</v>
      </c>
    </row>
    <row r="2373" customHeight="1" spans="2:2">
      <c r="B2373">
        <f t="shared" si="40"/>
        <v>2334</v>
      </c>
    </row>
    <row r="2374" customHeight="1" spans="2:2">
      <c r="B2374">
        <f t="shared" si="40"/>
        <v>2335</v>
      </c>
    </row>
    <row r="2375" customHeight="1" spans="2:2">
      <c r="B2375">
        <f t="shared" si="40"/>
        <v>2336</v>
      </c>
    </row>
    <row r="2376" customHeight="1" spans="2:2">
      <c r="B2376">
        <f t="shared" si="40"/>
        <v>2337</v>
      </c>
    </row>
    <row r="2377" customHeight="1" spans="2:2">
      <c r="B2377">
        <f t="shared" si="40"/>
        <v>2338</v>
      </c>
    </row>
    <row r="2378" customHeight="1" spans="2:2">
      <c r="B2378">
        <f t="shared" si="40"/>
        <v>2339</v>
      </c>
    </row>
    <row r="2379" customHeight="1" spans="2:2">
      <c r="B2379">
        <f t="shared" si="40"/>
        <v>2340</v>
      </c>
    </row>
    <row r="2380" customHeight="1" spans="2:2">
      <c r="B2380">
        <f t="shared" si="40"/>
        <v>2341</v>
      </c>
    </row>
    <row r="2381" customHeight="1" spans="2:2">
      <c r="B2381">
        <f t="shared" si="40"/>
        <v>2342</v>
      </c>
    </row>
    <row r="2382" customHeight="1" spans="2:2">
      <c r="B2382">
        <f t="shared" si="40"/>
        <v>2343</v>
      </c>
    </row>
    <row r="2383" customHeight="1" spans="2:2">
      <c r="B2383">
        <f t="shared" si="40"/>
        <v>2344</v>
      </c>
    </row>
    <row r="2384" customHeight="1" spans="2:2">
      <c r="B2384">
        <f t="shared" si="40"/>
        <v>2345</v>
      </c>
    </row>
    <row r="2385" customHeight="1" spans="2:2">
      <c r="B2385">
        <f t="shared" si="40"/>
        <v>2346</v>
      </c>
    </row>
    <row r="2386" customHeight="1" spans="2:2">
      <c r="B2386">
        <f t="shared" si="40"/>
        <v>2347</v>
      </c>
    </row>
    <row r="2387" customHeight="1" spans="2:2">
      <c r="B2387">
        <f t="shared" si="40"/>
        <v>2348</v>
      </c>
    </row>
    <row r="2388" customHeight="1" spans="2:2">
      <c r="B2388">
        <f t="shared" si="40"/>
        <v>2349</v>
      </c>
    </row>
    <row r="2389" customHeight="1" spans="2:2">
      <c r="B2389">
        <f t="shared" si="40"/>
        <v>2350</v>
      </c>
    </row>
    <row r="2390" customHeight="1" spans="2:2">
      <c r="B2390">
        <f t="shared" si="40"/>
        <v>2351</v>
      </c>
    </row>
    <row r="2391" customHeight="1" spans="2:2">
      <c r="B2391">
        <f t="shared" si="40"/>
        <v>2352</v>
      </c>
    </row>
    <row r="2392" customHeight="1" spans="2:2">
      <c r="B2392">
        <f t="shared" si="40"/>
        <v>2353</v>
      </c>
    </row>
    <row r="2393" customHeight="1" spans="2:2">
      <c r="B2393">
        <f t="shared" si="40"/>
        <v>2354</v>
      </c>
    </row>
    <row r="2394" customHeight="1" spans="2:2">
      <c r="B2394">
        <f t="shared" si="40"/>
        <v>2355</v>
      </c>
    </row>
    <row r="2395" customHeight="1" spans="2:2">
      <c r="B2395">
        <f t="shared" si="40"/>
        <v>2356</v>
      </c>
    </row>
    <row r="2396" customHeight="1" spans="2:2">
      <c r="B2396">
        <f t="shared" si="40"/>
        <v>2357</v>
      </c>
    </row>
    <row r="2397" customHeight="1" spans="2:2">
      <c r="B2397">
        <f t="shared" si="40"/>
        <v>2358</v>
      </c>
    </row>
    <row r="2398" customHeight="1" spans="2:2">
      <c r="B2398">
        <f t="shared" si="40"/>
        <v>2359</v>
      </c>
    </row>
    <row r="2399" customHeight="1" spans="2:2">
      <c r="B2399">
        <f t="shared" si="40"/>
        <v>2360</v>
      </c>
    </row>
    <row r="2400" customHeight="1" spans="2:2">
      <c r="B2400">
        <f t="shared" si="40"/>
        <v>2361</v>
      </c>
    </row>
    <row r="2401" customHeight="1" spans="2:2">
      <c r="B2401">
        <f t="shared" si="40"/>
        <v>2362</v>
      </c>
    </row>
    <row r="2402" customHeight="1" spans="2:2">
      <c r="B2402">
        <f t="shared" si="40"/>
        <v>2363</v>
      </c>
    </row>
    <row r="2403" customHeight="1" spans="2:2">
      <c r="B2403">
        <f t="shared" si="40"/>
        <v>2364</v>
      </c>
    </row>
    <row r="2404" customHeight="1" spans="2:2">
      <c r="B2404">
        <f t="shared" si="40"/>
        <v>2365</v>
      </c>
    </row>
    <row r="2405" customHeight="1" spans="2:2">
      <c r="B2405">
        <f t="shared" si="40"/>
        <v>2366</v>
      </c>
    </row>
    <row r="2406" customHeight="1" spans="2:2">
      <c r="B2406">
        <f t="shared" si="40"/>
        <v>2367</v>
      </c>
    </row>
    <row r="2407" customHeight="1" spans="2:2">
      <c r="B2407">
        <f t="shared" si="40"/>
        <v>2368</v>
      </c>
    </row>
    <row r="2408" customHeight="1" spans="2:2">
      <c r="B2408">
        <f t="shared" ref="B2408:B2471" si="41">1+B2407</f>
        <v>2369</v>
      </c>
    </row>
    <row r="2409" customHeight="1" spans="2:2">
      <c r="B2409">
        <f t="shared" si="41"/>
        <v>2370</v>
      </c>
    </row>
    <row r="2410" customHeight="1" spans="2:2">
      <c r="B2410">
        <f t="shared" si="41"/>
        <v>2371</v>
      </c>
    </row>
    <row r="2411" customHeight="1" spans="2:2">
      <c r="B2411">
        <f t="shared" si="41"/>
        <v>2372</v>
      </c>
    </row>
    <row r="2412" customHeight="1" spans="2:2">
      <c r="B2412">
        <f t="shared" si="41"/>
        <v>2373</v>
      </c>
    </row>
    <row r="2413" customHeight="1" spans="2:2">
      <c r="B2413">
        <f t="shared" si="41"/>
        <v>2374</v>
      </c>
    </row>
    <row r="2414" customHeight="1" spans="2:2">
      <c r="B2414">
        <f t="shared" si="41"/>
        <v>2375</v>
      </c>
    </row>
    <row r="2415" customHeight="1" spans="2:2">
      <c r="B2415">
        <f t="shared" si="41"/>
        <v>2376</v>
      </c>
    </row>
    <row r="2416" customHeight="1" spans="2:2">
      <c r="B2416">
        <f t="shared" si="41"/>
        <v>2377</v>
      </c>
    </row>
    <row r="2417" customHeight="1" spans="2:2">
      <c r="B2417">
        <f t="shared" si="41"/>
        <v>2378</v>
      </c>
    </row>
    <row r="2418" customHeight="1" spans="2:2">
      <c r="B2418">
        <f t="shared" si="41"/>
        <v>2379</v>
      </c>
    </row>
    <row r="2419" customHeight="1" spans="2:2">
      <c r="B2419">
        <f t="shared" si="41"/>
        <v>2380</v>
      </c>
    </row>
    <row r="2420" customHeight="1" spans="2:2">
      <c r="B2420">
        <f t="shared" si="41"/>
        <v>2381</v>
      </c>
    </row>
    <row r="2421" customHeight="1" spans="2:2">
      <c r="B2421">
        <f t="shared" si="41"/>
        <v>2382</v>
      </c>
    </row>
    <row r="2422" customHeight="1" spans="2:2">
      <c r="B2422">
        <f t="shared" si="41"/>
        <v>2383</v>
      </c>
    </row>
    <row r="2423" customHeight="1" spans="2:2">
      <c r="B2423">
        <f t="shared" si="41"/>
        <v>2384</v>
      </c>
    </row>
    <row r="2424" customHeight="1" spans="2:2">
      <c r="B2424">
        <f t="shared" si="41"/>
        <v>2385</v>
      </c>
    </row>
    <row r="2425" customHeight="1" spans="2:2">
      <c r="B2425">
        <f t="shared" si="41"/>
        <v>2386</v>
      </c>
    </row>
    <row r="2426" customHeight="1" spans="2:2">
      <c r="B2426">
        <f t="shared" si="41"/>
        <v>2387</v>
      </c>
    </row>
    <row r="2427" customHeight="1" spans="2:2">
      <c r="B2427">
        <f t="shared" si="41"/>
        <v>2388</v>
      </c>
    </row>
    <row r="2428" customHeight="1" spans="2:2">
      <c r="B2428">
        <f t="shared" si="41"/>
        <v>2389</v>
      </c>
    </row>
    <row r="2429" customHeight="1" spans="2:2">
      <c r="B2429">
        <f t="shared" si="41"/>
        <v>2390</v>
      </c>
    </row>
    <row r="2430" customHeight="1" spans="2:2">
      <c r="B2430">
        <f t="shared" si="41"/>
        <v>2391</v>
      </c>
    </row>
    <row r="2431" customHeight="1" spans="2:2">
      <c r="B2431">
        <f t="shared" si="41"/>
        <v>2392</v>
      </c>
    </row>
    <row r="2432" customHeight="1" spans="2:2">
      <c r="B2432">
        <f t="shared" si="41"/>
        <v>2393</v>
      </c>
    </row>
    <row r="2433" customHeight="1" spans="2:2">
      <c r="B2433">
        <f t="shared" si="41"/>
        <v>2394</v>
      </c>
    </row>
    <row r="2434" customHeight="1" spans="2:2">
      <c r="B2434">
        <f t="shared" si="41"/>
        <v>2395</v>
      </c>
    </row>
    <row r="2435" customHeight="1" spans="2:2">
      <c r="B2435">
        <f t="shared" si="41"/>
        <v>2396</v>
      </c>
    </row>
    <row r="2436" customHeight="1" spans="2:2">
      <c r="B2436">
        <f t="shared" si="41"/>
        <v>2397</v>
      </c>
    </row>
    <row r="2437" customHeight="1" spans="2:2">
      <c r="B2437">
        <f t="shared" si="41"/>
        <v>2398</v>
      </c>
    </row>
    <row r="2438" customHeight="1" spans="2:2">
      <c r="B2438">
        <f t="shared" si="41"/>
        <v>2399</v>
      </c>
    </row>
    <row r="2439" customHeight="1" spans="2:2">
      <c r="B2439">
        <f t="shared" si="41"/>
        <v>2400</v>
      </c>
    </row>
    <row r="2440" customHeight="1" spans="2:2">
      <c r="B2440">
        <f t="shared" si="41"/>
        <v>2401</v>
      </c>
    </row>
    <row r="2441" customHeight="1" spans="2:2">
      <c r="B2441">
        <f t="shared" si="41"/>
        <v>2402</v>
      </c>
    </row>
    <row r="2442" customHeight="1" spans="2:2">
      <c r="B2442">
        <f t="shared" si="41"/>
        <v>2403</v>
      </c>
    </row>
    <row r="2443" customHeight="1" spans="2:2">
      <c r="B2443">
        <f t="shared" si="41"/>
        <v>2404</v>
      </c>
    </row>
    <row r="2444" customHeight="1" spans="2:2">
      <c r="B2444">
        <f t="shared" si="41"/>
        <v>2405</v>
      </c>
    </row>
    <row r="2445" customHeight="1" spans="2:2">
      <c r="B2445">
        <f t="shared" si="41"/>
        <v>2406</v>
      </c>
    </row>
    <row r="2446" customHeight="1" spans="2:2">
      <c r="B2446">
        <f t="shared" si="41"/>
        <v>2407</v>
      </c>
    </row>
    <row r="2447" customHeight="1" spans="2:2">
      <c r="B2447">
        <f t="shared" si="41"/>
        <v>2408</v>
      </c>
    </row>
    <row r="2448" customHeight="1" spans="2:2">
      <c r="B2448">
        <f t="shared" si="41"/>
        <v>2409</v>
      </c>
    </row>
    <row r="2449" customHeight="1" spans="2:2">
      <c r="B2449">
        <f t="shared" si="41"/>
        <v>2410</v>
      </c>
    </row>
    <row r="2450" customHeight="1" spans="2:2">
      <c r="B2450">
        <f t="shared" si="41"/>
        <v>2411</v>
      </c>
    </row>
    <row r="2451" customHeight="1" spans="2:2">
      <c r="B2451">
        <f t="shared" si="41"/>
        <v>2412</v>
      </c>
    </row>
    <row r="2452" customHeight="1" spans="2:2">
      <c r="B2452">
        <f t="shared" si="41"/>
        <v>2413</v>
      </c>
    </row>
    <row r="2453" customHeight="1" spans="2:2">
      <c r="B2453">
        <f t="shared" si="41"/>
        <v>2414</v>
      </c>
    </row>
    <row r="2454" customHeight="1" spans="2:2">
      <c r="B2454">
        <f t="shared" si="41"/>
        <v>2415</v>
      </c>
    </row>
    <row r="2455" customHeight="1" spans="2:2">
      <c r="B2455">
        <f t="shared" si="41"/>
        <v>2416</v>
      </c>
    </row>
    <row r="2456" customHeight="1" spans="2:2">
      <c r="B2456">
        <f t="shared" si="41"/>
        <v>2417</v>
      </c>
    </row>
    <row r="2457" customHeight="1" spans="2:2">
      <c r="B2457">
        <f t="shared" si="41"/>
        <v>2418</v>
      </c>
    </row>
    <row r="2458" customHeight="1" spans="2:2">
      <c r="B2458">
        <f t="shared" si="41"/>
        <v>2419</v>
      </c>
    </row>
    <row r="2459" customHeight="1" spans="2:2">
      <c r="B2459">
        <f t="shared" si="41"/>
        <v>2420</v>
      </c>
    </row>
    <row r="2460" customHeight="1" spans="2:2">
      <c r="B2460">
        <f t="shared" si="41"/>
        <v>2421</v>
      </c>
    </row>
    <row r="2461" customHeight="1" spans="2:2">
      <c r="B2461">
        <f t="shared" si="41"/>
        <v>2422</v>
      </c>
    </row>
    <row r="2462" customHeight="1" spans="2:2">
      <c r="B2462">
        <f t="shared" si="41"/>
        <v>2423</v>
      </c>
    </row>
    <row r="2463" customHeight="1" spans="2:2">
      <c r="B2463">
        <f t="shared" si="41"/>
        <v>2424</v>
      </c>
    </row>
    <row r="2464" customHeight="1" spans="2:2">
      <c r="B2464">
        <f t="shared" si="41"/>
        <v>2425</v>
      </c>
    </row>
    <row r="2465" customHeight="1" spans="2:2">
      <c r="B2465">
        <f t="shared" si="41"/>
        <v>2426</v>
      </c>
    </row>
    <row r="2466" customHeight="1" spans="2:2">
      <c r="B2466">
        <f t="shared" si="41"/>
        <v>2427</v>
      </c>
    </row>
    <row r="2467" customHeight="1" spans="2:2">
      <c r="B2467">
        <f t="shared" si="41"/>
        <v>2428</v>
      </c>
    </row>
    <row r="2468" customHeight="1" spans="2:2">
      <c r="B2468">
        <f t="shared" si="41"/>
        <v>2429</v>
      </c>
    </row>
    <row r="2469" customHeight="1" spans="2:2">
      <c r="B2469">
        <f t="shared" si="41"/>
        <v>2430</v>
      </c>
    </row>
    <row r="2470" customHeight="1" spans="2:2">
      <c r="B2470">
        <f t="shared" si="41"/>
        <v>2431</v>
      </c>
    </row>
    <row r="2471" customHeight="1" spans="2:2">
      <c r="B2471">
        <f t="shared" si="41"/>
        <v>2432</v>
      </c>
    </row>
    <row r="2472" customHeight="1" spans="2:2">
      <c r="B2472">
        <f t="shared" ref="B2472:B2535" si="42">1+B2471</f>
        <v>2433</v>
      </c>
    </row>
    <row r="2473" customHeight="1" spans="2:2">
      <c r="B2473">
        <f t="shared" si="42"/>
        <v>2434</v>
      </c>
    </row>
    <row r="2474" customHeight="1" spans="2:2">
      <c r="B2474">
        <f t="shared" si="42"/>
        <v>2435</v>
      </c>
    </row>
    <row r="2475" customHeight="1" spans="2:2">
      <c r="B2475">
        <f t="shared" si="42"/>
        <v>2436</v>
      </c>
    </row>
    <row r="2476" customHeight="1" spans="2:2">
      <c r="B2476">
        <f t="shared" si="42"/>
        <v>2437</v>
      </c>
    </row>
    <row r="2477" customHeight="1" spans="2:2">
      <c r="B2477">
        <f t="shared" si="42"/>
        <v>2438</v>
      </c>
    </row>
    <row r="2478" customHeight="1" spans="2:2">
      <c r="B2478">
        <f t="shared" si="42"/>
        <v>2439</v>
      </c>
    </row>
    <row r="2479" customHeight="1" spans="2:2">
      <c r="B2479">
        <f t="shared" si="42"/>
        <v>2440</v>
      </c>
    </row>
    <row r="2480" customHeight="1" spans="2:2">
      <c r="B2480">
        <f t="shared" si="42"/>
        <v>2441</v>
      </c>
    </row>
    <row r="2481" customHeight="1" spans="2:2">
      <c r="B2481">
        <f t="shared" si="42"/>
        <v>2442</v>
      </c>
    </row>
    <row r="2482" customHeight="1" spans="2:2">
      <c r="B2482">
        <f t="shared" si="42"/>
        <v>2443</v>
      </c>
    </row>
    <row r="2483" customHeight="1" spans="2:2">
      <c r="B2483">
        <f t="shared" si="42"/>
        <v>2444</v>
      </c>
    </row>
    <row r="2484" customHeight="1" spans="2:2">
      <c r="B2484">
        <f t="shared" si="42"/>
        <v>2445</v>
      </c>
    </row>
    <row r="2485" customHeight="1" spans="2:2">
      <c r="B2485">
        <f t="shared" si="42"/>
        <v>2446</v>
      </c>
    </row>
    <row r="2486" customHeight="1" spans="2:2">
      <c r="B2486">
        <f t="shared" si="42"/>
        <v>2447</v>
      </c>
    </row>
    <row r="2487" customHeight="1" spans="2:2">
      <c r="B2487">
        <f t="shared" si="42"/>
        <v>2448</v>
      </c>
    </row>
    <row r="2488" customHeight="1" spans="2:2">
      <c r="B2488">
        <f t="shared" si="42"/>
        <v>2449</v>
      </c>
    </row>
    <row r="2489" customHeight="1" spans="2:2">
      <c r="B2489">
        <f t="shared" si="42"/>
        <v>2450</v>
      </c>
    </row>
    <row r="2490" customHeight="1" spans="2:2">
      <c r="B2490">
        <f t="shared" si="42"/>
        <v>2451</v>
      </c>
    </row>
    <row r="2491" customHeight="1" spans="2:2">
      <c r="B2491">
        <f t="shared" si="42"/>
        <v>2452</v>
      </c>
    </row>
    <row r="2492" customHeight="1" spans="2:2">
      <c r="B2492">
        <f t="shared" si="42"/>
        <v>2453</v>
      </c>
    </row>
    <row r="2493" customHeight="1" spans="2:2">
      <c r="B2493">
        <f t="shared" si="42"/>
        <v>2454</v>
      </c>
    </row>
    <row r="2494" customHeight="1" spans="2:2">
      <c r="B2494">
        <f t="shared" si="42"/>
        <v>2455</v>
      </c>
    </row>
    <row r="2495" customHeight="1" spans="2:2">
      <c r="B2495">
        <f t="shared" si="42"/>
        <v>2456</v>
      </c>
    </row>
    <row r="2496" customHeight="1" spans="2:2">
      <c r="B2496">
        <f t="shared" si="42"/>
        <v>2457</v>
      </c>
    </row>
    <row r="2497" customHeight="1" spans="2:2">
      <c r="B2497">
        <f t="shared" si="42"/>
        <v>2458</v>
      </c>
    </row>
    <row r="2498" customHeight="1" spans="2:2">
      <c r="B2498">
        <f t="shared" si="42"/>
        <v>2459</v>
      </c>
    </row>
    <row r="2499" customHeight="1" spans="2:2">
      <c r="B2499">
        <f t="shared" si="42"/>
        <v>2460</v>
      </c>
    </row>
    <row r="2500" customHeight="1" spans="2:2">
      <c r="B2500">
        <f t="shared" si="42"/>
        <v>2461</v>
      </c>
    </row>
    <row r="2501" customHeight="1" spans="2:2">
      <c r="B2501">
        <f t="shared" si="42"/>
        <v>2462</v>
      </c>
    </row>
    <row r="2502" customHeight="1" spans="2:2">
      <c r="B2502">
        <f t="shared" si="42"/>
        <v>2463</v>
      </c>
    </row>
    <row r="2503" customHeight="1" spans="2:2">
      <c r="B2503">
        <f t="shared" si="42"/>
        <v>2464</v>
      </c>
    </row>
    <row r="2504" customHeight="1" spans="2:2">
      <c r="B2504">
        <f t="shared" si="42"/>
        <v>2465</v>
      </c>
    </row>
    <row r="2505" customHeight="1" spans="2:2">
      <c r="B2505">
        <f t="shared" si="42"/>
        <v>2466</v>
      </c>
    </row>
    <row r="2506" customHeight="1" spans="2:2">
      <c r="B2506">
        <f t="shared" si="42"/>
        <v>2467</v>
      </c>
    </row>
    <row r="2507" customHeight="1" spans="2:2">
      <c r="B2507">
        <f t="shared" si="42"/>
        <v>2468</v>
      </c>
    </row>
    <row r="2508" customHeight="1" spans="2:2">
      <c r="B2508">
        <f t="shared" si="42"/>
        <v>2469</v>
      </c>
    </row>
    <row r="2509" customHeight="1" spans="2:2">
      <c r="B2509">
        <f t="shared" si="42"/>
        <v>2470</v>
      </c>
    </row>
    <row r="2510" customHeight="1" spans="2:2">
      <c r="B2510">
        <f t="shared" si="42"/>
        <v>2471</v>
      </c>
    </row>
    <row r="2511" customHeight="1" spans="2:2">
      <c r="B2511">
        <f t="shared" si="42"/>
        <v>2472</v>
      </c>
    </row>
    <row r="2512" customHeight="1" spans="2:2">
      <c r="B2512">
        <f t="shared" si="42"/>
        <v>2473</v>
      </c>
    </row>
    <row r="2513" customHeight="1" spans="2:2">
      <c r="B2513">
        <f t="shared" si="42"/>
        <v>2474</v>
      </c>
    </row>
    <row r="2514" customHeight="1" spans="2:2">
      <c r="B2514">
        <f t="shared" si="42"/>
        <v>2475</v>
      </c>
    </row>
    <row r="2515" customHeight="1" spans="2:2">
      <c r="B2515">
        <f t="shared" si="42"/>
        <v>2476</v>
      </c>
    </row>
    <row r="2516" customHeight="1" spans="2:2">
      <c r="B2516">
        <f t="shared" si="42"/>
        <v>2477</v>
      </c>
    </row>
    <row r="2517" customHeight="1" spans="2:2">
      <c r="B2517">
        <f t="shared" si="42"/>
        <v>2478</v>
      </c>
    </row>
    <row r="2518" customHeight="1" spans="2:2">
      <c r="B2518">
        <f t="shared" si="42"/>
        <v>2479</v>
      </c>
    </row>
    <row r="2519" customHeight="1" spans="2:2">
      <c r="B2519">
        <f t="shared" si="42"/>
        <v>2480</v>
      </c>
    </row>
    <row r="2520" customHeight="1" spans="2:2">
      <c r="B2520">
        <f t="shared" si="42"/>
        <v>2481</v>
      </c>
    </row>
    <row r="2521" customHeight="1" spans="2:2">
      <c r="B2521">
        <f t="shared" si="42"/>
        <v>2482</v>
      </c>
    </row>
    <row r="2522" customHeight="1" spans="2:2">
      <c r="B2522">
        <f t="shared" si="42"/>
        <v>2483</v>
      </c>
    </row>
    <row r="2523" customHeight="1" spans="2:2">
      <c r="B2523">
        <f t="shared" si="42"/>
        <v>2484</v>
      </c>
    </row>
    <row r="2524" customHeight="1" spans="2:2">
      <c r="B2524">
        <f t="shared" si="42"/>
        <v>2485</v>
      </c>
    </row>
    <row r="2525" customHeight="1" spans="2:2">
      <c r="B2525">
        <f t="shared" si="42"/>
        <v>2486</v>
      </c>
    </row>
    <row r="2526" customHeight="1" spans="2:2">
      <c r="B2526">
        <f t="shared" si="42"/>
        <v>2487</v>
      </c>
    </row>
    <row r="2527" customHeight="1" spans="2:2">
      <c r="B2527">
        <f t="shared" si="42"/>
        <v>2488</v>
      </c>
    </row>
    <row r="2528" customHeight="1" spans="2:2">
      <c r="B2528">
        <f t="shared" si="42"/>
        <v>2489</v>
      </c>
    </row>
    <row r="2529" customHeight="1" spans="2:2">
      <c r="B2529">
        <f t="shared" si="42"/>
        <v>2490</v>
      </c>
    </row>
    <row r="2530" customHeight="1" spans="2:2">
      <c r="B2530">
        <f t="shared" si="42"/>
        <v>2491</v>
      </c>
    </row>
    <row r="2531" customHeight="1" spans="2:2">
      <c r="B2531">
        <f t="shared" si="42"/>
        <v>2492</v>
      </c>
    </row>
    <row r="2532" customHeight="1" spans="2:2">
      <c r="B2532">
        <f t="shared" si="42"/>
        <v>2493</v>
      </c>
    </row>
    <row r="2533" customHeight="1" spans="2:2">
      <c r="B2533">
        <f t="shared" si="42"/>
        <v>2494</v>
      </c>
    </row>
    <row r="2534" customHeight="1" spans="2:2">
      <c r="B2534">
        <f t="shared" si="42"/>
        <v>2495</v>
      </c>
    </row>
    <row r="2535" customHeight="1" spans="2:2">
      <c r="B2535">
        <f t="shared" si="42"/>
        <v>2496</v>
      </c>
    </row>
    <row r="2536" customHeight="1" spans="2:2">
      <c r="B2536">
        <f t="shared" ref="B2536:B2599" si="43">1+B2535</f>
        <v>2497</v>
      </c>
    </row>
    <row r="2537" customHeight="1" spans="2:2">
      <c r="B2537">
        <f t="shared" si="43"/>
        <v>2498</v>
      </c>
    </row>
    <row r="2538" customHeight="1" spans="2:2">
      <c r="B2538">
        <f t="shared" si="43"/>
        <v>2499</v>
      </c>
    </row>
    <row r="2539" customHeight="1" spans="2:2">
      <c r="B2539">
        <f t="shared" si="43"/>
        <v>2500</v>
      </c>
    </row>
    <row r="2540" customHeight="1" spans="2:2">
      <c r="B2540">
        <f t="shared" si="43"/>
        <v>2501</v>
      </c>
    </row>
    <row r="2541" customHeight="1" spans="2:2">
      <c r="B2541">
        <f t="shared" si="43"/>
        <v>2502</v>
      </c>
    </row>
    <row r="2542" customHeight="1" spans="2:2">
      <c r="B2542">
        <f t="shared" si="43"/>
        <v>2503</v>
      </c>
    </row>
    <row r="2543" customHeight="1" spans="2:2">
      <c r="B2543">
        <f t="shared" si="43"/>
        <v>2504</v>
      </c>
    </row>
    <row r="2544" customHeight="1" spans="2:2">
      <c r="B2544">
        <f t="shared" si="43"/>
        <v>2505</v>
      </c>
    </row>
    <row r="2545" customHeight="1" spans="2:2">
      <c r="B2545">
        <f t="shared" si="43"/>
        <v>2506</v>
      </c>
    </row>
    <row r="2546" customHeight="1" spans="2:2">
      <c r="B2546">
        <f t="shared" si="43"/>
        <v>2507</v>
      </c>
    </row>
    <row r="2547" customHeight="1" spans="2:2">
      <c r="B2547">
        <f t="shared" si="43"/>
        <v>2508</v>
      </c>
    </row>
    <row r="2548" customHeight="1" spans="2:2">
      <c r="B2548">
        <f t="shared" si="43"/>
        <v>2509</v>
      </c>
    </row>
    <row r="2549" customHeight="1" spans="2:2">
      <c r="B2549">
        <f t="shared" si="43"/>
        <v>2510</v>
      </c>
    </row>
    <row r="2550" customHeight="1" spans="2:2">
      <c r="B2550">
        <f t="shared" si="43"/>
        <v>2511</v>
      </c>
    </row>
    <row r="2551" customHeight="1" spans="2:2">
      <c r="B2551">
        <f t="shared" si="43"/>
        <v>2512</v>
      </c>
    </row>
    <row r="2552" customHeight="1" spans="2:2">
      <c r="B2552">
        <f t="shared" si="43"/>
        <v>2513</v>
      </c>
    </row>
    <row r="2553" customHeight="1" spans="2:2">
      <c r="B2553">
        <f t="shared" si="43"/>
        <v>2514</v>
      </c>
    </row>
    <row r="2554" customHeight="1" spans="2:2">
      <c r="B2554">
        <f t="shared" si="43"/>
        <v>2515</v>
      </c>
    </row>
    <row r="2555" customHeight="1" spans="2:2">
      <c r="B2555">
        <f t="shared" si="43"/>
        <v>2516</v>
      </c>
    </row>
    <row r="2556" customHeight="1" spans="2:2">
      <c r="B2556">
        <f t="shared" si="43"/>
        <v>2517</v>
      </c>
    </row>
    <row r="2557" customHeight="1" spans="2:2">
      <c r="B2557">
        <f t="shared" si="43"/>
        <v>2518</v>
      </c>
    </row>
    <row r="2558" customHeight="1" spans="2:2">
      <c r="B2558">
        <f t="shared" si="43"/>
        <v>2519</v>
      </c>
    </row>
    <row r="2559" customHeight="1" spans="2:2">
      <c r="B2559">
        <f t="shared" si="43"/>
        <v>2520</v>
      </c>
    </row>
    <row r="2560" customHeight="1" spans="2:2">
      <c r="B2560">
        <f t="shared" si="43"/>
        <v>2521</v>
      </c>
    </row>
    <row r="2561" customHeight="1" spans="2:2">
      <c r="B2561">
        <f t="shared" si="43"/>
        <v>2522</v>
      </c>
    </row>
    <row r="2562" customHeight="1" spans="2:2">
      <c r="B2562">
        <f t="shared" si="43"/>
        <v>2523</v>
      </c>
    </row>
    <row r="2563" customHeight="1" spans="2:2">
      <c r="B2563">
        <f t="shared" si="43"/>
        <v>2524</v>
      </c>
    </row>
    <row r="2564" customHeight="1" spans="2:2">
      <c r="B2564">
        <f t="shared" si="43"/>
        <v>2525</v>
      </c>
    </row>
    <row r="2565" customHeight="1" spans="2:2">
      <c r="B2565">
        <f t="shared" si="43"/>
        <v>2526</v>
      </c>
    </row>
    <row r="2566" customHeight="1" spans="2:2">
      <c r="B2566">
        <f t="shared" si="43"/>
        <v>2527</v>
      </c>
    </row>
    <row r="2567" customHeight="1" spans="2:2">
      <c r="B2567">
        <f t="shared" si="43"/>
        <v>2528</v>
      </c>
    </row>
    <row r="2568" customHeight="1" spans="2:2">
      <c r="B2568">
        <f t="shared" si="43"/>
        <v>2529</v>
      </c>
    </row>
    <row r="2569" customHeight="1" spans="2:2">
      <c r="B2569">
        <f t="shared" si="43"/>
        <v>2530</v>
      </c>
    </row>
    <row r="2570" customHeight="1" spans="2:2">
      <c r="B2570">
        <f t="shared" si="43"/>
        <v>2531</v>
      </c>
    </row>
    <row r="2571" customHeight="1" spans="2:2">
      <c r="B2571">
        <f t="shared" si="43"/>
        <v>2532</v>
      </c>
    </row>
    <row r="2572" customHeight="1" spans="2:2">
      <c r="B2572">
        <f t="shared" si="43"/>
        <v>2533</v>
      </c>
    </row>
    <row r="2573" customHeight="1" spans="2:2">
      <c r="B2573">
        <f t="shared" si="43"/>
        <v>2534</v>
      </c>
    </row>
    <row r="2574" customHeight="1" spans="2:2">
      <c r="B2574">
        <f t="shared" si="43"/>
        <v>2535</v>
      </c>
    </row>
    <row r="2575" customHeight="1" spans="2:2">
      <c r="B2575">
        <f t="shared" si="43"/>
        <v>2536</v>
      </c>
    </row>
    <row r="2576" customHeight="1" spans="2:2">
      <c r="B2576">
        <f t="shared" si="43"/>
        <v>2537</v>
      </c>
    </row>
    <row r="2577" customHeight="1" spans="2:2">
      <c r="B2577">
        <f t="shared" si="43"/>
        <v>2538</v>
      </c>
    </row>
    <row r="2578" customHeight="1" spans="2:2">
      <c r="B2578">
        <f t="shared" si="43"/>
        <v>2539</v>
      </c>
    </row>
    <row r="2579" customHeight="1" spans="2:2">
      <c r="B2579">
        <f t="shared" si="43"/>
        <v>2540</v>
      </c>
    </row>
    <row r="2580" customHeight="1" spans="2:2">
      <c r="B2580">
        <f t="shared" si="43"/>
        <v>2541</v>
      </c>
    </row>
    <row r="2581" customHeight="1" spans="2:2">
      <c r="B2581">
        <f t="shared" si="43"/>
        <v>2542</v>
      </c>
    </row>
    <row r="2582" customHeight="1" spans="2:2">
      <c r="B2582">
        <f t="shared" si="43"/>
        <v>2543</v>
      </c>
    </row>
    <row r="2583" customHeight="1" spans="2:2">
      <c r="B2583">
        <f t="shared" si="43"/>
        <v>2544</v>
      </c>
    </row>
    <row r="2584" customHeight="1" spans="2:2">
      <c r="B2584">
        <f t="shared" si="43"/>
        <v>2545</v>
      </c>
    </row>
    <row r="2585" customHeight="1" spans="2:2">
      <c r="B2585">
        <f t="shared" si="43"/>
        <v>2546</v>
      </c>
    </row>
    <row r="2586" customHeight="1" spans="2:2">
      <c r="B2586">
        <f t="shared" si="43"/>
        <v>2547</v>
      </c>
    </row>
    <row r="2587" customHeight="1" spans="2:2">
      <c r="B2587">
        <f t="shared" si="43"/>
        <v>2548</v>
      </c>
    </row>
    <row r="2588" customHeight="1" spans="2:2">
      <c r="B2588">
        <f t="shared" si="43"/>
        <v>2549</v>
      </c>
    </row>
    <row r="2589" customHeight="1" spans="2:2">
      <c r="B2589">
        <f t="shared" si="43"/>
        <v>2550</v>
      </c>
    </row>
    <row r="2590" customHeight="1" spans="2:2">
      <c r="B2590">
        <f t="shared" si="43"/>
        <v>2551</v>
      </c>
    </row>
    <row r="2591" customHeight="1" spans="2:2">
      <c r="B2591">
        <f t="shared" si="43"/>
        <v>2552</v>
      </c>
    </row>
    <row r="2592" customHeight="1" spans="2:2">
      <c r="B2592">
        <f t="shared" si="43"/>
        <v>2553</v>
      </c>
    </row>
    <row r="2593" customHeight="1" spans="2:2">
      <c r="B2593">
        <f t="shared" si="43"/>
        <v>2554</v>
      </c>
    </row>
    <row r="2594" customHeight="1" spans="2:2">
      <c r="B2594">
        <f t="shared" si="43"/>
        <v>2555</v>
      </c>
    </row>
    <row r="2595" customHeight="1" spans="2:2">
      <c r="B2595">
        <f t="shared" si="43"/>
        <v>2556</v>
      </c>
    </row>
    <row r="2596" customHeight="1" spans="2:2">
      <c r="B2596">
        <f t="shared" si="43"/>
        <v>2557</v>
      </c>
    </row>
    <row r="2597" customHeight="1" spans="2:2">
      <c r="B2597">
        <f t="shared" si="43"/>
        <v>2558</v>
      </c>
    </row>
    <row r="2598" customHeight="1" spans="2:2">
      <c r="B2598">
        <f t="shared" si="43"/>
        <v>2559</v>
      </c>
    </row>
    <row r="2599" customHeight="1" spans="2:2">
      <c r="B2599">
        <f t="shared" si="43"/>
        <v>2560</v>
      </c>
    </row>
    <row r="2600" customHeight="1" spans="2:2">
      <c r="B2600">
        <f t="shared" ref="B2600:B2663" si="44">1+B2599</f>
        <v>2561</v>
      </c>
    </row>
    <row r="2601" customHeight="1" spans="2:2">
      <c r="B2601">
        <f t="shared" si="44"/>
        <v>2562</v>
      </c>
    </row>
    <row r="2602" customHeight="1" spans="2:2">
      <c r="B2602">
        <f t="shared" si="44"/>
        <v>2563</v>
      </c>
    </row>
    <row r="2603" customHeight="1" spans="2:2">
      <c r="B2603">
        <f t="shared" si="44"/>
        <v>2564</v>
      </c>
    </row>
    <row r="2604" customHeight="1" spans="2:2">
      <c r="B2604">
        <f t="shared" si="44"/>
        <v>2565</v>
      </c>
    </row>
    <row r="2605" customHeight="1" spans="2:2">
      <c r="B2605">
        <f t="shared" si="44"/>
        <v>2566</v>
      </c>
    </row>
    <row r="2606" customHeight="1" spans="2:2">
      <c r="B2606">
        <f t="shared" si="44"/>
        <v>2567</v>
      </c>
    </row>
    <row r="2607" customHeight="1" spans="2:2">
      <c r="B2607">
        <f t="shared" si="44"/>
        <v>2568</v>
      </c>
    </row>
    <row r="2608" customHeight="1" spans="2:2">
      <c r="B2608">
        <f t="shared" si="44"/>
        <v>2569</v>
      </c>
    </row>
    <row r="2609" customHeight="1" spans="2:2">
      <c r="B2609">
        <f t="shared" si="44"/>
        <v>2570</v>
      </c>
    </row>
    <row r="2610" customHeight="1" spans="2:2">
      <c r="B2610">
        <f t="shared" si="44"/>
        <v>2571</v>
      </c>
    </row>
    <row r="2611" customHeight="1" spans="2:2">
      <c r="B2611">
        <f t="shared" si="44"/>
        <v>2572</v>
      </c>
    </row>
    <row r="2612" customHeight="1" spans="2:2">
      <c r="B2612">
        <f t="shared" si="44"/>
        <v>2573</v>
      </c>
    </row>
    <row r="2613" customHeight="1" spans="2:2">
      <c r="B2613">
        <f t="shared" si="44"/>
        <v>2574</v>
      </c>
    </row>
    <row r="2614" customHeight="1" spans="2:2">
      <c r="B2614">
        <f t="shared" si="44"/>
        <v>2575</v>
      </c>
    </row>
    <row r="2615" customHeight="1" spans="2:2">
      <c r="B2615">
        <f t="shared" si="44"/>
        <v>2576</v>
      </c>
    </row>
    <row r="2616" customHeight="1" spans="2:2">
      <c r="B2616">
        <f t="shared" si="44"/>
        <v>2577</v>
      </c>
    </row>
    <row r="2617" customHeight="1" spans="2:2">
      <c r="B2617">
        <f t="shared" si="44"/>
        <v>2578</v>
      </c>
    </row>
    <row r="2618" customHeight="1" spans="2:2">
      <c r="B2618">
        <f t="shared" si="44"/>
        <v>2579</v>
      </c>
    </row>
    <row r="2619" customHeight="1" spans="2:2">
      <c r="B2619">
        <f t="shared" si="44"/>
        <v>2580</v>
      </c>
    </row>
    <row r="2620" customHeight="1" spans="2:2">
      <c r="B2620">
        <f t="shared" si="44"/>
        <v>2581</v>
      </c>
    </row>
    <row r="2621" customHeight="1" spans="2:2">
      <c r="B2621">
        <f t="shared" si="44"/>
        <v>2582</v>
      </c>
    </row>
    <row r="2622" customHeight="1" spans="2:2">
      <c r="B2622">
        <f t="shared" si="44"/>
        <v>2583</v>
      </c>
    </row>
    <row r="2623" customHeight="1" spans="2:2">
      <c r="B2623">
        <f t="shared" si="44"/>
        <v>2584</v>
      </c>
    </row>
    <row r="2624" customHeight="1" spans="2:2">
      <c r="B2624">
        <f t="shared" si="44"/>
        <v>2585</v>
      </c>
    </row>
    <row r="2625" customHeight="1" spans="2:2">
      <c r="B2625">
        <f t="shared" si="44"/>
        <v>2586</v>
      </c>
    </row>
    <row r="2626" customHeight="1" spans="2:2">
      <c r="B2626">
        <f t="shared" si="44"/>
        <v>2587</v>
      </c>
    </row>
    <row r="2627" customHeight="1" spans="2:2">
      <c r="B2627">
        <f t="shared" si="44"/>
        <v>2588</v>
      </c>
    </row>
    <row r="2628" customHeight="1" spans="2:2">
      <c r="B2628">
        <f t="shared" si="44"/>
        <v>2589</v>
      </c>
    </row>
    <row r="2629" customHeight="1" spans="2:2">
      <c r="B2629">
        <f t="shared" si="44"/>
        <v>2590</v>
      </c>
    </row>
    <row r="2630" customHeight="1" spans="2:2">
      <c r="B2630">
        <f t="shared" si="44"/>
        <v>2591</v>
      </c>
    </row>
    <row r="2631" customHeight="1" spans="2:2">
      <c r="B2631">
        <f t="shared" si="44"/>
        <v>2592</v>
      </c>
    </row>
    <row r="2632" customHeight="1" spans="2:2">
      <c r="B2632">
        <f t="shared" si="44"/>
        <v>2593</v>
      </c>
    </row>
    <row r="2633" customHeight="1" spans="2:2">
      <c r="B2633">
        <f t="shared" si="44"/>
        <v>2594</v>
      </c>
    </row>
    <row r="2634" customHeight="1" spans="2:2">
      <c r="B2634">
        <f t="shared" si="44"/>
        <v>2595</v>
      </c>
    </row>
    <row r="2635" customHeight="1" spans="2:2">
      <c r="B2635">
        <f t="shared" si="44"/>
        <v>2596</v>
      </c>
    </row>
    <row r="2636" customHeight="1" spans="2:2">
      <c r="B2636">
        <f t="shared" si="44"/>
        <v>2597</v>
      </c>
    </row>
    <row r="2637" customHeight="1" spans="2:2">
      <c r="B2637">
        <f t="shared" si="44"/>
        <v>2598</v>
      </c>
    </row>
    <row r="2638" customHeight="1" spans="2:2">
      <c r="B2638">
        <f t="shared" si="44"/>
        <v>2599</v>
      </c>
    </row>
    <row r="2639" customHeight="1" spans="2:2">
      <c r="B2639">
        <f t="shared" si="44"/>
        <v>2600</v>
      </c>
    </row>
    <row r="2640" customHeight="1" spans="2:2">
      <c r="B2640">
        <f t="shared" si="44"/>
        <v>2601</v>
      </c>
    </row>
    <row r="2641" customHeight="1" spans="2:2">
      <c r="B2641">
        <f t="shared" si="44"/>
        <v>2602</v>
      </c>
    </row>
    <row r="2642" customHeight="1" spans="2:2">
      <c r="B2642">
        <f t="shared" si="44"/>
        <v>2603</v>
      </c>
    </row>
    <row r="2643" customHeight="1" spans="2:2">
      <c r="B2643">
        <f t="shared" si="44"/>
        <v>2604</v>
      </c>
    </row>
    <row r="2644" customHeight="1" spans="2:2">
      <c r="B2644">
        <f t="shared" si="44"/>
        <v>2605</v>
      </c>
    </row>
    <row r="2645" customHeight="1" spans="2:2">
      <c r="B2645">
        <f t="shared" si="44"/>
        <v>2606</v>
      </c>
    </row>
    <row r="2646" customHeight="1" spans="2:2">
      <c r="B2646">
        <f t="shared" si="44"/>
        <v>2607</v>
      </c>
    </row>
    <row r="2647" customHeight="1" spans="2:2">
      <c r="B2647">
        <f t="shared" si="44"/>
        <v>2608</v>
      </c>
    </row>
    <row r="2648" customHeight="1" spans="2:2">
      <c r="B2648">
        <f t="shared" si="44"/>
        <v>2609</v>
      </c>
    </row>
    <row r="2649" customHeight="1" spans="2:2">
      <c r="B2649">
        <f t="shared" si="44"/>
        <v>2610</v>
      </c>
    </row>
    <row r="2650" customHeight="1" spans="2:2">
      <c r="B2650">
        <f t="shared" si="44"/>
        <v>2611</v>
      </c>
    </row>
    <row r="2651" customHeight="1" spans="2:2">
      <c r="B2651">
        <f t="shared" si="44"/>
        <v>2612</v>
      </c>
    </row>
    <row r="2652" customHeight="1" spans="2:2">
      <c r="B2652">
        <f t="shared" si="44"/>
        <v>2613</v>
      </c>
    </row>
    <row r="2653" customHeight="1" spans="2:2">
      <c r="B2653">
        <f t="shared" si="44"/>
        <v>2614</v>
      </c>
    </row>
    <row r="2654" customHeight="1" spans="2:2">
      <c r="B2654">
        <f t="shared" si="44"/>
        <v>2615</v>
      </c>
    </row>
    <row r="2655" customHeight="1" spans="2:2">
      <c r="B2655">
        <f t="shared" si="44"/>
        <v>2616</v>
      </c>
    </row>
    <row r="2656" customHeight="1" spans="2:2">
      <c r="B2656">
        <f t="shared" si="44"/>
        <v>2617</v>
      </c>
    </row>
    <row r="2657" customHeight="1" spans="2:2">
      <c r="B2657">
        <f t="shared" si="44"/>
        <v>2618</v>
      </c>
    </row>
    <row r="2658" customHeight="1" spans="2:2">
      <c r="B2658">
        <f t="shared" si="44"/>
        <v>2619</v>
      </c>
    </row>
    <row r="2659" customHeight="1" spans="2:2">
      <c r="B2659">
        <f t="shared" si="44"/>
        <v>2620</v>
      </c>
    </row>
    <row r="2660" customHeight="1" spans="2:2">
      <c r="B2660">
        <f t="shared" si="44"/>
        <v>2621</v>
      </c>
    </row>
    <row r="2661" customHeight="1" spans="2:2">
      <c r="B2661">
        <f t="shared" si="44"/>
        <v>2622</v>
      </c>
    </row>
    <row r="2662" customHeight="1" spans="2:2">
      <c r="B2662">
        <f t="shared" si="44"/>
        <v>2623</v>
      </c>
    </row>
    <row r="2663" customHeight="1" spans="2:2">
      <c r="B2663">
        <f t="shared" si="44"/>
        <v>2624</v>
      </c>
    </row>
    <row r="2664" customHeight="1" spans="2:2">
      <c r="B2664">
        <f t="shared" ref="B2664:B2727" si="45">1+B2663</f>
        <v>2625</v>
      </c>
    </row>
    <row r="2665" customHeight="1" spans="2:2">
      <c r="B2665">
        <f t="shared" si="45"/>
        <v>2626</v>
      </c>
    </row>
    <row r="2666" customHeight="1" spans="2:2">
      <c r="B2666">
        <f t="shared" si="45"/>
        <v>2627</v>
      </c>
    </row>
    <row r="2667" customHeight="1" spans="2:2">
      <c r="B2667">
        <f t="shared" si="45"/>
        <v>2628</v>
      </c>
    </row>
    <row r="2668" customHeight="1" spans="2:2">
      <c r="B2668">
        <f t="shared" si="45"/>
        <v>2629</v>
      </c>
    </row>
    <row r="2669" customHeight="1" spans="2:2">
      <c r="B2669">
        <f t="shared" si="45"/>
        <v>2630</v>
      </c>
    </row>
    <row r="2670" customHeight="1" spans="2:2">
      <c r="B2670">
        <f t="shared" si="45"/>
        <v>2631</v>
      </c>
    </row>
    <row r="2671" customHeight="1" spans="2:2">
      <c r="B2671">
        <f t="shared" si="45"/>
        <v>2632</v>
      </c>
    </row>
    <row r="2672" customHeight="1" spans="2:2">
      <c r="B2672">
        <f t="shared" si="45"/>
        <v>2633</v>
      </c>
    </row>
    <row r="2673" customHeight="1" spans="2:2">
      <c r="B2673">
        <f t="shared" si="45"/>
        <v>2634</v>
      </c>
    </row>
    <row r="2674" customHeight="1" spans="2:2">
      <c r="B2674">
        <f t="shared" si="45"/>
        <v>2635</v>
      </c>
    </row>
    <row r="2675" customHeight="1" spans="2:2">
      <c r="B2675">
        <f t="shared" si="45"/>
        <v>2636</v>
      </c>
    </row>
    <row r="2676" customHeight="1" spans="2:2">
      <c r="B2676">
        <f t="shared" si="45"/>
        <v>2637</v>
      </c>
    </row>
    <row r="2677" customHeight="1" spans="2:2">
      <c r="B2677">
        <f t="shared" si="45"/>
        <v>2638</v>
      </c>
    </row>
    <row r="2678" customHeight="1" spans="2:2">
      <c r="B2678">
        <f t="shared" si="45"/>
        <v>2639</v>
      </c>
    </row>
    <row r="2679" customHeight="1" spans="2:2">
      <c r="B2679">
        <f t="shared" si="45"/>
        <v>2640</v>
      </c>
    </row>
    <row r="2680" customHeight="1" spans="2:2">
      <c r="B2680">
        <f t="shared" si="45"/>
        <v>2641</v>
      </c>
    </row>
    <row r="2681" customHeight="1" spans="2:2">
      <c r="B2681">
        <f t="shared" si="45"/>
        <v>2642</v>
      </c>
    </row>
    <row r="2682" customHeight="1" spans="2:2">
      <c r="B2682">
        <f t="shared" si="45"/>
        <v>2643</v>
      </c>
    </row>
    <row r="2683" customHeight="1" spans="2:2">
      <c r="B2683">
        <f t="shared" si="45"/>
        <v>2644</v>
      </c>
    </row>
    <row r="2684" customHeight="1" spans="2:2">
      <c r="B2684">
        <f t="shared" si="45"/>
        <v>2645</v>
      </c>
    </row>
    <row r="2685" customHeight="1" spans="2:2">
      <c r="B2685">
        <f t="shared" si="45"/>
        <v>2646</v>
      </c>
    </row>
    <row r="2686" customHeight="1" spans="2:2">
      <c r="B2686">
        <f t="shared" si="45"/>
        <v>2647</v>
      </c>
    </row>
    <row r="2687" customHeight="1" spans="2:2">
      <c r="B2687">
        <f t="shared" si="45"/>
        <v>2648</v>
      </c>
    </row>
    <row r="2688" customHeight="1" spans="2:2">
      <c r="B2688">
        <f t="shared" si="45"/>
        <v>2649</v>
      </c>
    </row>
    <row r="2689" customHeight="1" spans="2:2">
      <c r="B2689">
        <f t="shared" si="45"/>
        <v>2650</v>
      </c>
    </row>
    <row r="2690" customHeight="1" spans="2:2">
      <c r="B2690">
        <f t="shared" si="45"/>
        <v>2651</v>
      </c>
    </row>
    <row r="2691" customHeight="1" spans="2:2">
      <c r="B2691">
        <f t="shared" si="45"/>
        <v>2652</v>
      </c>
    </row>
    <row r="2692" customHeight="1" spans="2:2">
      <c r="B2692">
        <f t="shared" si="45"/>
        <v>2653</v>
      </c>
    </row>
    <row r="2693" customHeight="1" spans="2:2">
      <c r="B2693">
        <f t="shared" si="45"/>
        <v>2654</v>
      </c>
    </row>
    <row r="2694" customHeight="1" spans="2:2">
      <c r="B2694">
        <f t="shared" si="45"/>
        <v>2655</v>
      </c>
    </row>
    <row r="2695" customHeight="1" spans="2:2">
      <c r="B2695">
        <f t="shared" si="45"/>
        <v>2656</v>
      </c>
    </row>
    <row r="2696" customHeight="1" spans="2:2">
      <c r="B2696">
        <f t="shared" si="45"/>
        <v>2657</v>
      </c>
    </row>
    <row r="2697" customHeight="1" spans="2:2">
      <c r="B2697">
        <f t="shared" si="45"/>
        <v>2658</v>
      </c>
    </row>
    <row r="2698" customHeight="1" spans="2:2">
      <c r="B2698">
        <f t="shared" si="45"/>
        <v>2659</v>
      </c>
    </row>
    <row r="2699" customHeight="1" spans="2:2">
      <c r="B2699">
        <f t="shared" si="45"/>
        <v>2660</v>
      </c>
    </row>
    <row r="2700" customHeight="1" spans="2:2">
      <c r="B2700">
        <f t="shared" si="45"/>
        <v>2661</v>
      </c>
    </row>
    <row r="2701" customHeight="1" spans="2:2">
      <c r="B2701">
        <f t="shared" si="45"/>
        <v>2662</v>
      </c>
    </row>
    <row r="2702" customHeight="1" spans="2:2">
      <c r="B2702">
        <f t="shared" si="45"/>
        <v>2663</v>
      </c>
    </row>
    <row r="2703" customHeight="1" spans="2:2">
      <c r="B2703">
        <f t="shared" si="45"/>
        <v>2664</v>
      </c>
    </row>
    <row r="2704" customHeight="1" spans="2:2">
      <c r="B2704">
        <f t="shared" si="45"/>
        <v>2665</v>
      </c>
    </row>
    <row r="2705" customHeight="1" spans="2:2">
      <c r="B2705">
        <f t="shared" si="45"/>
        <v>2666</v>
      </c>
    </row>
    <row r="2706" customHeight="1" spans="2:2">
      <c r="B2706">
        <f t="shared" si="45"/>
        <v>2667</v>
      </c>
    </row>
    <row r="2707" customHeight="1" spans="2:2">
      <c r="B2707">
        <f t="shared" si="45"/>
        <v>2668</v>
      </c>
    </row>
    <row r="2708" customHeight="1" spans="2:2">
      <c r="B2708">
        <f t="shared" si="45"/>
        <v>2669</v>
      </c>
    </row>
    <row r="2709" customHeight="1" spans="2:2">
      <c r="B2709">
        <f t="shared" si="45"/>
        <v>2670</v>
      </c>
    </row>
    <row r="2710" customHeight="1" spans="2:2">
      <c r="B2710">
        <f t="shared" si="45"/>
        <v>2671</v>
      </c>
    </row>
    <row r="2711" customHeight="1" spans="2:2">
      <c r="B2711">
        <f t="shared" si="45"/>
        <v>2672</v>
      </c>
    </row>
    <row r="2712" customHeight="1" spans="2:2">
      <c r="B2712">
        <f t="shared" si="45"/>
        <v>2673</v>
      </c>
    </row>
    <row r="2713" customHeight="1" spans="2:2">
      <c r="B2713">
        <f t="shared" si="45"/>
        <v>2674</v>
      </c>
    </row>
    <row r="2714" customHeight="1" spans="2:2">
      <c r="B2714">
        <f t="shared" si="45"/>
        <v>2675</v>
      </c>
    </row>
    <row r="2715" customHeight="1" spans="2:2">
      <c r="B2715">
        <f t="shared" si="45"/>
        <v>2676</v>
      </c>
    </row>
    <row r="2716" customHeight="1" spans="2:2">
      <c r="B2716">
        <f t="shared" si="45"/>
        <v>2677</v>
      </c>
    </row>
    <row r="2717" customHeight="1" spans="2:2">
      <c r="B2717">
        <f t="shared" si="45"/>
        <v>2678</v>
      </c>
    </row>
    <row r="2718" customHeight="1" spans="2:2">
      <c r="B2718">
        <f t="shared" si="45"/>
        <v>2679</v>
      </c>
    </row>
    <row r="2719" customHeight="1" spans="2:2">
      <c r="B2719">
        <f t="shared" si="45"/>
        <v>2680</v>
      </c>
    </row>
    <row r="2720" customHeight="1" spans="2:2">
      <c r="B2720">
        <f t="shared" si="45"/>
        <v>2681</v>
      </c>
    </row>
    <row r="2721" customHeight="1" spans="2:2">
      <c r="B2721">
        <f t="shared" si="45"/>
        <v>2682</v>
      </c>
    </row>
    <row r="2722" customHeight="1" spans="2:2">
      <c r="B2722">
        <f t="shared" si="45"/>
        <v>2683</v>
      </c>
    </row>
    <row r="2723" customHeight="1" spans="2:2">
      <c r="B2723">
        <f t="shared" si="45"/>
        <v>2684</v>
      </c>
    </row>
    <row r="2724" customHeight="1" spans="2:2">
      <c r="B2724">
        <f t="shared" si="45"/>
        <v>2685</v>
      </c>
    </row>
    <row r="2725" customHeight="1" spans="2:2">
      <c r="B2725">
        <f t="shared" si="45"/>
        <v>2686</v>
      </c>
    </row>
    <row r="2726" customHeight="1" spans="2:2">
      <c r="B2726">
        <f t="shared" si="45"/>
        <v>2687</v>
      </c>
    </row>
    <row r="2727" customHeight="1" spans="2:2">
      <c r="B2727">
        <f t="shared" si="45"/>
        <v>2688</v>
      </c>
    </row>
    <row r="2728" customHeight="1" spans="2:2">
      <c r="B2728">
        <f t="shared" ref="B2728:B2791" si="46">1+B2727</f>
        <v>2689</v>
      </c>
    </row>
    <row r="2729" customHeight="1" spans="2:2">
      <c r="B2729">
        <f t="shared" si="46"/>
        <v>2690</v>
      </c>
    </row>
    <row r="2730" customHeight="1" spans="2:2">
      <c r="B2730">
        <f t="shared" si="46"/>
        <v>2691</v>
      </c>
    </row>
    <row r="2731" customHeight="1" spans="2:2">
      <c r="B2731">
        <f t="shared" si="46"/>
        <v>2692</v>
      </c>
    </row>
    <row r="2732" customHeight="1" spans="2:2">
      <c r="B2732">
        <f t="shared" si="46"/>
        <v>2693</v>
      </c>
    </row>
    <row r="2733" customHeight="1" spans="2:2">
      <c r="B2733">
        <f t="shared" si="46"/>
        <v>2694</v>
      </c>
    </row>
    <row r="2734" customHeight="1" spans="2:2">
      <c r="B2734">
        <f t="shared" si="46"/>
        <v>2695</v>
      </c>
    </row>
    <row r="2735" customHeight="1" spans="2:2">
      <c r="B2735">
        <f t="shared" si="46"/>
        <v>2696</v>
      </c>
    </row>
    <row r="2736" customHeight="1" spans="2:2">
      <c r="B2736">
        <f t="shared" si="46"/>
        <v>2697</v>
      </c>
    </row>
    <row r="2737" customHeight="1" spans="2:2">
      <c r="B2737">
        <f t="shared" si="46"/>
        <v>2698</v>
      </c>
    </row>
    <row r="2738" customHeight="1" spans="2:2">
      <c r="B2738">
        <f t="shared" si="46"/>
        <v>2699</v>
      </c>
    </row>
    <row r="2739" customHeight="1" spans="2:2">
      <c r="B2739">
        <f t="shared" si="46"/>
        <v>2700</v>
      </c>
    </row>
    <row r="2740" customHeight="1" spans="2:2">
      <c r="B2740">
        <f t="shared" si="46"/>
        <v>2701</v>
      </c>
    </row>
    <row r="2741" customHeight="1" spans="2:2">
      <c r="B2741">
        <f t="shared" si="46"/>
        <v>2702</v>
      </c>
    </row>
    <row r="2742" customHeight="1" spans="2:2">
      <c r="B2742">
        <f t="shared" si="46"/>
        <v>2703</v>
      </c>
    </row>
    <row r="2743" customHeight="1" spans="2:2">
      <c r="B2743">
        <f t="shared" si="46"/>
        <v>2704</v>
      </c>
    </row>
    <row r="2744" customHeight="1" spans="2:2">
      <c r="B2744">
        <f t="shared" si="46"/>
        <v>2705</v>
      </c>
    </row>
    <row r="2745" customHeight="1" spans="2:2">
      <c r="B2745">
        <f t="shared" si="46"/>
        <v>2706</v>
      </c>
    </row>
    <row r="2746" customHeight="1" spans="2:2">
      <c r="B2746">
        <f t="shared" si="46"/>
        <v>2707</v>
      </c>
    </row>
    <row r="2747" customHeight="1" spans="2:2">
      <c r="B2747">
        <f t="shared" si="46"/>
        <v>2708</v>
      </c>
    </row>
    <row r="2748" customHeight="1" spans="2:2">
      <c r="B2748">
        <f t="shared" si="46"/>
        <v>2709</v>
      </c>
    </row>
    <row r="2749" customHeight="1" spans="2:2">
      <c r="B2749">
        <f t="shared" si="46"/>
        <v>2710</v>
      </c>
    </row>
    <row r="2750" customHeight="1" spans="2:2">
      <c r="B2750">
        <f t="shared" si="46"/>
        <v>2711</v>
      </c>
    </row>
    <row r="2751" customHeight="1" spans="2:2">
      <c r="B2751">
        <f t="shared" si="46"/>
        <v>2712</v>
      </c>
    </row>
    <row r="2752" customHeight="1" spans="2:2">
      <c r="B2752">
        <f t="shared" si="46"/>
        <v>2713</v>
      </c>
    </row>
    <row r="2753" customHeight="1" spans="2:2">
      <c r="B2753">
        <f t="shared" si="46"/>
        <v>2714</v>
      </c>
    </row>
    <row r="2754" customHeight="1" spans="2:2">
      <c r="B2754">
        <f t="shared" si="46"/>
        <v>2715</v>
      </c>
    </row>
    <row r="2755" customHeight="1" spans="2:2">
      <c r="B2755">
        <f t="shared" si="46"/>
        <v>2716</v>
      </c>
    </row>
    <row r="2756" customHeight="1" spans="2:2">
      <c r="B2756">
        <f t="shared" si="46"/>
        <v>2717</v>
      </c>
    </row>
    <row r="2757" customHeight="1" spans="2:2">
      <c r="B2757">
        <f t="shared" si="46"/>
        <v>2718</v>
      </c>
    </row>
    <row r="2758" customHeight="1" spans="2:2">
      <c r="B2758">
        <f t="shared" si="46"/>
        <v>2719</v>
      </c>
    </row>
    <row r="2759" customHeight="1" spans="2:2">
      <c r="B2759">
        <f t="shared" si="46"/>
        <v>2720</v>
      </c>
    </row>
    <row r="2760" customHeight="1" spans="2:2">
      <c r="B2760">
        <f t="shared" si="46"/>
        <v>2721</v>
      </c>
    </row>
    <row r="2761" customHeight="1" spans="2:2">
      <c r="B2761">
        <f t="shared" si="46"/>
        <v>2722</v>
      </c>
    </row>
    <row r="2762" customHeight="1" spans="2:2">
      <c r="B2762">
        <f t="shared" si="46"/>
        <v>2723</v>
      </c>
    </row>
    <row r="2763" customHeight="1" spans="2:2">
      <c r="B2763">
        <f t="shared" si="46"/>
        <v>2724</v>
      </c>
    </row>
    <row r="2764" customHeight="1" spans="2:2">
      <c r="B2764">
        <f t="shared" si="46"/>
        <v>2725</v>
      </c>
    </row>
    <row r="2765" customHeight="1" spans="2:2">
      <c r="B2765">
        <f t="shared" si="46"/>
        <v>2726</v>
      </c>
    </row>
    <row r="2766" customHeight="1" spans="2:2">
      <c r="B2766">
        <f t="shared" si="46"/>
        <v>2727</v>
      </c>
    </row>
    <row r="2767" customHeight="1" spans="2:2">
      <c r="B2767">
        <f t="shared" si="46"/>
        <v>2728</v>
      </c>
    </row>
    <row r="2768" customHeight="1" spans="2:2">
      <c r="B2768">
        <f t="shared" si="46"/>
        <v>2729</v>
      </c>
    </row>
    <row r="2769" customHeight="1" spans="2:2">
      <c r="B2769">
        <f t="shared" si="46"/>
        <v>2730</v>
      </c>
    </row>
    <row r="2770" customHeight="1" spans="2:2">
      <c r="B2770">
        <f t="shared" si="46"/>
        <v>2731</v>
      </c>
    </row>
    <row r="2771" customHeight="1" spans="2:2">
      <c r="B2771">
        <f t="shared" si="46"/>
        <v>2732</v>
      </c>
    </row>
    <row r="2772" customHeight="1" spans="2:2">
      <c r="B2772">
        <f t="shared" si="46"/>
        <v>2733</v>
      </c>
    </row>
    <row r="2773" customHeight="1" spans="2:2">
      <c r="B2773">
        <f t="shared" si="46"/>
        <v>2734</v>
      </c>
    </row>
    <row r="2774" customHeight="1" spans="2:2">
      <c r="B2774">
        <f t="shared" si="46"/>
        <v>2735</v>
      </c>
    </row>
    <row r="2775" customHeight="1" spans="2:2">
      <c r="B2775">
        <f t="shared" si="46"/>
        <v>2736</v>
      </c>
    </row>
    <row r="2776" customHeight="1" spans="2:2">
      <c r="B2776">
        <f t="shared" si="46"/>
        <v>2737</v>
      </c>
    </row>
    <row r="2777" customHeight="1" spans="2:2">
      <c r="B2777">
        <f t="shared" si="46"/>
        <v>2738</v>
      </c>
    </row>
    <row r="2778" customHeight="1" spans="2:2">
      <c r="B2778">
        <f t="shared" si="46"/>
        <v>2739</v>
      </c>
    </row>
    <row r="2779" customHeight="1" spans="2:2">
      <c r="B2779">
        <f t="shared" si="46"/>
        <v>2740</v>
      </c>
    </row>
    <row r="2780" customHeight="1" spans="2:2">
      <c r="B2780">
        <f t="shared" si="46"/>
        <v>2741</v>
      </c>
    </row>
    <row r="2781" customHeight="1" spans="2:2">
      <c r="B2781">
        <f t="shared" si="46"/>
        <v>2742</v>
      </c>
    </row>
    <row r="2782" customHeight="1" spans="2:2">
      <c r="B2782">
        <f t="shared" si="46"/>
        <v>2743</v>
      </c>
    </row>
    <row r="2783" customHeight="1" spans="2:2">
      <c r="B2783">
        <f t="shared" si="46"/>
        <v>2744</v>
      </c>
    </row>
    <row r="2784" customHeight="1" spans="2:2">
      <c r="B2784">
        <f t="shared" si="46"/>
        <v>2745</v>
      </c>
    </row>
    <row r="2785" customHeight="1" spans="2:2">
      <c r="B2785">
        <f t="shared" si="46"/>
        <v>2746</v>
      </c>
    </row>
    <row r="2786" customHeight="1" spans="2:2">
      <c r="B2786">
        <f t="shared" si="46"/>
        <v>2747</v>
      </c>
    </row>
    <row r="2787" customHeight="1" spans="2:2">
      <c r="B2787">
        <f t="shared" si="46"/>
        <v>2748</v>
      </c>
    </row>
    <row r="2788" customHeight="1" spans="2:2">
      <c r="B2788">
        <f t="shared" si="46"/>
        <v>2749</v>
      </c>
    </row>
    <row r="2789" customHeight="1" spans="2:2">
      <c r="B2789">
        <f t="shared" si="46"/>
        <v>2750</v>
      </c>
    </row>
    <row r="2790" customHeight="1" spans="2:2">
      <c r="B2790">
        <f t="shared" si="46"/>
        <v>2751</v>
      </c>
    </row>
    <row r="2791" customHeight="1" spans="2:2">
      <c r="B2791">
        <f t="shared" si="46"/>
        <v>2752</v>
      </c>
    </row>
    <row r="2792" customHeight="1" spans="2:2">
      <c r="B2792">
        <f t="shared" ref="B2792:B2855" si="47">1+B2791</f>
        <v>2753</v>
      </c>
    </row>
    <row r="2793" customHeight="1" spans="2:2">
      <c r="B2793">
        <f t="shared" si="47"/>
        <v>2754</v>
      </c>
    </row>
    <row r="2794" customHeight="1" spans="2:2">
      <c r="B2794">
        <f t="shared" si="47"/>
        <v>2755</v>
      </c>
    </row>
    <row r="2795" customHeight="1" spans="2:2">
      <c r="B2795">
        <f t="shared" si="47"/>
        <v>2756</v>
      </c>
    </row>
    <row r="2796" customHeight="1" spans="2:2">
      <c r="B2796">
        <f t="shared" si="47"/>
        <v>2757</v>
      </c>
    </row>
    <row r="2797" customHeight="1" spans="2:2">
      <c r="B2797">
        <f t="shared" si="47"/>
        <v>2758</v>
      </c>
    </row>
    <row r="2798" customHeight="1" spans="2:2">
      <c r="B2798">
        <f t="shared" si="47"/>
        <v>2759</v>
      </c>
    </row>
    <row r="2799" customHeight="1" spans="2:2">
      <c r="B2799">
        <f t="shared" si="47"/>
        <v>2760</v>
      </c>
    </row>
    <row r="2800" customHeight="1" spans="2:2">
      <c r="B2800">
        <f t="shared" si="47"/>
        <v>2761</v>
      </c>
    </row>
    <row r="2801" customHeight="1" spans="2:2">
      <c r="B2801">
        <f t="shared" si="47"/>
        <v>2762</v>
      </c>
    </row>
    <row r="2802" customHeight="1" spans="2:2">
      <c r="B2802">
        <f t="shared" si="47"/>
        <v>2763</v>
      </c>
    </row>
    <row r="2803" customHeight="1" spans="2:2">
      <c r="B2803">
        <f t="shared" si="47"/>
        <v>2764</v>
      </c>
    </row>
    <row r="2804" customHeight="1" spans="2:2">
      <c r="B2804">
        <f t="shared" si="47"/>
        <v>2765</v>
      </c>
    </row>
    <row r="2805" customHeight="1" spans="2:2">
      <c r="B2805">
        <f t="shared" si="47"/>
        <v>2766</v>
      </c>
    </row>
    <row r="2806" customHeight="1" spans="2:2">
      <c r="B2806">
        <f t="shared" si="47"/>
        <v>2767</v>
      </c>
    </row>
    <row r="2807" customHeight="1" spans="2:2">
      <c r="B2807">
        <f t="shared" si="47"/>
        <v>2768</v>
      </c>
    </row>
    <row r="2808" customHeight="1" spans="2:2">
      <c r="B2808">
        <f t="shared" si="47"/>
        <v>2769</v>
      </c>
    </row>
    <row r="2809" customHeight="1" spans="2:2">
      <c r="B2809">
        <f t="shared" si="47"/>
        <v>2770</v>
      </c>
    </row>
    <row r="2810" customHeight="1" spans="2:2">
      <c r="B2810">
        <f t="shared" si="47"/>
        <v>2771</v>
      </c>
    </row>
    <row r="2811" customHeight="1" spans="2:2">
      <c r="B2811">
        <f t="shared" si="47"/>
        <v>2772</v>
      </c>
    </row>
    <row r="2812" customHeight="1" spans="2:2">
      <c r="B2812">
        <f t="shared" si="47"/>
        <v>2773</v>
      </c>
    </row>
    <row r="2813" customHeight="1" spans="2:2">
      <c r="B2813">
        <f t="shared" si="47"/>
        <v>2774</v>
      </c>
    </row>
    <row r="2814" customHeight="1" spans="2:2">
      <c r="B2814">
        <f t="shared" si="47"/>
        <v>2775</v>
      </c>
    </row>
    <row r="2815" customHeight="1" spans="2:2">
      <c r="B2815">
        <f t="shared" si="47"/>
        <v>2776</v>
      </c>
    </row>
    <row r="2816" customHeight="1" spans="2:2">
      <c r="B2816">
        <f t="shared" si="47"/>
        <v>2777</v>
      </c>
    </row>
    <row r="2817" customHeight="1" spans="2:2">
      <c r="B2817">
        <f t="shared" si="47"/>
        <v>2778</v>
      </c>
    </row>
    <row r="2818" customHeight="1" spans="2:2">
      <c r="B2818">
        <f t="shared" si="47"/>
        <v>2779</v>
      </c>
    </row>
    <row r="2819" customHeight="1" spans="2:2">
      <c r="B2819">
        <f t="shared" si="47"/>
        <v>2780</v>
      </c>
    </row>
    <row r="2820" customHeight="1" spans="2:2">
      <c r="B2820">
        <f t="shared" si="47"/>
        <v>2781</v>
      </c>
    </row>
    <row r="2821" customHeight="1" spans="2:2">
      <c r="B2821">
        <f t="shared" si="47"/>
        <v>2782</v>
      </c>
    </row>
    <row r="2822" customHeight="1" spans="2:2">
      <c r="B2822">
        <f t="shared" si="47"/>
        <v>2783</v>
      </c>
    </row>
    <row r="2823" customHeight="1" spans="2:2">
      <c r="B2823">
        <f t="shared" si="47"/>
        <v>2784</v>
      </c>
    </row>
    <row r="2824" customHeight="1" spans="2:2">
      <c r="B2824">
        <f t="shared" si="47"/>
        <v>2785</v>
      </c>
    </row>
    <row r="2825" customHeight="1" spans="2:2">
      <c r="B2825">
        <f t="shared" si="47"/>
        <v>2786</v>
      </c>
    </row>
    <row r="2826" customHeight="1" spans="2:2">
      <c r="B2826">
        <f t="shared" si="47"/>
        <v>2787</v>
      </c>
    </row>
    <row r="2827" customHeight="1" spans="2:2">
      <c r="B2827">
        <f t="shared" si="47"/>
        <v>2788</v>
      </c>
    </row>
    <row r="2828" customHeight="1" spans="2:2">
      <c r="B2828">
        <f t="shared" si="47"/>
        <v>2789</v>
      </c>
    </row>
    <row r="2829" customHeight="1" spans="2:2">
      <c r="B2829">
        <f t="shared" si="47"/>
        <v>2790</v>
      </c>
    </row>
    <row r="2830" customHeight="1" spans="2:2">
      <c r="B2830">
        <f t="shared" si="47"/>
        <v>2791</v>
      </c>
    </row>
    <row r="2831" customHeight="1" spans="2:2">
      <c r="B2831">
        <f t="shared" si="47"/>
        <v>2792</v>
      </c>
    </row>
    <row r="2832" customHeight="1" spans="2:2">
      <c r="B2832">
        <f t="shared" si="47"/>
        <v>2793</v>
      </c>
    </row>
    <row r="2833" customHeight="1" spans="2:2">
      <c r="B2833">
        <f t="shared" si="47"/>
        <v>2794</v>
      </c>
    </row>
    <row r="2834" customHeight="1" spans="2:2">
      <c r="B2834">
        <f t="shared" si="47"/>
        <v>2795</v>
      </c>
    </row>
    <row r="2835" customHeight="1" spans="2:2">
      <c r="B2835">
        <f t="shared" si="47"/>
        <v>2796</v>
      </c>
    </row>
    <row r="2836" customHeight="1" spans="2:2">
      <c r="B2836">
        <f t="shared" si="47"/>
        <v>2797</v>
      </c>
    </row>
    <row r="2837" customHeight="1" spans="2:2">
      <c r="B2837">
        <f t="shared" si="47"/>
        <v>2798</v>
      </c>
    </row>
    <row r="2838" customHeight="1" spans="2:2">
      <c r="B2838">
        <f t="shared" si="47"/>
        <v>2799</v>
      </c>
    </row>
    <row r="2839" customHeight="1" spans="2:2">
      <c r="B2839">
        <f t="shared" si="47"/>
        <v>2800</v>
      </c>
    </row>
    <row r="2840" customHeight="1" spans="2:2">
      <c r="B2840">
        <f t="shared" si="47"/>
        <v>2801</v>
      </c>
    </row>
    <row r="2841" customHeight="1" spans="2:2">
      <c r="B2841">
        <f t="shared" si="47"/>
        <v>2802</v>
      </c>
    </row>
    <row r="2842" customHeight="1" spans="2:2">
      <c r="B2842">
        <f t="shared" si="47"/>
        <v>2803</v>
      </c>
    </row>
    <row r="2843" customHeight="1" spans="2:2">
      <c r="B2843">
        <f t="shared" si="47"/>
        <v>2804</v>
      </c>
    </row>
    <row r="2844" customHeight="1" spans="2:2">
      <c r="B2844">
        <f t="shared" si="47"/>
        <v>2805</v>
      </c>
    </row>
    <row r="2845" customHeight="1" spans="2:2">
      <c r="B2845">
        <f t="shared" si="47"/>
        <v>2806</v>
      </c>
    </row>
    <row r="2846" customHeight="1" spans="2:2">
      <c r="B2846">
        <f t="shared" si="47"/>
        <v>2807</v>
      </c>
    </row>
    <row r="2847" customHeight="1" spans="2:2">
      <c r="B2847">
        <f t="shared" si="47"/>
        <v>2808</v>
      </c>
    </row>
    <row r="2848" customHeight="1" spans="2:2">
      <c r="B2848">
        <f t="shared" si="47"/>
        <v>2809</v>
      </c>
    </row>
    <row r="2849" customHeight="1" spans="2:2">
      <c r="B2849">
        <f t="shared" si="47"/>
        <v>2810</v>
      </c>
    </row>
    <row r="2850" customHeight="1" spans="2:2">
      <c r="B2850">
        <f t="shared" si="47"/>
        <v>2811</v>
      </c>
    </row>
    <row r="2851" customHeight="1" spans="2:2">
      <c r="B2851">
        <f t="shared" si="47"/>
        <v>2812</v>
      </c>
    </row>
    <row r="2852" customHeight="1" spans="2:2">
      <c r="B2852">
        <f t="shared" si="47"/>
        <v>2813</v>
      </c>
    </row>
    <row r="2853" customHeight="1" spans="2:2">
      <c r="B2853">
        <f t="shared" si="47"/>
        <v>2814</v>
      </c>
    </row>
    <row r="2854" customHeight="1" spans="2:2">
      <c r="B2854">
        <f t="shared" si="47"/>
        <v>2815</v>
      </c>
    </row>
    <row r="2855" customHeight="1" spans="2:2">
      <c r="B2855">
        <f t="shared" si="47"/>
        <v>2816</v>
      </c>
    </row>
    <row r="2856" customHeight="1" spans="2:2">
      <c r="B2856">
        <f t="shared" ref="B2856:B2919" si="48">1+B2855</f>
        <v>2817</v>
      </c>
    </row>
    <row r="2857" customHeight="1" spans="2:2">
      <c r="B2857">
        <f t="shared" si="48"/>
        <v>2818</v>
      </c>
    </row>
    <row r="2858" customHeight="1" spans="2:2">
      <c r="B2858">
        <f t="shared" si="48"/>
        <v>2819</v>
      </c>
    </row>
    <row r="2859" customHeight="1" spans="2:2">
      <c r="B2859">
        <f t="shared" si="48"/>
        <v>2820</v>
      </c>
    </row>
    <row r="2860" customHeight="1" spans="2:2">
      <c r="B2860">
        <f t="shared" si="48"/>
        <v>2821</v>
      </c>
    </row>
    <row r="2861" customHeight="1" spans="2:2">
      <c r="B2861">
        <f t="shared" si="48"/>
        <v>2822</v>
      </c>
    </row>
    <row r="2862" customHeight="1" spans="2:2">
      <c r="B2862">
        <f t="shared" si="48"/>
        <v>2823</v>
      </c>
    </row>
    <row r="2863" customHeight="1" spans="2:2">
      <c r="B2863">
        <f t="shared" si="48"/>
        <v>2824</v>
      </c>
    </row>
    <row r="2864" customHeight="1" spans="2:2">
      <c r="B2864">
        <f t="shared" si="48"/>
        <v>2825</v>
      </c>
    </row>
    <row r="2865" customHeight="1" spans="2:2">
      <c r="B2865">
        <f t="shared" si="48"/>
        <v>2826</v>
      </c>
    </row>
    <row r="2866" customHeight="1" spans="2:2">
      <c r="B2866">
        <f t="shared" si="48"/>
        <v>2827</v>
      </c>
    </row>
    <row r="2867" customHeight="1" spans="2:2">
      <c r="B2867">
        <f t="shared" si="48"/>
        <v>2828</v>
      </c>
    </row>
    <row r="2868" customHeight="1" spans="2:2">
      <c r="B2868">
        <f t="shared" si="48"/>
        <v>2829</v>
      </c>
    </row>
    <row r="2869" customHeight="1" spans="2:2">
      <c r="B2869">
        <f t="shared" si="48"/>
        <v>2830</v>
      </c>
    </row>
    <row r="2870" customHeight="1" spans="2:2">
      <c r="B2870">
        <f t="shared" si="48"/>
        <v>2831</v>
      </c>
    </row>
    <row r="2871" customHeight="1" spans="2:2">
      <c r="B2871">
        <f t="shared" si="48"/>
        <v>2832</v>
      </c>
    </row>
    <row r="2872" customHeight="1" spans="2:2">
      <c r="B2872">
        <f t="shared" si="48"/>
        <v>2833</v>
      </c>
    </row>
    <row r="2873" customHeight="1" spans="2:2">
      <c r="B2873">
        <f t="shared" si="48"/>
        <v>2834</v>
      </c>
    </row>
    <row r="2874" customHeight="1" spans="2:2">
      <c r="B2874">
        <f t="shared" si="48"/>
        <v>2835</v>
      </c>
    </row>
    <row r="2875" customHeight="1" spans="2:2">
      <c r="B2875">
        <f t="shared" si="48"/>
        <v>2836</v>
      </c>
    </row>
    <row r="2876" customHeight="1" spans="2:2">
      <c r="B2876">
        <f t="shared" si="48"/>
        <v>2837</v>
      </c>
    </row>
    <row r="2877" customHeight="1" spans="2:2">
      <c r="B2877">
        <f t="shared" si="48"/>
        <v>2838</v>
      </c>
    </row>
    <row r="2878" customHeight="1" spans="2:2">
      <c r="B2878">
        <f t="shared" si="48"/>
        <v>2839</v>
      </c>
    </row>
    <row r="2879" customHeight="1" spans="2:2">
      <c r="B2879">
        <f t="shared" si="48"/>
        <v>2840</v>
      </c>
    </row>
    <row r="2880" customHeight="1" spans="2:2">
      <c r="B2880">
        <f t="shared" si="48"/>
        <v>2841</v>
      </c>
    </row>
    <row r="2881" customHeight="1" spans="2:2">
      <c r="B2881">
        <f t="shared" si="48"/>
        <v>2842</v>
      </c>
    </row>
    <row r="2882" customHeight="1" spans="2:2">
      <c r="B2882">
        <f t="shared" si="48"/>
        <v>2843</v>
      </c>
    </row>
    <row r="2883" customHeight="1" spans="2:2">
      <c r="B2883">
        <f t="shared" si="48"/>
        <v>2844</v>
      </c>
    </row>
    <row r="2884" customHeight="1" spans="2:2">
      <c r="B2884">
        <f t="shared" si="48"/>
        <v>2845</v>
      </c>
    </row>
    <row r="2885" customHeight="1" spans="2:2">
      <c r="B2885">
        <f t="shared" si="48"/>
        <v>2846</v>
      </c>
    </row>
    <row r="2886" customHeight="1" spans="2:2">
      <c r="B2886">
        <f t="shared" si="48"/>
        <v>2847</v>
      </c>
    </row>
    <row r="2887" customHeight="1" spans="2:2">
      <c r="B2887">
        <f t="shared" si="48"/>
        <v>2848</v>
      </c>
    </row>
    <row r="2888" customHeight="1" spans="2:2">
      <c r="B2888">
        <f t="shared" si="48"/>
        <v>2849</v>
      </c>
    </row>
    <row r="2889" customHeight="1" spans="2:2">
      <c r="B2889">
        <f t="shared" si="48"/>
        <v>2850</v>
      </c>
    </row>
    <row r="2890" customHeight="1" spans="2:2">
      <c r="B2890">
        <f t="shared" si="48"/>
        <v>2851</v>
      </c>
    </row>
    <row r="2891" customHeight="1" spans="2:2">
      <c r="B2891">
        <f t="shared" si="48"/>
        <v>2852</v>
      </c>
    </row>
    <row r="2892" customHeight="1" spans="2:2">
      <c r="B2892">
        <f t="shared" si="48"/>
        <v>2853</v>
      </c>
    </row>
    <row r="2893" customHeight="1" spans="2:2">
      <c r="B2893">
        <f t="shared" si="48"/>
        <v>2854</v>
      </c>
    </row>
    <row r="2894" customHeight="1" spans="2:2">
      <c r="B2894">
        <f t="shared" si="48"/>
        <v>2855</v>
      </c>
    </row>
    <row r="2895" customHeight="1" spans="2:2">
      <c r="B2895">
        <f t="shared" si="48"/>
        <v>2856</v>
      </c>
    </row>
    <row r="2896" customHeight="1" spans="2:2">
      <c r="B2896">
        <f t="shared" si="48"/>
        <v>2857</v>
      </c>
    </row>
    <row r="2897" customHeight="1" spans="2:2">
      <c r="B2897">
        <f t="shared" si="48"/>
        <v>2858</v>
      </c>
    </row>
    <row r="2898" customHeight="1" spans="2:2">
      <c r="B2898">
        <f t="shared" si="48"/>
        <v>2859</v>
      </c>
    </row>
    <row r="2899" customHeight="1" spans="2:2">
      <c r="B2899">
        <f t="shared" si="48"/>
        <v>2860</v>
      </c>
    </row>
    <row r="2900" customHeight="1" spans="2:2">
      <c r="B2900">
        <f t="shared" si="48"/>
        <v>2861</v>
      </c>
    </row>
    <row r="2901" customHeight="1" spans="2:2">
      <c r="B2901">
        <f t="shared" si="48"/>
        <v>2862</v>
      </c>
    </row>
    <row r="2902" customHeight="1" spans="2:2">
      <c r="B2902">
        <f t="shared" si="48"/>
        <v>2863</v>
      </c>
    </row>
    <row r="2903" customHeight="1" spans="2:2">
      <c r="B2903">
        <f t="shared" si="48"/>
        <v>2864</v>
      </c>
    </row>
    <row r="2904" customHeight="1" spans="2:2">
      <c r="B2904">
        <f t="shared" si="48"/>
        <v>2865</v>
      </c>
    </row>
    <row r="2905" customHeight="1" spans="2:2">
      <c r="B2905">
        <f t="shared" si="48"/>
        <v>2866</v>
      </c>
    </row>
    <row r="2906" customHeight="1" spans="2:2">
      <c r="B2906">
        <f t="shared" si="48"/>
        <v>2867</v>
      </c>
    </row>
    <row r="2907" customHeight="1" spans="2:2">
      <c r="B2907">
        <f t="shared" si="48"/>
        <v>2868</v>
      </c>
    </row>
    <row r="2908" customHeight="1" spans="2:2">
      <c r="B2908">
        <f t="shared" si="48"/>
        <v>2869</v>
      </c>
    </row>
    <row r="2909" customHeight="1" spans="2:2">
      <c r="B2909">
        <f t="shared" si="48"/>
        <v>2870</v>
      </c>
    </row>
    <row r="2910" customHeight="1" spans="2:2">
      <c r="B2910">
        <f t="shared" si="48"/>
        <v>2871</v>
      </c>
    </row>
    <row r="2911" customHeight="1" spans="2:2">
      <c r="B2911">
        <f t="shared" si="48"/>
        <v>2872</v>
      </c>
    </row>
    <row r="2912" customHeight="1" spans="2:2">
      <c r="B2912">
        <f t="shared" si="48"/>
        <v>2873</v>
      </c>
    </row>
    <row r="2913" customHeight="1" spans="2:2">
      <c r="B2913">
        <f t="shared" si="48"/>
        <v>2874</v>
      </c>
    </row>
    <row r="2914" customHeight="1" spans="2:2">
      <c r="B2914">
        <f t="shared" si="48"/>
        <v>2875</v>
      </c>
    </row>
    <row r="2915" customHeight="1" spans="2:2">
      <c r="B2915">
        <f t="shared" si="48"/>
        <v>2876</v>
      </c>
    </row>
    <row r="2916" customHeight="1" spans="2:2">
      <c r="B2916">
        <f t="shared" si="48"/>
        <v>2877</v>
      </c>
    </row>
    <row r="2917" customHeight="1" spans="2:2">
      <c r="B2917">
        <f t="shared" si="48"/>
        <v>2878</v>
      </c>
    </row>
    <row r="2918" customHeight="1" spans="2:2">
      <c r="B2918">
        <f t="shared" si="48"/>
        <v>2879</v>
      </c>
    </row>
    <row r="2919" customHeight="1" spans="2:2">
      <c r="B2919">
        <f t="shared" si="48"/>
        <v>2880</v>
      </c>
    </row>
    <row r="2920" customHeight="1" spans="2:2">
      <c r="B2920">
        <f t="shared" ref="B2920:B2983" si="49">1+B2919</f>
        <v>2881</v>
      </c>
    </row>
    <row r="2921" customHeight="1" spans="2:2">
      <c r="B2921">
        <f t="shared" si="49"/>
        <v>2882</v>
      </c>
    </row>
    <row r="2922" customHeight="1" spans="2:2">
      <c r="B2922">
        <f t="shared" si="49"/>
        <v>2883</v>
      </c>
    </row>
    <row r="2923" customHeight="1" spans="2:2">
      <c r="B2923">
        <f t="shared" si="49"/>
        <v>2884</v>
      </c>
    </row>
    <row r="2924" customHeight="1" spans="2:2">
      <c r="B2924">
        <f t="shared" si="49"/>
        <v>2885</v>
      </c>
    </row>
    <row r="2925" customHeight="1" spans="2:2">
      <c r="B2925">
        <f t="shared" si="49"/>
        <v>2886</v>
      </c>
    </row>
    <row r="2926" customHeight="1" spans="2:2">
      <c r="B2926">
        <f t="shared" si="49"/>
        <v>2887</v>
      </c>
    </row>
    <row r="2927" customHeight="1" spans="2:2">
      <c r="B2927">
        <f t="shared" si="49"/>
        <v>2888</v>
      </c>
    </row>
    <row r="2928" customHeight="1" spans="2:2">
      <c r="B2928">
        <f t="shared" si="49"/>
        <v>2889</v>
      </c>
    </row>
    <row r="2929" customHeight="1" spans="2:2">
      <c r="B2929">
        <f t="shared" si="49"/>
        <v>2890</v>
      </c>
    </row>
    <row r="2930" customHeight="1" spans="2:2">
      <c r="B2930">
        <f t="shared" si="49"/>
        <v>2891</v>
      </c>
    </row>
    <row r="2931" customHeight="1" spans="2:2">
      <c r="B2931">
        <f t="shared" si="49"/>
        <v>2892</v>
      </c>
    </row>
    <row r="2932" customHeight="1" spans="2:2">
      <c r="B2932">
        <f t="shared" si="49"/>
        <v>2893</v>
      </c>
    </row>
    <row r="2933" customHeight="1" spans="2:2">
      <c r="B2933">
        <f t="shared" si="49"/>
        <v>2894</v>
      </c>
    </row>
    <row r="2934" customHeight="1" spans="2:2">
      <c r="B2934">
        <f t="shared" si="49"/>
        <v>2895</v>
      </c>
    </row>
    <row r="2935" customHeight="1" spans="2:2">
      <c r="B2935">
        <f t="shared" si="49"/>
        <v>2896</v>
      </c>
    </row>
    <row r="2936" customHeight="1" spans="2:2">
      <c r="B2936">
        <f t="shared" si="49"/>
        <v>2897</v>
      </c>
    </row>
    <row r="2937" customHeight="1" spans="2:2">
      <c r="B2937">
        <f t="shared" si="49"/>
        <v>2898</v>
      </c>
    </row>
    <row r="2938" customHeight="1" spans="2:2">
      <c r="B2938">
        <f t="shared" si="49"/>
        <v>2899</v>
      </c>
    </row>
    <row r="2939" customHeight="1" spans="2:2">
      <c r="B2939">
        <f t="shared" si="49"/>
        <v>2900</v>
      </c>
    </row>
    <row r="2940" customHeight="1" spans="2:2">
      <c r="B2940">
        <f t="shared" si="49"/>
        <v>2901</v>
      </c>
    </row>
    <row r="2941" customHeight="1" spans="2:2">
      <c r="B2941">
        <f t="shared" si="49"/>
        <v>2902</v>
      </c>
    </row>
    <row r="2942" customHeight="1" spans="2:2">
      <c r="B2942">
        <f t="shared" si="49"/>
        <v>2903</v>
      </c>
    </row>
    <row r="2943" customHeight="1" spans="2:2">
      <c r="B2943">
        <f t="shared" si="49"/>
        <v>2904</v>
      </c>
    </row>
    <row r="2944" customHeight="1" spans="2:2">
      <c r="B2944">
        <f t="shared" si="49"/>
        <v>2905</v>
      </c>
    </row>
    <row r="2945" customHeight="1" spans="2:2">
      <c r="B2945">
        <f t="shared" si="49"/>
        <v>2906</v>
      </c>
    </row>
    <row r="2946" customHeight="1" spans="2:2">
      <c r="B2946">
        <f t="shared" si="49"/>
        <v>2907</v>
      </c>
    </row>
    <row r="2947" customHeight="1" spans="2:2">
      <c r="B2947">
        <f t="shared" si="49"/>
        <v>2908</v>
      </c>
    </row>
    <row r="2948" customHeight="1" spans="2:2">
      <c r="B2948">
        <f t="shared" si="49"/>
        <v>2909</v>
      </c>
    </row>
    <row r="2949" customHeight="1" spans="2:2">
      <c r="B2949">
        <f t="shared" si="49"/>
        <v>2910</v>
      </c>
    </row>
    <row r="2950" customHeight="1" spans="2:2">
      <c r="B2950">
        <f t="shared" si="49"/>
        <v>2911</v>
      </c>
    </row>
    <row r="2951" customHeight="1" spans="2:2">
      <c r="B2951">
        <f t="shared" si="49"/>
        <v>2912</v>
      </c>
    </row>
    <row r="2952" customHeight="1" spans="2:2">
      <c r="B2952">
        <f t="shared" si="49"/>
        <v>2913</v>
      </c>
    </row>
    <row r="2953" customHeight="1" spans="2:2">
      <c r="B2953">
        <f t="shared" si="49"/>
        <v>2914</v>
      </c>
    </row>
    <row r="2954" customHeight="1" spans="2:2">
      <c r="B2954">
        <f t="shared" si="49"/>
        <v>2915</v>
      </c>
    </row>
    <row r="2955" customHeight="1" spans="2:2">
      <c r="B2955">
        <f t="shared" si="49"/>
        <v>2916</v>
      </c>
    </row>
    <row r="2956" customHeight="1" spans="2:2">
      <c r="B2956">
        <f t="shared" si="49"/>
        <v>2917</v>
      </c>
    </row>
    <row r="2957" customHeight="1" spans="2:2">
      <c r="B2957">
        <f t="shared" si="49"/>
        <v>2918</v>
      </c>
    </row>
    <row r="2958" customHeight="1" spans="2:2">
      <c r="B2958">
        <f t="shared" si="49"/>
        <v>2919</v>
      </c>
    </row>
    <row r="2959" customHeight="1" spans="2:2">
      <c r="B2959">
        <f t="shared" si="49"/>
        <v>2920</v>
      </c>
    </row>
    <row r="2960" customHeight="1" spans="2:2">
      <c r="B2960">
        <f t="shared" si="49"/>
        <v>2921</v>
      </c>
    </row>
    <row r="2961" customHeight="1" spans="2:2">
      <c r="B2961">
        <f t="shared" si="49"/>
        <v>2922</v>
      </c>
    </row>
    <row r="2962" customHeight="1" spans="2:2">
      <c r="B2962">
        <f t="shared" si="49"/>
        <v>2923</v>
      </c>
    </row>
    <row r="2963" customHeight="1" spans="2:2">
      <c r="B2963">
        <f t="shared" si="49"/>
        <v>2924</v>
      </c>
    </row>
    <row r="2964" customHeight="1" spans="2:2">
      <c r="B2964">
        <f t="shared" si="49"/>
        <v>2925</v>
      </c>
    </row>
    <row r="2965" customHeight="1" spans="2:2">
      <c r="B2965">
        <f t="shared" si="49"/>
        <v>2926</v>
      </c>
    </row>
    <row r="2966" customHeight="1" spans="2:2">
      <c r="B2966">
        <f t="shared" si="49"/>
        <v>2927</v>
      </c>
    </row>
    <row r="2967" customHeight="1" spans="2:2">
      <c r="B2967">
        <f t="shared" si="49"/>
        <v>2928</v>
      </c>
    </row>
    <row r="2968" customHeight="1" spans="2:2">
      <c r="B2968">
        <f t="shared" si="49"/>
        <v>2929</v>
      </c>
    </row>
    <row r="2969" customHeight="1" spans="2:2">
      <c r="B2969">
        <f t="shared" si="49"/>
        <v>2930</v>
      </c>
    </row>
    <row r="2970" customHeight="1" spans="2:2">
      <c r="B2970">
        <f t="shared" si="49"/>
        <v>2931</v>
      </c>
    </row>
    <row r="2971" customHeight="1" spans="2:2">
      <c r="B2971">
        <f t="shared" si="49"/>
        <v>2932</v>
      </c>
    </row>
    <row r="2972" customHeight="1" spans="2:2">
      <c r="B2972">
        <f t="shared" si="49"/>
        <v>2933</v>
      </c>
    </row>
    <row r="2973" customHeight="1" spans="2:2">
      <c r="B2973">
        <f t="shared" si="49"/>
        <v>2934</v>
      </c>
    </row>
    <row r="2974" customHeight="1" spans="2:2">
      <c r="B2974">
        <f t="shared" si="49"/>
        <v>2935</v>
      </c>
    </row>
    <row r="2975" customHeight="1" spans="2:2">
      <c r="B2975">
        <f t="shared" si="49"/>
        <v>2936</v>
      </c>
    </row>
    <row r="2976" customHeight="1" spans="2:2">
      <c r="B2976">
        <f t="shared" si="49"/>
        <v>2937</v>
      </c>
    </row>
    <row r="2977" customHeight="1" spans="2:2">
      <c r="B2977">
        <f t="shared" si="49"/>
        <v>2938</v>
      </c>
    </row>
    <row r="2978" customHeight="1" spans="2:2">
      <c r="B2978">
        <f t="shared" si="49"/>
        <v>2939</v>
      </c>
    </row>
    <row r="2979" customHeight="1" spans="2:2">
      <c r="B2979">
        <f t="shared" si="49"/>
        <v>2940</v>
      </c>
    </row>
    <row r="2980" customHeight="1" spans="2:2">
      <c r="B2980">
        <f t="shared" si="49"/>
        <v>2941</v>
      </c>
    </row>
    <row r="2981" customHeight="1" spans="2:2">
      <c r="B2981">
        <f t="shared" si="49"/>
        <v>2942</v>
      </c>
    </row>
    <row r="2982" customHeight="1" spans="2:2">
      <c r="B2982">
        <f t="shared" si="49"/>
        <v>2943</v>
      </c>
    </row>
    <row r="2983" customHeight="1" spans="2:2">
      <c r="B2983">
        <f t="shared" si="49"/>
        <v>2944</v>
      </c>
    </row>
    <row r="2984" customHeight="1" spans="2:2">
      <c r="B2984">
        <f t="shared" ref="B2984:B3047" si="50">1+B2983</f>
        <v>2945</v>
      </c>
    </row>
    <row r="2985" customHeight="1" spans="2:2">
      <c r="B2985">
        <f t="shared" si="50"/>
        <v>2946</v>
      </c>
    </row>
    <row r="2986" customHeight="1" spans="2:2">
      <c r="B2986">
        <f t="shared" si="50"/>
        <v>2947</v>
      </c>
    </row>
    <row r="2987" customHeight="1" spans="2:2">
      <c r="B2987">
        <f t="shared" si="50"/>
        <v>2948</v>
      </c>
    </row>
    <row r="2988" customHeight="1" spans="2:2">
      <c r="B2988">
        <f t="shared" si="50"/>
        <v>2949</v>
      </c>
    </row>
    <row r="2989" customHeight="1" spans="2:2">
      <c r="B2989">
        <f t="shared" si="50"/>
        <v>2950</v>
      </c>
    </row>
    <row r="2990" customHeight="1" spans="2:2">
      <c r="B2990">
        <f t="shared" si="50"/>
        <v>2951</v>
      </c>
    </row>
    <row r="2991" customHeight="1" spans="2:2">
      <c r="B2991">
        <f t="shared" si="50"/>
        <v>2952</v>
      </c>
    </row>
    <row r="2992" customHeight="1" spans="2:2">
      <c r="B2992">
        <f t="shared" si="50"/>
        <v>2953</v>
      </c>
    </row>
    <row r="2993" customHeight="1" spans="2:2">
      <c r="B2993">
        <f t="shared" si="50"/>
        <v>2954</v>
      </c>
    </row>
    <row r="2994" customHeight="1" spans="2:2">
      <c r="B2994">
        <f t="shared" si="50"/>
        <v>2955</v>
      </c>
    </row>
    <row r="2995" customHeight="1" spans="2:2">
      <c r="B2995">
        <f t="shared" si="50"/>
        <v>2956</v>
      </c>
    </row>
    <row r="2996" customHeight="1" spans="2:2">
      <c r="B2996">
        <f t="shared" si="50"/>
        <v>2957</v>
      </c>
    </row>
    <row r="2997" customHeight="1" spans="2:2">
      <c r="B2997">
        <f t="shared" si="50"/>
        <v>2958</v>
      </c>
    </row>
    <row r="2998" customHeight="1" spans="2:2">
      <c r="B2998">
        <f t="shared" si="50"/>
        <v>2959</v>
      </c>
    </row>
    <row r="2999" customHeight="1" spans="2:2">
      <c r="B2999">
        <f t="shared" si="50"/>
        <v>2960</v>
      </c>
    </row>
    <row r="3000" customHeight="1" spans="2:2">
      <c r="B3000">
        <f t="shared" si="50"/>
        <v>2961</v>
      </c>
    </row>
    <row r="3001" customHeight="1" spans="2:2">
      <c r="B3001">
        <f t="shared" si="50"/>
        <v>2962</v>
      </c>
    </row>
    <row r="3002" customHeight="1" spans="2:2">
      <c r="B3002">
        <f t="shared" si="50"/>
        <v>2963</v>
      </c>
    </row>
    <row r="3003" customHeight="1" spans="2:2">
      <c r="B3003">
        <f t="shared" si="50"/>
        <v>2964</v>
      </c>
    </row>
    <row r="3004" customHeight="1" spans="2:2">
      <c r="B3004">
        <f t="shared" si="50"/>
        <v>2965</v>
      </c>
    </row>
    <row r="3005" customHeight="1" spans="2:2">
      <c r="B3005">
        <f t="shared" si="50"/>
        <v>2966</v>
      </c>
    </row>
    <row r="3006" customHeight="1" spans="2:2">
      <c r="B3006">
        <f t="shared" si="50"/>
        <v>2967</v>
      </c>
    </row>
    <row r="3007" customHeight="1" spans="2:2">
      <c r="B3007">
        <f t="shared" si="50"/>
        <v>2968</v>
      </c>
    </row>
    <row r="3008" customHeight="1" spans="2:2">
      <c r="B3008">
        <f t="shared" si="50"/>
        <v>2969</v>
      </c>
    </row>
    <row r="3009" customHeight="1" spans="2:2">
      <c r="B3009">
        <f t="shared" si="50"/>
        <v>2970</v>
      </c>
    </row>
    <row r="3010" customHeight="1" spans="2:2">
      <c r="B3010">
        <f t="shared" si="50"/>
        <v>2971</v>
      </c>
    </row>
    <row r="3011" customHeight="1" spans="2:2">
      <c r="B3011">
        <f t="shared" si="50"/>
        <v>2972</v>
      </c>
    </row>
    <row r="3012" customHeight="1" spans="2:2">
      <c r="B3012">
        <f t="shared" si="50"/>
        <v>2973</v>
      </c>
    </row>
    <row r="3013" customHeight="1" spans="2:2">
      <c r="B3013">
        <f t="shared" si="50"/>
        <v>2974</v>
      </c>
    </row>
    <row r="3014" customHeight="1" spans="2:2">
      <c r="B3014">
        <f t="shared" si="50"/>
        <v>2975</v>
      </c>
    </row>
    <row r="3015" customHeight="1" spans="2:2">
      <c r="B3015">
        <f t="shared" si="50"/>
        <v>2976</v>
      </c>
    </row>
    <row r="3016" customHeight="1" spans="2:2">
      <c r="B3016">
        <f t="shared" si="50"/>
        <v>2977</v>
      </c>
    </row>
    <row r="3017" customHeight="1" spans="2:2">
      <c r="B3017">
        <f t="shared" si="50"/>
        <v>2978</v>
      </c>
    </row>
    <row r="3018" customHeight="1" spans="2:2">
      <c r="B3018">
        <f t="shared" si="50"/>
        <v>2979</v>
      </c>
    </row>
    <row r="3019" customHeight="1" spans="2:2">
      <c r="B3019">
        <f t="shared" si="50"/>
        <v>2980</v>
      </c>
    </row>
    <row r="3020" customHeight="1" spans="2:2">
      <c r="B3020">
        <f t="shared" si="50"/>
        <v>2981</v>
      </c>
    </row>
    <row r="3021" customHeight="1" spans="2:2">
      <c r="B3021">
        <f t="shared" si="50"/>
        <v>2982</v>
      </c>
    </row>
    <row r="3022" customHeight="1" spans="2:2">
      <c r="B3022">
        <f t="shared" si="50"/>
        <v>2983</v>
      </c>
    </row>
    <row r="3023" customHeight="1" spans="2:2">
      <c r="B3023">
        <f t="shared" si="50"/>
        <v>2984</v>
      </c>
    </row>
    <row r="3024" customHeight="1" spans="2:2">
      <c r="B3024">
        <f t="shared" si="50"/>
        <v>2985</v>
      </c>
    </row>
    <row r="3025" customHeight="1" spans="2:2">
      <c r="B3025">
        <f t="shared" si="50"/>
        <v>2986</v>
      </c>
    </row>
    <row r="3026" customHeight="1" spans="2:2">
      <c r="B3026">
        <f t="shared" si="50"/>
        <v>2987</v>
      </c>
    </row>
    <row r="3027" customHeight="1" spans="2:2">
      <c r="B3027">
        <f t="shared" si="50"/>
        <v>2988</v>
      </c>
    </row>
    <row r="3028" customHeight="1" spans="2:2">
      <c r="B3028">
        <f t="shared" si="50"/>
        <v>2989</v>
      </c>
    </row>
    <row r="3029" customHeight="1" spans="2:2">
      <c r="B3029">
        <f t="shared" si="50"/>
        <v>2990</v>
      </c>
    </row>
    <row r="3030" customHeight="1" spans="2:2">
      <c r="B3030">
        <f t="shared" si="50"/>
        <v>2991</v>
      </c>
    </row>
    <row r="3031" customHeight="1" spans="2:2">
      <c r="B3031">
        <f t="shared" si="50"/>
        <v>2992</v>
      </c>
    </row>
    <row r="3032" customHeight="1" spans="2:2">
      <c r="B3032">
        <f t="shared" si="50"/>
        <v>2993</v>
      </c>
    </row>
    <row r="3033" customHeight="1" spans="2:2">
      <c r="B3033">
        <f t="shared" si="50"/>
        <v>2994</v>
      </c>
    </row>
    <row r="3034" customHeight="1" spans="2:2">
      <c r="B3034">
        <f t="shared" si="50"/>
        <v>2995</v>
      </c>
    </row>
    <row r="3035" customHeight="1" spans="2:2">
      <c r="B3035">
        <f t="shared" si="50"/>
        <v>2996</v>
      </c>
    </row>
    <row r="3036" customHeight="1" spans="2:2">
      <c r="B3036">
        <f t="shared" si="50"/>
        <v>2997</v>
      </c>
    </row>
    <row r="3037" customHeight="1" spans="2:2">
      <c r="B3037">
        <f t="shared" si="50"/>
        <v>2998</v>
      </c>
    </row>
    <row r="3038" customHeight="1" spans="2:2">
      <c r="B3038">
        <f t="shared" si="50"/>
        <v>2999</v>
      </c>
    </row>
    <row r="3039" customHeight="1" spans="2:2">
      <c r="B3039">
        <f t="shared" si="50"/>
        <v>3000</v>
      </c>
    </row>
    <row r="3040" customHeight="1" spans="2:2">
      <c r="B3040">
        <f t="shared" si="50"/>
        <v>3001</v>
      </c>
    </row>
    <row r="3041" customHeight="1" spans="2:2">
      <c r="B3041">
        <f t="shared" si="50"/>
        <v>3002</v>
      </c>
    </row>
    <row r="3042" customHeight="1" spans="2:2">
      <c r="B3042">
        <f t="shared" si="50"/>
        <v>3003</v>
      </c>
    </row>
    <row r="3043" customHeight="1" spans="2:2">
      <c r="B3043">
        <f t="shared" si="50"/>
        <v>3004</v>
      </c>
    </row>
    <row r="3044" customHeight="1" spans="2:2">
      <c r="B3044">
        <f t="shared" si="50"/>
        <v>3005</v>
      </c>
    </row>
    <row r="3045" customHeight="1" spans="2:2">
      <c r="B3045">
        <f t="shared" si="50"/>
        <v>3006</v>
      </c>
    </row>
    <row r="3046" customHeight="1" spans="2:2">
      <c r="B3046">
        <f t="shared" si="50"/>
        <v>3007</v>
      </c>
    </row>
    <row r="3047" customHeight="1" spans="2:2">
      <c r="B3047">
        <f t="shared" si="50"/>
        <v>3008</v>
      </c>
    </row>
    <row r="3048" customHeight="1" spans="2:2">
      <c r="B3048">
        <f t="shared" ref="B3048:B3111" si="51">1+B3047</f>
        <v>3009</v>
      </c>
    </row>
    <row r="3049" customHeight="1" spans="2:2">
      <c r="B3049">
        <f t="shared" si="51"/>
        <v>3010</v>
      </c>
    </row>
    <row r="3050" customHeight="1" spans="2:2">
      <c r="B3050">
        <f t="shared" si="51"/>
        <v>3011</v>
      </c>
    </row>
    <row r="3051" customHeight="1" spans="2:2">
      <c r="B3051">
        <f t="shared" si="51"/>
        <v>3012</v>
      </c>
    </row>
    <row r="3052" customHeight="1" spans="2:2">
      <c r="B3052">
        <f t="shared" si="51"/>
        <v>3013</v>
      </c>
    </row>
    <row r="3053" customHeight="1" spans="2:2">
      <c r="B3053">
        <f t="shared" si="51"/>
        <v>3014</v>
      </c>
    </row>
    <row r="3054" customHeight="1" spans="2:2">
      <c r="B3054">
        <f t="shared" si="51"/>
        <v>3015</v>
      </c>
    </row>
    <row r="3055" customHeight="1" spans="2:2">
      <c r="B3055">
        <f t="shared" si="51"/>
        <v>3016</v>
      </c>
    </row>
    <row r="3056" customHeight="1" spans="2:2">
      <c r="B3056">
        <f t="shared" si="51"/>
        <v>3017</v>
      </c>
    </row>
    <row r="3057" customHeight="1" spans="2:2">
      <c r="B3057">
        <f t="shared" si="51"/>
        <v>3018</v>
      </c>
    </row>
    <row r="3058" customHeight="1" spans="2:2">
      <c r="B3058">
        <f t="shared" si="51"/>
        <v>3019</v>
      </c>
    </row>
    <row r="3059" customHeight="1" spans="2:2">
      <c r="B3059">
        <f t="shared" si="51"/>
        <v>3020</v>
      </c>
    </row>
    <row r="3060" customHeight="1" spans="2:2">
      <c r="B3060">
        <f t="shared" si="51"/>
        <v>3021</v>
      </c>
    </row>
    <row r="3061" customHeight="1" spans="2:2">
      <c r="B3061">
        <f t="shared" si="51"/>
        <v>3022</v>
      </c>
    </row>
    <row r="3062" customHeight="1" spans="2:2">
      <c r="B3062">
        <f t="shared" si="51"/>
        <v>3023</v>
      </c>
    </row>
    <row r="3063" customHeight="1" spans="2:2">
      <c r="B3063">
        <f t="shared" si="51"/>
        <v>3024</v>
      </c>
    </row>
    <row r="3064" customHeight="1" spans="2:2">
      <c r="B3064">
        <f t="shared" si="51"/>
        <v>3025</v>
      </c>
    </row>
    <row r="3065" customHeight="1" spans="2:2">
      <c r="B3065">
        <f t="shared" si="51"/>
        <v>3026</v>
      </c>
    </row>
    <row r="3066" customHeight="1" spans="2:2">
      <c r="B3066">
        <f t="shared" si="51"/>
        <v>3027</v>
      </c>
    </row>
    <row r="3067" customHeight="1" spans="2:2">
      <c r="B3067">
        <f t="shared" si="51"/>
        <v>3028</v>
      </c>
    </row>
    <row r="3068" customHeight="1" spans="2:2">
      <c r="B3068">
        <f t="shared" si="51"/>
        <v>3029</v>
      </c>
    </row>
    <row r="3069" customHeight="1" spans="2:2">
      <c r="B3069">
        <f t="shared" si="51"/>
        <v>3030</v>
      </c>
    </row>
    <row r="3070" customHeight="1" spans="2:2">
      <c r="B3070">
        <f t="shared" si="51"/>
        <v>3031</v>
      </c>
    </row>
    <row r="3071" customHeight="1" spans="2:2">
      <c r="B3071">
        <f t="shared" si="51"/>
        <v>3032</v>
      </c>
    </row>
    <row r="3072" customHeight="1" spans="2:2">
      <c r="B3072">
        <f t="shared" si="51"/>
        <v>3033</v>
      </c>
    </row>
    <row r="3073" customHeight="1" spans="2:2">
      <c r="B3073">
        <f t="shared" si="51"/>
        <v>3034</v>
      </c>
    </row>
    <row r="3074" customHeight="1" spans="2:2">
      <c r="B3074">
        <f t="shared" si="51"/>
        <v>3035</v>
      </c>
    </row>
    <row r="3075" customHeight="1" spans="2:2">
      <c r="B3075">
        <f t="shared" si="51"/>
        <v>3036</v>
      </c>
    </row>
    <row r="3076" customHeight="1" spans="2:2">
      <c r="B3076">
        <f t="shared" si="51"/>
        <v>3037</v>
      </c>
    </row>
    <row r="3077" customHeight="1" spans="2:2">
      <c r="B3077">
        <f t="shared" si="51"/>
        <v>3038</v>
      </c>
    </row>
    <row r="3078" customHeight="1" spans="2:2">
      <c r="B3078">
        <f t="shared" si="51"/>
        <v>3039</v>
      </c>
    </row>
    <row r="3079" customHeight="1" spans="2:2">
      <c r="B3079">
        <f t="shared" si="51"/>
        <v>3040</v>
      </c>
    </row>
    <row r="3080" customHeight="1" spans="2:2">
      <c r="B3080">
        <f t="shared" si="51"/>
        <v>3041</v>
      </c>
    </row>
    <row r="3081" customHeight="1" spans="2:2">
      <c r="B3081">
        <f t="shared" si="51"/>
        <v>3042</v>
      </c>
    </row>
    <row r="3082" customHeight="1" spans="2:2">
      <c r="B3082">
        <f t="shared" si="51"/>
        <v>3043</v>
      </c>
    </row>
    <row r="3083" customHeight="1" spans="2:2">
      <c r="B3083">
        <f t="shared" si="51"/>
        <v>3044</v>
      </c>
    </row>
    <row r="3084" customHeight="1" spans="2:2">
      <c r="B3084">
        <f t="shared" si="51"/>
        <v>3045</v>
      </c>
    </row>
    <row r="3085" customHeight="1" spans="2:2">
      <c r="B3085">
        <f t="shared" si="51"/>
        <v>3046</v>
      </c>
    </row>
    <row r="3086" customHeight="1" spans="2:2">
      <c r="B3086">
        <f t="shared" si="51"/>
        <v>3047</v>
      </c>
    </row>
    <row r="3087" customHeight="1" spans="2:2">
      <c r="B3087">
        <f t="shared" si="51"/>
        <v>3048</v>
      </c>
    </row>
    <row r="3088" customHeight="1" spans="2:2">
      <c r="B3088">
        <f t="shared" si="51"/>
        <v>3049</v>
      </c>
    </row>
    <row r="3089" customHeight="1" spans="2:2">
      <c r="B3089">
        <f t="shared" si="51"/>
        <v>3050</v>
      </c>
    </row>
    <row r="3090" customHeight="1" spans="2:2">
      <c r="B3090">
        <f t="shared" si="51"/>
        <v>3051</v>
      </c>
    </row>
    <row r="3091" customHeight="1" spans="2:2">
      <c r="B3091">
        <f t="shared" si="51"/>
        <v>3052</v>
      </c>
    </row>
    <row r="3092" customHeight="1" spans="2:2">
      <c r="B3092">
        <f t="shared" si="51"/>
        <v>3053</v>
      </c>
    </row>
    <row r="3093" customHeight="1" spans="2:2">
      <c r="B3093">
        <f t="shared" si="51"/>
        <v>3054</v>
      </c>
    </row>
    <row r="3094" customHeight="1" spans="2:2">
      <c r="B3094">
        <f t="shared" si="51"/>
        <v>3055</v>
      </c>
    </row>
    <row r="3095" customHeight="1" spans="2:2">
      <c r="B3095">
        <f t="shared" si="51"/>
        <v>3056</v>
      </c>
    </row>
    <row r="3096" customHeight="1" spans="2:2">
      <c r="B3096">
        <f t="shared" si="51"/>
        <v>3057</v>
      </c>
    </row>
    <row r="3097" customHeight="1" spans="2:2">
      <c r="B3097">
        <f t="shared" si="51"/>
        <v>3058</v>
      </c>
    </row>
    <row r="3098" customHeight="1" spans="2:2">
      <c r="B3098">
        <f t="shared" si="51"/>
        <v>3059</v>
      </c>
    </row>
    <row r="3099" customHeight="1" spans="2:2">
      <c r="B3099">
        <f t="shared" si="51"/>
        <v>3060</v>
      </c>
    </row>
    <row r="3100" customHeight="1" spans="2:2">
      <c r="B3100">
        <f t="shared" si="51"/>
        <v>3061</v>
      </c>
    </row>
    <row r="3101" customHeight="1" spans="2:2">
      <c r="B3101">
        <f t="shared" si="51"/>
        <v>3062</v>
      </c>
    </row>
    <row r="3102" customHeight="1" spans="2:2">
      <c r="B3102">
        <f t="shared" si="51"/>
        <v>3063</v>
      </c>
    </row>
    <row r="3103" customHeight="1" spans="2:2">
      <c r="B3103">
        <f t="shared" si="51"/>
        <v>3064</v>
      </c>
    </row>
    <row r="3104" customHeight="1" spans="2:2">
      <c r="B3104">
        <f t="shared" si="51"/>
        <v>3065</v>
      </c>
    </row>
    <row r="3105" customHeight="1" spans="2:2">
      <c r="B3105">
        <f t="shared" si="51"/>
        <v>3066</v>
      </c>
    </row>
    <row r="3106" customHeight="1" spans="2:2">
      <c r="B3106">
        <f t="shared" si="51"/>
        <v>3067</v>
      </c>
    </row>
    <row r="3107" customHeight="1" spans="2:2">
      <c r="B3107">
        <f t="shared" si="51"/>
        <v>3068</v>
      </c>
    </row>
    <row r="3108" customHeight="1" spans="2:2">
      <c r="B3108">
        <f t="shared" si="51"/>
        <v>3069</v>
      </c>
    </row>
    <row r="3109" customHeight="1" spans="2:2">
      <c r="B3109">
        <f t="shared" si="51"/>
        <v>3070</v>
      </c>
    </row>
    <row r="3110" customHeight="1" spans="2:2">
      <c r="B3110">
        <f t="shared" si="51"/>
        <v>3071</v>
      </c>
    </row>
    <row r="3111" customHeight="1" spans="2:2">
      <c r="B3111">
        <f t="shared" si="51"/>
        <v>3072</v>
      </c>
    </row>
    <row r="3112" customHeight="1" spans="2:2">
      <c r="B3112">
        <f t="shared" ref="B3112:B3175" si="52">1+B3111</f>
        <v>3073</v>
      </c>
    </row>
    <row r="3113" customHeight="1" spans="2:2">
      <c r="B3113">
        <f t="shared" si="52"/>
        <v>3074</v>
      </c>
    </row>
    <row r="3114" customHeight="1" spans="2:2">
      <c r="B3114">
        <f t="shared" si="52"/>
        <v>3075</v>
      </c>
    </row>
    <row r="3115" customHeight="1" spans="2:2">
      <c r="B3115">
        <f t="shared" si="52"/>
        <v>3076</v>
      </c>
    </row>
    <row r="3116" customHeight="1" spans="2:2">
      <c r="B3116">
        <f t="shared" si="52"/>
        <v>3077</v>
      </c>
    </row>
    <row r="3117" customHeight="1" spans="2:2">
      <c r="B3117">
        <f t="shared" si="52"/>
        <v>3078</v>
      </c>
    </row>
    <row r="3118" customHeight="1" spans="2:2">
      <c r="B3118">
        <f t="shared" si="52"/>
        <v>3079</v>
      </c>
    </row>
    <row r="3119" customHeight="1" spans="2:2">
      <c r="B3119">
        <f t="shared" si="52"/>
        <v>3080</v>
      </c>
    </row>
    <row r="3120" customHeight="1" spans="2:2">
      <c r="B3120">
        <f t="shared" si="52"/>
        <v>3081</v>
      </c>
    </row>
    <row r="3121" customHeight="1" spans="2:2">
      <c r="B3121">
        <f t="shared" si="52"/>
        <v>3082</v>
      </c>
    </row>
    <row r="3122" customHeight="1" spans="2:2">
      <c r="B3122">
        <f t="shared" si="52"/>
        <v>3083</v>
      </c>
    </row>
    <row r="3123" customHeight="1" spans="2:2">
      <c r="B3123">
        <f t="shared" si="52"/>
        <v>3084</v>
      </c>
    </row>
    <row r="3124" customHeight="1" spans="2:2">
      <c r="B3124">
        <f t="shared" si="52"/>
        <v>3085</v>
      </c>
    </row>
    <row r="3125" customHeight="1" spans="2:2">
      <c r="B3125">
        <f t="shared" si="52"/>
        <v>3086</v>
      </c>
    </row>
    <row r="3126" customHeight="1" spans="2:2">
      <c r="B3126">
        <f t="shared" si="52"/>
        <v>3087</v>
      </c>
    </row>
    <row r="3127" customHeight="1" spans="2:2">
      <c r="B3127">
        <f t="shared" si="52"/>
        <v>3088</v>
      </c>
    </row>
    <row r="3128" customHeight="1" spans="2:2">
      <c r="B3128">
        <f t="shared" si="52"/>
        <v>3089</v>
      </c>
    </row>
    <row r="3129" customHeight="1" spans="2:2">
      <c r="B3129">
        <f t="shared" si="52"/>
        <v>3090</v>
      </c>
    </row>
    <row r="3130" customHeight="1" spans="2:2">
      <c r="B3130">
        <f t="shared" si="52"/>
        <v>3091</v>
      </c>
    </row>
    <row r="3131" customHeight="1" spans="2:2">
      <c r="B3131">
        <f t="shared" si="52"/>
        <v>3092</v>
      </c>
    </row>
    <row r="3132" customHeight="1" spans="2:2">
      <c r="B3132">
        <f t="shared" si="52"/>
        <v>3093</v>
      </c>
    </row>
    <row r="3133" customHeight="1" spans="2:2">
      <c r="B3133">
        <f t="shared" si="52"/>
        <v>3094</v>
      </c>
    </row>
    <row r="3134" customHeight="1" spans="2:2">
      <c r="B3134">
        <f t="shared" si="52"/>
        <v>3095</v>
      </c>
    </row>
    <row r="3135" customHeight="1" spans="2:2">
      <c r="B3135">
        <f t="shared" si="52"/>
        <v>3096</v>
      </c>
    </row>
    <row r="3136" customHeight="1" spans="2:2">
      <c r="B3136">
        <f t="shared" si="52"/>
        <v>3097</v>
      </c>
    </row>
    <row r="3137" customHeight="1" spans="2:2">
      <c r="B3137">
        <f t="shared" si="52"/>
        <v>3098</v>
      </c>
    </row>
    <row r="3138" customHeight="1" spans="2:2">
      <c r="B3138">
        <f t="shared" si="52"/>
        <v>3099</v>
      </c>
    </row>
    <row r="3139" customHeight="1" spans="2:2">
      <c r="B3139">
        <f t="shared" si="52"/>
        <v>3100</v>
      </c>
    </row>
    <row r="3140" customHeight="1" spans="2:2">
      <c r="B3140">
        <f t="shared" si="52"/>
        <v>3101</v>
      </c>
    </row>
    <row r="3141" customHeight="1" spans="2:2">
      <c r="B3141">
        <f t="shared" si="52"/>
        <v>3102</v>
      </c>
    </row>
    <row r="3142" customHeight="1" spans="2:2">
      <c r="B3142">
        <f t="shared" si="52"/>
        <v>3103</v>
      </c>
    </row>
    <row r="3143" customHeight="1" spans="2:2">
      <c r="B3143">
        <f t="shared" si="52"/>
        <v>3104</v>
      </c>
    </row>
    <row r="3144" customHeight="1" spans="2:2">
      <c r="B3144">
        <f t="shared" si="52"/>
        <v>3105</v>
      </c>
    </row>
    <row r="3145" customHeight="1" spans="2:2">
      <c r="B3145">
        <f t="shared" si="52"/>
        <v>3106</v>
      </c>
    </row>
    <row r="3146" customHeight="1" spans="2:2">
      <c r="B3146">
        <f t="shared" si="52"/>
        <v>3107</v>
      </c>
    </row>
    <row r="3147" customHeight="1" spans="2:2">
      <c r="B3147">
        <f t="shared" si="52"/>
        <v>3108</v>
      </c>
    </row>
    <row r="3148" customHeight="1" spans="2:2">
      <c r="B3148">
        <f t="shared" si="52"/>
        <v>3109</v>
      </c>
    </row>
    <row r="3149" customHeight="1" spans="2:2">
      <c r="B3149">
        <f t="shared" si="52"/>
        <v>3110</v>
      </c>
    </row>
    <row r="3150" customHeight="1" spans="2:2">
      <c r="B3150">
        <f t="shared" si="52"/>
        <v>3111</v>
      </c>
    </row>
    <row r="3151" customHeight="1" spans="2:2">
      <c r="B3151">
        <f t="shared" si="52"/>
        <v>3112</v>
      </c>
    </row>
    <row r="3152" customHeight="1" spans="2:2">
      <c r="B3152">
        <f t="shared" si="52"/>
        <v>3113</v>
      </c>
    </row>
    <row r="3153" customHeight="1" spans="2:2">
      <c r="B3153">
        <f t="shared" si="52"/>
        <v>3114</v>
      </c>
    </row>
    <row r="3154" customHeight="1" spans="2:2">
      <c r="B3154">
        <f t="shared" si="52"/>
        <v>3115</v>
      </c>
    </row>
    <row r="3155" customHeight="1" spans="2:2">
      <c r="B3155">
        <f t="shared" si="52"/>
        <v>3116</v>
      </c>
    </row>
    <row r="3156" customHeight="1" spans="2:2">
      <c r="B3156">
        <f t="shared" si="52"/>
        <v>3117</v>
      </c>
    </row>
    <row r="3157" customHeight="1" spans="2:2">
      <c r="B3157">
        <f t="shared" si="52"/>
        <v>3118</v>
      </c>
    </row>
    <row r="3158" customHeight="1" spans="2:2">
      <c r="B3158">
        <f t="shared" si="52"/>
        <v>3119</v>
      </c>
    </row>
    <row r="3159" customHeight="1" spans="2:2">
      <c r="B3159">
        <f t="shared" si="52"/>
        <v>3120</v>
      </c>
    </row>
    <row r="3160" customHeight="1" spans="2:2">
      <c r="B3160">
        <f t="shared" si="52"/>
        <v>3121</v>
      </c>
    </row>
    <row r="3161" customHeight="1" spans="2:2">
      <c r="B3161">
        <f t="shared" si="52"/>
        <v>3122</v>
      </c>
    </row>
    <row r="3162" customHeight="1" spans="2:2">
      <c r="B3162">
        <f t="shared" si="52"/>
        <v>3123</v>
      </c>
    </row>
    <row r="3163" customHeight="1" spans="2:2">
      <c r="B3163">
        <f t="shared" si="52"/>
        <v>3124</v>
      </c>
    </row>
    <row r="3164" customHeight="1" spans="2:2">
      <c r="B3164">
        <f t="shared" si="52"/>
        <v>3125</v>
      </c>
    </row>
    <row r="3165" customHeight="1" spans="2:2">
      <c r="B3165">
        <f t="shared" si="52"/>
        <v>3126</v>
      </c>
    </row>
    <row r="3166" customHeight="1" spans="2:2">
      <c r="B3166">
        <f t="shared" si="52"/>
        <v>3127</v>
      </c>
    </row>
    <row r="3167" customHeight="1" spans="2:2">
      <c r="B3167">
        <f t="shared" si="52"/>
        <v>3128</v>
      </c>
    </row>
    <row r="3168" customHeight="1" spans="2:2">
      <c r="B3168">
        <f t="shared" si="52"/>
        <v>3129</v>
      </c>
    </row>
    <row r="3169" customHeight="1" spans="2:2">
      <c r="B3169">
        <f t="shared" si="52"/>
        <v>3130</v>
      </c>
    </row>
    <row r="3170" customHeight="1" spans="2:2">
      <c r="B3170">
        <f t="shared" si="52"/>
        <v>3131</v>
      </c>
    </row>
    <row r="3171" customHeight="1" spans="2:2">
      <c r="B3171">
        <f t="shared" si="52"/>
        <v>3132</v>
      </c>
    </row>
    <row r="3172" customHeight="1" spans="2:2">
      <c r="B3172">
        <f t="shared" si="52"/>
        <v>3133</v>
      </c>
    </row>
    <row r="3173" customHeight="1" spans="2:2">
      <c r="B3173">
        <f t="shared" si="52"/>
        <v>3134</v>
      </c>
    </row>
    <row r="3174" customHeight="1" spans="2:2">
      <c r="B3174">
        <f t="shared" si="52"/>
        <v>3135</v>
      </c>
    </row>
    <row r="3175" customHeight="1" spans="2:2">
      <c r="B3175">
        <f t="shared" si="52"/>
        <v>3136</v>
      </c>
    </row>
    <row r="3176" customHeight="1" spans="2:2">
      <c r="B3176">
        <f t="shared" ref="B3176:B3239" si="53">1+B3175</f>
        <v>3137</v>
      </c>
    </row>
    <row r="3177" customHeight="1" spans="2:2">
      <c r="B3177">
        <f t="shared" si="53"/>
        <v>3138</v>
      </c>
    </row>
    <row r="3178" customHeight="1" spans="2:2">
      <c r="B3178">
        <f t="shared" si="53"/>
        <v>3139</v>
      </c>
    </row>
    <row r="3179" customHeight="1" spans="2:2">
      <c r="B3179">
        <f t="shared" si="53"/>
        <v>3140</v>
      </c>
    </row>
    <row r="3180" customHeight="1" spans="2:2">
      <c r="B3180">
        <f t="shared" si="53"/>
        <v>3141</v>
      </c>
    </row>
    <row r="3181" customHeight="1" spans="2:2">
      <c r="B3181">
        <f t="shared" si="53"/>
        <v>3142</v>
      </c>
    </row>
    <row r="3182" customHeight="1" spans="2:2">
      <c r="B3182">
        <f t="shared" si="53"/>
        <v>3143</v>
      </c>
    </row>
    <row r="3183" customHeight="1" spans="2:2">
      <c r="B3183">
        <f t="shared" si="53"/>
        <v>3144</v>
      </c>
    </row>
    <row r="3184" customHeight="1" spans="2:2">
      <c r="B3184">
        <f t="shared" si="53"/>
        <v>3145</v>
      </c>
    </row>
    <row r="3185" customHeight="1" spans="2:2">
      <c r="B3185">
        <f t="shared" si="53"/>
        <v>3146</v>
      </c>
    </row>
    <row r="3186" customHeight="1" spans="2:2">
      <c r="B3186">
        <f t="shared" si="53"/>
        <v>3147</v>
      </c>
    </row>
    <row r="3187" customHeight="1" spans="2:2">
      <c r="B3187">
        <f t="shared" si="53"/>
        <v>3148</v>
      </c>
    </row>
    <row r="3188" customHeight="1" spans="2:2">
      <c r="B3188">
        <f t="shared" si="53"/>
        <v>3149</v>
      </c>
    </row>
    <row r="3189" customHeight="1" spans="2:2">
      <c r="B3189">
        <f t="shared" si="53"/>
        <v>3150</v>
      </c>
    </row>
    <row r="3190" customHeight="1" spans="2:2">
      <c r="B3190">
        <f t="shared" si="53"/>
        <v>3151</v>
      </c>
    </row>
    <row r="3191" customHeight="1" spans="2:2">
      <c r="B3191">
        <f t="shared" si="53"/>
        <v>3152</v>
      </c>
    </row>
    <row r="3192" customHeight="1" spans="2:2">
      <c r="B3192">
        <f t="shared" si="53"/>
        <v>3153</v>
      </c>
    </row>
    <row r="3193" customHeight="1" spans="2:2">
      <c r="B3193">
        <f t="shared" si="53"/>
        <v>3154</v>
      </c>
    </row>
    <row r="3194" customHeight="1" spans="2:2">
      <c r="B3194">
        <f t="shared" si="53"/>
        <v>3155</v>
      </c>
    </row>
    <row r="3195" customHeight="1" spans="2:2">
      <c r="B3195">
        <f t="shared" si="53"/>
        <v>3156</v>
      </c>
    </row>
    <row r="3196" customHeight="1" spans="2:2">
      <c r="B3196">
        <f t="shared" si="53"/>
        <v>3157</v>
      </c>
    </row>
    <row r="3197" customHeight="1" spans="2:2">
      <c r="B3197">
        <f t="shared" si="53"/>
        <v>3158</v>
      </c>
    </row>
    <row r="3198" customHeight="1" spans="2:2">
      <c r="B3198">
        <f t="shared" si="53"/>
        <v>3159</v>
      </c>
    </row>
    <row r="3199" customHeight="1" spans="2:2">
      <c r="B3199">
        <f t="shared" si="53"/>
        <v>3160</v>
      </c>
    </row>
    <row r="3200" customHeight="1" spans="2:2">
      <c r="B3200">
        <f t="shared" si="53"/>
        <v>3161</v>
      </c>
    </row>
    <row r="3201" customHeight="1" spans="2:2">
      <c r="B3201">
        <f t="shared" si="53"/>
        <v>3162</v>
      </c>
    </row>
    <row r="3202" customHeight="1" spans="2:2">
      <c r="B3202">
        <f t="shared" si="53"/>
        <v>3163</v>
      </c>
    </row>
    <row r="3203" customHeight="1" spans="2:2">
      <c r="B3203">
        <f t="shared" si="53"/>
        <v>3164</v>
      </c>
    </row>
    <row r="3204" customHeight="1" spans="2:2">
      <c r="B3204">
        <f t="shared" si="53"/>
        <v>3165</v>
      </c>
    </row>
    <row r="3205" customHeight="1" spans="2:2">
      <c r="B3205">
        <f t="shared" si="53"/>
        <v>3166</v>
      </c>
    </row>
    <row r="3206" customHeight="1" spans="2:2">
      <c r="B3206">
        <f t="shared" si="53"/>
        <v>3167</v>
      </c>
    </row>
    <row r="3207" customHeight="1" spans="2:2">
      <c r="B3207">
        <f t="shared" si="53"/>
        <v>3168</v>
      </c>
    </row>
    <row r="3208" customHeight="1" spans="2:2">
      <c r="B3208">
        <f t="shared" si="53"/>
        <v>3169</v>
      </c>
    </row>
    <row r="3209" customHeight="1" spans="2:2">
      <c r="B3209">
        <f t="shared" si="53"/>
        <v>3170</v>
      </c>
    </row>
    <row r="3210" customHeight="1" spans="2:2">
      <c r="B3210">
        <f t="shared" si="53"/>
        <v>3171</v>
      </c>
    </row>
    <row r="3211" customHeight="1" spans="2:2">
      <c r="B3211">
        <f t="shared" si="53"/>
        <v>3172</v>
      </c>
    </row>
    <row r="3212" customHeight="1" spans="2:2">
      <c r="B3212">
        <f t="shared" si="53"/>
        <v>3173</v>
      </c>
    </row>
    <row r="3213" customHeight="1" spans="2:2">
      <c r="B3213">
        <f t="shared" si="53"/>
        <v>3174</v>
      </c>
    </row>
    <row r="3214" customHeight="1" spans="2:2">
      <c r="B3214">
        <f t="shared" si="53"/>
        <v>3175</v>
      </c>
    </row>
    <row r="3215" customHeight="1" spans="2:2">
      <c r="B3215">
        <f t="shared" si="53"/>
        <v>3176</v>
      </c>
    </row>
    <row r="3216" customHeight="1" spans="2:2">
      <c r="B3216">
        <f t="shared" si="53"/>
        <v>3177</v>
      </c>
    </row>
    <row r="3217" customHeight="1" spans="2:2">
      <c r="B3217">
        <f t="shared" si="53"/>
        <v>3178</v>
      </c>
    </row>
    <row r="3218" customHeight="1" spans="2:2">
      <c r="B3218">
        <f t="shared" si="53"/>
        <v>3179</v>
      </c>
    </row>
    <row r="3219" customHeight="1" spans="2:2">
      <c r="B3219">
        <f t="shared" si="53"/>
        <v>3180</v>
      </c>
    </row>
    <row r="3220" customHeight="1" spans="2:2">
      <c r="B3220">
        <f t="shared" si="53"/>
        <v>3181</v>
      </c>
    </row>
    <row r="3221" customHeight="1" spans="2:2">
      <c r="B3221">
        <f t="shared" si="53"/>
        <v>3182</v>
      </c>
    </row>
    <row r="3222" customHeight="1" spans="2:2">
      <c r="B3222">
        <f t="shared" si="53"/>
        <v>3183</v>
      </c>
    </row>
    <row r="3223" customHeight="1" spans="2:2">
      <c r="B3223">
        <f t="shared" si="53"/>
        <v>3184</v>
      </c>
    </row>
    <row r="3224" customHeight="1" spans="2:2">
      <c r="B3224">
        <f t="shared" si="53"/>
        <v>3185</v>
      </c>
    </row>
    <row r="3225" customHeight="1" spans="2:2">
      <c r="B3225">
        <f t="shared" si="53"/>
        <v>3186</v>
      </c>
    </row>
    <row r="3226" customHeight="1" spans="2:2">
      <c r="B3226">
        <f t="shared" si="53"/>
        <v>3187</v>
      </c>
    </row>
    <row r="3227" customHeight="1" spans="2:2">
      <c r="B3227">
        <f t="shared" si="53"/>
        <v>3188</v>
      </c>
    </row>
    <row r="3228" customHeight="1" spans="2:2">
      <c r="B3228">
        <f t="shared" si="53"/>
        <v>3189</v>
      </c>
    </row>
    <row r="3229" customHeight="1" spans="2:2">
      <c r="B3229">
        <f t="shared" si="53"/>
        <v>3190</v>
      </c>
    </row>
    <row r="3230" customHeight="1" spans="2:2">
      <c r="B3230">
        <f t="shared" si="53"/>
        <v>3191</v>
      </c>
    </row>
    <row r="3231" customHeight="1" spans="2:2">
      <c r="B3231">
        <f t="shared" si="53"/>
        <v>3192</v>
      </c>
    </row>
    <row r="3232" customHeight="1" spans="2:2">
      <c r="B3232">
        <f t="shared" si="53"/>
        <v>3193</v>
      </c>
    </row>
    <row r="3233" customHeight="1" spans="2:2">
      <c r="B3233">
        <f t="shared" si="53"/>
        <v>3194</v>
      </c>
    </row>
    <row r="3234" customHeight="1" spans="2:2">
      <c r="B3234">
        <f t="shared" si="53"/>
        <v>3195</v>
      </c>
    </row>
    <row r="3235" customHeight="1" spans="2:2">
      <c r="B3235">
        <f t="shared" si="53"/>
        <v>3196</v>
      </c>
    </row>
    <row r="3236" customHeight="1" spans="2:2">
      <c r="B3236">
        <f t="shared" si="53"/>
        <v>3197</v>
      </c>
    </row>
    <row r="3237" customHeight="1" spans="2:2">
      <c r="B3237">
        <f t="shared" si="53"/>
        <v>3198</v>
      </c>
    </row>
    <row r="3238" customHeight="1" spans="2:2">
      <c r="B3238">
        <f t="shared" si="53"/>
        <v>3199</v>
      </c>
    </row>
    <row r="3239" customHeight="1" spans="2:2">
      <c r="B3239">
        <f t="shared" si="53"/>
        <v>3200</v>
      </c>
    </row>
    <row r="3240" customHeight="1" spans="2:2">
      <c r="B3240">
        <f t="shared" ref="B3240:B3303" si="54">1+B3239</f>
        <v>3201</v>
      </c>
    </row>
    <row r="3241" customHeight="1" spans="2:2">
      <c r="B3241">
        <f t="shared" si="54"/>
        <v>3202</v>
      </c>
    </row>
    <row r="3242" customHeight="1" spans="2:2">
      <c r="B3242">
        <f t="shared" si="54"/>
        <v>3203</v>
      </c>
    </row>
    <row r="3243" customHeight="1" spans="2:2">
      <c r="B3243">
        <f t="shared" si="54"/>
        <v>3204</v>
      </c>
    </row>
    <row r="3244" customHeight="1" spans="2:2">
      <c r="B3244">
        <f t="shared" si="54"/>
        <v>3205</v>
      </c>
    </row>
    <row r="3245" customHeight="1" spans="2:2">
      <c r="B3245">
        <f t="shared" si="54"/>
        <v>3206</v>
      </c>
    </row>
    <row r="3246" customHeight="1" spans="2:2">
      <c r="B3246">
        <f t="shared" si="54"/>
        <v>3207</v>
      </c>
    </row>
    <row r="3247" customHeight="1" spans="2:2">
      <c r="B3247">
        <f t="shared" si="54"/>
        <v>3208</v>
      </c>
    </row>
    <row r="3248" customHeight="1" spans="2:2">
      <c r="B3248">
        <f t="shared" si="54"/>
        <v>3209</v>
      </c>
    </row>
    <row r="3249" customHeight="1" spans="2:2">
      <c r="B3249">
        <f t="shared" si="54"/>
        <v>3210</v>
      </c>
    </row>
    <row r="3250" customHeight="1" spans="2:2">
      <c r="B3250">
        <f t="shared" si="54"/>
        <v>3211</v>
      </c>
    </row>
    <row r="3251" customHeight="1" spans="2:2">
      <c r="B3251">
        <f t="shared" si="54"/>
        <v>3212</v>
      </c>
    </row>
    <row r="3252" customHeight="1" spans="2:2">
      <c r="B3252">
        <f t="shared" si="54"/>
        <v>3213</v>
      </c>
    </row>
    <row r="3253" customHeight="1" spans="2:2">
      <c r="B3253">
        <f t="shared" si="54"/>
        <v>3214</v>
      </c>
    </row>
    <row r="3254" customHeight="1" spans="2:2">
      <c r="B3254">
        <f t="shared" si="54"/>
        <v>3215</v>
      </c>
    </row>
    <row r="3255" customHeight="1" spans="2:2">
      <c r="B3255">
        <f t="shared" si="54"/>
        <v>3216</v>
      </c>
    </row>
    <row r="3256" customHeight="1" spans="2:2">
      <c r="B3256">
        <f t="shared" si="54"/>
        <v>3217</v>
      </c>
    </row>
    <row r="3257" customHeight="1" spans="2:2">
      <c r="B3257">
        <f t="shared" si="54"/>
        <v>3218</v>
      </c>
    </row>
    <row r="3258" customHeight="1" spans="2:2">
      <c r="B3258">
        <f t="shared" si="54"/>
        <v>3219</v>
      </c>
    </row>
    <row r="3259" customHeight="1" spans="2:2">
      <c r="B3259">
        <f t="shared" si="54"/>
        <v>3220</v>
      </c>
    </row>
    <row r="3260" customHeight="1" spans="2:2">
      <c r="B3260">
        <f t="shared" si="54"/>
        <v>3221</v>
      </c>
    </row>
    <row r="3261" customHeight="1" spans="2:2">
      <c r="B3261">
        <f t="shared" si="54"/>
        <v>3222</v>
      </c>
    </row>
    <row r="3262" customHeight="1" spans="2:2">
      <c r="B3262">
        <f t="shared" si="54"/>
        <v>3223</v>
      </c>
    </row>
    <row r="3263" customHeight="1" spans="2:2">
      <c r="B3263">
        <f t="shared" si="54"/>
        <v>3224</v>
      </c>
    </row>
    <row r="3264" customHeight="1" spans="2:2">
      <c r="B3264">
        <f t="shared" si="54"/>
        <v>3225</v>
      </c>
    </row>
    <row r="3265" customHeight="1" spans="2:2">
      <c r="B3265">
        <f t="shared" si="54"/>
        <v>3226</v>
      </c>
    </row>
    <row r="3266" customHeight="1" spans="2:2">
      <c r="B3266">
        <f t="shared" si="54"/>
        <v>3227</v>
      </c>
    </row>
    <row r="3267" customHeight="1" spans="2:2">
      <c r="B3267">
        <f t="shared" si="54"/>
        <v>3228</v>
      </c>
    </row>
    <row r="3268" customHeight="1" spans="2:2">
      <c r="B3268">
        <f t="shared" si="54"/>
        <v>3229</v>
      </c>
    </row>
    <row r="3269" customHeight="1" spans="2:2">
      <c r="B3269">
        <f t="shared" si="54"/>
        <v>3230</v>
      </c>
    </row>
    <row r="3270" customHeight="1" spans="2:2">
      <c r="B3270">
        <f t="shared" si="54"/>
        <v>3231</v>
      </c>
    </row>
    <row r="3271" customHeight="1" spans="2:2">
      <c r="B3271">
        <f t="shared" si="54"/>
        <v>3232</v>
      </c>
    </row>
    <row r="3272" customHeight="1" spans="2:2">
      <c r="B3272">
        <f t="shared" si="54"/>
        <v>3233</v>
      </c>
    </row>
    <row r="3273" customHeight="1" spans="2:2">
      <c r="B3273">
        <f t="shared" si="54"/>
        <v>3234</v>
      </c>
    </row>
    <row r="3274" customHeight="1" spans="2:2">
      <c r="B3274">
        <f t="shared" si="54"/>
        <v>3235</v>
      </c>
    </row>
    <row r="3275" customHeight="1" spans="2:2">
      <c r="B3275">
        <f t="shared" si="54"/>
        <v>3236</v>
      </c>
    </row>
    <row r="3276" customHeight="1" spans="2:2">
      <c r="B3276">
        <f t="shared" si="54"/>
        <v>3237</v>
      </c>
    </row>
    <row r="3277" customHeight="1" spans="2:2">
      <c r="B3277">
        <f t="shared" si="54"/>
        <v>3238</v>
      </c>
    </row>
    <row r="3278" customHeight="1" spans="2:2">
      <c r="B3278">
        <f t="shared" si="54"/>
        <v>3239</v>
      </c>
    </row>
    <row r="3279" customHeight="1" spans="2:2">
      <c r="B3279">
        <f t="shared" si="54"/>
        <v>3240</v>
      </c>
    </row>
    <row r="3280" customHeight="1" spans="2:2">
      <c r="B3280">
        <f t="shared" si="54"/>
        <v>3241</v>
      </c>
    </row>
    <row r="3281" customHeight="1" spans="2:2">
      <c r="B3281">
        <f t="shared" si="54"/>
        <v>3242</v>
      </c>
    </row>
    <row r="3282" customHeight="1" spans="2:2">
      <c r="B3282">
        <f t="shared" si="54"/>
        <v>3243</v>
      </c>
    </row>
    <row r="3283" customHeight="1" spans="2:2">
      <c r="B3283">
        <f t="shared" si="54"/>
        <v>3244</v>
      </c>
    </row>
    <row r="3284" customHeight="1" spans="2:2">
      <c r="B3284">
        <f t="shared" si="54"/>
        <v>3245</v>
      </c>
    </row>
    <row r="3285" customHeight="1" spans="2:2">
      <c r="B3285">
        <f t="shared" si="54"/>
        <v>3246</v>
      </c>
    </row>
    <row r="3286" customHeight="1" spans="2:2">
      <c r="B3286">
        <f t="shared" si="54"/>
        <v>3247</v>
      </c>
    </row>
    <row r="3287" customHeight="1" spans="2:2">
      <c r="B3287">
        <f t="shared" si="54"/>
        <v>3248</v>
      </c>
    </row>
    <row r="3288" customHeight="1" spans="2:2">
      <c r="B3288">
        <f t="shared" si="54"/>
        <v>3249</v>
      </c>
    </row>
    <row r="3289" customHeight="1" spans="2:2">
      <c r="B3289">
        <f t="shared" si="54"/>
        <v>3250</v>
      </c>
    </row>
    <row r="3290" customHeight="1" spans="2:2">
      <c r="B3290">
        <f t="shared" si="54"/>
        <v>3251</v>
      </c>
    </row>
    <row r="3291" customHeight="1" spans="2:2">
      <c r="B3291">
        <f t="shared" si="54"/>
        <v>3252</v>
      </c>
    </row>
    <row r="3292" customHeight="1" spans="2:2">
      <c r="B3292">
        <f t="shared" si="54"/>
        <v>3253</v>
      </c>
    </row>
    <row r="3293" customHeight="1" spans="2:2">
      <c r="B3293">
        <f t="shared" si="54"/>
        <v>3254</v>
      </c>
    </row>
    <row r="3294" customHeight="1" spans="2:2">
      <c r="B3294">
        <f t="shared" si="54"/>
        <v>3255</v>
      </c>
    </row>
    <row r="3295" customHeight="1" spans="2:2">
      <c r="B3295">
        <f t="shared" si="54"/>
        <v>3256</v>
      </c>
    </row>
    <row r="3296" customHeight="1" spans="2:2">
      <c r="B3296">
        <f t="shared" si="54"/>
        <v>3257</v>
      </c>
    </row>
    <row r="3297" customHeight="1" spans="2:2">
      <c r="B3297">
        <f t="shared" si="54"/>
        <v>3258</v>
      </c>
    </row>
    <row r="3298" customHeight="1" spans="2:2">
      <c r="B3298">
        <f t="shared" si="54"/>
        <v>3259</v>
      </c>
    </row>
    <row r="3299" customHeight="1" spans="2:2">
      <c r="B3299">
        <f t="shared" si="54"/>
        <v>3260</v>
      </c>
    </row>
    <row r="3300" customHeight="1" spans="2:2">
      <c r="B3300">
        <f t="shared" si="54"/>
        <v>3261</v>
      </c>
    </row>
    <row r="3301" customHeight="1" spans="2:2">
      <c r="B3301">
        <f t="shared" si="54"/>
        <v>3262</v>
      </c>
    </row>
    <row r="3302" customHeight="1" spans="2:2">
      <c r="B3302">
        <f t="shared" si="54"/>
        <v>3263</v>
      </c>
    </row>
    <row r="3303" customHeight="1" spans="2:2">
      <c r="B3303">
        <f t="shared" si="54"/>
        <v>3264</v>
      </c>
    </row>
    <row r="3304" customHeight="1" spans="2:2">
      <c r="B3304">
        <f t="shared" ref="B3304:B3367" si="55">1+B3303</f>
        <v>3265</v>
      </c>
    </row>
    <row r="3305" customHeight="1" spans="2:2">
      <c r="B3305">
        <f t="shared" si="55"/>
        <v>3266</v>
      </c>
    </row>
    <row r="3306" customHeight="1" spans="2:2">
      <c r="B3306">
        <f t="shared" si="55"/>
        <v>3267</v>
      </c>
    </row>
    <row r="3307" customHeight="1" spans="2:2">
      <c r="B3307">
        <f t="shared" si="55"/>
        <v>3268</v>
      </c>
    </row>
    <row r="3308" customHeight="1" spans="2:2">
      <c r="B3308">
        <f t="shared" si="55"/>
        <v>3269</v>
      </c>
    </row>
    <row r="3309" customHeight="1" spans="2:2">
      <c r="B3309">
        <f t="shared" si="55"/>
        <v>3270</v>
      </c>
    </row>
    <row r="3310" customHeight="1" spans="2:2">
      <c r="B3310">
        <f t="shared" si="55"/>
        <v>3271</v>
      </c>
    </row>
    <row r="3311" customHeight="1" spans="2:2">
      <c r="B3311">
        <f t="shared" si="55"/>
        <v>3272</v>
      </c>
    </row>
    <row r="3312" customHeight="1" spans="2:2">
      <c r="B3312">
        <f t="shared" si="55"/>
        <v>3273</v>
      </c>
    </row>
    <row r="3313" customHeight="1" spans="2:2">
      <c r="B3313">
        <f t="shared" si="55"/>
        <v>3274</v>
      </c>
    </row>
    <row r="3314" customHeight="1" spans="2:2">
      <c r="B3314">
        <f t="shared" si="55"/>
        <v>3275</v>
      </c>
    </row>
    <row r="3315" customHeight="1" spans="2:2">
      <c r="B3315">
        <f t="shared" si="55"/>
        <v>3276</v>
      </c>
    </row>
    <row r="3316" customHeight="1" spans="2:2">
      <c r="B3316">
        <f t="shared" si="55"/>
        <v>3277</v>
      </c>
    </row>
    <row r="3317" customHeight="1" spans="2:2">
      <c r="B3317">
        <f t="shared" si="55"/>
        <v>3278</v>
      </c>
    </row>
    <row r="3318" customHeight="1" spans="2:2">
      <c r="B3318">
        <f t="shared" si="55"/>
        <v>3279</v>
      </c>
    </row>
    <row r="3319" customHeight="1" spans="2:2">
      <c r="B3319">
        <f t="shared" si="55"/>
        <v>3280</v>
      </c>
    </row>
    <row r="3320" customHeight="1" spans="2:2">
      <c r="B3320">
        <f t="shared" si="55"/>
        <v>3281</v>
      </c>
    </row>
    <row r="3321" customHeight="1" spans="2:2">
      <c r="B3321">
        <f t="shared" si="55"/>
        <v>3282</v>
      </c>
    </row>
    <row r="3322" customHeight="1" spans="2:2">
      <c r="B3322">
        <f t="shared" si="55"/>
        <v>3283</v>
      </c>
    </row>
    <row r="3323" customHeight="1" spans="2:2">
      <c r="B3323">
        <f t="shared" si="55"/>
        <v>3284</v>
      </c>
    </row>
    <row r="3324" customHeight="1" spans="2:2">
      <c r="B3324">
        <f t="shared" si="55"/>
        <v>3285</v>
      </c>
    </row>
    <row r="3325" customHeight="1" spans="2:2">
      <c r="B3325">
        <f t="shared" si="55"/>
        <v>3286</v>
      </c>
    </row>
    <row r="3326" customHeight="1" spans="2:2">
      <c r="B3326">
        <f t="shared" si="55"/>
        <v>3287</v>
      </c>
    </row>
    <row r="3327" customHeight="1" spans="2:2">
      <c r="B3327">
        <f t="shared" si="55"/>
        <v>3288</v>
      </c>
    </row>
    <row r="3328" customHeight="1" spans="2:2">
      <c r="B3328">
        <f t="shared" si="55"/>
        <v>3289</v>
      </c>
    </row>
    <row r="3329" customHeight="1" spans="2:2">
      <c r="B3329">
        <f t="shared" si="55"/>
        <v>3290</v>
      </c>
    </row>
    <row r="3330" customHeight="1" spans="2:2">
      <c r="B3330">
        <f t="shared" si="55"/>
        <v>3291</v>
      </c>
    </row>
    <row r="3331" customHeight="1" spans="2:2">
      <c r="B3331">
        <f t="shared" si="55"/>
        <v>3292</v>
      </c>
    </row>
    <row r="3332" customHeight="1" spans="2:2">
      <c r="B3332">
        <f t="shared" si="55"/>
        <v>3293</v>
      </c>
    </row>
    <row r="3333" customHeight="1" spans="2:2">
      <c r="B3333">
        <f t="shared" si="55"/>
        <v>3294</v>
      </c>
    </row>
    <row r="3334" customHeight="1" spans="2:2">
      <c r="B3334">
        <f t="shared" si="55"/>
        <v>3295</v>
      </c>
    </row>
    <row r="3335" customHeight="1" spans="2:2">
      <c r="B3335">
        <f t="shared" si="55"/>
        <v>3296</v>
      </c>
    </row>
    <row r="3336" customHeight="1" spans="2:2">
      <c r="B3336">
        <f t="shared" si="55"/>
        <v>3297</v>
      </c>
    </row>
    <row r="3337" customHeight="1" spans="2:2">
      <c r="B3337">
        <f t="shared" si="55"/>
        <v>3298</v>
      </c>
    </row>
    <row r="3338" customHeight="1" spans="2:2">
      <c r="B3338">
        <f t="shared" si="55"/>
        <v>3299</v>
      </c>
    </row>
    <row r="3339" customHeight="1" spans="2:2">
      <c r="B3339">
        <f t="shared" si="55"/>
        <v>3300</v>
      </c>
    </row>
    <row r="3340" customHeight="1" spans="2:2">
      <c r="B3340">
        <f t="shared" si="55"/>
        <v>3301</v>
      </c>
    </row>
    <row r="3341" customHeight="1" spans="2:2">
      <c r="B3341">
        <f t="shared" si="55"/>
        <v>3302</v>
      </c>
    </row>
    <row r="3342" customHeight="1" spans="2:2">
      <c r="B3342">
        <f t="shared" si="55"/>
        <v>3303</v>
      </c>
    </row>
    <row r="3343" customHeight="1" spans="2:2">
      <c r="B3343">
        <f t="shared" si="55"/>
        <v>3304</v>
      </c>
    </row>
    <row r="3344" customHeight="1" spans="2:2">
      <c r="B3344">
        <f t="shared" si="55"/>
        <v>3305</v>
      </c>
    </row>
    <row r="3345" customHeight="1" spans="2:2">
      <c r="B3345">
        <f t="shared" si="55"/>
        <v>3306</v>
      </c>
    </row>
    <row r="3346" customHeight="1" spans="2:2">
      <c r="B3346">
        <f t="shared" si="55"/>
        <v>3307</v>
      </c>
    </row>
    <row r="3347" customHeight="1" spans="2:2">
      <c r="B3347">
        <f t="shared" si="55"/>
        <v>3308</v>
      </c>
    </row>
    <row r="3348" customHeight="1" spans="2:2">
      <c r="B3348">
        <f t="shared" si="55"/>
        <v>3309</v>
      </c>
    </row>
    <row r="3349" customHeight="1" spans="2:2">
      <c r="B3349">
        <f t="shared" si="55"/>
        <v>3310</v>
      </c>
    </row>
    <row r="3350" customHeight="1" spans="2:2">
      <c r="B3350">
        <f t="shared" si="55"/>
        <v>3311</v>
      </c>
    </row>
    <row r="3351" customHeight="1" spans="2:2">
      <c r="B3351">
        <f t="shared" si="55"/>
        <v>3312</v>
      </c>
    </row>
    <row r="3352" customHeight="1" spans="2:2">
      <c r="B3352">
        <f t="shared" si="55"/>
        <v>3313</v>
      </c>
    </row>
    <row r="3353" customHeight="1" spans="2:2">
      <c r="B3353">
        <f t="shared" si="55"/>
        <v>3314</v>
      </c>
    </row>
    <row r="3354" customHeight="1" spans="2:2">
      <c r="B3354">
        <f t="shared" si="55"/>
        <v>3315</v>
      </c>
    </row>
    <row r="3355" customHeight="1" spans="2:2">
      <c r="B3355">
        <f t="shared" si="55"/>
        <v>3316</v>
      </c>
    </row>
    <row r="3356" customHeight="1" spans="2:2">
      <c r="B3356">
        <f t="shared" si="55"/>
        <v>3317</v>
      </c>
    </row>
    <row r="3357" customHeight="1" spans="2:2">
      <c r="B3357">
        <f t="shared" si="55"/>
        <v>3318</v>
      </c>
    </row>
    <row r="3358" customHeight="1" spans="2:2">
      <c r="B3358">
        <f t="shared" si="55"/>
        <v>3319</v>
      </c>
    </row>
    <row r="3359" customHeight="1" spans="2:2">
      <c r="B3359">
        <f t="shared" si="55"/>
        <v>3320</v>
      </c>
    </row>
    <row r="3360" customHeight="1" spans="2:2">
      <c r="B3360">
        <f t="shared" si="55"/>
        <v>3321</v>
      </c>
    </row>
    <row r="3361" customHeight="1" spans="2:2">
      <c r="B3361">
        <f t="shared" si="55"/>
        <v>3322</v>
      </c>
    </row>
    <row r="3362" customHeight="1" spans="2:2">
      <c r="B3362">
        <f t="shared" si="55"/>
        <v>3323</v>
      </c>
    </row>
    <row r="3363" customHeight="1" spans="2:2">
      <c r="B3363">
        <f t="shared" si="55"/>
        <v>3324</v>
      </c>
    </row>
    <row r="3364" customHeight="1" spans="2:2">
      <c r="B3364">
        <f t="shared" si="55"/>
        <v>3325</v>
      </c>
    </row>
    <row r="3365" customHeight="1" spans="2:2">
      <c r="B3365">
        <f t="shared" si="55"/>
        <v>3326</v>
      </c>
    </row>
    <row r="3366" customHeight="1" spans="2:2">
      <c r="B3366">
        <f t="shared" si="55"/>
        <v>3327</v>
      </c>
    </row>
    <row r="3367" customHeight="1" spans="2:2">
      <c r="B3367">
        <f t="shared" si="55"/>
        <v>3328</v>
      </c>
    </row>
    <row r="3368" customHeight="1" spans="2:2">
      <c r="B3368">
        <f t="shared" ref="B3368:B3431" si="56">1+B3367</f>
        <v>3329</v>
      </c>
    </row>
    <row r="3369" customHeight="1" spans="2:2">
      <c r="B3369">
        <f t="shared" si="56"/>
        <v>3330</v>
      </c>
    </row>
    <row r="3370" customHeight="1" spans="2:2">
      <c r="B3370">
        <f t="shared" si="56"/>
        <v>3331</v>
      </c>
    </row>
    <row r="3371" customHeight="1" spans="2:2">
      <c r="B3371">
        <f t="shared" si="56"/>
        <v>3332</v>
      </c>
    </row>
    <row r="3372" customHeight="1" spans="2:2">
      <c r="B3372">
        <f t="shared" si="56"/>
        <v>3333</v>
      </c>
    </row>
    <row r="3373" customHeight="1" spans="2:2">
      <c r="B3373">
        <f t="shared" si="56"/>
        <v>3334</v>
      </c>
    </row>
    <row r="3374" customHeight="1" spans="2:2">
      <c r="B3374">
        <f t="shared" si="56"/>
        <v>3335</v>
      </c>
    </row>
    <row r="3375" customHeight="1" spans="2:2">
      <c r="B3375">
        <f t="shared" si="56"/>
        <v>3336</v>
      </c>
    </row>
    <row r="3376" customHeight="1" spans="2:2">
      <c r="B3376">
        <f t="shared" si="56"/>
        <v>3337</v>
      </c>
    </row>
    <row r="3377" customHeight="1" spans="2:2">
      <c r="B3377">
        <f t="shared" si="56"/>
        <v>3338</v>
      </c>
    </row>
    <row r="3378" customHeight="1" spans="2:2">
      <c r="B3378">
        <f t="shared" si="56"/>
        <v>3339</v>
      </c>
    </row>
    <row r="3379" customHeight="1" spans="2:2">
      <c r="B3379">
        <f t="shared" si="56"/>
        <v>3340</v>
      </c>
    </row>
    <row r="3380" customHeight="1" spans="2:2">
      <c r="B3380">
        <f t="shared" si="56"/>
        <v>3341</v>
      </c>
    </row>
    <row r="3381" customHeight="1" spans="2:2">
      <c r="B3381">
        <f t="shared" si="56"/>
        <v>3342</v>
      </c>
    </row>
    <row r="3382" customHeight="1" spans="2:2">
      <c r="B3382">
        <f t="shared" si="56"/>
        <v>3343</v>
      </c>
    </row>
    <row r="3383" customHeight="1" spans="2:2">
      <c r="B3383">
        <f t="shared" si="56"/>
        <v>3344</v>
      </c>
    </row>
    <row r="3384" customHeight="1" spans="2:2">
      <c r="B3384">
        <f t="shared" si="56"/>
        <v>3345</v>
      </c>
    </row>
    <row r="3385" customHeight="1" spans="2:2">
      <c r="B3385">
        <f t="shared" si="56"/>
        <v>3346</v>
      </c>
    </row>
    <row r="3386" customHeight="1" spans="2:2">
      <c r="B3386">
        <f t="shared" si="56"/>
        <v>3347</v>
      </c>
    </row>
    <row r="3387" customHeight="1" spans="2:2">
      <c r="B3387">
        <f t="shared" si="56"/>
        <v>3348</v>
      </c>
    </row>
    <row r="3388" customHeight="1" spans="2:2">
      <c r="B3388">
        <f t="shared" si="56"/>
        <v>3349</v>
      </c>
    </row>
    <row r="3389" customHeight="1" spans="2:2">
      <c r="B3389">
        <f t="shared" si="56"/>
        <v>3350</v>
      </c>
    </row>
    <row r="3390" customHeight="1" spans="2:2">
      <c r="B3390">
        <f t="shared" si="56"/>
        <v>3351</v>
      </c>
    </row>
    <row r="3391" customHeight="1" spans="2:2">
      <c r="B3391">
        <f t="shared" si="56"/>
        <v>3352</v>
      </c>
    </row>
    <row r="3392" customHeight="1" spans="2:2">
      <c r="B3392">
        <f t="shared" si="56"/>
        <v>3353</v>
      </c>
    </row>
    <row r="3393" customHeight="1" spans="2:2">
      <c r="B3393">
        <f t="shared" si="56"/>
        <v>3354</v>
      </c>
    </row>
    <row r="3394" customHeight="1" spans="2:2">
      <c r="B3394">
        <f t="shared" si="56"/>
        <v>3355</v>
      </c>
    </row>
    <row r="3395" customHeight="1" spans="2:2">
      <c r="B3395">
        <f t="shared" si="56"/>
        <v>3356</v>
      </c>
    </row>
    <row r="3396" customHeight="1" spans="2:2">
      <c r="B3396">
        <f t="shared" si="56"/>
        <v>3357</v>
      </c>
    </row>
    <row r="3397" customHeight="1" spans="2:2">
      <c r="B3397">
        <f t="shared" si="56"/>
        <v>3358</v>
      </c>
    </row>
    <row r="3398" customHeight="1" spans="2:2">
      <c r="B3398">
        <f t="shared" si="56"/>
        <v>3359</v>
      </c>
    </row>
    <row r="3399" customHeight="1" spans="2:2">
      <c r="B3399">
        <f t="shared" si="56"/>
        <v>3360</v>
      </c>
    </row>
    <row r="3400" customHeight="1" spans="2:2">
      <c r="B3400">
        <f t="shared" si="56"/>
        <v>3361</v>
      </c>
    </row>
    <row r="3401" customHeight="1" spans="2:2">
      <c r="B3401">
        <f t="shared" si="56"/>
        <v>3362</v>
      </c>
    </row>
    <row r="3402" customHeight="1" spans="2:2">
      <c r="B3402">
        <f t="shared" si="56"/>
        <v>3363</v>
      </c>
    </row>
    <row r="3403" customHeight="1" spans="2:2">
      <c r="B3403">
        <f t="shared" si="56"/>
        <v>3364</v>
      </c>
    </row>
    <row r="3404" customHeight="1" spans="2:2">
      <c r="B3404">
        <f t="shared" si="56"/>
        <v>3365</v>
      </c>
    </row>
    <row r="3405" customHeight="1" spans="2:2">
      <c r="B3405">
        <f t="shared" si="56"/>
        <v>3366</v>
      </c>
    </row>
    <row r="3406" customHeight="1" spans="2:2">
      <c r="B3406">
        <f t="shared" si="56"/>
        <v>3367</v>
      </c>
    </row>
    <row r="3407" customHeight="1" spans="2:2">
      <c r="B3407">
        <f t="shared" si="56"/>
        <v>3368</v>
      </c>
    </row>
    <row r="3408" customHeight="1" spans="2:2">
      <c r="B3408">
        <f t="shared" si="56"/>
        <v>3369</v>
      </c>
    </row>
    <row r="3409" customHeight="1" spans="2:2">
      <c r="B3409">
        <f t="shared" si="56"/>
        <v>3370</v>
      </c>
    </row>
    <row r="3410" customHeight="1" spans="2:2">
      <c r="B3410">
        <f t="shared" si="56"/>
        <v>3371</v>
      </c>
    </row>
    <row r="3411" customHeight="1" spans="2:2">
      <c r="B3411">
        <f t="shared" si="56"/>
        <v>3372</v>
      </c>
    </row>
    <row r="3412" customHeight="1" spans="2:2">
      <c r="B3412">
        <f t="shared" si="56"/>
        <v>3373</v>
      </c>
    </row>
    <row r="3413" customHeight="1" spans="2:2">
      <c r="B3413">
        <f t="shared" si="56"/>
        <v>3374</v>
      </c>
    </row>
    <row r="3414" customHeight="1" spans="2:2">
      <c r="B3414">
        <f t="shared" si="56"/>
        <v>3375</v>
      </c>
    </row>
    <row r="3415" customHeight="1" spans="2:2">
      <c r="B3415">
        <f t="shared" si="56"/>
        <v>3376</v>
      </c>
    </row>
    <row r="3416" customHeight="1" spans="2:2">
      <c r="B3416">
        <f t="shared" si="56"/>
        <v>3377</v>
      </c>
    </row>
    <row r="3417" customHeight="1" spans="2:2">
      <c r="B3417">
        <f t="shared" si="56"/>
        <v>3378</v>
      </c>
    </row>
    <row r="3418" customHeight="1" spans="2:2">
      <c r="B3418">
        <f t="shared" si="56"/>
        <v>3379</v>
      </c>
    </row>
    <row r="3419" customHeight="1" spans="2:2">
      <c r="B3419">
        <f t="shared" si="56"/>
        <v>3380</v>
      </c>
    </row>
    <row r="3420" customHeight="1" spans="2:2">
      <c r="B3420">
        <f t="shared" si="56"/>
        <v>3381</v>
      </c>
    </row>
    <row r="3421" customHeight="1" spans="2:2">
      <c r="B3421">
        <f t="shared" si="56"/>
        <v>3382</v>
      </c>
    </row>
    <row r="3422" customHeight="1" spans="2:2">
      <c r="B3422">
        <f t="shared" si="56"/>
        <v>3383</v>
      </c>
    </row>
    <row r="3423" customHeight="1" spans="2:2">
      <c r="B3423">
        <f t="shared" si="56"/>
        <v>3384</v>
      </c>
    </row>
    <row r="3424" customHeight="1" spans="2:2">
      <c r="B3424">
        <f t="shared" si="56"/>
        <v>3385</v>
      </c>
    </row>
    <row r="3425" customHeight="1" spans="2:2">
      <c r="B3425">
        <f t="shared" si="56"/>
        <v>3386</v>
      </c>
    </row>
    <row r="3426" customHeight="1" spans="2:2">
      <c r="B3426">
        <f t="shared" si="56"/>
        <v>3387</v>
      </c>
    </row>
    <row r="3427" customHeight="1" spans="2:2">
      <c r="B3427">
        <f t="shared" si="56"/>
        <v>3388</v>
      </c>
    </row>
    <row r="3428" customHeight="1" spans="2:2">
      <c r="B3428">
        <f t="shared" si="56"/>
        <v>3389</v>
      </c>
    </row>
    <row r="3429" customHeight="1" spans="2:2">
      <c r="B3429">
        <f t="shared" si="56"/>
        <v>3390</v>
      </c>
    </row>
    <row r="3430" customHeight="1" spans="2:2">
      <c r="B3430">
        <f t="shared" si="56"/>
        <v>3391</v>
      </c>
    </row>
    <row r="3431" customHeight="1" spans="2:2">
      <c r="B3431">
        <f t="shared" si="56"/>
        <v>3392</v>
      </c>
    </row>
    <row r="3432" customHeight="1" spans="2:2">
      <c r="B3432">
        <f t="shared" ref="B3432:B3495" si="57">1+B3431</f>
        <v>3393</v>
      </c>
    </row>
    <row r="3433" customHeight="1" spans="2:2">
      <c r="B3433">
        <f t="shared" si="57"/>
        <v>3394</v>
      </c>
    </row>
    <row r="3434" customHeight="1" spans="2:2">
      <c r="B3434">
        <f t="shared" si="57"/>
        <v>3395</v>
      </c>
    </row>
    <row r="3435" customHeight="1" spans="2:2">
      <c r="B3435">
        <f t="shared" si="57"/>
        <v>3396</v>
      </c>
    </row>
    <row r="3436" customHeight="1" spans="2:2">
      <c r="B3436">
        <f t="shared" si="57"/>
        <v>3397</v>
      </c>
    </row>
    <row r="3437" customHeight="1" spans="2:2">
      <c r="B3437">
        <f t="shared" si="57"/>
        <v>3398</v>
      </c>
    </row>
    <row r="3438" customHeight="1" spans="2:2">
      <c r="B3438">
        <f t="shared" si="57"/>
        <v>3399</v>
      </c>
    </row>
    <row r="3439" customHeight="1" spans="2:2">
      <c r="B3439">
        <f t="shared" si="57"/>
        <v>3400</v>
      </c>
    </row>
    <row r="3440" customHeight="1" spans="2:2">
      <c r="B3440">
        <f t="shared" si="57"/>
        <v>3401</v>
      </c>
    </row>
    <row r="3441" customHeight="1" spans="2:2">
      <c r="B3441">
        <f t="shared" si="57"/>
        <v>3402</v>
      </c>
    </row>
    <row r="3442" customHeight="1" spans="2:2">
      <c r="B3442">
        <f t="shared" si="57"/>
        <v>3403</v>
      </c>
    </row>
    <row r="3443" customHeight="1" spans="2:2">
      <c r="B3443">
        <f t="shared" si="57"/>
        <v>3404</v>
      </c>
    </row>
    <row r="3444" customHeight="1" spans="2:2">
      <c r="B3444">
        <f t="shared" si="57"/>
        <v>3405</v>
      </c>
    </row>
    <row r="3445" customHeight="1" spans="2:2">
      <c r="B3445">
        <f t="shared" si="57"/>
        <v>3406</v>
      </c>
    </row>
    <row r="3446" customHeight="1" spans="2:2">
      <c r="B3446">
        <f t="shared" si="57"/>
        <v>3407</v>
      </c>
    </row>
    <row r="3447" customHeight="1" spans="2:2">
      <c r="B3447">
        <f t="shared" si="57"/>
        <v>3408</v>
      </c>
    </row>
    <row r="3448" customHeight="1" spans="2:2">
      <c r="B3448">
        <f t="shared" si="57"/>
        <v>3409</v>
      </c>
    </row>
    <row r="3449" customHeight="1" spans="2:2">
      <c r="B3449">
        <f t="shared" si="57"/>
        <v>3410</v>
      </c>
    </row>
    <row r="3450" customHeight="1" spans="2:2">
      <c r="B3450">
        <f t="shared" si="57"/>
        <v>3411</v>
      </c>
    </row>
    <row r="3451" customHeight="1" spans="2:2">
      <c r="B3451">
        <f t="shared" si="57"/>
        <v>3412</v>
      </c>
    </row>
    <row r="3452" customHeight="1" spans="2:2">
      <c r="B3452">
        <f t="shared" si="57"/>
        <v>3413</v>
      </c>
    </row>
    <row r="3453" customHeight="1" spans="2:2">
      <c r="B3453">
        <f t="shared" si="57"/>
        <v>3414</v>
      </c>
    </row>
    <row r="3454" customHeight="1" spans="2:2">
      <c r="B3454">
        <f t="shared" si="57"/>
        <v>3415</v>
      </c>
    </row>
    <row r="3455" customHeight="1" spans="2:2">
      <c r="B3455">
        <f t="shared" si="57"/>
        <v>3416</v>
      </c>
    </row>
    <row r="3456" customHeight="1" spans="2:2">
      <c r="B3456">
        <f t="shared" si="57"/>
        <v>3417</v>
      </c>
    </row>
    <row r="3457" customHeight="1" spans="2:2">
      <c r="B3457">
        <f t="shared" si="57"/>
        <v>3418</v>
      </c>
    </row>
    <row r="3458" customHeight="1" spans="2:2">
      <c r="B3458">
        <f t="shared" si="57"/>
        <v>3419</v>
      </c>
    </row>
    <row r="3459" customHeight="1" spans="2:2">
      <c r="B3459">
        <f t="shared" si="57"/>
        <v>3420</v>
      </c>
    </row>
    <row r="3460" customHeight="1" spans="2:2">
      <c r="B3460">
        <f t="shared" si="57"/>
        <v>3421</v>
      </c>
    </row>
    <row r="3461" customHeight="1" spans="2:2">
      <c r="B3461">
        <f t="shared" si="57"/>
        <v>3422</v>
      </c>
    </row>
    <row r="3462" customHeight="1" spans="2:2">
      <c r="B3462">
        <f t="shared" si="57"/>
        <v>3423</v>
      </c>
    </row>
    <row r="3463" customHeight="1" spans="2:2">
      <c r="B3463">
        <f t="shared" si="57"/>
        <v>3424</v>
      </c>
    </row>
    <row r="3464" customHeight="1" spans="2:2">
      <c r="B3464">
        <f t="shared" si="57"/>
        <v>3425</v>
      </c>
    </row>
    <row r="3465" customHeight="1" spans="2:2">
      <c r="B3465">
        <f t="shared" si="57"/>
        <v>3426</v>
      </c>
    </row>
    <row r="3466" customHeight="1" spans="2:2">
      <c r="B3466">
        <f t="shared" si="57"/>
        <v>3427</v>
      </c>
    </row>
    <row r="3467" customHeight="1" spans="2:2">
      <c r="B3467">
        <f t="shared" si="57"/>
        <v>3428</v>
      </c>
    </row>
    <row r="3468" customHeight="1" spans="2:2">
      <c r="B3468">
        <f t="shared" si="57"/>
        <v>3429</v>
      </c>
    </row>
    <row r="3469" customHeight="1" spans="2:2">
      <c r="B3469">
        <f t="shared" si="57"/>
        <v>3430</v>
      </c>
    </row>
    <row r="3470" customHeight="1" spans="2:2">
      <c r="B3470">
        <f t="shared" si="57"/>
        <v>3431</v>
      </c>
    </row>
    <row r="3471" customHeight="1" spans="2:2">
      <c r="B3471">
        <f t="shared" si="57"/>
        <v>3432</v>
      </c>
    </row>
    <row r="3472" customHeight="1" spans="2:2">
      <c r="B3472">
        <f t="shared" si="57"/>
        <v>3433</v>
      </c>
    </row>
    <row r="3473" customHeight="1" spans="2:2">
      <c r="B3473">
        <f t="shared" si="57"/>
        <v>3434</v>
      </c>
    </row>
    <row r="3474" customHeight="1" spans="2:2">
      <c r="B3474">
        <f t="shared" si="57"/>
        <v>3435</v>
      </c>
    </row>
    <row r="3475" customHeight="1" spans="2:2">
      <c r="B3475">
        <f t="shared" si="57"/>
        <v>3436</v>
      </c>
    </row>
    <row r="3476" customHeight="1" spans="2:2">
      <c r="B3476">
        <f t="shared" si="57"/>
        <v>3437</v>
      </c>
    </row>
    <row r="3477" customHeight="1" spans="2:2">
      <c r="B3477">
        <f t="shared" si="57"/>
        <v>3438</v>
      </c>
    </row>
    <row r="3478" customHeight="1" spans="2:2">
      <c r="B3478">
        <f t="shared" si="57"/>
        <v>3439</v>
      </c>
    </row>
    <row r="3479" customHeight="1" spans="2:2">
      <c r="B3479">
        <f t="shared" si="57"/>
        <v>3440</v>
      </c>
    </row>
    <row r="3480" customHeight="1" spans="2:2">
      <c r="B3480">
        <f t="shared" si="57"/>
        <v>3441</v>
      </c>
    </row>
    <row r="3481" customHeight="1" spans="2:2">
      <c r="B3481">
        <f t="shared" si="57"/>
        <v>3442</v>
      </c>
    </row>
    <row r="3482" customHeight="1" spans="2:2">
      <c r="B3482">
        <f t="shared" si="57"/>
        <v>3443</v>
      </c>
    </row>
    <row r="3483" customHeight="1" spans="2:2">
      <c r="B3483">
        <f t="shared" si="57"/>
        <v>3444</v>
      </c>
    </row>
    <row r="3484" customHeight="1" spans="2:2">
      <c r="B3484">
        <f t="shared" si="57"/>
        <v>3445</v>
      </c>
    </row>
    <row r="3485" customHeight="1" spans="2:2">
      <c r="B3485">
        <f t="shared" si="57"/>
        <v>3446</v>
      </c>
    </row>
    <row r="3486" customHeight="1" spans="2:2">
      <c r="B3486">
        <f t="shared" si="57"/>
        <v>3447</v>
      </c>
    </row>
    <row r="3487" customHeight="1" spans="2:2">
      <c r="B3487">
        <f t="shared" si="57"/>
        <v>3448</v>
      </c>
    </row>
    <row r="3488" customHeight="1" spans="2:2">
      <c r="B3488">
        <f t="shared" si="57"/>
        <v>3449</v>
      </c>
    </row>
    <row r="3489" customHeight="1" spans="2:2">
      <c r="B3489">
        <f t="shared" si="57"/>
        <v>3450</v>
      </c>
    </row>
    <row r="3490" customHeight="1" spans="2:2">
      <c r="B3490">
        <f t="shared" si="57"/>
        <v>3451</v>
      </c>
    </row>
    <row r="3491" customHeight="1" spans="2:2">
      <c r="B3491">
        <f t="shared" si="57"/>
        <v>3452</v>
      </c>
    </row>
    <row r="3492" customHeight="1" spans="2:2">
      <c r="B3492">
        <f t="shared" si="57"/>
        <v>3453</v>
      </c>
    </row>
    <row r="3493" customHeight="1" spans="2:2">
      <c r="B3493">
        <f t="shared" si="57"/>
        <v>3454</v>
      </c>
    </row>
    <row r="3494" customHeight="1" spans="2:2">
      <c r="B3494">
        <f t="shared" si="57"/>
        <v>3455</v>
      </c>
    </row>
    <row r="3495" customHeight="1" spans="2:2">
      <c r="B3495">
        <f t="shared" si="57"/>
        <v>3456</v>
      </c>
    </row>
    <row r="3496" customHeight="1" spans="2:2">
      <c r="B3496">
        <f t="shared" ref="B3496:B3559" si="58">1+B3495</f>
        <v>3457</v>
      </c>
    </row>
    <row r="3497" customHeight="1" spans="2:2">
      <c r="B3497">
        <f t="shared" si="58"/>
        <v>3458</v>
      </c>
    </row>
    <row r="3498" customHeight="1" spans="2:2">
      <c r="B3498">
        <f t="shared" si="58"/>
        <v>3459</v>
      </c>
    </row>
    <row r="3499" customHeight="1" spans="2:2">
      <c r="B3499">
        <f t="shared" si="58"/>
        <v>3460</v>
      </c>
    </row>
    <row r="3500" customHeight="1" spans="2:2">
      <c r="B3500">
        <f t="shared" si="58"/>
        <v>3461</v>
      </c>
    </row>
    <row r="3501" customHeight="1" spans="2:2">
      <c r="B3501">
        <f t="shared" si="58"/>
        <v>3462</v>
      </c>
    </row>
    <row r="3502" customHeight="1" spans="2:2">
      <c r="B3502">
        <f t="shared" si="58"/>
        <v>3463</v>
      </c>
    </row>
    <row r="3503" customHeight="1" spans="2:2">
      <c r="B3503">
        <f t="shared" si="58"/>
        <v>3464</v>
      </c>
    </row>
    <row r="3504" customHeight="1" spans="2:2">
      <c r="B3504">
        <f t="shared" si="58"/>
        <v>3465</v>
      </c>
    </row>
    <row r="3505" customHeight="1" spans="2:2">
      <c r="B3505">
        <f t="shared" si="58"/>
        <v>3466</v>
      </c>
    </row>
    <row r="3506" customHeight="1" spans="2:2">
      <c r="B3506">
        <f t="shared" si="58"/>
        <v>3467</v>
      </c>
    </row>
    <row r="3507" customHeight="1" spans="2:2">
      <c r="B3507">
        <f t="shared" si="58"/>
        <v>3468</v>
      </c>
    </row>
    <row r="3508" customHeight="1" spans="2:2">
      <c r="B3508">
        <f t="shared" si="58"/>
        <v>3469</v>
      </c>
    </row>
    <row r="3509" customHeight="1" spans="2:2">
      <c r="B3509">
        <f t="shared" si="58"/>
        <v>3470</v>
      </c>
    </row>
    <row r="3510" customHeight="1" spans="2:2">
      <c r="B3510">
        <f t="shared" si="58"/>
        <v>3471</v>
      </c>
    </row>
    <row r="3511" customHeight="1" spans="2:2">
      <c r="B3511">
        <f t="shared" si="58"/>
        <v>3472</v>
      </c>
    </row>
    <row r="3512" customHeight="1" spans="2:2">
      <c r="B3512">
        <f t="shared" si="58"/>
        <v>3473</v>
      </c>
    </row>
    <row r="3513" customHeight="1" spans="2:2">
      <c r="B3513">
        <f t="shared" si="58"/>
        <v>3474</v>
      </c>
    </row>
    <row r="3514" customHeight="1" spans="2:2">
      <c r="B3514">
        <f t="shared" si="58"/>
        <v>3475</v>
      </c>
    </row>
    <row r="3515" customHeight="1" spans="2:2">
      <c r="B3515">
        <f t="shared" si="58"/>
        <v>3476</v>
      </c>
    </row>
    <row r="3516" customHeight="1" spans="2:2">
      <c r="B3516">
        <f t="shared" si="58"/>
        <v>3477</v>
      </c>
    </row>
    <row r="3517" customHeight="1" spans="2:2">
      <c r="B3517">
        <f t="shared" si="58"/>
        <v>3478</v>
      </c>
    </row>
    <row r="3518" customHeight="1" spans="2:2">
      <c r="B3518">
        <f t="shared" si="58"/>
        <v>3479</v>
      </c>
    </row>
    <row r="3519" customHeight="1" spans="2:2">
      <c r="B3519">
        <f t="shared" si="58"/>
        <v>3480</v>
      </c>
    </row>
    <row r="3520" customHeight="1" spans="2:2">
      <c r="B3520">
        <f t="shared" si="58"/>
        <v>3481</v>
      </c>
    </row>
    <row r="3521" customHeight="1" spans="2:2">
      <c r="B3521">
        <f t="shared" si="58"/>
        <v>3482</v>
      </c>
    </row>
    <row r="3522" customHeight="1" spans="2:2">
      <c r="B3522">
        <f t="shared" si="58"/>
        <v>3483</v>
      </c>
    </row>
    <row r="3523" customHeight="1" spans="2:2">
      <c r="B3523">
        <f t="shared" si="58"/>
        <v>3484</v>
      </c>
    </row>
    <row r="3524" customHeight="1" spans="2:2">
      <c r="B3524">
        <f t="shared" si="58"/>
        <v>3485</v>
      </c>
    </row>
    <row r="3525" customHeight="1" spans="2:2">
      <c r="B3525">
        <f t="shared" si="58"/>
        <v>3486</v>
      </c>
    </row>
    <row r="3526" customHeight="1" spans="2:2">
      <c r="B3526">
        <f t="shared" si="58"/>
        <v>3487</v>
      </c>
    </row>
    <row r="3527" customHeight="1" spans="2:2">
      <c r="B3527">
        <f t="shared" si="58"/>
        <v>3488</v>
      </c>
    </row>
    <row r="3528" customHeight="1" spans="2:2">
      <c r="B3528">
        <f t="shared" si="58"/>
        <v>3489</v>
      </c>
    </row>
    <row r="3529" customHeight="1" spans="2:2">
      <c r="B3529">
        <f t="shared" si="58"/>
        <v>3490</v>
      </c>
    </row>
    <row r="3530" customHeight="1" spans="2:2">
      <c r="B3530">
        <f t="shared" si="58"/>
        <v>3491</v>
      </c>
    </row>
    <row r="3531" customHeight="1" spans="2:2">
      <c r="B3531">
        <f t="shared" si="58"/>
        <v>3492</v>
      </c>
    </row>
    <row r="3532" customHeight="1" spans="2:2">
      <c r="B3532">
        <f t="shared" si="58"/>
        <v>3493</v>
      </c>
    </row>
    <row r="3533" customHeight="1" spans="2:2">
      <c r="B3533">
        <f t="shared" si="58"/>
        <v>3494</v>
      </c>
    </row>
    <row r="3534" customHeight="1" spans="2:2">
      <c r="B3534">
        <f t="shared" si="58"/>
        <v>3495</v>
      </c>
    </row>
    <row r="3535" customHeight="1" spans="2:2">
      <c r="B3535">
        <f t="shared" si="58"/>
        <v>3496</v>
      </c>
    </row>
    <row r="3536" customHeight="1" spans="2:2">
      <c r="B3536">
        <f t="shared" si="58"/>
        <v>3497</v>
      </c>
    </row>
    <row r="3537" customHeight="1" spans="2:2">
      <c r="B3537">
        <f t="shared" si="58"/>
        <v>3498</v>
      </c>
    </row>
    <row r="3538" customHeight="1" spans="2:2">
      <c r="B3538">
        <f t="shared" si="58"/>
        <v>3499</v>
      </c>
    </row>
    <row r="3539" customHeight="1" spans="2:2">
      <c r="B3539">
        <f t="shared" si="58"/>
        <v>3500</v>
      </c>
    </row>
    <row r="3540" customHeight="1" spans="2:2">
      <c r="B3540">
        <f t="shared" si="58"/>
        <v>3501</v>
      </c>
    </row>
    <row r="3541" customHeight="1" spans="2:2">
      <c r="B3541">
        <f t="shared" si="58"/>
        <v>3502</v>
      </c>
    </row>
    <row r="3542" customHeight="1" spans="2:2">
      <c r="B3542">
        <f t="shared" si="58"/>
        <v>3503</v>
      </c>
    </row>
    <row r="3543" customHeight="1" spans="2:2">
      <c r="B3543">
        <f t="shared" si="58"/>
        <v>3504</v>
      </c>
    </row>
    <row r="3544" customHeight="1" spans="2:2">
      <c r="B3544">
        <f t="shared" si="58"/>
        <v>3505</v>
      </c>
    </row>
    <row r="3545" customHeight="1" spans="2:2">
      <c r="B3545">
        <f t="shared" si="58"/>
        <v>3506</v>
      </c>
    </row>
    <row r="3546" customHeight="1" spans="2:2">
      <c r="B3546">
        <f t="shared" si="58"/>
        <v>3507</v>
      </c>
    </row>
    <row r="3547" customHeight="1" spans="2:2">
      <c r="B3547">
        <f t="shared" si="58"/>
        <v>3508</v>
      </c>
    </row>
    <row r="3548" customHeight="1" spans="2:2">
      <c r="B3548">
        <f t="shared" si="58"/>
        <v>3509</v>
      </c>
    </row>
    <row r="3549" customHeight="1" spans="2:2">
      <c r="B3549">
        <f t="shared" si="58"/>
        <v>3510</v>
      </c>
    </row>
    <row r="3550" customHeight="1" spans="2:2">
      <c r="B3550">
        <f t="shared" si="58"/>
        <v>3511</v>
      </c>
    </row>
    <row r="3551" customHeight="1" spans="2:2">
      <c r="B3551">
        <f t="shared" si="58"/>
        <v>3512</v>
      </c>
    </row>
    <row r="3552" customHeight="1" spans="2:2">
      <c r="B3552">
        <f t="shared" si="58"/>
        <v>3513</v>
      </c>
    </row>
    <row r="3553" customHeight="1" spans="2:2">
      <c r="B3553">
        <f t="shared" si="58"/>
        <v>3514</v>
      </c>
    </row>
    <row r="3554" customHeight="1" spans="2:2">
      <c r="B3554">
        <f t="shared" si="58"/>
        <v>3515</v>
      </c>
    </row>
    <row r="3555" customHeight="1" spans="2:2">
      <c r="B3555">
        <f t="shared" si="58"/>
        <v>3516</v>
      </c>
    </row>
    <row r="3556" customHeight="1" spans="2:2">
      <c r="B3556">
        <f t="shared" si="58"/>
        <v>3517</v>
      </c>
    </row>
    <row r="3557" customHeight="1" spans="2:2">
      <c r="B3557">
        <f t="shared" si="58"/>
        <v>3518</v>
      </c>
    </row>
    <row r="3558" customHeight="1" spans="2:2">
      <c r="B3558">
        <f t="shared" si="58"/>
        <v>3519</v>
      </c>
    </row>
    <row r="3559" customHeight="1" spans="2:2">
      <c r="B3559">
        <f t="shared" si="58"/>
        <v>3520</v>
      </c>
    </row>
    <row r="3560" customHeight="1" spans="2:2">
      <c r="B3560">
        <f t="shared" ref="B3560:B3623" si="59">1+B3559</f>
        <v>3521</v>
      </c>
    </row>
    <row r="3561" customHeight="1" spans="2:2">
      <c r="B3561">
        <f t="shared" si="59"/>
        <v>3522</v>
      </c>
    </row>
    <row r="3562" customHeight="1" spans="2:2">
      <c r="B3562">
        <f t="shared" si="59"/>
        <v>3523</v>
      </c>
    </row>
    <row r="3563" customHeight="1" spans="2:2">
      <c r="B3563">
        <f t="shared" si="59"/>
        <v>3524</v>
      </c>
    </row>
    <row r="3564" customHeight="1" spans="2:2">
      <c r="B3564">
        <f t="shared" si="59"/>
        <v>3525</v>
      </c>
    </row>
    <row r="3565" customHeight="1" spans="2:2">
      <c r="B3565">
        <f t="shared" si="59"/>
        <v>3526</v>
      </c>
    </row>
    <row r="3566" customHeight="1" spans="2:2">
      <c r="B3566">
        <f t="shared" si="59"/>
        <v>3527</v>
      </c>
    </row>
    <row r="3567" customHeight="1" spans="2:2">
      <c r="B3567">
        <f t="shared" si="59"/>
        <v>3528</v>
      </c>
    </row>
    <row r="3568" customHeight="1" spans="2:2">
      <c r="B3568">
        <f t="shared" si="59"/>
        <v>3529</v>
      </c>
    </row>
    <row r="3569" customHeight="1" spans="2:2">
      <c r="B3569">
        <f t="shared" si="59"/>
        <v>3530</v>
      </c>
    </row>
    <row r="3570" customHeight="1" spans="2:2">
      <c r="B3570">
        <f t="shared" si="59"/>
        <v>3531</v>
      </c>
    </row>
    <row r="3571" customHeight="1" spans="2:2">
      <c r="B3571">
        <f t="shared" si="59"/>
        <v>3532</v>
      </c>
    </row>
    <row r="3572" customHeight="1" spans="2:2">
      <c r="B3572">
        <f t="shared" si="59"/>
        <v>3533</v>
      </c>
    </row>
    <row r="3573" customHeight="1" spans="2:2">
      <c r="B3573">
        <f t="shared" si="59"/>
        <v>3534</v>
      </c>
    </row>
    <row r="3574" customHeight="1" spans="2:2">
      <c r="B3574">
        <f t="shared" si="59"/>
        <v>3535</v>
      </c>
    </row>
    <row r="3575" customHeight="1" spans="2:2">
      <c r="B3575">
        <f t="shared" si="59"/>
        <v>3536</v>
      </c>
    </row>
    <row r="3576" customHeight="1" spans="2:2">
      <c r="B3576">
        <f t="shared" si="59"/>
        <v>3537</v>
      </c>
    </row>
    <row r="3577" customHeight="1" spans="2:2">
      <c r="B3577">
        <f t="shared" si="59"/>
        <v>3538</v>
      </c>
    </row>
    <row r="3578" customHeight="1" spans="2:2">
      <c r="B3578">
        <f t="shared" si="59"/>
        <v>3539</v>
      </c>
    </row>
    <row r="3579" customHeight="1" spans="2:2">
      <c r="B3579">
        <f t="shared" si="59"/>
        <v>3540</v>
      </c>
    </row>
    <row r="3580" customHeight="1" spans="2:2">
      <c r="B3580">
        <f t="shared" si="59"/>
        <v>3541</v>
      </c>
    </row>
    <row r="3581" customHeight="1" spans="2:2">
      <c r="B3581">
        <f t="shared" si="59"/>
        <v>3542</v>
      </c>
    </row>
    <row r="3582" customHeight="1" spans="2:2">
      <c r="B3582">
        <f t="shared" si="59"/>
        <v>3543</v>
      </c>
    </row>
    <row r="3583" customHeight="1" spans="2:2">
      <c r="B3583">
        <f t="shared" si="59"/>
        <v>3544</v>
      </c>
    </row>
    <row r="3584" customHeight="1" spans="2:2">
      <c r="B3584">
        <f t="shared" si="59"/>
        <v>3545</v>
      </c>
    </row>
    <row r="3585" customHeight="1" spans="2:2">
      <c r="B3585">
        <f t="shared" si="59"/>
        <v>3546</v>
      </c>
    </row>
    <row r="3586" customHeight="1" spans="2:2">
      <c r="B3586">
        <f t="shared" si="59"/>
        <v>3547</v>
      </c>
    </row>
    <row r="3587" customHeight="1" spans="2:2">
      <c r="B3587">
        <f t="shared" si="59"/>
        <v>3548</v>
      </c>
    </row>
    <row r="3588" customHeight="1" spans="2:2">
      <c r="B3588">
        <f t="shared" si="59"/>
        <v>3549</v>
      </c>
    </row>
    <row r="3589" customHeight="1" spans="2:2">
      <c r="B3589">
        <f t="shared" si="59"/>
        <v>3550</v>
      </c>
    </row>
    <row r="3590" customHeight="1" spans="2:2">
      <c r="B3590">
        <f t="shared" si="59"/>
        <v>3551</v>
      </c>
    </row>
    <row r="3591" customHeight="1" spans="2:2">
      <c r="B3591">
        <f t="shared" si="59"/>
        <v>3552</v>
      </c>
    </row>
    <row r="3592" customHeight="1" spans="2:2">
      <c r="B3592">
        <f t="shared" si="59"/>
        <v>3553</v>
      </c>
    </row>
    <row r="3593" customHeight="1" spans="2:2">
      <c r="B3593">
        <f t="shared" si="59"/>
        <v>3554</v>
      </c>
    </row>
    <row r="3594" customHeight="1" spans="2:2">
      <c r="B3594">
        <f t="shared" si="59"/>
        <v>3555</v>
      </c>
    </row>
    <row r="3595" customHeight="1" spans="2:2">
      <c r="B3595">
        <f t="shared" si="59"/>
        <v>3556</v>
      </c>
    </row>
    <row r="3596" customHeight="1" spans="2:2">
      <c r="B3596">
        <f t="shared" si="59"/>
        <v>3557</v>
      </c>
    </row>
    <row r="3597" customHeight="1" spans="2:2">
      <c r="B3597">
        <f t="shared" si="59"/>
        <v>3558</v>
      </c>
    </row>
    <row r="3598" customHeight="1" spans="2:2">
      <c r="B3598">
        <f t="shared" si="59"/>
        <v>3559</v>
      </c>
    </row>
    <row r="3599" customHeight="1" spans="2:2">
      <c r="B3599">
        <f t="shared" si="59"/>
        <v>3560</v>
      </c>
    </row>
    <row r="3600" customHeight="1" spans="2:2">
      <c r="B3600">
        <f t="shared" si="59"/>
        <v>3561</v>
      </c>
    </row>
    <row r="3601" customHeight="1" spans="2:2">
      <c r="B3601">
        <f t="shared" si="59"/>
        <v>3562</v>
      </c>
    </row>
    <row r="3602" customHeight="1" spans="2:2">
      <c r="B3602">
        <f t="shared" si="59"/>
        <v>3563</v>
      </c>
    </row>
    <row r="3603" customHeight="1" spans="2:2">
      <c r="B3603">
        <f t="shared" si="59"/>
        <v>3564</v>
      </c>
    </row>
    <row r="3604" customHeight="1" spans="2:2">
      <c r="B3604">
        <f t="shared" si="59"/>
        <v>3565</v>
      </c>
    </row>
    <row r="3605" customHeight="1" spans="2:2">
      <c r="B3605">
        <f t="shared" si="59"/>
        <v>3566</v>
      </c>
    </row>
    <row r="3606" customHeight="1" spans="2:2">
      <c r="B3606">
        <f t="shared" si="59"/>
        <v>3567</v>
      </c>
    </row>
    <row r="3607" customHeight="1" spans="2:2">
      <c r="B3607">
        <f t="shared" si="59"/>
        <v>3568</v>
      </c>
    </row>
    <row r="3608" customHeight="1" spans="2:2">
      <c r="B3608">
        <f t="shared" si="59"/>
        <v>3569</v>
      </c>
    </row>
    <row r="3609" customHeight="1" spans="2:2">
      <c r="B3609">
        <f t="shared" si="59"/>
        <v>3570</v>
      </c>
    </row>
    <row r="3610" customHeight="1" spans="2:2">
      <c r="B3610">
        <f t="shared" si="59"/>
        <v>3571</v>
      </c>
    </row>
    <row r="3611" customHeight="1" spans="2:2">
      <c r="B3611">
        <f t="shared" si="59"/>
        <v>3572</v>
      </c>
    </row>
    <row r="3612" customHeight="1" spans="2:2">
      <c r="B3612">
        <f t="shared" si="59"/>
        <v>3573</v>
      </c>
    </row>
    <row r="3613" customHeight="1" spans="2:2">
      <c r="B3613">
        <f t="shared" si="59"/>
        <v>3574</v>
      </c>
    </row>
    <row r="3614" customHeight="1" spans="2:2">
      <c r="B3614">
        <f t="shared" si="59"/>
        <v>3575</v>
      </c>
    </row>
    <row r="3615" customHeight="1" spans="2:2">
      <c r="B3615">
        <f t="shared" si="59"/>
        <v>3576</v>
      </c>
    </row>
    <row r="3616" customHeight="1" spans="2:2">
      <c r="B3616">
        <f t="shared" si="59"/>
        <v>3577</v>
      </c>
    </row>
    <row r="3617" customHeight="1" spans="2:2">
      <c r="B3617">
        <f t="shared" si="59"/>
        <v>3578</v>
      </c>
    </row>
    <row r="3618" customHeight="1" spans="2:2">
      <c r="B3618">
        <f t="shared" si="59"/>
        <v>3579</v>
      </c>
    </row>
    <row r="3619" customHeight="1" spans="2:2">
      <c r="B3619">
        <f t="shared" si="59"/>
        <v>3580</v>
      </c>
    </row>
    <row r="3620" customHeight="1" spans="2:2">
      <c r="B3620">
        <f t="shared" si="59"/>
        <v>3581</v>
      </c>
    </row>
    <row r="3621" customHeight="1" spans="2:2">
      <c r="B3621">
        <f t="shared" si="59"/>
        <v>3582</v>
      </c>
    </row>
    <row r="3622" customHeight="1" spans="2:2">
      <c r="B3622">
        <f t="shared" si="59"/>
        <v>3583</v>
      </c>
    </row>
    <row r="3623" customHeight="1" spans="2:2">
      <c r="B3623">
        <f t="shared" si="59"/>
        <v>3584</v>
      </c>
    </row>
    <row r="3624" customHeight="1" spans="2:2">
      <c r="B3624">
        <f t="shared" ref="B3624:B3687" si="60">1+B3623</f>
        <v>3585</v>
      </c>
    </row>
    <row r="3625" customHeight="1" spans="2:2">
      <c r="B3625">
        <f t="shared" si="60"/>
        <v>3586</v>
      </c>
    </row>
    <row r="3626" customHeight="1" spans="2:2">
      <c r="B3626">
        <f t="shared" si="60"/>
        <v>3587</v>
      </c>
    </row>
    <row r="3627" customHeight="1" spans="2:2">
      <c r="B3627">
        <f t="shared" si="60"/>
        <v>3588</v>
      </c>
    </row>
    <row r="3628" customHeight="1" spans="2:2">
      <c r="B3628">
        <f t="shared" si="60"/>
        <v>3589</v>
      </c>
    </row>
    <row r="3629" customHeight="1" spans="2:2">
      <c r="B3629">
        <f t="shared" si="60"/>
        <v>3590</v>
      </c>
    </row>
    <row r="3630" customHeight="1" spans="2:2">
      <c r="B3630">
        <f t="shared" si="60"/>
        <v>3591</v>
      </c>
    </row>
    <row r="3631" customHeight="1" spans="2:2">
      <c r="B3631">
        <f t="shared" si="60"/>
        <v>3592</v>
      </c>
    </row>
    <row r="3632" customHeight="1" spans="2:2">
      <c r="B3632">
        <f t="shared" si="60"/>
        <v>3593</v>
      </c>
    </row>
    <row r="3633" customHeight="1" spans="2:2">
      <c r="B3633">
        <f t="shared" si="60"/>
        <v>3594</v>
      </c>
    </row>
    <row r="3634" customHeight="1" spans="2:2">
      <c r="B3634">
        <f t="shared" si="60"/>
        <v>3595</v>
      </c>
    </row>
    <row r="3635" customHeight="1" spans="2:2">
      <c r="B3635">
        <f t="shared" si="60"/>
        <v>3596</v>
      </c>
    </row>
    <row r="3636" customHeight="1" spans="2:2">
      <c r="B3636">
        <f t="shared" si="60"/>
        <v>3597</v>
      </c>
    </row>
    <row r="3637" customHeight="1" spans="2:2">
      <c r="B3637">
        <f t="shared" si="60"/>
        <v>3598</v>
      </c>
    </row>
    <row r="3638" customHeight="1" spans="2:2">
      <c r="B3638">
        <f t="shared" si="60"/>
        <v>3599</v>
      </c>
    </row>
    <row r="3639" customHeight="1" spans="2:2">
      <c r="B3639">
        <f t="shared" si="60"/>
        <v>3600</v>
      </c>
    </row>
    <row r="3640" customHeight="1" spans="2:2">
      <c r="B3640">
        <f t="shared" si="60"/>
        <v>3601</v>
      </c>
    </row>
    <row r="3641" customHeight="1" spans="2:2">
      <c r="B3641">
        <f t="shared" si="60"/>
        <v>3602</v>
      </c>
    </row>
    <row r="3642" customHeight="1" spans="2:2">
      <c r="B3642">
        <f t="shared" si="60"/>
        <v>3603</v>
      </c>
    </row>
    <row r="3643" customHeight="1" spans="2:2">
      <c r="B3643">
        <f t="shared" si="60"/>
        <v>3604</v>
      </c>
    </row>
    <row r="3644" customHeight="1" spans="2:2">
      <c r="B3644">
        <f t="shared" si="60"/>
        <v>3605</v>
      </c>
    </row>
    <row r="3645" customHeight="1" spans="2:2">
      <c r="B3645">
        <f t="shared" si="60"/>
        <v>3606</v>
      </c>
    </row>
    <row r="3646" customHeight="1" spans="2:2">
      <c r="B3646">
        <f t="shared" si="60"/>
        <v>3607</v>
      </c>
    </row>
    <row r="3647" customHeight="1" spans="2:2">
      <c r="B3647">
        <f t="shared" si="60"/>
        <v>3608</v>
      </c>
    </row>
    <row r="3648" customHeight="1" spans="2:2">
      <c r="B3648">
        <f t="shared" si="60"/>
        <v>3609</v>
      </c>
    </row>
    <row r="3649" customHeight="1" spans="2:2">
      <c r="B3649">
        <f t="shared" si="60"/>
        <v>3610</v>
      </c>
    </row>
    <row r="3650" customHeight="1" spans="2:2">
      <c r="B3650">
        <f t="shared" si="60"/>
        <v>3611</v>
      </c>
    </row>
    <row r="3651" customHeight="1" spans="2:2">
      <c r="B3651">
        <f t="shared" si="60"/>
        <v>3612</v>
      </c>
    </row>
    <row r="3652" customHeight="1" spans="2:2">
      <c r="B3652">
        <f t="shared" si="60"/>
        <v>3613</v>
      </c>
    </row>
    <row r="3653" customHeight="1" spans="2:2">
      <c r="B3653">
        <f t="shared" si="60"/>
        <v>3614</v>
      </c>
    </row>
    <row r="3654" customHeight="1" spans="2:2">
      <c r="B3654">
        <f t="shared" si="60"/>
        <v>3615</v>
      </c>
    </row>
    <row r="3655" customHeight="1" spans="2:2">
      <c r="B3655">
        <f t="shared" si="60"/>
        <v>3616</v>
      </c>
    </row>
    <row r="3656" customHeight="1" spans="2:2">
      <c r="B3656">
        <f t="shared" si="60"/>
        <v>3617</v>
      </c>
    </row>
    <row r="3657" customHeight="1" spans="2:2">
      <c r="B3657">
        <f t="shared" si="60"/>
        <v>3618</v>
      </c>
    </row>
    <row r="3658" customHeight="1" spans="2:2">
      <c r="B3658">
        <f t="shared" si="60"/>
        <v>3619</v>
      </c>
    </row>
    <row r="3659" customHeight="1" spans="2:2">
      <c r="B3659">
        <f t="shared" si="60"/>
        <v>3620</v>
      </c>
    </row>
    <row r="3660" customHeight="1" spans="2:2">
      <c r="B3660">
        <f t="shared" si="60"/>
        <v>3621</v>
      </c>
    </row>
    <row r="3661" customHeight="1" spans="2:2">
      <c r="B3661">
        <f t="shared" si="60"/>
        <v>3622</v>
      </c>
    </row>
    <row r="3662" customHeight="1" spans="2:2">
      <c r="B3662">
        <f t="shared" si="60"/>
        <v>3623</v>
      </c>
    </row>
    <row r="3663" customHeight="1" spans="2:2">
      <c r="B3663">
        <f t="shared" si="60"/>
        <v>3624</v>
      </c>
    </row>
    <row r="3664" customHeight="1" spans="2:2">
      <c r="B3664">
        <f t="shared" si="60"/>
        <v>3625</v>
      </c>
    </row>
    <row r="3665" customHeight="1" spans="2:2">
      <c r="B3665">
        <f t="shared" si="60"/>
        <v>3626</v>
      </c>
    </row>
    <row r="3666" customHeight="1" spans="2:2">
      <c r="B3666">
        <f t="shared" si="60"/>
        <v>3627</v>
      </c>
    </row>
    <row r="3667" customHeight="1" spans="2:2">
      <c r="B3667">
        <f t="shared" si="60"/>
        <v>3628</v>
      </c>
    </row>
    <row r="3668" customHeight="1" spans="2:2">
      <c r="B3668">
        <f t="shared" si="60"/>
        <v>3629</v>
      </c>
    </row>
    <row r="3669" customHeight="1" spans="2:2">
      <c r="B3669">
        <f t="shared" si="60"/>
        <v>3630</v>
      </c>
    </row>
    <row r="3670" customHeight="1" spans="2:2">
      <c r="B3670">
        <f t="shared" si="60"/>
        <v>3631</v>
      </c>
    </row>
    <row r="3671" customHeight="1" spans="2:2">
      <c r="B3671">
        <f t="shared" si="60"/>
        <v>3632</v>
      </c>
    </row>
    <row r="3672" customHeight="1" spans="2:2">
      <c r="B3672">
        <f t="shared" si="60"/>
        <v>3633</v>
      </c>
    </row>
    <row r="3673" customHeight="1" spans="2:2">
      <c r="B3673">
        <f t="shared" si="60"/>
        <v>3634</v>
      </c>
    </row>
    <row r="3674" customHeight="1" spans="2:2">
      <c r="B3674">
        <f t="shared" si="60"/>
        <v>3635</v>
      </c>
    </row>
    <row r="3675" customHeight="1" spans="2:2">
      <c r="B3675">
        <f t="shared" si="60"/>
        <v>3636</v>
      </c>
    </row>
    <row r="3676" customHeight="1" spans="2:2">
      <c r="B3676">
        <f t="shared" si="60"/>
        <v>3637</v>
      </c>
    </row>
    <row r="3677" customHeight="1" spans="2:2">
      <c r="B3677">
        <f t="shared" si="60"/>
        <v>3638</v>
      </c>
    </row>
    <row r="3678" customHeight="1" spans="2:2">
      <c r="B3678">
        <f t="shared" si="60"/>
        <v>3639</v>
      </c>
    </row>
    <row r="3679" customHeight="1" spans="2:2">
      <c r="B3679">
        <f t="shared" si="60"/>
        <v>3640</v>
      </c>
    </row>
    <row r="3680" customHeight="1" spans="2:2">
      <c r="B3680">
        <f t="shared" si="60"/>
        <v>3641</v>
      </c>
    </row>
    <row r="3681" customHeight="1" spans="2:2">
      <c r="B3681">
        <f t="shared" si="60"/>
        <v>3642</v>
      </c>
    </row>
    <row r="3682" customHeight="1" spans="2:2">
      <c r="B3682">
        <f t="shared" si="60"/>
        <v>3643</v>
      </c>
    </row>
    <row r="3683" customHeight="1" spans="2:2">
      <c r="B3683">
        <f t="shared" si="60"/>
        <v>3644</v>
      </c>
    </row>
    <row r="3684" customHeight="1" spans="2:2">
      <c r="B3684">
        <f t="shared" si="60"/>
        <v>3645</v>
      </c>
    </row>
    <row r="3685" customHeight="1" spans="2:2">
      <c r="B3685">
        <f t="shared" si="60"/>
        <v>3646</v>
      </c>
    </row>
    <row r="3686" customHeight="1" spans="2:2">
      <c r="B3686">
        <f t="shared" si="60"/>
        <v>3647</v>
      </c>
    </row>
    <row r="3687" customHeight="1" spans="2:2">
      <c r="B3687">
        <f t="shared" si="60"/>
        <v>3648</v>
      </c>
    </row>
    <row r="3688" customHeight="1" spans="2:2">
      <c r="B3688">
        <f t="shared" ref="B3688:B3751" si="61">1+B3687</f>
        <v>3649</v>
      </c>
    </row>
    <row r="3689" customHeight="1" spans="2:2">
      <c r="B3689">
        <f t="shared" si="61"/>
        <v>3650</v>
      </c>
    </row>
    <row r="3690" customHeight="1" spans="2:2">
      <c r="B3690">
        <f t="shared" si="61"/>
        <v>3651</v>
      </c>
    </row>
    <row r="3691" customHeight="1" spans="2:2">
      <c r="B3691">
        <f t="shared" si="61"/>
        <v>3652</v>
      </c>
    </row>
    <row r="3692" customHeight="1" spans="2:2">
      <c r="B3692">
        <f t="shared" si="61"/>
        <v>3653</v>
      </c>
    </row>
    <row r="3693" customHeight="1" spans="2:2">
      <c r="B3693">
        <f t="shared" si="61"/>
        <v>3654</v>
      </c>
    </row>
    <row r="3694" customHeight="1" spans="2:2">
      <c r="B3694">
        <f t="shared" si="61"/>
        <v>3655</v>
      </c>
    </row>
    <row r="3695" customHeight="1" spans="2:2">
      <c r="B3695">
        <f t="shared" si="61"/>
        <v>3656</v>
      </c>
    </row>
    <row r="3696" customHeight="1" spans="2:2">
      <c r="B3696">
        <f t="shared" si="61"/>
        <v>3657</v>
      </c>
    </row>
    <row r="3697" customHeight="1" spans="2:2">
      <c r="B3697">
        <f t="shared" si="61"/>
        <v>3658</v>
      </c>
    </row>
    <row r="3698" customHeight="1" spans="2:2">
      <c r="B3698">
        <f t="shared" si="61"/>
        <v>3659</v>
      </c>
    </row>
    <row r="3699" customHeight="1" spans="2:2">
      <c r="B3699">
        <f t="shared" si="61"/>
        <v>3660</v>
      </c>
    </row>
    <row r="3700" customHeight="1" spans="2:2">
      <c r="B3700">
        <f t="shared" si="61"/>
        <v>3661</v>
      </c>
    </row>
    <row r="3701" customHeight="1" spans="2:2">
      <c r="B3701">
        <f t="shared" si="61"/>
        <v>3662</v>
      </c>
    </row>
    <row r="3702" customHeight="1" spans="2:2">
      <c r="B3702">
        <f t="shared" si="61"/>
        <v>3663</v>
      </c>
    </row>
    <row r="3703" customHeight="1" spans="2:2">
      <c r="B3703">
        <f t="shared" si="61"/>
        <v>3664</v>
      </c>
    </row>
    <row r="3704" customHeight="1" spans="2:2">
      <c r="B3704">
        <f t="shared" si="61"/>
        <v>3665</v>
      </c>
    </row>
    <row r="3705" customHeight="1" spans="2:2">
      <c r="B3705">
        <f t="shared" si="61"/>
        <v>3666</v>
      </c>
    </row>
    <row r="3706" customHeight="1" spans="2:2">
      <c r="B3706">
        <f t="shared" si="61"/>
        <v>3667</v>
      </c>
    </row>
    <row r="3707" customHeight="1" spans="2:2">
      <c r="B3707">
        <f t="shared" si="61"/>
        <v>3668</v>
      </c>
    </row>
    <row r="3708" customHeight="1" spans="2:2">
      <c r="B3708">
        <f t="shared" si="61"/>
        <v>3669</v>
      </c>
    </row>
    <row r="3709" customHeight="1" spans="2:2">
      <c r="B3709">
        <f t="shared" si="61"/>
        <v>3670</v>
      </c>
    </row>
    <row r="3710" customHeight="1" spans="2:2">
      <c r="B3710">
        <f t="shared" si="61"/>
        <v>3671</v>
      </c>
    </row>
    <row r="3711" customHeight="1" spans="2:2">
      <c r="B3711">
        <f t="shared" si="61"/>
        <v>3672</v>
      </c>
    </row>
    <row r="3712" customHeight="1" spans="2:2">
      <c r="B3712">
        <f t="shared" si="61"/>
        <v>3673</v>
      </c>
    </row>
    <row r="3713" customHeight="1" spans="2:2">
      <c r="B3713">
        <f t="shared" si="61"/>
        <v>3674</v>
      </c>
    </row>
    <row r="3714" customHeight="1" spans="2:2">
      <c r="B3714">
        <f t="shared" si="61"/>
        <v>3675</v>
      </c>
    </row>
    <row r="3715" customHeight="1" spans="2:2">
      <c r="B3715">
        <f t="shared" si="61"/>
        <v>3676</v>
      </c>
    </row>
    <row r="3716" customHeight="1" spans="2:2">
      <c r="B3716">
        <f t="shared" si="61"/>
        <v>3677</v>
      </c>
    </row>
    <row r="3717" customHeight="1" spans="2:2">
      <c r="B3717">
        <f t="shared" si="61"/>
        <v>3678</v>
      </c>
    </row>
    <row r="3718" customHeight="1" spans="2:2">
      <c r="B3718">
        <f t="shared" si="61"/>
        <v>3679</v>
      </c>
    </row>
    <row r="3719" customHeight="1" spans="2:2">
      <c r="B3719">
        <f t="shared" si="61"/>
        <v>3680</v>
      </c>
    </row>
    <row r="3720" customHeight="1" spans="2:2">
      <c r="B3720">
        <f t="shared" si="61"/>
        <v>3681</v>
      </c>
    </row>
    <row r="3721" customHeight="1" spans="2:2">
      <c r="B3721">
        <f t="shared" si="61"/>
        <v>3682</v>
      </c>
    </row>
    <row r="3722" customHeight="1" spans="2:2">
      <c r="B3722">
        <f t="shared" si="61"/>
        <v>3683</v>
      </c>
    </row>
    <row r="3723" customHeight="1" spans="2:2">
      <c r="B3723">
        <f t="shared" si="61"/>
        <v>3684</v>
      </c>
    </row>
    <row r="3724" customHeight="1" spans="2:2">
      <c r="B3724">
        <f t="shared" si="61"/>
        <v>3685</v>
      </c>
    </row>
    <row r="3725" customHeight="1" spans="2:2">
      <c r="B3725">
        <f t="shared" si="61"/>
        <v>3686</v>
      </c>
    </row>
    <row r="3726" customHeight="1" spans="2:2">
      <c r="B3726">
        <f t="shared" si="61"/>
        <v>3687</v>
      </c>
    </row>
    <row r="3727" customHeight="1" spans="2:2">
      <c r="B3727">
        <f t="shared" si="61"/>
        <v>3688</v>
      </c>
    </row>
    <row r="3728" customHeight="1" spans="2:2">
      <c r="B3728">
        <f t="shared" si="61"/>
        <v>3689</v>
      </c>
    </row>
    <row r="3729" customHeight="1" spans="2:2">
      <c r="B3729">
        <f t="shared" si="61"/>
        <v>3690</v>
      </c>
    </row>
    <row r="3730" customHeight="1" spans="2:2">
      <c r="B3730">
        <f t="shared" si="61"/>
        <v>3691</v>
      </c>
    </row>
    <row r="3731" customHeight="1" spans="2:2">
      <c r="B3731">
        <f t="shared" si="61"/>
        <v>3692</v>
      </c>
    </row>
    <row r="3732" customHeight="1" spans="2:2">
      <c r="B3732">
        <f t="shared" si="61"/>
        <v>3693</v>
      </c>
    </row>
    <row r="3733" customHeight="1" spans="2:2">
      <c r="B3733">
        <f t="shared" si="61"/>
        <v>3694</v>
      </c>
    </row>
    <row r="3734" customHeight="1" spans="2:2">
      <c r="B3734">
        <f t="shared" si="61"/>
        <v>3695</v>
      </c>
    </row>
    <row r="3735" customHeight="1" spans="2:2">
      <c r="B3735">
        <f t="shared" si="61"/>
        <v>3696</v>
      </c>
    </row>
    <row r="3736" customHeight="1" spans="2:2">
      <c r="B3736">
        <f t="shared" si="61"/>
        <v>3697</v>
      </c>
    </row>
    <row r="3737" customHeight="1" spans="2:2">
      <c r="B3737">
        <f t="shared" si="61"/>
        <v>3698</v>
      </c>
    </row>
    <row r="3738" customHeight="1" spans="2:2">
      <c r="B3738">
        <f t="shared" si="61"/>
        <v>3699</v>
      </c>
    </row>
    <row r="3739" customHeight="1" spans="2:2">
      <c r="B3739">
        <f t="shared" si="61"/>
        <v>3700</v>
      </c>
    </row>
    <row r="3740" customHeight="1" spans="2:2">
      <c r="B3740">
        <f t="shared" si="61"/>
        <v>3701</v>
      </c>
    </row>
    <row r="3741" customHeight="1" spans="2:2">
      <c r="B3741">
        <f t="shared" si="61"/>
        <v>3702</v>
      </c>
    </row>
    <row r="3742" customHeight="1" spans="2:2">
      <c r="B3742">
        <f t="shared" si="61"/>
        <v>3703</v>
      </c>
    </row>
    <row r="3743" customHeight="1" spans="2:2">
      <c r="B3743">
        <f t="shared" si="61"/>
        <v>3704</v>
      </c>
    </row>
    <row r="3744" customHeight="1" spans="2:2">
      <c r="B3744">
        <f t="shared" si="61"/>
        <v>3705</v>
      </c>
    </row>
    <row r="3745" customHeight="1" spans="2:2">
      <c r="B3745">
        <f t="shared" si="61"/>
        <v>3706</v>
      </c>
    </row>
    <row r="3746" customHeight="1" spans="2:2">
      <c r="B3746">
        <f t="shared" si="61"/>
        <v>3707</v>
      </c>
    </row>
    <row r="3747" customHeight="1" spans="2:2">
      <c r="B3747">
        <f t="shared" si="61"/>
        <v>3708</v>
      </c>
    </row>
    <row r="3748" customHeight="1" spans="2:2">
      <c r="B3748">
        <f t="shared" si="61"/>
        <v>3709</v>
      </c>
    </row>
    <row r="3749" customHeight="1" spans="2:2">
      <c r="B3749">
        <f t="shared" si="61"/>
        <v>3710</v>
      </c>
    </row>
    <row r="3750" customHeight="1" spans="2:2">
      <c r="B3750">
        <f t="shared" si="61"/>
        <v>3711</v>
      </c>
    </row>
    <row r="3751" customHeight="1" spans="2:2">
      <c r="B3751">
        <f t="shared" si="61"/>
        <v>3712</v>
      </c>
    </row>
    <row r="3752" customHeight="1" spans="2:2">
      <c r="B3752">
        <f t="shared" ref="B3752:B3815" si="62">1+B3751</f>
        <v>3713</v>
      </c>
    </row>
    <row r="3753" customHeight="1" spans="2:2">
      <c r="B3753">
        <f t="shared" si="62"/>
        <v>3714</v>
      </c>
    </row>
    <row r="3754" customHeight="1" spans="2:2">
      <c r="B3754">
        <f t="shared" si="62"/>
        <v>3715</v>
      </c>
    </row>
    <row r="3755" customHeight="1" spans="2:2">
      <c r="B3755">
        <f t="shared" si="62"/>
        <v>3716</v>
      </c>
    </row>
    <row r="3756" customHeight="1" spans="2:2">
      <c r="B3756">
        <f t="shared" si="62"/>
        <v>3717</v>
      </c>
    </row>
    <row r="3757" customHeight="1" spans="2:2">
      <c r="B3757">
        <f t="shared" si="62"/>
        <v>3718</v>
      </c>
    </row>
    <row r="3758" customHeight="1" spans="2:2">
      <c r="B3758">
        <f t="shared" si="62"/>
        <v>3719</v>
      </c>
    </row>
    <row r="3759" customHeight="1" spans="2:2">
      <c r="B3759">
        <f t="shared" si="62"/>
        <v>3720</v>
      </c>
    </row>
    <row r="3760" customHeight="1" spans="2:2">
      <c r="B3760">
        <f t="shared" si="62"/>
        <v>3721</v>
      </c>
    </row>
    <row r="3761" customHeight="1" spans="2:2">
      <c r="B3761">
        <f t="shared" si="62"/>
        <v>3722</v>
      </c>
    </row>
    <row r="3762" customHeight="1" spans="2:2">
      <c r="B3762">
        <f t="shared" si="62"/>
        <v>3723</v>
      </c>
    </row>
    <row r="3763" customHeight="1" spans="2:2">
      <c r="B3763">
        <f t="shared" si="62"/>
        <v>3724</v>
      </c>
    </row>
    <row r="3764" customHeight="1" spans="2:2">
      <c r="B3764">
        <f t="shared" si="62"/>
        <v>3725</v>
      </c>
    </row>
    <row r="3765" customHeight="1" spans="2:2">
      <c r="B3765">
        <f t="shared" si="62"/>
        <v>3726</v>
      </c>
    </row>
    <row r="3766" customHeight="1" spans="2:2">
      <c r="B3766">
        <f t="shared" si="62"/>
        <v>3727</v>
      </c>
    </row>
    <row r="3767" customHeight="1" spans="2:2">
      <c r="B3767">
        <f t="shared" si="62"/>
        <v>3728</v>
      </c>
    </row>
    <row r="3768" customHeight="1" spans="2:2">
      <c r="B3768">
        <f t="shared" si="62"/>
        <v>3729</v>
      </c>
    </row>
    <row r="3769" customHeight="1" spans="2:2">
      <c r="B3769">
        <f t="shared" si="62"/>
        <v>3730</v>
      </c>
    </row>
    <row r="3770" customHeight="1" spans="2:2">
      <c r="B3770">
        <f t="shared" si="62"/>
        <v>3731</v>
      </c>
    </row>
    <row r="3771" customHeight="1" spans="2:2">
      <c r="B3771">
        <f t="shared" si="62"/>
        <v>3732</v>
      </c>
    </row>
    <row r="3772" customHeight="1" spans="2:2">
      <c r="B3772">
        <f t="shared" si="62"/>
        <v>3733</v>
      </c>
    </row>
    <row r="3773" customHeight="1" spans="2:2">
      <c r="B3773">
        <f t="shared" si="62"/>
        <v>3734</v>
      </c>
    </row>
    <row r="3774" customHeight="1" spans="2:2">
      <c r="B3774">
        <f t="shared" si="62"/>
        <v>3735</v>
      </c>
    </row>
    <row r="3775" customHeight="1" spans="2:2">
      <c r="B3775">
        <f t="shared" si="62"/>
        <v>3736</v>
      </c>
    </row>
    <row r="3776" customHeight="1" spans="2:2">
      <c r="B3776">
        <f t="shared" si="62"/>
        <v>3737</v>
      </c>
    </row>
    <row r="3777" customHeight="1" spans="2:2">
      <c r="B3777">
        <f t="shared" si="62"/>
        <v>3738</v>
      </c>
    </row>
    <row r="3778" customHeight="1" spans="2:2">
      <c r="B3778">
        <f t="shared" si="62"/>
        <v>3739</v>
      </c>
    </row>
    <row r="3779" customHeight="1" spans="2:2">
      <c r="B3779">
        <f t="shared" si="62"/>
        <v>3740</v>
      </c>
    </row>
    <row r="3780" customHeight="1" spans="2:2">
      <c r="B3780">
        <f t="shared" si="62"/>
        <v>3741</v>
      </c>
    </row>
    <row r="3781" customHeight="1" spans="2:2">
      <c r="B3781">
        <f t="shared" si="62"/>
        <v>3742</v>
      </c>
    </row>
    <row r="3782" customHeight="1" spans="2:2">
      <c r="B3782">
        <f t="shared" si="62"/>
        <v>3743</v>
      </c>
    </row>
    <row r="3783" customHeight="1" spans="2:2">
      <c r="B3783">
        <f t="shared" si="62"/>
        <v>3744</v>
      </c>
    </row>
    <row r="3784" customHeight="1" spans="2:2">
      <c r="B3784">
        <f t="shared" si="62"/>
        <v>3745</v>
      </c>
    </row>
    <row r="3785" customHeight="1" spans="2:2">
      <c r="B3785">
        <f t="shared" si="62"/>
        <v>3746</v>
      </c>
    </row>
    <row r="3786" customHeight="1" spans="2:2">
      <c r="B3786">
        <f t="shared" si="62"/>
        <v>3747</v>
      </c>
    </row>
    <row r="3787" customHeight="1" spans="2:2">
      <c r="B3787">
        <f t="shared" si="62"/>
        <v>3748</v>
      </c>
    </row>
    <row r="3788" customHeight="1" spans="2:2">
      <c r="B3788">
        <f t="shared" si="62"/>
        <v>3749</v>
      </c>
    </row>
    <row r="3789" customHeight="1" spans="2:2">
      <c r="B3789">
        <f t="shared" si="62"/>
        <v>3750</v>
      </c>
    </row>
    <row r="3790" customHeight="1" spans="2:2">
      <c r="B3790">
        <f t="shared" si="62"/>
        <v>3751</v>
      </c>
    </row>
    <row r="3791" customHeight="1" spans="2:2">
      <c r="B3791">
        <f t="shared" si="62"/>
        <v>3752</v>
      </c>
    </row>
    <row r="3792" customHeight="1" spans="2:2">
      <c r="B3792">
        <f t="shared" si="62"/>
        <v>3753</v>
      </c>
    </row>
    <row r="3793" customHeight="1" spans="2:2">
      <c r="B3793">
        <f t="shared" si="62"/>
        <v>3754</v>
      </c>
    </row>
    <row r="3794" customHeight="1" spans="2:2">
      <c r="B3794">
        <f t="shared" si="62"/>
        <v>3755</v>
      </c>
    </row>
    <row r="3795" customHeight="1" spans="2:2">
      <c r="B3795">
        <f t="shared" si="62"/>
        <v>3756</v>
      </c>
    </row>
    <row r="3796" customHeight="1" spans="2:2">
      <c r="B3796">
        <f t="shared" si="62"/>
        <v>3757</v>
      </c>
    </row>
    <row r="3797" customHeight="1" spans="2:2">
      <c r="B3797">
        <f t="shared" si="62"/>
        <v>3758</v>
      </c>
    </row>
    <row r="3798" customHeight="1" spans="2:2">
      <c r="B3798">
        <f t="shared" si="62"/>
        <v>3759</v>
      </c>
    </row>
    <row r="3799" customHeight="1" spans="2:2">
      <c r="B3799">
        <f t="shared" si="62"/>
        <v>3760</v>
      </c>
    </row>
    <row r="3800" customHeight="1" spans="2:2">
      <c r="B3800">
        <f t="shared" si="62"/>
        <v>3761</v>
      </c>
    </row>
    <row r="3801" customHeight="1" spans="2:2">
      <c r="B3801">
        <f t="shared" si="62"/>
        <v>3762</v>
      </c>
    </row>
    <row r="3802" customHeight="1" spans="2:2">
      <c r="B3802">
        <f t="shared" si="62"/>
        <v>3763</v>
      </c>
    </row>
    <row r="3803" customHeight="1" spans="2:2">
      <c r="B3803">
        <f t="shared" si="62"/>
        <v>3764</v>
      </c>
    </row>
    <row r="3804" customHeight="1" spans="2:2">
      <c r="B3804">
        <f t="shared" si="62"/>
        <v>3765</v>
      </c>
    </row>
    <row r="3805" customHeight="1" spans="2:2">
      <c r="B3805">
        <f t="shared" si="62"/>
        <v>3766</v>
      </c>
    </row>
    <row r="3806" customHeight="1" spans="2:2">
      <c r="B3806">
        <f t="shared" si="62"/>
        <v>3767</v>
      </c>
    </row>
    <row r="3807" customHeight="1" spans="2:2">
      <c r="B3807">
        <f t="shared" si="62"/>
        <v>3768</v>
      </c>
    </row>
    <row r="3808" customHeight="1" spans="2:2">
      <c r="B3808">
        <f t="shared" si="62"/>
        <v>3769</v>
      </c>
    </row>
    <row r="3809" customHeight="1" spans="2:2">
      <c r="B3809">
        <f t="shared" si="62"/>
        <v>3770</v>
      </c>
    </row>
    <row r="3810" customHeight="1" spans="2:2">
      <c r="B3810">
        <f t="shared" si="62"/>
        <v>3771</v>
      </c>
    </row>
    <row r="3811" customHeight="1" spans="2:2">
      <c r="B3811">
        <f t="shared" si="62"/>
        <v>3772</v>
      </c>
    </row>
    <row r="3812" customHeight="1" spans="2:2">
      <c r="B3812">
        <f t="shared" si="62"/>
        <v>3773</v>
      </c>
    </row>
    <row r="3813" customHeight="1" spans="2:2">
      <c r="B3813">
        <f t="shared" si="62"/>
        <v>3774</v>
      </c>
    </row>
    <row r="3814" customHeight="1" spans="2:2">
      <c r="B3814">
        <f t="shared" si="62"/>
        <v>3775</v>
      </c>
    </row>
    <row r="3815" customHeight="1" spans="2:2">
      <c r="B3815">
        <f t="shared" si="62"/>
        <v>3776</v>
      </c>
    </row>
    <row r="3816" customHeight="1" spans="2:2">
      <c r="B3816">
        <f t="shared" ref="B3816:B3879" si="63">1+B3815</f>
        <v>3777</v>
      </c>
    </row>
    <row r="3817" customHeight="1" spans="2:2">
      <c r="B3817">
        <f t="shared" si="63"/>
        <v>3778</v>
      </c>
    </row>
    <row r="3818" customHeight="1" spans="2:2">
      <c r="B3818">
        <f t="shared" si="63"/>
        <v>3779</v>
      </c>
    </row>
    <row r="3819" customHeight="1" spans="2:2">
      <c r="B3819">
        <f t="shared" si="63"/>
        <v>3780</v>
      </c>
    </row>
    <row r="3820" customHeight="1" spans="2:2">
      <c r="B3820">
        <f t="shared" si="63"/>
        <v>3781</v>
      </c>
    </row>
    <row r="3821" customHeight="1" spans="2:2">
      <c r="B3821">
        <f t="shared" si="63"/>
        <v>3782</v>
      </c>
    </row>
    <row r="3822" customHeight="1" spans="2:2">
      <c r="B3822">
        <f t="shared" si="63"/>
        <v>3783</v>
      </c>
    </row>
    <row r="3823" customHeight="1" spans="2:2">
      <c r="B3823">
        <f t="shared" si="63"/>
        <v>3784</v>
      </c>
    </row>
    <row r="3824" customHeight="1" spans="2:2">
      <c r="B3824">
        <f t="shared" si="63"/>
        <v>3785</v>
      </c>
    </row>
    <row r="3825" customHeight="1" spans="2:2">
      <c r="B3825">
        <f t="shared" si="63"/>
        <v>3786</v>
      </c>
    </row>
    <row r="3826" customHeight="1" spans="2:2">
      <c r="B3826">
        <f t="shared" si="63"/>
        <v>3787</v>
      </c>
    </row>
    <row r="3827" customHeight="1" spans="2:2">
      <c r="B3827">
        <f t="shared" si="63"/>
        <v>3788</v>
      </c>
    </row>
    <row r="3828" customHeight="1" spans="2:2">
      <c r="B3828">
        <f t="shared" si="63"/>
        <v>3789</v>
      </c>
    </row>
    <row r="3829" customHeight="1" spans="2:2">
      <c r="B3829">
        <f t="shared" si="63"/>
        <v>3790</v>
      </c>
    </row>
    <row r="3830" customHeight="1" spans="2:2">
      <c r="B3830">
        <f t="shared" si="63"/>
        <v>3791</v>
      </c>
    </row>
    <row r="3831" customHeight="1" spans="2:2">
      <c r="B3831">
        <f t="shared" si="63"/>
        <v>3792</v>
      </c>
    </row>
    <row r="3832" customHeight="1" spans="2:2">
      <c r="B3832">
        <f t="shared" si="63"/>
        <v>3793</v>
      </c>
    </row>
    <row r="3833" customHeight="1" spans="2:2">
      <c r="B3833">
        <f t="shared" si="63"/>
        <v>3794</v>
      </c>
    </row>
    <row r="3834" customHeight="1" spans="2:2">
      <c r="B3834">
        <f t="shared" si="63"/>
        <v>3795</v>
      </c>
    </row>
    <row r="3835" customHeight="1" spans="2:2">
      <c r="B3835">
        <f t="shared" si="63"/>
        <v>3796</v>
      </c>
    </row>
    <row r="3836" customHeight="1" spans="2:2">
      <c r="B3836">
        <f t="shared" si="63"/>
        <v>3797</v>
      </c>
    </row>
    <row r="3837" customHeight="1" spans="2:2">
      <c r="B3837">
        <f t="shared" si="63"/>
        <v>3798</v>
      </c>
    </row>
    <row r="3838" customHeight="1" spans="2:2">
      <c r="B3838">
        <f t="shared" si="63"/>
        <v>3799</v>
      </c>
    </row>
    <row r="3839" customHeight="1" spans="2:2">
      <c r="B3839">
        <f t="shared" si="63"/>
        <v>3800</v>
      </c>
    </row>
    <row r="3840" customHeight="1" spans="2:2">
      <c r="B3840">
        <f t="shared" si="63"/>
        <v>3801</v>
      </c>
    </row>
    <row r="3841" customHeight="1" spans="2:2">
      <c r="B3841">
        <f t="shared" si="63"/>
        <v>3802</v>
      </c>
    </row>
    <row r="3842" customHeight="1" spans="2:2">
      <c r="B3842">
        <f t="shared" si="63"/>
        <v>3803</v>
      </c>
    </row>
    <row r="3843" customHeight="1" spans="2:2">
      <c r="B3843">
        <f t="shared" si="63"/>
        <v>3804</v>
      </c>
    </row>
    <row r="3844" customHeight="1" spans="2:2">
      <c r="B3844">
        <f t="shared" si="63"/>
        <v>3805</v>
      </c>
    </row>
    <row r="3845" customHeight="1" spans="2:2">
      <c r="B3845">
        <f t="shared" si="63"/>
        <v>3806</v>
      </c>
    </row>
    <row r="3846" customHeight="1" spans="2:2">
      <c r="B3846">
        <f t="shared" si="63"/>
        <v>3807</v>
      </c>
    </row>
    <row r="3847" customHeight="1" spans="2:2">
      <c r="B3847">
        <f t="shared" si="63"/>
        <v>3808</v>
      </c>
    </row>
    <row r="3848" customHeight="1" spans="2:2">
      <c r="B3848">
        <f t="shared" si="63"/>
        <v>3809</v>
      </c>
    </row>
    <row r="3849" customHeight="1" spans="2:2">
      <c r="B3849">
        <f t="shared" si="63"/>
        <v>3810</v>
      </c>
    </row>
    <row r="3850" customHeight="1" spans="2:2">
      <c r="B3850">
        <f t="shared" si="63"/>
        <v>3811</v>
      </c>
    </row>
    <row r="3851" customHeight="1" spans="2:2">
      <c r="B3851">
        <f t="shared" si="63"/>
        <v>3812</v>
      </c>
    </row>
    <row r="3852" customHeight="1" spans="2:2">
      <c r="B3852">
        <f t="shared" si="63"/>
        <v>3813</v>
      </c>
    </row>
    <row r="3853" customHeight="1" spans="2:2">
      <c r="B3853">
        <f t="shared" si="63"/>
        <v>3814</v>
      </c>
    </row>
    <row r="3854" customHeight="1" spans="2:2">
      <c r="B3854">
        <f t="shared" si="63"/>
        <v>3815</v>
      </c>
    </row>
    <row r="3855" customHeight="1" spans="2:2">
      <c r="B3855">
        <f t="shared" si="63"/>
        <v>3816</v>
      </c>
    </row>
    <row r="3856" customHeight="1" spans="2:2">
      <c r="B3856">
        <f t="shared" si="63"/>
        <v>3817</v>
      </c>
    </row>
    <row r="3857" customHeight="1" spans="2:2">
      <c r="B3857">
        <f t="shared" si="63"/>
        <v>3818</v>
      </c>
    </row>
    <row r="3858" customHeight="1" spans="2:2">
      <c r="B3858">
        <f t="shared" si="63"/>
        <v>3819</v>
      </c>
    </row>
    <row r="3859" customHeight="1" spans="2:2">
      <c r="B3859">
        <f t="shared" si="63"/>
        <v>3820</v>
      </c>
    </row>
    <row r="3860" customHeight="1" spans="2:2">
      <c r="B3860">
        <f t="shared" si="63"/>
        <v>3821</v>
      </c>
    </row>
    <row r="3861" customHeight="1" spans="2:2">
      <c r="B3861">
        <f t="shared" si="63"/>
        <v>3822</v>
      </c>
    </row>
    <row r="3862" customHeight="1" spans="2:2">
      <c r="B3862">
        <f t="shared" si="63"/>
        <v>3823</v>
      </c>
    </row>
    <row r="3863" customHeight="1" spans="2:2">
      <c r="B3863">
        <f t="shared" si="63"/>
        <v>3824</v>
      </c>
    </row>
    <row r="3864" customHeight="1" spans="2:2">
      <c r="B3864">
        <f t="shared" si="63"/>
        <v>3825</v>
      </c>
    </row>
    <row r="3865" customHeight="1" spans="2:2">
      <c r="B3865">
        <f t="shared" si="63"/>
        <v>3826</v>
      </c>
    </row>
    <row r="3866" customHeight="1" spans="2:2">
      <c r="B3866">
        <f t="shared" si="63"/>
        <v>3827</v>
      </c>
    </row>
    <row r="3867" customHeight="1" spans="2:2">
      <c r="B3867">
        <f t="shared" si="63"/>
        <v>3828</v>
      </c>
    </row>
    <row r="3868" customHeight="1" spans="2:2">
      <c r="B3868">
        <f t="shared" si="63"/>
        <v>3829</v>
      </c>
    </row>
    <row r="3869" customHeight="1" spans="2:2">
      <c r="B3869">
        <f t="shared" si="63"/>
        <v>3830</v>
      </c>
    </row>
    <row r="3870" customHeight="1" spans="2:2">
      <c r="B3870">
        <f t="shared" si="63"/>
        <v>3831</v>
      </c>
    </row>
    <row r="3871" customHeight="1" spans="2:2">
      <c r="B3871">
        <f t="shared" si="63"/>
        <v>3832</v>
      </c>
    </row>
    <row r="3872" customHeight="1" spans="2:2">
      <c r="B3872">
        <f t="shared" si="63"/>
        <v>3833</v>
      </c>
    </row>
    <row r="3873" customHeight="1" spans="2:2">
      <c r="B3873">
        <f t="shared" si="63"/>
        <v>3834</v>
      </c>
    </row>
    <row r="3874" customHeight="1" spans="2:2">
      <c r="B3874">
        <f t="shared" si="63"/>
        <v>3835</v>
      </c>
    </row>
    <row r="3875" customHeight="1" spans="2:2">
      <c r="B3875">
        <f t="shared" si="63"/>
        <v>3836</v>
      </c>
    </row>
    <row r="3876" customHeight="1" spans="2:2">
      <c r="B3876">
        <f t="shared" si="63"/>
        <v>3837</v>
      </c>
    </row>
    <row r="3877" customHeight="1" spans="2:2">
      <c r="B3877">
        <f t="shared" si="63"/>
        <v>3838</v>
      </c>
    </row>
    <row r="3878" customHeight="1" spans="2:2">
      <c r="B3878">
        <f t="shared" si="63"/>
        <v>3839</v>
      </c>
    </row>
    <row r="3879" customHeight="1" spans="2:2">
      <c r="B3879">
        <f t="shared" si="63"/>
        <v>3840</v>
      </c>
    </row>
    <row r="3880" customHeight="1" spans="2:2">
      <c r="B3880">
        <f t="shared" ref="B3880:B3943" si="64">1+B3879</f>
        <v>3841</v>
      </c>
    </row>
    <row r="3881" customHeight="1" spans="2:2">
      <c r="B3881">
        <f t="shared" si="64"/>
        <v>3842</v>
      </c>
    </row>
    <row r="3882" customHeight="1" spans="2:2">
      <c r="B3882">
        <f t="shared" si="64"/>
        <v>3843</v>
      </c>
    </row>
    <row r="3883" customHeight="1" spans="2:2">
      <c r="B3883">
        <f t="shared" si="64"/>
        <v>3844</v>
      </c>
    </row>
    <row r="3884" customHeight="1" spans="2:2">
      <c r="B3884">
        <f t="shared" si="64"/>
        <v>3845</v>
      </c>
    </row>
    <row r="3885" customHeight="1" spans="2:2">
      <c r="B3885">
        <f t="shared" si="64"/>
        <v>3846</v>
      </c>
    </row>
    <row r="3886" customHeight="1" spans="2:2">
      <c r="B3886">
        <f t="shared" si="64"/>
        <v>3847</v>
      </c>
    </row>
    <row r="3887" customHeight="1" spans="2:2">
      <c r="B3887">
        <f t="shared" si="64"/>
        <v>3848</v>
      </c>
    </row>
    <row r="3888" customHeight="1" spans="2:2">
      <c r="B3888">
        <f t="shared" si="64"/>
        <v>3849</v>
      </c>
    </row>
    <row r="3889" customHeight="1" spans="2:2">
      <c r="B3889">
        <f t="shared" si="64"/>
        <v>3850</v>
      </c>
    </row>
    <row r="3890" customHeight="1" spans="2:2">
      <c r="B3890">
        <f t="shared" si="64"/>
        <v>3851</v>
      </c>
    </row>
    <row r="3891" customHeight="1" spans="2:2">
      <c r="B3891">
        <f t="shared" si="64"/>
        <v>3852</v>
      </c>
    </row>
    <row r="3892" customHeight="1" spans="2:2">
      <c r="B3892">
        <f t="shared" si="64"/>
        <v>3853</v>
      </c>
    </row>
    <row r="3893" customHeight="1" spans="2:2">
      <c r="B3893">
        <f t="shared" si="64"/>
        <v>3854</v>
      </c>
    </row>
    <row r="3894" customHeight="1" spans="2:2">
      <c r="B3894">
        <f t="shared" si="64"/>
        <v>3855</v>
      </c>
    </row>
    <row r="3895" customHeight="1" spans="2:2">
      <c r="B3895">
        <f t="shared" si="64"/>
        <v>3856</v>
      </c>
    </row>
    <row r="3896" customHeight="1" spans="2:2">
      <c r="B3896">
        <f t="shared" si="64"/>
        <v>3857</v>
      </c>
    </row>
    <row r="3897" customHeight="1" spans="2:2">
      <c r="B3897">
        <f t="shared" si="64"/>
        <v>3858</v>
      </c>
    </row>
    <row r="3898" customHeight="1" spans="2:2">
      <c r="B3898">
        <f t="shared" si="64"/>
        <v>3859</v>
      </c>
    </row>
    <row r="3899" customHeight="1" spans="2:2">
      <c r="B3899">
        <f t="shared" si="64"/>
        <v>3860</v>
      </c>
    </row>
    <row r="3900" customHeight="1" spans="2:2">
      <c r="B3900">
        <f t="shared" si="64"/>
        <v>3861</v>
      </c>
    </row>
    <row r="3901" customHeight="1" spans="2:2">
      <c r="B3901">
        <f t="shared" si="64"/>
        <v>3862</v>
      </c>
    </row>
    <row r="3902" customHeight="1" spans="2:2">
      <c r="B3902">
        <f t="shared" si="64"/>
        <v>3863</v>
      </c>
    </row>
    <row r="3903" customHeight="1" spans="2:2">
      <c r="B3903">
        <f t="shared" si="64"/>
        <v>3864</v>
      </c>
    </row>
    <row r="3904" customHeight="1" spans="2:2">
      <c r="B3904">
        <f t="shared" si="64"/>
        <v>3865</v>
      </c>
    </row>
    <row r="3905" customHeight="1" spans="2:2">
      <c r="B3905">
        <f t="shared" si="64"/>
        <v>3866</v>
      </c>
    </row>
    <row r="3906" customHeight="1" spans="2:2">
      <c r="B3906">
        <f t="shared" si="64"/>
        <v>3867</v>
      </c>
    </row>
    <row r="3907" customHeight="1" spans="2:2">
      <c r="B3907">
        <f t="shared" si="64"/>
        <v>3868</v>
      </c>
    </row>
    <row r="3908" customHeight="1" spans="2:2">
      <c r="B3908">
        <f t="shared" si="64"/>
        <v>3869</v>
      </c>
    </row>
    <row r="3909" customHeight="1" spans="2:2">
      <c r="B3909">
        <f t="shared" si="64"/>
        <v>3870</v>
      </c>
    </row>
    <row r="3910" customHeight="1" spans="2:2">
      <c r="B3910">
        <f t="shared" si="64"/>
        <v>3871</v>
      </c>
    </row>
    <row r="3911" customHeight="1" spans="2:2">
      <c r="B3911">
        <f t="shared" si="64"/>
        <v>3872</v>
      </c>
    </row>
    <row r="3912" customHeight="1" spans="2:2">
      <c r="B3912">
        <f t="shared" si="64"/>
        <v>3873</v>
      </c>
    </row>
    <row r="3913" customHeight="1" spans="2:2">
      <c r="B3913">
        <f t="shared" si="64"/>
        <v>3874</v>
      </c>
    </row>
    <row r="3914" customHeight="1" spans="2:2">
      <c r="B3914">
        <f t="shared" si="64"/>
        <v>3875</v>
      </c>
    </row>
    <row r="3915" customHeight="1" spans="2:2">
      <c r="B3915">
        <f t="shared" si="64"/>
        <v>3876</v>
      </c>
    </row>
    <row r="3916" customHeight="1" spans="2:2">
      <c r="B3916">
        <f t="shared" si="64"/>
        <v>3877</v>
      </c>
    </row>
    <row r="3917" customHeight="1" spans="2:2">
      <c r="B3917">
        <f t="shared" si="64"/>
        <v>3878</v>
      </c>
    </row>
    <row r="3918" customHeight="1" spans="2:2">
      <c r="B3918">
        <f t="shared" si="64"/>
        <v>3879</v>
      </c>
    </row>
    <row r="3919" customHeight="1" spans="2:2">
      <c r="B3919">
        <f t="shared" si="64"/>
        <v>3880</v>
      </c>
    </row>
    <row r="3920" customHeight="1" spans="2:2">
      <c r="B3920">
        <f t="shared" si="64"/>
        <v>3881</v>
      </c>
    </row>
    <row r="3921" customHeight="1" spans="2:2">
      <c r="B3921">
        <f t="shared" si="64"/>
        <v>3882</v>
      </c>
    </row>
    <row r="3922" customHeight="1" spans="2:2">
      <c r="B3922">
        <f t="shared" si="64"/>
        <v>3883</v>
      </c>
    </row>
    <row r="3923" customHeight="1" spans="2:2">
      <c r="B3923">
        <f t="shared" si="64"/>
        <v>3884</v>
      </c>
    </row>
    <row r="3924" customHeight="1" spans="2:2">
      <c r="B3924">
        <f t="shared" si="64"/>
        <v>3885</v>
      </c>
    </row>
    <row r="3925" customHeight="1" spans="2:2">
      <c r="B3925">
        <f t="shared" si="64"/>
        <v>3886</v>
      </c>
    </row>
    <row r="3926" customHeight="1" spans="2:2">
      <c r="B3926">
        <f t="shared" si="64"/>
        <v>3887</v>
      </c>
    </row>
    <row r="3927" customHeight="1" spans="2:2">
      <c r="B3927">
        <f t="shared" si="64"/>
        <v>3888</v>
      </c>
    </row>
    <row r="3928" customHeight="1" spans="2:2">
      <c r="B3928">
        <f t="shared" si="64"/>
        <v>3889</v>
      </c>
    </row>
    <row r="3929" customHeight="1" spans="2:2">
      <c r="B3929">
        <f t="shared" si="64"/>
        <v>3890</v>
      </c>
    </row>
    <row r="3930" customHeight="1" spans="2:2">
      <c r="B3930">
        <f t="shared" si="64"/>
        <v>3891</v>
      </c>
    </row>
    <row r="3931" customHeight="1" spans="2:2">
      <c r="B3931">
        <f t="shared" si="64"/>
        <v>3892</v>
      </c>
    </row>
    <row r="3932" customHeight="1" spans="2:2">
      <c r="B3932">
        <f t="shared" si="64"/>
        <v>3893</v>
      </c>
    </row>
    <row r="3933" customHeight="1" spans="2:2">
      <c r="B3933">
        <f t="shared" si="64"/>
        <v>3894</v>
      </c>
    </row>
    <row r="3934" customHeight="1" spans="2:2">
      <c r="B3934">
        <f t="shared" si="64"/>
        <v>3895</v>
      </c>
    </row>
    <row r="3935" customHeight="1" spans="2:2">
      <c r="B3935">
        <f t="shared" si="64"/>
        <v>3896</v>
      </c>
    </row>
    <row r="3936" customHeight="1" spans="2:2">
      <c r="B3936">
        <f t="shared" si="64"/>
        <v>3897</v>
      </c>
    </row>
    <row r="3937" customHeight="1" spans="2:2">
      <c r="B3937">
        <f t="shared" si="64"/>
        <v>3898</v>
      </c>
    </row>
    <row r="3938" customHeight="1" spans="2:2">
      <c r="B3938">
        <f t="shared" si="64"/>
        <v>3899</v>
      </c>
    </row>
    <row r="3939" customHeight="1" spans="2:2">
      <c r="B3939">
        <f t="shared" si="64"/>
        <v>3900</v>
      </c>
    </row>
    <row r="3940" customHeight="1" spans="2:2">
      <c r="B3940">
        <f t="shared" si="64"/>
        <v>3901</v>
      </c>
    </row>
    <row r="3941" customHeight="1" spans="2:2">
      <c r="B3941">
        <f t="shared" si="64"/>
        <v>3902</v>
      </c>
    </row>
    <row r="3942" customHeight="1" spans="2:2">
      <c r="B3942">
        <f t="shared" si="64"/>
        <v>3903</v>
      </c>
    </row>
    <row r="3943" customHeight="1" spans="2:2">
      <c r="B3943">
        <f t="shared" si="64"/>
        <v>3904</v>
      </c>
    </row>
    <row r="3944" customHeight="1" spans="2:2">
      <c r="B3944">
        <f t="shared" ref="B3944:B4007" si="65">1+B3943</f>
        <v>3905</v>
      </c>
    </row>
    <row r="3945" customHeight="1" spans="2:2">
      <c r="B3945">
        <f t="shared" si="65"/>
        <v>3906</v>
      </c>
    </row>
    <row r="3946" customHeight="1" spans="2:2">
      <c r="B3946">
        <f t="shared" si="65"/>
        <v>3907</v>
      </c>
    </row>
    <row r="3947" customHeight="1" spans="2:2">
      <c r="B3947">
        <f t="shared" si="65"/>
        <v>3908</v>
      </c>
    </row>
    <row r="3948" customHeight="1" spans="2:2">
      <c r="B3948">
        <f t="shared" si="65"/>
        <v>3909</v>
      </c>
    </row>
    <row r="3949" customHeight="1" spans="2:2">
      <c r="B3949">
        <f t="shared" si="65"/>
        <v>3910</v>
      </c>
    </row>
    <row r="3950" customHeight="1" spans="2:2">
      <c r="B3950">
        <f t="shared" si="65"/>
        <v>3911</v>
      </c>
    </row>
    <row r="3951" customHeight="1" spans="2:2">
      <c r="B3951">
        <f t="shared" si="65"/>
        <v>3912</v>
      </c>
    </row>
    <row r="3952" customHeight="1" spans="2:2">
      <c r="B3952">
        <f t="shared" si="65"/>
        <v>3913</v>
      </c>
    </row>
    <row r="3953" customHeight="1" spans="2:2">
      <c r="B3953">
        <f t="shared" si="65"/>
        <v>3914</v>
      </c>
    </row>
    <row r="3954" customHeight="1" spans="2:2">
      <c r="B3954">
        <f t="shared" si="65"/>
        <v>3915</v>
      </c>
    </row>
    <row r="3955" customHeight="1" spans="2:2">
      <c r="B3955">
        <f t="shared" si="65"/>
        <v>3916</v>
      </c>
    </row>
    <row r="3956" customHeight="1" spans="2:2">
      <c r="B3956">
        <f t="shared" si="65"/>
        <v>3917</v>
      </c>
    </row>
    <row r="3957" customHeight="1" spans="2:2">
      <c r="B3957">
        <f t="shared" si="65"/>
        <v>3918</v>
      </c>
    </row>
    <row r="3958" customHeight="1" spans="2:2">
      <c r="B3958">
        <f t="shared" si="65"/>
        <v>3919</v>
      </c>
    </row>
    <row r="3959" customHeight="1" spans="2:2">
      <c r="B3959">
        <f t="shared" si="65"/>
        <v>3920</v>
      </c>
    </row>
    <row r="3960" customHeight="1" spans="2:2">
      <c r="B3960">
        <f t="shared" si="65"/>
        <v>3921</v>
      </c>
    </row>
    <row r="3961" customHeight="1" spans="2:2">
      <c r="B3961">
        <f t="shared" si="65"/>
        <v>3922</v>
      </c>
    </row>
    <row r="3962" customHeight="1" spans="2:2">
      <c r="B3962">
        <f t="shared" si="65"/>
        <v>3923</v>
      </c>
    </row>
    <row r="3963" customHeight="1" spans="2:2">
      <c r="B3963">
        <f t="shared" si="65"/>
        <v>3924</v>
      </c>
    </row>
    <row r="3964" customHeight="1" spans="2:2">
      <c r="B3964">
        <f t="shared" si="65"/>
        <v>3925</v>
      </c>
    </row>
    <row r="3965" customHeight="1" spans="2:2">
      <c r="B3965">
        <f t="shared" si="65"/>
        <v>3926</v>
      </c>
    </row>
    <row r="3966" customHeight="1" spans="2:2">
      <c r="B3966">
        <f t="shared" si="65"/>
        <v>3927</v>
      </c>
    </row>
    <row r="3967" customHeight="1" spans="2:2">
      <c r="B3967">
        <f t="shared" si="65"/>
        <v>3928</v>
      </c>
    </row>
    <row r="3968" customHeight="1" spans="2:2">
      <c r="B3968">
        <f t="shared" si="65"/>
        <v>3929</v>
      </c>
    </row>
    <row r="3969" customHeight="1" spans="2:2">
      <c r="B3969">
        <f t="shared" si="65"/>
        <v>3930</v>
      </c>
    </row>
    <row r="3970" customHeight="1" spans="2:2">
      <c r="B3970">
        <f t="shared" si="65"/>
        <v>3931</v>
      </c>
    </row>
    <row r="3971" customHeight="1" spans="2:2">
      <c r="B3971">
        <f t="shared" si="65"/>
        <v>3932</v>
      </c>
    </row>
    <row r="3972" customHeight="1" spans="2:2">
      <c r="B3972">
        <f t="shared" si="65"/>
        <v>3933</v>
      </c>
    </row>
    <row r="3973" customHeight="1" spans="2:2">
      <c r="B3973">
        <f t="shared" si="65"/>
        <v>3934</v>
      </c>
    </row>
    <row r="3974" customHeight="1" spans="2:2">
      <c r="B3974">
        <f t="shared" si="65"/>
        <v>3935</v>
      </c>
    </row>
    <row r="3975" customHeight="1" spans="2:2">
      <c r="B3975">
        <f t="shared" si="65"/>
        <v>3936</v>
      </c>
    </row>
    <row r="3976" customHeight="1" spans="2:2">
      <c r="B3976">
        <f t="shared" si="65"/>
        <v>3937</v>
      </c>
    </row>
    <row r="3977" customHeight="1" spans="2:2">
      <c r="B3977">
        <f t="shared" si="65"/>
        <v>3938</v>
      </c>
    </row>
    <row r="3978" customHeight="1" spans="2:2">
      <c r="B3978">
        <f t="shared" si="65"/>
        <v>3939</v>
      </c>
    </row>
    <row r="3979" customHeight="1" spans="2:2">
      <c r="B3979">
        <f t="shared" si="65"/>
        <v>3940</v>
      </c>
    </row>
    <row r="3980" customHeight="1" spans="2:2">
      <c r="B3980">
        <f t="shared" si="65"/>
        <v>3941</v>
      </c>
    </row>
    <row r="3981" customHeight="1" spans="2:2">
      <c r="B3981">
        <f t="shared" si="65"/>
        <v>3942</v>
      </c>
    </row>
    <row r="3982" customHeight="1" spans="2:2">
      <c r="B3982">
        <f t="shared" si="65"/>
        <v>3943</v>
      </c>
    </row>
    <row r="3983" customHeight="1" spans="2:2">
      <c r="B3983">
        <f t="shared" si="65"/>
        <v>3944</v>
      </c>
    </row>
    <row r="3984" customHeight="1" spans="2:2">
      <c r="B3984">
        <f t="shared" si="65"/>
        <v>3945</v>
      </c>
    </row>
    <row r="3985" customHeight="1" spans="2:2">
      <c r="B3985">
        <f t="shared" si="65"/>
        <v>3946</v>
      </c>
    </row>
    <row r="3986" customHeight="1" spans="2:2">
      <c r="B3986">
        <f t="shared" si="65"/>
        <v>3947</v>
      </c>
    </row>
    <row r="3987" customHeight="1" spans="2:2">
      <c r="B3987">
        <f t="shared" si="65"/>
        <v>3948</v>
      </c>
    </row>
    <row r="3988" customHeight="1" spans="2:2">
      <c r="B3988">
        <f t="shared" si="65"/>
        <v>3949</v>
      </c>
    </row>
    <row r="3989" customHeight="1" spans="2:2">
      <c r="B3989">
        <f t="shared" si="65"/>
        <v>3950</v>
      </c>
    </row>
    <row r="3990" customHeight="1" spans="2:2">
      <c r="B3990">
        <f t="shared" si="65"/>
        <v>3951</v>
      </c>
    </row>
    <row r="3991" customHeight="1" spans="2:2">
      <c r="B3991">
        <f t="shared" si="65"/>
        <v>3952</v>
      </c>
    </row>
    <row r="3992" customHeight="1" spans="2:2">
      <c r="B3992">
        <f t="shared" si="65"/>
        <v>3953</v>
      </c>
    </row>
    <row r="3993" customHeight="1" spans="2:2">
      <c r="B3993">
        <f t="shared" si="65"/>
        <v>3954</v>
      </c>
    </row>
    <row r="3994" customHeight="1" spans="2:2">
      <c r="B3994">
        <f t="shared" si="65"/>
        <v>3955</v>
      </c>
    </row>
    <row r="3995" customHeight="1" spans="2:2">
      <c r="B3995">
        <f t="shared" si="65"/>
        <v>3956</v>
      </c>
    </row>
    <row r="3996" customHeight="1" spans="2:2">
      <c r="B3996">
        <f t="shared" si="65"/>
        <v>3957</v>
      </c>
    </row>
    <row r="3997" customHeight="1" spans="2:2">
      <c r="B3997">
        <f t="shared" si="65"/>
        <v>3958</v>
      </c>
    </row>
    <row r="3998" customHeight="1" spans="2:2">
      <c r="B3998">
        <f t="shared" si="65"/>
        <v>3959</v>
      </c>
    </row>
    <row r="3999" customHeight="1" spans="2:2">
      <c r="B3999">
        <f t="shared" si="65"/>
        <v>3960</v>
      </c>
    </row>
    <row r="4000" customHeight="1" spans="2:2">
      <c r="B4000">
        <f t="shared" si="65"/>
        <v>3961</v>
      </c>
    </row>
    <row r="4001" customHeight="1" spans="2:2">
      <c r="B4001">
        <f t="shared" si="65"/>
        <v>3962</v>
      </c>
    </row>
    <row r="4002" customHeight="1" spans="2:2">
      <c r="B4002">
        <f t="shared" si="65"/>
        <v>3963</v>
      </c>
    </row>
    <row r="4003" customHeight="1" spans="2:2">
      <c r="B4003">
        <f t="shared" si="65"/>
        <v>3964</v>
      </c>
    </row>
    <row r="4004" customHeight="1" spans="2:2">
      <c r="B4004">
        <f t="shared" si="65"/>
        <v>3965</v>
      </c>
    </row>
    <row r="4005" customHeight="1" spans="2:2">
      <c r="B4005">
        <f t="shared" si="65"/>
        <v>3966</v>
      </c>
    </row>
    <row r="4006" customHeight="1" spans="2:2">
      <c r="B4006">
        <f t="shared" si="65"/>
        <v>3967</v>
      </c>
    </row>
    <row r="4007" customHeight="1" spans="2:2">
      <c r="B4007">
        <f t="shared" si="65"/>
        <v>3968</v>
      </c>
    </row>
    <row r="4008" customHeight="1" spans="2:2">
      <c r="B4008">
        <f t="shared" ref="B4008:B4071" si="66">1+B4007</f>
        <v>3969</v>
      </c>
    </row>
    <row r="4009" customHeight="1" spans="2:2">
      <c r="B4009">
        <f t="shared" si="66"/>
        <v>3970</v>
      </c>
    </row>
    <row r="4010" customHeight="1" spans="2:2">
      <c r="B4010">
        <f t="shared" si="66"/>
        <v>3971</v>
      </c>
    </row>
    <row r="4011" customHeight="1" spans="2:2">
      <c r="B4011">
        <f t="shared" si="66"/>
        <v>3972</v>
      </c>
    </row>
    <row r="4012" customHeight="1" spans="2:2">
      <c r="B4012">
        <f t="shared" si="66"/>
        <v>3973</v>
      </c>
    </row>
    <row r="4013" customHeight="1" spans="2:2">
      <c r="B4013">
        <f t="shared" si="66"/>
        <v>3974</v>
      </c>
    </row>
    <row r="4014" customHeight="1" spans="2:2">
      <c r="B4014">
        <f t="shared" si="66"/>
        <v>3975</v>
      </c>
    </row>
    <row r="4015" customHeight="1" spans="2:2">
      <c r="B4015">
        <f t="shared" si="66"/>
        <v>3976</v>
      </c>
    </row>
    <row r="4016" customHeight="1" spans="2:2">
      <c r="B4016">
        <f t="shared" si="66"/>
        <v>3977</v>
      </c>
    </row>
    <row r="4017" customHeight="1" spans="2:2">
      <c r="B4017">
        <f t="shared" si="66"/>
        <v>3978</v>
      </c>
    </row>
    <row r="4018" customHeight="1" spans="2:2">
      <c r="B4018">
        <f t="shared" si="66"/>
        <v>3979</v>
      </c>
    </row>
    <row r="4019" customHeight="1" spans="2:2">
      <c r="B4019">
        <f t="shared" si="66"/>
        <v>3980</v>
      </c>
    </row>
    <row r="4020" customHeight="1" spans="2:2">
      <c r="B4020">
        <f t="shared" si="66"/>
        <v>3981</v>
      </c>
    </row>
    <row r="4021" customHeight="1" spans="2:2">
      <c r="B4021">
        <f t="shared" si="66"/>
        <v>3982</v>
      </c>
    </row>
    <row r="4022" customHeight="1" spans="2:2">
      <c r="B4022">
        <f t="shared" si="66"/>
        <v>3983</v>
      </c>
    </row>
    <row r="4023" customHeight="1" spans="2:2">
      <c r="B4023">
        <f t="shared" si="66"/>
        <v>3984</v>
      </c>
    </row>
    <row r="4024" customHeight="1" spans="2:2">
      <c r="B4024">
        <f t="shared" si="66"/>
        <v>3985</v>
      </c>
    </row>
    <row r="4025" customHeight="1" spans="2:2">
      <c r="B4025">
        <f t="shared" si="66"/>
        <v>3986</v>
      </c>
    </row>
    <row r="4026" customHeight="1" spans="2:2">
      <c r="B4026">
        <f t="shared" si="66"/>
        <v>3987</v>
      </c>
    </row>
    <row r="4027" customHeight="1" spans="2:2">
      <c r="B4027">
        <f t="shared" si="66"/>
        <v>3988</v>
      </c>
    </row>
    <row r="4028" customHeight="1" spans="2:2">
      <c r="B4028">
        <f t="shared" si="66"/>
        <v>3989</v>
      </c>
    </row>
    <row r="4029" customHeight="1" spans="2:2">
      <c r="B4029">
        <f t="shared" si="66"/>
        <v>3990</v>
      </c>
    </row>
    <row r="4030" customHeight="1" spans="2:2">
      <c r="B4030">
        <f t="shared" si="66"/>
        <v>3991</v>
      </c>
    </row>
    <row r="4031" customHeight="1" spans="2:2">
      <c r="B4031">
        <f t="shared" si="66"/>
        <v>3992</v>
      </c>
    </row>
    <row r="4032" customHeight="1" spans="2:2">
      <c r="B4032">
        <f t="shared" si="66"/>
        <v>3993</v>
      </c>
    </row>
    <row r="4033" customHeight="1" spans="2:2">
      <c r="B4033">
        <f t="shared" si="66"/>
        <v>3994</v>
      </c>
    </row>
    <row r="4034" customHeight="1" spans="2:2">
      <c r="B4034">
        <f t="shared" si="66"/>
        <v>3995</v>
      </c>
    </row>
    <row r="4035" customHeight="1" spans="2:2">
      <c r="B4035">
        <f t="shared" si="66"/>
        <v>3996</v>
      </c>
    </row>
    <row r="4036" customHeight="1" spans="2:2">
      <c r="B4036">
        <f t="shared" si="66"/>
        <v>3997</v>
      </c>
    </row>
    <row r="4037" customHeight="1" spans="2:2">
      <c r="B4037">
        <f t="shared" si="66"/>
        <v>3998</v>
      </c>
    </row>
    <row r="4038" customHeight="1" spans="2:2">
      <c r="B4038">
        <f t="shared" si="66"/>
        <v>3999</v>
      </c>
    </row>
    <row r="4039" customHeight="1" spans="2:2">
      <c r="B4039">
        <f t="shared" si="66"/>
        <v>4000</v>
      </c>
    </row>
    <row r="4040" customHeight="1" spans="2:2">
      <c r="B4040">
        <f t="shared" si="66"/>
        <v>4001</v>
      </c>
    </row>
    <row r="4041" customHeight="1" spans="2:2">
      <c r="B4041">
        <f t="shared" si="66"/>
        <v>4002</v>
      </c>
    </row>
    <row r="4042" customHeight="1" spans="2:2">
      <c r="B4042">
        <f t="shared" si="66"/>
        <v>4003</v>
      </c>
    </row>
    <row r="4043" customHeight="1" spans="2:2">
      <c r="B4043">
        <f t="shared" si="66"/>
        <v>4004</v>
      </c>
    </row>
    <row r="4044" customHeight="1" spans="2:2">
      <c r="B4044">
        <f t="shared" si="66"/>
        <v>4005</v>
      </c>
    </row>
    <row r="4045" customHeight="1" spans="2:2">
      <c r="B4045">
        <f t="shared" si="66"/>
        <v>4006</v>
      </c>
    </row>
    <row r="4046" customHeight="1" spans="2:2">
      <c r="B4046">
        <f t="shared" si="66"/>
        <v>4007</v>
      </c>
    </row>
    <row r="4047" customHeight="1" spans="2:2">
      <c r="B4047">
        <f t="shared" si="66"/>
        <v>4008</v>
      </c>
    </row>
    <row r="4048" customHeight="1" spans="2:2">
      <c r="B4048">
        <f t="shared" si="66"/>
        <v>4009</v>
      </c>
    </row>
    <row r="4049" customHeight="1" spans="2:2">
      <c r="B4049">
        <f t="shared" si="66"/>
        <v>4010</v>
      </c>
    </row>
    <row r="4050" customHeight="1" spans="2:2">
      <c r="B4050">
        <f t="shared" si="66"/>
        <v>4011</v>
      </c>
    </row>
    <row r="4051" customHeight="1" spans="2:2">
      <c r="B4051">
        <f t="shared" si="66"/>
        <v>4012</v>
      </c>
    </row>
    <row r="4052" customHeight="1" spans="2:2">
      <c r="B4052">
        <f t="shared" si="66"/>
        <v>4013</v>
      </c>
    </row>
    <row r="4053" customHeight="1" spans="2:2">
      <c r="B4053">
        <f t="shared" si="66"/>
        <v>4014</v>
      </c>
    </row>
    <row r="4054" customHeight="1" spans="2:2">
      <c r="B4054">
        <f t="shared" si="66"/>
        <v>4015</v>
      </c>
    </row>
    <row r="4055" customHeight="1" spans="2:2">
      <c r="B4055">
        <f t="shared" si="66"/>
        <v>4016</v>
      </c>
    </row>
    <row r="4056" customHeight="1" spans="2:2">
      <c r="B4056">
        <f t="shared" si="66"/>
        <v>4017</v>
      </c>
    </row>
    <row r="4057" customHeight="1" spans="2:2">
      <c r="B4057">
        <f t="shared" si="66"/>
        <v>4018</v>
      </c>
    </row>
    <row r="4058" customHeight="1" spans="2:2">
      <c r="B4058">
        <f t="shared" si="66"/>
        <v>4019</v>
      </c>
    </row>
    <row r="4059" customHeight="1" spans="2:2">
      <c r="B4059">
        <f t="shared" si="66"/>
        <v>4020</v>
      </c>
    </row>
    <row r="4060" customHeight="1" spans="2:2">
      <c r="B4060">
        <f t="shared" si="66"/>
        <v>4021</v>
      </c>
    </row>
    <row r="4061" customHeight="1" spans="2:2">
      <c r="B4061">
        <f t="shared" si="66"/>
        <v>4022</v>
      </c>
    </row>
    <row r="4062" customHeight="1" spans="2:2">
      <c r="B4062">
        <f t="shared" si="66"/>
        <v>4023</v>
      </c>
    </row>
    <row r="4063" customHeight="1" spans="2:2">
      <c r="B4063">
        <f t="shared" si="66"/>
        <v>4024</v>
      </c>
    </row>
    <row r="4064" customHeight="1" spans="2:2">
      <c r="B4064">
        <f t="shared" si="66"/>
        <v>4025</v>
      </c>
    </row>
    <row r="4065" customHeight="1" spans="2:2">
      <c r="B4065">
        <f t="shared" si="66"/>
        <v>4026</v>
      </c>
    </row>
    <row r="4066" customHeight="1" spans="2:2">
      <c r="B4066">
        <f t="shared" si="66"/>
        <v>4027</v>
      </c>
    </row>
    <row r="4067" customHeight="1" spans="2:2">
      <c r="B4067">
        <f t="shared" si="66"/>
        <v>4028</v>
      </c>
    </row>
    <row r="4068" customHeight="1" spans="2:2">
      <c r="B4068">
        <f t="shared" si="66"/>
        <v>4029</v>
      </c>
    </row>
    <row r="4069" customHeight="1" spans="2:2">
      <c r="B4069">
        <f t="shared" si="66"/>
        <v>4030</v>
      </c>
    </row>
    <row r="4070" customHeight="1" spans="2:2">
      <c r="B4070">
        <f t="shared" si="66"/>
        <v>4031</v>
      </c>
    </row>
    <row r="4071" customHeight="1" spans="2:2">
      <c r="B4071">
        <f t="shared" si="66"/>
        <v>4032</v>
      </c>
    </row>
    <row r="4072" customHeight="1" spans="2:2">
      <c r="B4072">
        <f t="shared" ref="B4072:B4135" si="67">1+B4071</f>
        <v>4033</v>
      </c>
    </row>
    <row r="4073" customHeight="1" spans="2:2">
      <c r="B4073">
        <f t="shared" si="67"/>
        <v>4034</v>
      </c>
    </row>
    <row r="4074" customHeight="1" spans="2:2">
      <c r="B4074">
        <f t="shared" si="67"/>
        <v>4035</v>
      </c>
    </row>
    <row r="4075" customHeight="1" spans="2:2">
      <c r="B4075">
        <f t="shared" si="67"/>
        <v>4036</v>
      </c>
    </row>
    <row r="4076" customHeight="1" spans="2:2">
      <c r="B4076">
        <f t="shared" si="67"/>
        <v>4037</v>
      </c>
    </row>
    <row r="4077" customHeight="1" spans="2:2">
      <c r="B4077">
        <f t="shared" si="67"/>
        <v>4038</v>
      </c>
    </row>
    <row r="4078" customHeight="1" spans="2:2">
      <c r="B4078">
        <f t="shared" si="67"/>
        <v>4039</v>
      </c>
    </row>
    <row r="4079" customHeight="1" spans="2:2">
      <c r="B4079">
        <f t="shared" si="67"/>
        <v>4040</v>
      </c>
    </row>
    <row r="4080" customHeight="1" spans="2:2">
      <c r="B4080">
        <f t="shared" si="67"/>
        <v>4041</v>
      </c>
    </row>
    <row r="4081" customHeight="1" spans="2:2">
      <c r="B4081">
        <f t="shared" si="67"/>
        <v>4042</v>
      </c>
    </row>
    <row r="4082" customHeight="1" spans="2:2">
      <c r="B4082">
        <f t="shared" si="67"/>
        <v>4043</v>
      </c>
    </row>
    <row r="4083" customHeight="1" spans="2:2">
      <c r="B4083">
        <f t="shared" si="67"/>
        <v>4044</v>
      </c>
    </row>
    <row r="4084" customHeight="1" spans="2:2">
      <c r="B4084">
        <f t="shared" si="67"/>
        <v>4045</v>
      </c>
    </row>
    <row r="4085" customHeight="1" spans="2:2">
      <c r="B4085">
        <f t="shared" si="67"/>
        <v>4046</v>
      </c>
    </row>
    <row r="4086" customHeight="1" spans="2:2">
      <c r="B4086">
        <f t="shared" si="67"/>
        <v>4047</v>
      </c>
    </row>
    <row r="4087" customHeight="1" spans="2:2">
      <c r="B4087">
        <f t="shared" si="67"/>
        <v>4048</v>
      </c>
    </row>
    <row r="4088" customHeight="1" spans="2:2">
      <c r="B4088">
        <f t="shared" si="67"/>
        <v>4049</v>
      </c>
    </row>
    <row r="4089" customHeight="1" spans="2:2">
      <c r="B4089">
        <f t="shared" si="67"/>
        <v>4050</v>
      </c>
    </row>
    <row r="4090" customHeight="1" spans="2:2">
      <c r="B4090">
        <f t="shared" si="67"/>
        <v>4051</v>
      </c>
    </row>
    <row r="4091" customHeight="1" spans="2:2">
      <c r="B4091">
        <f t="shared" si="67"/>
        <v>4052</v>
      </c>
    </row>
    <row r="4092" customHeight="1" spans="2:2">
      <c r="B4092">
        <f t="shared" si="67"/>
        <v>4053</v>
      </c>
    </row>
    <row r="4093" customHeight="1" spans="2:2">
      <c r="B4093">
        <f t="shared" si="67"/>
        <v>4054</v>
      </c>
    </row>
    <row r="4094" customHeight="1" spans="2:2">
      <c r="B4094">
        <f t="shared" si="67"/>
        <v>4055</v>
      </c>
    </row>
    <row r="4095" customHeight="1" spans="2:2">
      <c r="B4095">
        <f t="shared" si="67"/>
        <v>4056</v>
      </c>
    </row>
    <row r="4096" customHeight="1" spans="2:2">
      <c r="B4096">
        <f t="shared" si="67"/>
        <v>4057</v>
      </c>
    </row>
    <row r="4097" customHeight="1" spans="2:2">
      <c r="B4097">
        <f t="shared" si="67"/>
        <v>4058</v>
      </c>
    </row>
    <row r="4098" customHeight="1" spans="2:2">
      <c r="B4098">
        <f t="shared" si="67"/>
        <v>4059</v>
      </c>
    </row>
    <row r="4099" customHeight="1" spans="2:2">
      <c r="B4099">
        <f t="shared" si="67"/>
        <v>4060</v>
      </c>
    </row>
    <row r="4100" customHeight="1" spans="2:2">
      <c r="B4100">
        <f t="shared" si="67"/>
        <v>4061</v>
      </c>
    </row>
    <row r="4101" customHeight="1" spans="2:2">
      <c r="B4101">
        <f t="shared" si="67"/>
        <v>4062</v>
      </c>
    </row>
    <row r="4102" customHeight="1" spans="2:2">
      <c r="B4102">
        <f t="shared" si="67"/>
        <v>4063</v>
      </c>
    </row>
    <row r="4103" customHeight="1" spans="2:2">
      <c r="B4103">
        <f t="shared" si="67"/>
        <v>4064</v>
      </c>
    </row>
    <row r="4104" customHeight="1" spans="2:2">
      <c r="B4104">
        <f t="shared" si="67"/>
        <v>4065</v>
      </c>
    </row>
    <row r="4105" customHeight="1" spans="2:2">
      <c r="B4105">
        <f t="shared" si="67"/>
        <v>4066</v>
      </c>
    </row>
    <row r="4106" customHeight="1" spans="2:2">
      <c r="B4106">
        <f t="shared" si="67"/>
        <v>4067</v>
      </c>
    </row>
    <row r="4107" customHeight="1" spans="2:2">
      <c r="B4107">
        <f t="shared" si="67"/>
        <v>4068</v>
      </c>
    </row>
    <row r="4108" customHeight="1" spans="2:2">
      <c r="B4108">
        <f t="shared" si="67"/>
        <v>4069</v>
      </c>
    </row>
    <row r="4109" customHeight="1" spans="2:2">
      <c r="B4109">
        <f t="shared" si="67"/>
        <v>4070</v>
      </c>
    </row>
    <row r="4110" customHeight="1" spans="2:2">
      <c r="B4110">
        <f t="shared" si="67"/>
        <v>4071</v>
      </c>
    </row>
    <row r="4111" customHeight="1" spans="2:2">
      <c r="B4111">
        <f t="shared" si="67"/>
        <v>4072</v>
      </c>
    </row>
    <row r="4112" customHeight="1" spans="2:2">
      <c r="B4112">
        <f t="shared" si="67"/>
        <v>4073</v>
      </c>
    </row>
    <row r="4113" customHeight="1" spans="2:2">
      <c r="B4113">
        <f t="shared" si="67"/>
        <v>4074</v>
      </c>
    </row>
    <row r="4114" customHeight="1" spans="2:2">
      <c r="B4114">
        <f t="shared" si="67"/>
        <v>4075</v>
      </c>
    </row>
    <row r="4115" customHeight="1" spans="2:2">
      <c r="B4115">
        <f t="shared" si="67"/>
        <v>4076</v>
      </c>
    </row>
    <row r="4116" customHeight="1" spans="2:2">
      <c r="B4116">
        <f t="shared" si="67"/>
        <v>4077</v>
      </c>
    </row>
    <row r="4117" customHeight="1" spans="2:2">
      <c r="B4117">
        <f t="shared" si="67"/>
        <v>4078</v>
      </c>
    </row>
    <row r="4118" customHeight="1" spans="2:2">
      <c r="B4118">
        <f t="shared" si="67"/>
        <v>4079</v>
      </c>
    </row>
    <row r="4119" customHeight="1" spans="2:2">
      <c r="B4119">
        <f t="shared" si="67"/>
        <v>4080</v>
      </c>
    </row>
    <row r="4120" customHeight="1" spans="2:2">
      <c r="B4120">
        <f t="shared" si="67"/>
        <v>4081</v>
      </c>
    </row>
    <row r="4121" customHeight="1" spans="2:2">
      <c r="B4121">
        <f t="shared" si="67"/>
        <v>4082</v>
      </c>
    </row>
    <row r="4122" customHeight="1" spans="2:2">
      <c r="B4122">
        <f t="shared" si="67"/>
        <v>4083</v>
      </c>
    </row>
    <row r="4123" customHeight="1" spans="2:2">
      <c r="B4123">
        <f t="shared" si="67"/>
        <v>4084</v>
      </c>
    </row>
    <row r="4124" customHeight="1" spans="2:2">
      <c r="B4124">
        <f t="shared" si="67"/>
        <v>4085</v>
      </c>
    </row>
    <row r="4125" customHeight="1" spans="2:2">
      <c r="B4125">
        <f t="shared" si="67"/>
        <v>4086</v>
      </c>
    </row>
    <row r="4126" customHeight="1" spans="2:2">
      <c r="B4126">
        <f t="shared" si="67"/>
        <v>4087</v>
      </c>
    </row>
    <row r="4127" customHeight="1" spans="2:2">
      <c r="B4127">
        <f t="shared" si="67"/>
        <v>4088</v>
      </c>
    </row>
    <row r="4128" customHeight="1" spans="2:2">
      <c r="B4128">
        <f t="shared" si="67"/>
        <v>4089</v>
      </c>
    </row>
    <row r="4129" customHeight="1" spans="2:2">
      <c r="B4129">
        <f t="shared" si="67"/>
        <v>4090</v>
      </c>
    </row>
    <row r="4130" customHeight="1" spans="2:2">
      <c r="B4130">
        <f t="shared" si="67"/>
        <v>4091</v>
      </c>
    </row>
    <row r="4131" customHeight="1" spans="2:2">
      <c r="B4131">
        <f t="shared" si="67"/>
        <v>4092</v>
      </c>
    </row>
    <row r="4132" customHeight="1" spans="2:2">
      <c r="B4132">
        <f t="shared" si="67"/>
        <v>4093</v>
      </c>
    </row>
    <row r="4133" customHeight="1" spans="2:2">
      <c r="B4133">
        <f t="shared" si="67"/>
        <v>4094</v>
      </c>
    </row>
    <row r="4134" customHeight="1" spans="2:2">
      <c r="B4134">
        <f t="shared" si="67"/>
        <v>4095</v>
      </c>
    </row>
    <row r="4135" customHeight="1" spans="2:2">
      <c r="B4135">
        <f t="shared" si="67"/>
        <v>4096</v>
      </c>
    </row>
    <row r="4136" customHeight="1" spans="2:2">
      <c r="B4136">
        <f t="shared" ref="B4136:B4199" si="68">1+B4135</f>
        <v>4097</v>
      </c>
    </row>
    <row r="4137" customHeight="1" spans="2:2">
      <c r="B4137">
        <f t="shared" si="68"/>
        <v>4098</v>
      </c>
    </row>
    <row r="4138" customHeight="1" spans="2:2">
      <c r="B4138">
        <f t="shared" si="68"/>
        <v>4099</v>
      </c>
    </row>
    <row r="4139" customHeight="1" spans="2:2">
      <c r="B4139">
        <f t="shared" si="68"/>
        <v>4100</v>
      </c>
    </row>
    <row r="4140" customHeight="1" spans="2:2">
      <c r="B4140">
        <f t="shared" si="68"/>
        <v>4101</v>
      </c>
    </row>
    <row r="4141" customHeight="1" spans="2:2">
      <c r="B4141">
        <f t="shared" si="68"/>
        <v>4102</v>
      </c>
    </row>
    <row r="4142" customHeight="1" spans="2:2">
      <c r="B4142">
        <f t="shared" si="68"/>
        <v>4103</v>
      </c>
    </row>
    <row r="4143" customHeight="1" spans="2:2">
      <c r="B4143">
        <f t="shared" si="68"/>
        <v>4104</v>
      </c>
    </row>
    <row r="4144" customHeight="1" spans="2:2">
      <c r="B4144">
        <f t="shared" si="68"/>
        <v>4105</v>
      </c>
    </row>
    <row r="4145" customHeight="1" spans="2:2">
      <c r="B4145">
        <f t="shared" si="68"/>
        <v>4106</v>
      </c>
    </row>
    <row r="4146" customHeight="1" spans="2:2">
      <c r="B4146">
        <f t="shared" si="68"/>
        <v>4107</v>
      </c>
    </row>
    <row r="4147" customHeight="1" spans="2:2">
      <c r="B4147">
        <f t="shared" si="68"/>
        <v>4108</v>
      </c>
    </row>
    <row r="4148" customHeight="1" spans="2:2">
      <c r="B4148">
        <f t="shared" si="68"/>
        <v>4109</v>
      </c>
    </row>
    <row r="4149" customHeight="1" spans="2:2">
      <c r="B4149">
        <f t="shared" si="68"/>
        <v>4110</v>
      </c>
    </row>
    <row r="4150" customHeight="1" spans="2:2">
      <c r="B4150">
        <f t="shared" si="68"/>
        <v>4111</v>
      </c>
    </row>
    <row r="4151" customHeight="1" spans="2:2">
      <c r="B4151">
        <f t="shared" si="68"/>
        <v>4112</v>
      </c>
    </row>
    <row r="4152" customHeight="1" spans="2:2">
      <c r="B4152">
        <f t="shared" si="68"/>
        <v>4113</v>
      </c>
    </row>
    <row r="4153" customHeight="1" spans="2:2">
      <c r="B4153">
        <f t="shared" si="68"/>
        <v>4114</v>
      </c>
    </row>
    <row r="4154" customHeight="1" spans="2:2">
      <c r="B4154">
        <f t="shared" si="68"/>
        <v>4115</v>
      </c>
    </row>
    <row r="4155" customHeight="1" spans="2:2">
      <c r="B4155">
        <f t="shared" si="68"/>
        <v>4116</v>
      </c>
    </row>
    <row r="4156" customHeight="1" spans="2:2">
      <c r="B4156">
        <f t="shared" si="68"/>
        <v>4117</v>
      </c>
    </row>
    <row r="4157" customHeight="1" spans="2:2">
      <c r="B4157">
        <f t="shared" si="68"/>
        <v>4118</v>
      </c>
    </row>
    <row r="4158" customHeight="1" spans="2:2">
      <c r="B4158">
        <f t="shared" si="68"/>
        <v>4119</v>
      </c>
    </row>
    <row r="4159" customHeight="1" spans="2:2">
      <c r="B4159">
        <f t="shared" si="68"/>
        <v>4120</v>
      </c>
    </row>
    <row r="4160" customHeight="1" spans="2:2">
      <c r="B4160">
        <f t="shared" si="68"/>
        <v>4121</v>
      </c>
    </row>
    <row r="4161" customHeight="1" spans="2:2">
      <c r="B4161">
        <f t="shared" si="68"/>
        <v>4122</v>
      </c>
    </row>
    <row r="4162" customHeight="1" spans="2:2">
      <c r="B4162">
        <f t="shared" si="68"/>
        <v>4123</v>
      </c>
    </row>
    <row r="4163" customHeight="1" spans="2:2">
      <c r="B4163">
        <f t="shared" si="68"/>
        <v>4124</v>
      </c>
    </row>
    <row r="4164" customHeight="1" spans="2:2">
      <c r="B4164">
        <f t="shared" si="68"/>
        <v>4125</v>
      </c>
    </row>
    <row r="4165" customHeight="1" spans="2:2">
      <c r="B4165">
        <f t="shared" si="68"/>
        <v>4126</v>
      </c>
    </row>
    <row r="4166" customHeight="1" spans="2:2">
      <c r="B4166">
        <f t="shared" si="68"/>
        <v>4127</v>
      </c>
    </row>
    <row r="4167" customHeight="1" spans="2:2">
      <c r="B4167">
        <f t="shared" si="68"/>
        <v>4128</v>
      </c>
    </row>
    <row r="4168" customHeight="1" spans="2:2">
      <c r="B4168">
        <f t="shared" si="68"/>
        <v>4129</v>
      </c>
    </row>
    <row r="4169" customHeight="1" spans="2:2">
      <c r="B4169">
        <f t="shared" si="68"/>
        <v>4130</v>
      </c>
    </row>
    <row r="4170" customHeight="1" spans="2:2">
      <c r="B4170">
        <f t="shared" si="68"/>
        <v>4131</v>
      </c>
    </row>
    <row r="4171" customHeight="1" spans="2:2">
      <c r="B4171">
        <f t="shared" si="68"/>
        <v>4132</v>
      </c>
    </row>
    <row r="4172" customHeight="1" spans="2:2">
      <c r="B4172">
        <f t="shared" si="68"/>
        <v>4133</v>
      </c>
    </row>
    <row r="4173" customHeight="1" spans="2:2">
      <c r="B4173">
        <f t="shared" si="68"/>
        <v>4134</v>
      </c>
    </row>
    <row r="4174" customHeight="1" spans="2:2">
      <c r="B4174">
        <f t="shared" si="68"/>
        <v>4135</v>
      </c>
    </row>
    <row r="4175" customHeight="1" spans="2:2">
      <c r="B4175">
        <f t="shared" si="68"/>
        <v>4136</v>
      </c>
    </row>
    <row r="4176" customHeight="1" spans="2:2">
      <c r="B4176">
        <f t="shared" si="68"/>
        <v>4137</v>
      </c>
    </row>
    <row r="4177" customHeight="1" spans="2:2">
      <c r="B4177">
        <f t="shared" si="68"/>
        <v>4138</v>
      </c>
    </row>
    <row r="4178" customHeight="1" spans="2:2">
      <c r="B4178">
        <f t="shared" si="68"/>
        <v>4139</v>
      </c>
    </row>
    <row r="4179" customHeight="1" spans="2:2">
      <c r="B4179">
        <f t="shared" si="68"/>
        <v>4140</v>
      </c>
    </row>
    <row r="4180" customHeight="1" spans="2:2">
      <c r="B4180">
        <f t="shared" si="68"/>
        <v>4141</v>
      </c>
    </row>
    <row r="4181" customHeight="1" spans="2:2">
      <c r="B4181">
        <f t="shared" si="68"/>
        <v>4142</v>
      </c>
    </row>
    <row r="4182" customHeight="1" spans="2:2">
      <c r="B4182">
        <f t="shared" si="68"/>
        <v>4143</v>
      </c>
    </row>
    <row r="4183" customHeight="1" spans="2:2">
      <c r="B4183">
        <f t="shared" si="68"/>
        <v>4144</v>
      </c>
    </row>
    <row r="4184" customHeight="1" spans="2:2">
      <c r="B4184">
        <f t="shared" si="68"/>
        <v>4145</v>
      </c>
    </row>
    <row r="4185" customHeight="1" spans="2:2">
      <c r="B4185">
        <f t="shared" si="68"/>
        <v>4146</v>
      </c>
    </row>
    <row r="4186" customHeight="1" spans="2:2">
      <c r="B4186">
        <f t="shared" si="68"/>
        <v>4147</v>
      </c>
    </row>
    <row r="4187" customHeight="1" spans="2:2">
      <c r="B4187">
        <f t="shared" si="68"/>
        <v>4148</v>
      </c>
    </row>
    <row r="4188" customHeight="1" spans="2:2">
      <c r="B4188">
        <f t="shared" si="68"/>
        <v>4149</v>
      </c>
    </row>
    <row r="4189" customHeight="1" spans="2:2">
      <c r="B4189">
        <f t="shared" si="68"/>
        <v>4150</v>
      </c>
    </row>
    <row r="4190" customHeight="1" spans="2:2">
      <c r="B4190">
        <f t="shared" si="68"/>
        <v>4151</v>
      </c>
    </row>
    <row r="4191" customHeight="1" spans="2:2">
      <c r="B4191">
        <f t="shared" si="68"/>
        <v>4152</v>
      </c>
    </row>
    <row r="4192" customHeight="1" spans="2:2">
      <c r="B4192">
        <f t="shared" si="68"/>
        <v>4153</v>
      </c>
    </row>
    <row r="4193" customHeight="1" spans="2:2">
      <c r="B4193">
        <f t="shared" si="68"/>
        <v>4154</v>
      </c>
    </row>
    <row r="4194" customHeight="1" spans="2:2">
      <c r="B4194">
        <f t="shared" si="68"/>
        <v>4155</v>
      </c>
    </row>
    <row r="4195" customHeight="1" spans="2:2">
      <c r="B4195">
        <f t="shared" si="68"/>
        <v>4156</v>
      </c>
    </row>
    <row r="4196" customHeight="1" spans="2:2">
      <c r="B4196">
        <f t="shared" si="68"/>
        <v>4157</v>
      </c>
    </row>
    <row r="4197" customHeight="1" spans="2:2">
      <c r="B4197">
        <f t="shared" si="68"/>
        <v>4158</v>
      </c>
    </row>
    <row r="4198" customHeight="1" spans="2:2">
      <c r="B4198">
        <f t="shared" si="68"/>
        <v>4159</v>
      </c>
    </row>
    <row r="4199" customHeight="1" spans="2:2">
      <c r="B4199">
        <f t="shared" si="68"/>
        <v>4160</v>
      </c>
    </row>
    <row r="4200" customHeight="1" spans="2:2">
      <c r="B4200">
        <f t="shared" ref="B4200:B4263" si="69">1+B4199</f>
        <v>4161</v>
      </c>
    </row>
    <row r="4201" customHeight="1" spans="2:2">
      <c r="B4201">
        <f t="shared" si="69"/>
        <v>4162</v>
      </c>
    </row>
    <row r="4202" customHeight="1" spans="2:2">
      <c r="B4202">
        <f t="shared" si="69"/>
        <v>4163</v>
      </c>
    </row>
    <row r="4203" customHeight="1" spans="2:2">
      <c r="B4203">
        <f t="shared" si="69"/>
        <v>4164</v>
      </c>
    </row>
    <row r="4204" customHeight="1" spans="2:2">
      <c r="B4204">
        <f t="shared" si="69"/>
        <v>4165</v>
      </c>
    </row>
    <row r="4205" customHeight="1" spans="2:2">
      <c r="B4205">
        <f t="shared" si="69"/>
        <v>4166</v>
      </c>
    </row>
    <row r="4206" customHeight="1" spans="2:2">
      <c r="B4206">
        <f t="shared" si="69"/>
        <v>4167</v>
      </c>
    </row>
    <row r="4207" customHeight="1" spans="2:2">
      <c r="B4207">
        <f t="shared" si="69"/>
        <v>4168</v>
      </c>
    </row>
    <row r="4208" customHeight="1" spans="2:2">
      <c r="B4208">
        <f t="shared" si="69"/>
        <v>4169</v>
      </c>
    </row>
    <row r="4209" customHeight="1" spans="2:2">
      <c r="B4209">
        <f t="shared" si="69"/>
        <v>4170</v>
      </c>
    </row>
    <row r="4210" customHeight="1" spans="2:2">
      <c r="B4210">
        <f t="shared" si="69"/>
        <v>4171</v>
      </c>
    </row>
    <row r="4211" customHeight="1" spans="2:2">
      <c r="B4211">
        <f t="shared" si="69"/>
        <v>4172</v>
      </c>
    </row>
    <row r="4212" customHeight="1" spans="2:2">
      <c r="B4212">
        <f t="shared" si="69"/>
        <v>4173</v>
      </c>
    </row>
    <row r="4213" customHeight="1" spans="2:2">
      <c r="B4213">
        <f t="shared" si="69"/>
        <v>4174</v>
      </c>
    </row>
    <row r="4214" customHeight="1" spans="2:2">
      <c r="B4214">
        <f t="shared" si="69"/>
        <v>4175</v>
      </c>
    </row>
    <row r="4215" customHeight="1" spans="2:2">
      <c r="B4215">
        <f t="shared" si="69"/>
        <v>4176</v>
      </c>
    </row>
    <row r="4216" customHeight="1" spans="2:2">
      <c r="B4216">
        <f t="shared" si="69"/>
        <v>4177</v>
      </c>
    </row>
    <row r="4217" customHeight="1" spans="2:2">
      <c r="B4217">
        <f t="shared" si="69"/>
        <v>4178</v>
      </c>
    </row>
    <row r="4218" customHeight="1" spans="2:2">
      <c r="B4218">
        <f t="shared" si="69"/>
        <v>4179</v>
      </c>
    </row>
    <row r="4219" customHeight="1" spans="2:2">
      <c r="B4219">
        <f t="shared" si="69"/>
        <v>4180</v>
      </c>
    </row>
    <row r="4220" customHeight="1" spans="2:2">
      <c r="B4220">
        <f t="shared" si="69"/>
        <v>4181</v>
      </c>
    </row>
    <row r="4221" customHeight="1" spans="2:2">
      <c r="B4221">
        <f t="shared" si="69"/>
        <v>4182</v>
      </c>
    </row>
    <row r="4222" customHeight="1" spans="2:2">
      <c r="B4222">
        <f t="shared" si="69"/>
        <v>4183</v>
      </c>
    </row>
    <row r="4223" customHeight="1" spans="2:2">
      <c r="B4223">
        <f t="shared" si="69"/>
        <v>4184</v>
      </c>
    </row>
    <row r="4224" customHeight="1" spans="2:2">
      <c r="B4224">
        <f t="shared" si="69"/>
        <v>4185</v>
      </c>
    </row>
    <row r="4225" customHeight="1" spans="2:2">
      <c r="B4225">
        <f t="shared" si="69"/>
        <v>4186</v>
      </c>
    </row>
    <row r="4226" customHeight="1" spans="2:2">
      <c r="B4226">
        <f t="shared" si="69"/>
        <v>4187</v>
      </c>
    </row>
    <row r="4227" customHeight="1" spans="2:2">
      <c r="B4227">
        <f t="shared" si="69"/>
        <v>4188</v>
      </c>
    </row>
    <row r="4228" customHeight="1" spans="2:2">
      <c r="B4228">
        <f t="shared" si="69"/>
        <v>4189</v>
      </c>
    </row>
    <row r="4229" customHeight="1" spans="2:2">
      <c r="B4229">
        <f t="shared" si="69"/>
        <v>4190</v>
      </c>
    </row>
    <row r="4230" customHeight="1" spans="2:2">
      <c r="B4230">
        <f t="shared" si="69"/>
        <v>4191</v>
      </c>
    </row>
    <row r="4231" customHeight="1" spans="2:2">
      <c r="B4231">
        <f t="shared" si="69"/>
        <v>4192</v>
      </c>
    </row>
    <row r="4232" customHeight="1" spans="2:2">
      <c r="B4232">
        <f t="shared" si="69"/>
        <v>4193</v>
      </c>
    </row>
    <row r="4233" customHeight="1" spans="2:2">
      <c r="B4233">
        <f t="shared" si="69"/>
        <v>4194</v>
      </c>
    </row>
    <row r="4234" customHeight="1" spans="2:2">
      <c r="B4234">
        <f t="shared" si="69"/>
        <v>4195</v>
      </c>
    </row>
    <row r="4235" customHeight="1" spans="2:2">
      <c r="B4235">
        <f t="shared" si="69"/>
        <v>4196</v>
      </c>
    </row>
    <row r="4236" customHeight="1" spans="2:2">
      <c r="B4236">
        <f t="shared" si="69"/>
        <v>4197</v>
      </c>
    </row>
    <row r="4237" customHeight="1" spans="2:2">
      <c r="B4237">
        <f t="shared" si="69"/>
        <v>4198</v>
      </c>
    </row>
    <row r="4238" customHeight="1" spans="2:2">
      <c r="B4238">
        <f t="shared" si="69"/>
        <v>4199</v>
      </c>
    </row>
    <row r="4239" customHeight="1" spans="2:2">
      <c r="B4239">
        <f t="shared" si="69"/>
        <v>4200</v>
      </c>
    </row>
    <row r="4240" customHeight="1" spans="2:2">
      <c r="B4240">
        <f t="shared" si="69"/>
        <v>4201</v>
      </c>
    </row>
    <row r="4241" customHeight="1" spans="2:2">
      <c r="B4241">
        <f t="shared" si="69"/>
        <v>4202</v>
      </c>
    </row>
    <row r="4242" customHeight="1" spans="2:2">
      <c r="B4242">
        <f t="shared" si="69"/>
        <v>4203</v>
      </c>
    </row>
    <row r="4243" customHeight="1" spans="2:2">
      <c r="B4243">
        <f t="shared" si="69"/>
        <v>4204</v>
      </c>
    </row>
    <row r="4244" customHeight="1" spans="2:2">
      <c r="B4244">
        <f t="shared" si="69"/>
        <v>4205</v>
      </c>
    </row>
    <row r="4245" customHeight="1" spans="2:2">
      <c r="B4245">
        <f t="shared" si="69"/>
        <v>4206</v>
      </c>
    </row>
    <row r="4246" customHeight="1" spans="2:2">
      <c r="B4246">
        <f t="shared" si="69"/>
        <v>4207</v>
      </c>
    </row>
    <row r="4247" customHeight="1" spans="2:2">
      <c r="B4247">
        <f t="shared" si="69"/>
        <v>4208</v>
      </c>
    </row>
    <row r="4248" customHeight="1" spans="2:2">
      <c r="B4248">
        <f t="shared" si="69"/>
        <v>4209</v>
      </c>
    </row>
    <row r="4249" customHeight="1" spans="2:2">
      <c r="B4249">
        <f t="shared" si="69"/>
        <v>4210</v>
      </c>
    </row>
    <row r="4250" customHeight="1" spans="2:2">
      <c r="B4250">
        <f t="shared" si="69"/>
        <v>4211</v>
      </c>
    </row>
    <row r="4251" customHeight="1" spans="2:2">
      <c r="B4251">
        <f t="shared" si="69"/>
        <v>4212</v>
      </c>
    </row>
    <row r="4252" customHeight="1" spans="2:2">
      <c r="B4252">
        <f t="shared" si="69"/>
        <v>4213</v>
      </c>
    </row>
    <row r="4253" customHeight="1" spans="2:2">
      <c r="B4253">
        <f t="shared" si="69"/>
        <v>4214</v>
      </c>
    </row>
    <row r="4254" customHeight="1" spans="2:2">
      <c r="B4254">
        <f t="shared" si="69"/>
        <v>4215</v>
      </c>
    </row>
    <row r="4255" customHeight="1" spans="2:2">
      <c r="B4255">
        <f t="shared" si="69"/>
        <v>4216</v>
      </c>
    </row>
    <row r="4256" customHeight="1" spans="2:2">
      <c r="B4256">
        <f t="shared" si="69"/>
        <v>4217</v>
      </c>
    </row>
    <row r="4257" customHeight="1" spans="2:2">
      <c r="B4257">
        <f t="shared" si="69"/>
        <v>4218</v>
      </c>
    </row>
    <row r="4258" customHeight="1" spans="2:2">
      <c r="B4258">
        <f t="shared" si="69"/>
        <v>4219</v>
      </c>
    </row>
    <row r="4259" customHeight="1" spans="2:2">
      <c r="B4259">
        <f t="shared" si="69"/>
        <v>4220</v>
      </c>
    </row>
    <row r="4260" customHeight="1" spans="2:2">
      <c r="B4260">
        <f t="shared" si="69"/>
        <v>4221</v>
      </c>
    </row>
    <row r="4261" customHeight="1" spans="2:2">
      <c r="B4261">
        <f t="shared" si="69"/>
        <v>4222</v>
      </c>
    </row>
    <row r="4262" customHeight="1" spans="2:2">
      <c r="B4262">
        <f t="shared" si="69"/>
        <v>4223</v>
      </c>
    </row>
    <row r="4263" customHeight="1" spans="2:2">
      <c r="B4263">
        <f t="shared" si="69"/>
        <v>4224</v>
      </c>
    </row>
    <row r="4264" customHeight="1" spans="2:2">
      <c r="B4264">
        <f t="shared" ref="B4264:B4327" si="70">1+B4263</f>
        <v>4225</v>
      </c>
    </row>
    <row r="4265" customHeight="1" spans="2:2">
      <c r="B4265">
        <f t="shared" si="70"/>
        <v>4226</v>
      </c>
    </row>
    <row r="4266" customHeight="1" spans="2:2">
      <c r="B4266">
        <f t="shared" si="70"/>
        <v>4227</v>
      </c>
    </row>
    <row r="4267" customHeight="1" spans="2:2">
      <c r="B4267">
        <f t="shared" si="70"/>
        <v>4228</v>
      </c>
    </row>
    <row r="4268" customHeight="1" spans="2:2">
      <c r="B4268">
        <f t="shared" si="70"/>
        <v>4229</v>
      </c>
    </row>
    <row r="4269" customHeight="1" spans="2:2">
      <c r="B4269">
        <f t="shared" si="70"/>
        <v>4230</v>
      </c>
    </row>
    <row r="4270" customHeight="1" spans="2:2">
      <c r="B4270">
        <f t="shared" si="70"/>
        <v>4231</v>
      </c>
    </row>
    <row r="4271" customHeight="1" spans="2:2">
      <c r="B4271">
        <f t="shared" si="70"/>
        <v>4232</v>
      </c>
    </row>
    <row r="4272" customHeight="1" spans="2:2">
      <c r="B4272">
        <f t="shared" si="70"/>
        <v>4233</v>
      </c>
    </row>
    <row r="4273" customHeight="1" spans="2:2">
      <c r="B4273">
        <f t="shared" si="70"/>
        <v>4234</v>
      </c>
    </row>
    <row r="4274" customHeight="1" spans="2:2">
      <c r="B4274">
        <f t="shared" si="70"/>
        <v>4235</v>
      </c>
    </row>
    <row r="4275" customHeight="1" spans="2:2">
      <c r="B4275">
        <f t="shared" si="70"/>
        <v>4236</v>
      </c>
    </row>
    <row r="4276" customHeight="1" spans="2:2">
      <c r="B4276">
        <f t="shared" si="70"/>
        <v>4237</v>
      </c>
    </row>
    <row r="4277" customHeight="1" spans="2:2">
      <c r="B4277">
        <f t="shared" si="70"/>
        <v>4238</v>
      </c>
    </row>
    <row r="4278" customHeight="1" spans="2:2">
      <c r="B4278">
        <f t="shared" si="70"/>
        <v>4239</v>
      </c>
    </row>
    <row r="4279" customHeight="1" spans="2:2">
      <c r="B4279">
        <f t="shared" si="70"/>
        <v>4240</v>
      </c>
    </row>
    <row r="4280" customHeight="1" spans="2:2">
      <c r="B4280">
        <f t="shared" si="70"/>
        <v>4241</v>
      </c>
    </row>
    <row r="4281" customHeight="1" spans="2:2">
      <c r="B4281">
        <f t="shared" si="70"/>
        <v>4242</v>
      </c>
    </row>
    <row r="4282" customHeight="1" spans="2:2">
      <c r="B4282">
        <f t="shared" si="70"/>
        <v>4243</v>
      </c>
    </row>
    <row r="4283" customHeight="1" spans="2:2">
      <c r="B4283">
        <f t="shared" si="70"/>
        <v>4244</v>
      </c>
    </row>
    <row r="4284" customHeight="1" spans="2:2">
      <c r="B4284">
        <f t="shared" si="70"/>
        <v>4245</v>
      </c>
    </row>
    <row r="4285" customHeight="1" spans="2:2">
      <c r="B4285">
        <f t="shared" si="70"/>
        <v>4246</v>
      </c>
    </row>
    <row r="4286" customHeight="1" spans="2:2">
      <c r="B4286">
        <f t="shared" si="70"/>
        <v>4247</v>
      </c>
    </row>
    <row r="4287" customHeight="1" spans="2:2">
      <c r="B4287">
        <f t="shared" si="70"/>
        <v>4248</v>
      </c>
    </row>
    <row r="4288" customHeight="1" spans="2:2">
      <c r="B4288">
        <f t="shared" si="70"/>
        <v>4249</v>
      </c>
    </row>
    <row r="4289" customHeight="1" spans="2:2">
      <c r="B4289">
        <f t="shared" si="70"/>
        <v>4250</v>
      </c>
    </row>
    <row r="4290" customHeight="1" spans="2:2">
      <c r="B4290">
        <f t="shared" si="70"/>
        <v>4251</v>
      </c>
    </row>
    <row r="4291" customHeight="1" spans="2:2">
      <c r="B4291">
        <f t="shared" si="70"/>
        <v>4252</v>
      </c>
    </row>
    <row r="4292" customHeight="1" spans="2:2">
      <c r="B4292">
        <f t="shared" si="70"/>
        <v>4253</v>
      </c>
    </row>
    <row r="4293" customHeight="1" spans="2:2">
      <c r="B4293">
        <f t="shared" si="70"/>
        <v>4254</v>
      </c>
    </row>
    <row r="4294" customHeight="1" spans="2:2">
      <c r="B4294">
        <f t="shared" si="70"/>
        <v>4255</v>
      </c>
    </row>
    <row r="4295" customHeight="1" spans="2:2">
      <c r="B4295">
        <f t="shared" si="70"/>
        <v>4256</v>
      </c>
    </row>
    <row r="4296" customHeight="1" spans="2:2">
      <c r="B4296">
        <f t="shared" si="70"/>
        <v>4257</v>
      </c>
    </row>
    <row r="4297" customHeight="1" spans="2:2">
      <c r="B4297">
        <f t="shared" si="70"/>
        <v>4258</v>
      </c>
    </row>
    <row r="4298" customHeight="1" spans="2:2">
      <c r="B4298">
        <f t="shared" si="70"/>
        <v>4259</v>
      </c>
    </row>
    <row r="4299" customHeight="1" spans="2:2">
      <c r="B4299">
        <f t="shared" si="70"/>
        <v>4260</v>
      </c>
    </row>
    <row r="4300" customHeight="1" spans="2:2">
      <c r="B4300">
        <f t="shared" si="70"/>
        <v>4261</v>
      </c>
    </row>
    <row r="4301" customHeight="1" spans="2:2">
      <c r="B4301">
        <f t="shared" si="70"/>
        <v>4262</v>
      </c>
    </row>
    <row r="4302" customHeight="1" spans="2:2">
      <c r="B4302">
        <f t="shared" si="70"/>
        <v>4263</v>
      </c>
    </row>
    <row r="4303" customHeight="1" spans="2:2">
      <c r="B4303">
        <f t="shared" si="70"/>
        <v>4264</v>
      </c>
    </row>
    <row r="4304" customHeight="1" spans="2:2">
      <c r="B4304">
        <f t="shared" si="70"/>
        <v>4265</v>
      </c>
    </row>
    <row r="4305" customHeight="1" spans="2:2">
      <c r="B4305">
        <f t="shared" si="70"/>
        <v>4266</v>
      </c>
    </row>
    <row r="4306" customHeight="1" spans="2:2">
      <c r="B4306">
        <f t="shared" si="70"/>
        <v>4267</v>
      </c>
    </row>
    <row r="4307" customHeight="1" spans="2:2">
      <c r="B4307">
        <f t="shared" si="70"/>
        <v>4268</v>
      </c>
    </row>
    <row r="4308" customHeight="1" spans="2:2">
      <c r="B4308">
        <f t="shared" si="70"/>
        <v>4269</v>
      </c>
    </row>
    <row r="4309" customHeight="1" spans="2:2">
      <c r="B4309">
        <f t="shared" si="70"/>
        <v>4270</v>
      </c>
    </row>
    <row r="4310" customHeight="1" spans="2:2">
      <c r="B4310">
        <f t="shared" si="70"/>
        <v>4271</v>
      </c>
    </row>
    <row r="4311" customHeight="1" spans="2:2">
      <c r="B4311">
        <f t="shared" si="70"/>
        <v>4272</v>
      </c>
    </row>
    <row r="4312" customHeight="1" spans="2:2">
      <c r="B4312">
        <f t="shared" si="70"/>
        <v>4273</v>
      </c>
    </row>
    <row r="4313" customHeight="1" spans="2:2">
      <c r="B4313">
        <f t="shared" si="70"/>
        <v>4274</v>
      </c>
    </row>
    <row r="4314" customHeight="1" spans="2:2">
      <c r="B4314">
        <f t="shared" si="70"/>
        <v>4275</v>
      </c>
    </row>
    <row r="4315" customHeight="1" spans="2:2">
      <c r="B4315">
        <f t="shared" si="70"/>
        <v>4276</v>
      </c>
    </row>
    <row r="4316" customHeight="1" spans="2:2">
      <c r="B4316">
        <f t="shared" si="70"/>
        <v>4277</v>
      </c>
    </row>
    <row r="4317" customHeight="1" spans="2:2">
      <c r="B4317">
        <f t="shared" si="70"/>
        <v>4278</v>
      </c>
    </row>
    <row r="4318" customHeight="1" spans="2:2">
      <c r="B4318">
        <f t="shared" si="70"/>
        <v>4279</v>
      </c>
    </row>
    <row r="4319" customHeight="1" spans="2:2">
      <c r="B4319">
        <f t="shared" si="70"/>
        <v>4280</v>
      </c>
    </row>
    <row r="4320" customHeight="1" spans="2:2">
      <c r="B4320">
        <f t="shared" si="70"/>
        <v>4281</v>
      </c>
    </row>
    <row r="4321" customHeight="1" spans="2:2">
      <c r="B4321">
        <f t="shared" si="70"/>
        <v>4282</v>
      </c>
    </row>
    <row r="4322" customHeight="1" spans="2:2">
      <c r="B4322">
        <f t="shared" si="70"/>
        <v>4283</v>
      </c>
    </row>
    <row r="4323" customHeight="1" spans="2:2">
      <c r="B4323">
        <f t="shared" si="70"/>
        <v>4284</v>
      </c>
    </row>
    <row r="4324" customHeight="1" spans="2:2">
      <c r="B4324">
        <f t="shared" si="70"/>
        <v>4285</v>
      </c>
    </row>
    <row r="4325" customHeight="1" spans="2:2">
      <c r="B4325">
        <f t="shared" si="70"/>
        <v>4286</v>
      </c>
    </row>
    <row r="4326" customHeight="1" spans="2:2">
      <c r="B4326">
        <f t="shared" si="70"/>
        <v>4287</v>
      </c>
    </row>
    <row r="4327" customHeight="1" spans="2:2">
      <c r="B4327">
        <f t="shared" si="70"/>
        <v>4288</v>
      </c>
    </row>
    <row r="4328" customHeight="1" spans="2:2">
      <c r="B4328">
        <f t="shared" ref="B4328:B4391" si="71">1+B4327</f>
        <v>4289</v>
      </c>
    </row>
    <row r="4329" customHeight="1" spans="2:2">
      <c r="B4329">
        <f t="shared" si="71"/>
        <v>4290</v>
      </c>
    </row>
    <row r="4330" customHeight="1" spans="2:2">
      <c r="B4330">
        <f t="shared" si="71"/>
        <v>4291</v>
      </c>
    </row>
    <row r="4331" customHeight="1" spans="2:2">
      <c r="B4331">
        <f t="shared" si="71"/>
        <v>4292</v>
      </c>
    </row>
    <row r="4332" customHeight="1" spans="2:2">
      <c r="B4332">
        <f t="shared" si="71"/>
        <v>4293</v>
      </c>
    </row>
    <row r="4333" customHeight="1" spans="2:2">
      <c r="B4333">
        <f t="shared" si="71"/>
        <v>4294</v>
      </c>
    </row>
    <row r="4334" customHeight="1" spans="2:2">
      <c r="B4334">
        <f t="shared" si="71"/>
        <v>4295</v>
      </c>
    </row>
    <row r="4335" customHeight="1" spans="2:2">
      <c r="B4335">
        <f t="shared" si="71"/>
        <v>4296</v>
      </c>
    </row>
    <row r="4336" customHeight="1" spans="2:2">
      <c r="B4336">
        <f t="shared" si="71"/>
        <v>4297</v>
      </c>
    </row>
    <row r="4337" customHeight="1" spans="2:2">
      <c r="B4337">
        <f t="shared" si="71"/>
        <v>4298</v>
      </c>
    </row>
    <row r="4338" customHeight="1" spans="2:2">
      <c r="B4338">
        <f t="shared" si="71"/>
        <v>4299</v>
      </c>
    </row>
    <row r="4339" customHeight="1" spans="2:2">
      <c r="B4339">
        <f t="shared" si="71"/>
        <v>4300</v>
      </c>
    </row>
    <row r="4340" customHeight="1" spans="2:2">
      <c r="B4340">
        <f t="shared" si="71"/>
        <v>4301</v>
      </c>
    </row>
    <row r="4341" customHeight="1" spans="2:2">
      <c r="B4341">
        <f t="shared" si="71"/>
        <v>4302</v>
      </c>
    </row>
    <row r="4342" customHeight="1" spans="2:2">
      <c r="B4342">
        <f t="shared" si="71"/>
        <v>4303</v>
      </c>
    </row>
    <row r="4343" customHeight="1" spans="2:2">
      <c r="B4343">
        <f t="shared" si="71"/>
        <v>4304</v>
      </c>
    </row>
    <row r="4344" customHeight="1" spans="2:2">
      <c r="B4344">
        <f t="shared" si="71"/>
        <v>4305</v>
      </c>
    </row>
    <row r="4345" customHeight="1" spans="2:2">
      <c r="B4345">
        <f t="shared" si="71"/>
        <v>4306</v>
      </c>
    </row>
    <row r="4346" customHeight="1" spans="2:2">
      <c r="B4346">
        <f t="shared" si="71"/>
        <v>4307</v>
      </c>
    </row>
    <row r="4347" customHeight="1" spans="2:2">
      <c r="B4347">
        <f t="shared" si="71"/>
        <v>4308</v>
      </c>
    </row>
    <row r="4348" customHeight="1" spans="2:2">
      <c r="B4348">
        <f t="shared" si="71"/>
        <v>4309</v>
      </c>
    </row>
    <row r="4349" customHeight="1" spans="2:2">
      <c r="B4349">
        <f t="shared" si="71"/>
        <v>4310</v>
      </c>
    </row>
    <row r="4350" customHeight="1" spans="2:2">
      <c r="B4350">
        <f t="shared" si="71"/>
        <v>4311</v>
      </c>
    </row>
    <row r="4351" customHeight="1" spans="2:2">
      <c r="B4351">
        <f t="shared" si="71"/>
        <v>4312</v>
      </c>
    </row>
    <row r="4352" customHeight="1" spans="2:2">
      <c r="B4352">
        <f t="shared" si="71"/>
        <v>4313</v>
      </c>
    </row>
    <row r="4353" customHeight="1" spans="2:2">
      <c r="B4353">
        <f t="shared" si="71"/>
        <v>4314</v>
      </c>
    </row>
    <row r="4354" customHeight="1" spans="2:2">
      <c r="B4354">
        <f t="shared" si="71"/>
        <v>4315</v>
      </c>
    </row>
    <row r="4355" customHeight="1" spans="2:2">
      <c r="B4355">
        <f t="shared" si="71"/>
        <v>4316</v>
      </c>
    </row>
    <row r="4356" customHeight="1" spans="2:2">
      <c r="B4356">
        <f t="shared" si="71"/>
        <v>4317</v>
      </c>
    </row>
    <row r="4357" customHeight="1" spans="2:2">
      <c r="B4357">
        <f t="shared" si="71"/>
        <v>4318</v>
      </c>
    </row>
    <row r="4358" customHeight="1" spans="2:2">
      <c r="B4358">
        <f t="shared" si="71"/>
        <v>4319</v>
      </c>
    </row>
    <row r="4359" customHeight="1" spans="2:2">
      <c r="B4359">
        <f t="shared" si="71"/>
        <v>4320</v>
      </c>
    </row>
    <row r="4360" customHeight="1" spans="2:2">
      <c r="B4360">
        <f t="shared" si="71"/>
        <v>4321</v>
      </c>
    </row>
    <row r="4361" customHeight="1" spans="2:2">
      <c r="B4361">
        <f t="shared" si="71"/>
        <v>4322</v>
      </c>
    </row>
    <row r="4362" customHeight="1" spans="2:2">
      <c r="B4362">
        <f t="shared" si="71"/>
        <v>4323</v>
      </c>
    </row>
    <row r="4363" customHeight="1" spans="2:2">
      <c r="B4363">
        <f t="shared" si="71"/>
        <v>4324</v>
      </c>
    </row>
    <row r="4364" customHeight="1" spans="2:2">
      <c r="B4364">
        <f t="shared" si="71"/>
        <v>4325</v>
      </c>
    </row>
    <row r="4365" customHeight="1" spans="2:2">
      <c r="B4365">
        <f t="shared" si="71"/>
        <v>4326</v>
      </c>
    </row>
    <row r="4366" customHeight="1" spans="2:2">
      <c r="B4366">
        <f t="shared" si="71"/>
        <v>4327</v>
      </c>
    </row>
    <row r="4367" customHeight="1" spans="2:2">
      <c r="B4367">
        <f t="shared" si="71"/>
        <v>4328</v>
      </c>
    </row>
    <row r="4368" customHeight="1" spans="2:2">
      <c r="B4368">
        <f t="shared" si="71"/>
        <v>4329</v>
      </c>
    </row>
    <row r="4369" customHeight="1" spans="2:2">
      <c r="B4369">
        <f t="shared" si="71"/>
        <v>4330</v>
      </c>
    </row>
    <row r="4370" customHeight="1" spans="2:2">
      <c r="B4370">
        <f t="shared" si="71"/>
        <v>4331</v>
      </c>
    </row>
    <row r="4371" customHeight="1" spans="2:2">
      <c r="B4371">
        <f t="shared" si="71"/>
        <v>4332</v>
      </c>
    </row>
    <row r="4372" customHeight="1" spans="2:2">
      <c r="B4372">
        <f t="shared" si="71"/>
        <v>4333</v>
      </c>
    </row>
    <row r="4373" customHeight="1" spans="2:2">
      <c r="B4373">
        <f t="shared" si="71"/>
        <v>4334</v>
      </c>
    </row>
    <row r="4374" customHeight="1" spans="2:2">
      <c r="B4374">
        <f t="shared" si="71"/>
        <v>4335</v>
      </c>
    </row>
    <row r="4375" customHeight="1" spans="2:2">
      <c r="B4375">
        <f t="shared" si="71"/>
        <v>4336</v>
      </c>
    </row>
    <row r="4376" customHeight="1" spans="2:2">
      <c r="B4376">
        <f t="shared" si="71"/>
        <v>4337</v>
      </c>
    </row>
    <row r="4377" customHeight="1" spans="2:2">
      <c r="B4377">
        <f t="shared" si="71"/>
        <v>4338</v>
      </c>
    </row>
    <row r="4378" customHeight="1" spans="2:2">
      <c r="B4378">
        <f t="shared" si="71"/>
        <v>4339</v>
      </c>
    </row>
    <row r="4379" customHeight="1" spans="2:2">
      <c r="B4379">
        <f t="shared" si="71"/>
        <v>4340</v>
      </c>
    </row>
    <row r="4380" customHeight="1" spans="2:2">
      <c r="B4380">
        <f t="shared" si="71"/>
        <v>4341</v>
      </c>
    </row>
    <row r="4381" customHeight="1" spans="2:2">
      <c r="B4381">
        <f t="shared" si="71"/>
        <v>4342</v>
      </c>
    </row>
    <row r="4382" customHeight="1" spans="2:2">
      <c r="B4382">
        <f t="shared" si="71"/>
        <v>4343</v>
      </c>
    </row>
    <row r="4383" customHeight="1" spans="2:2">
      <c r="B4383">
        <f t="shared" si="71"/>
        <v>4344</v>
      </c>
    </row>
    <row r="4384" customHeight="1" spans="2:2">
      <c r="B4384">
        <f t="shared" si="71"/>
        <v>4345</v>
      </c>
    </row>
    <row r="4385" customHeight="1" spans="2:2">
      <c r="B4385">
        <f t="shared" si="71"/>
        <v>4346</v>
      </c>
    </row>
    <row r="4386" customHeight="1" spans="2:2">
      <c r="B4386">
        <f t="shared" si="71"/>
        <v>4347</v>
      </c>
    </row>
    <row r="4387" customHeight="1" spans="2:2">
      <c r="B4387">
        <f t="shared" si="71"/>
        <v>4348</v>
      </c>
    </row>
    <row r="4388" customHeight="1" spans="2:2">
      <c r="B4388">
        <f t="shared" si="71"/>
        <v>4349</v>
      </c>
    </row>
    <row r="4389" customHeight="1" spans="2:2">
      <c r="B4389">
        <f t="shared" si="71"/>
        <v>4350</v>
      </c>
    </row>
    <row r="4390" customHeight="1" spans="2:2">
      <c r="B4390">
        <f t="shared" si="71"/>
        <v>4351</v>
      </c>
    </row>
    <row r="4391" customHeight="1" spans="2:2">
      <c r="B4391">
        <f t="shared" si="71"/>
        <v>4352</v>
      </c>
    </row>
    <row r="4392" customHeight="1" spans="2:2">
      <c r="B4392">
        <f t="shared" ref="B4392:B4455" si="72">1+B4391</f>
        <v>4353</v>
      </c>
    </row>
    <row r="4393" customHeight="1" spans="2:2">
      <c r="B4393">
        <f t="shared" si="72"/>
        <v>4354</v>
      </c>
    </row>
    <row r="4394" customHeight="1" spans="2:2">
      <c r="B4394">
        <f t="shared" si="72"/>
        <v>4355</v>
      </c>
    </row>
    <row r="4395" customHeight="1" spans="2:2">
      <c r="B4395">
        <f t="shared" si="72"/>
        <v>4356</v>
      </c>
    </row>
    <row r="4396" customHeight="1" spans="2:2">
      <c r="B4396">
        <f t="shared" si="72"/>
        <v>4357</v>
      </c>
    </row>
    <row r="4397" customHeight="1" spans="2:2">
      <c r="B4397">
        <f t="shared" si="72"/>
        <v>4358</v>
      </c>
    </row>
    <row r="4398" customHeight="1" spans="2:2">
      <c r="B4398">
        <f t="shared" si="72"/>
        <v>4359</v>
      </c>
    </row>
    <row r="4399" customHeight="1" spans="2:2">
      <c r="B4399">
        <f t="shared" si="72"/>
        <v>4360</v>
      </c>
    </row>
    <row r="4400" customHeight="1" spans="2:2">
      <c r="B4400">
        <f t="shared" si="72"/>
        <v>4361</v>
      </c>
    </row>
    <row r="4401" customHeight="1" spans="2:2">
      <c r="B4401">
        <f t="shared" si="72"/>
        <v>4362</v>
      </c>
    </row>
    <row r="4402" customHeight="1" spans="2:2">
      <c r="B4402">
        <f t="shared" si="72"/>
        <v>4363</v>
      </c>
    </row>
    <row r="4403" customHeight="1" spans="2:2">
      <c r="B4403">
        <f t="shared" si="72"/>
        <v>4364</v>
      </c>
    </row>
    <row r="4404" customHeight="1" spans="2:2">
      <c r="B4404">
        <f t="shared" si="72"/>
        <v>4365</v>
      </c>
    </row>
    <row r="4405" customHeight="1" spans="2:2">
      <c r="B4405">
        <f t="shared" si="72"/>
        <v>4366</v>
      </c>
    </row>
    <row r="4406" customHeight="1" spans="2:2">
      <c r="B4406">
        <f t="shared" si="72"/>
        <v>4367</v>
      </c>
    </row>
    <row r="4407" customHeight="1" spans="2:2">
      <c r="B4407">
        <f t="shared" si="72"/>
        <v>4368</v>
      </c>
    </row>
    <row r="4408" customHeight="1" spans="2:2">
      <c r="B4408">
        <f t="shared" si="72"/>
        <v>4369</v>
      </c>
    </row>
    <row r="4409" customHeight="1" spans="2:2">
      <c r="B4409">
        <f t="shared" si="72"/>
        <v>4370</v>
      </c>
    </row>
    <row r="4410" customHeight="1" spans="2:2">
      <c r="B4410">
        <f t="shared" si="72"/>
        <v>4371</v>
      </c>
    </row>
    <row r="4411" customHeight="1" spans="2:2">
      <c r="B4411">
        <f t="shared" si="72"/>
        <v>4372</v>
      </c>
    </row>
    <row r="4412" customHeight="1" spans="2:2">
      <c r="B4412">
        <f t="shared" si="72"/>
        <v>4373</v>
      </c>
    </row>
    <row r="4413" customHeight="1" spans="2:2">
      <c r="B4413">
        <f t="shared" si="72"/>
        <v>4374</v>
      </c>
    </row>
    <row r="4414" customHeight="1" spans="2:2">
      <c r="B4414">
        <f t="shared" si="72"/>
        <v>4375</v>
      </c>
    </row>
    <row r="4415" customHeight="1" spans="2:2">
      <c r="B4415">
        <f t="shared" si="72"/>
        <v>4376</v>
      </c>
    </row>
    <row r="4416" customHeight="1" spans="2:2">
      <c r="B4416">
        <f t="shared" si="72"/>
        <v>4377</v>
      </c>
    </row>
    <row r="4417" customHeight="1" spans="2:2">
      <c r="B4417">
        <f t="shared" si="72"/>
        <v>4378</v>
      </c>
    </row>
    <row r="4418" customHeight="1" spans="2:2">
      <c r="B4418">
        <f t="shared" si="72"/>
        <v>4379</v>
      </c>
    </row>
    <row r="4419" customHeight="1" spans="2:2">
      <c r="B4419">
        <f t="shared" si="72"/>
        <v>4380</v>
      </c>
    </row>
    <row r="4420" customHeight="1" spans="2:2">
      <c r="B4420">
        <f t="shared" si="72"/>
        <v>4381</v>
      </c>
    </row>
    <row r="4421" customHeight="1" spans="2:2">
      <c r="B4421">
        <f t="shared" si="72"/>
        <v>4382</v>
      </c>
    </row>
    <row r="4422" customHeight="1" spans="2:2">
      <c r="B4422">
        <f t="shared" si="72"/>
        <v>4383</v>
      </c>
    </row>
    <row r="4423" customHeight="1" spans="2:2">
      <c r="B4423">
        <f t="shared" si="72"/>
        <v>4384</v>
      </c>
    </row>
    <row r="4424" customHeight="1" spans="2:2">
      <c r="B4424">
        <f t="shared" si="72"/>
        <v>4385</v>
      </c>
    </row>
    <row r="4425" customHeight="1" spans="2:2">
      <c r="B4425">
        <f t="shared" si="72"/>
        <v>4386</v>
      </c>
    </row>
    <row r="4426" customHeight="1" spans="2:2">
      <c r="B4426">
        <f t="shared" si="72"/>
        <v>4387</v>
      </c>
    </row>
    <row r="4427" customHeight="1" spans="2:2">
      <c r="B4427">
        <f t="shared" si="72"/>
        <v>4388</v>
      </c>
    </row>
    <row r="4428" customHeight="1" spans="2:2">
      <c r="B4428">
        <f t="shared" si="72"/>
        <v>4389</v>
      </c>
    </row>
    <row r="4429" customHeight="1" spans="2:2">
      <c r="B4429">
        <f t="shared" si="72"/>
        <v>4390</v>
      </c>
    </row>
    <row r="4430" customHeight="1" spans="2:2">
      <c r="B4430">
        <f t="shared" si="72"/>
        <v>4391</v>
      </c>
    </row>
    <row r="4431" customHeight="1" spans="2:2">
      <c r="B4431">
        <f t="shared" si="72"/>
        <v>4392</v>
      </c>
    </row>
    <row r="4432" customHeight="1" spans="2:2">
      <c r="B4432">
        <f t="shared" si="72"/>
        <v>4393</v>
      </c>
    </row>
    <row r="4433" customHeight="1" spans="2:2">
      <c r="B4433">
        <f t="shared" si="72"/>
        <v>4394</v>
      </c>
    </row>
    <row r="4434" customHeight="1" spans="2:2">
      <c r="B4434">
        <f t="shared" si="72"/>
        <v>4395</v>
      </c>
    </row>
    <row r="4435" customHeight="1" spans="2:2">
      <c r="B4435">
        <f t="shared" si="72"/>
        <v>4396</v>
      </c>
    </row>
    <row r="4436" customHeight="1" spans="2:2">
      <c r="B4436">
        <f t="shared" si="72"/>
        <v>4397</v>
      </c>
    </row>
    <row r="4437" customHeight="1" spans="2:2">
      <c r="B4437">
        <f t="shared" si="72"/>
        <v>4398</v>
      </c>
    </row>
    <row r="4438" customHeight="1" spans="2:2">
      <c r="B4438">
        <f t="shared" si="72"/>
        <v>4399</v>
      </c>
    </row>
    <row r="4439" customHeight="1" spans="2:2">
      <c r="B4439">
        <f t="shared" si="72"/>
        <v>4400</v>
      </c>
    </row>
    <row r="4440" customHeight="1" spans="2:2">
      <c r="B4440">
        <f t="shared" si="72"/>
        <v>4401</v>
      </c>
    </row>
    <row r="4441" customHeight="1" spans="2:2">
      <c r="B4441">
        <f t="shared" si="72"/>
        <v>4402</v>
      </c>
    </row>
    <row r="4442" customHeight="1" spans="2:2">
      <c r="B4442">
        <f t="shared" si="72"/>
        <v>4403</v>
      </c>
    </row>
    <row r="4443" customHeight="1" spans="2:2">
      <c r="B4443">
        <f t="shared" si="72"/>
        <v>4404</v>
      </c>
    </row>
    <row r="4444" customHeight="1" spans="2:2">
      <c r="B4444">
        <f t="shared" si="72"/>
        <v>4405</v>
      </c>
    </row>
    <row r="4445" customHeight="1" spans="2:2">
      <c r="B4445">
        <f t="shared" si="72"/>
        <v>4406</v>
      </c>
    </row>
    <row r="4446" customHeight="1" spans="2:2">
      <c r="B4446">
        <f t="shared" si="72"/>
        <v>4407</v>
      </c>
    </row>
    <row r="4447" customHeight="1" spans="2:2">
      <c r="B4447">
        <f t="shared" si="72"/>
        <v>4408</v>
      </c>
    </row>
    <row r="4448" customHeight="1" spans="2:2">
      <c r="B4448">
        <f t="shared" si="72"/>
        <v>4409</v>
      </c>
    </row>
    <row r="4449" customHeight="1" spans="2:2">
      <c r="B4449">
        <f t="shared" si="72"/>
        <v>4410</v>
      </c>
    </row>
    <row r="4450" customHeight="1" spans="2:2">
      <c r="B4450">
        <f t="shared" si="72"/>
        <v>4411</v>
      </c>
    </row>
    <row r="4451" customHeight="1" spans="2:2">
      <c r="B4451">
        <f t="shared" si="72"/>
        <v>4412</v>
      </c>
    </row>
    <row r="4452" customHeight="1" spans="2:2">
      <c r="B4452">
        <f t="shared" si="72"/>
        <v>4413</v>
      </c>
    </row>
    <row r="4453" customHeight="1" spans="2:2">
      <c r="B4453">
        <f t="shared" si="72"/>
        <v>4414</v>
      </c>
    </row>
    <row r="4454" customHeight="1" spans="2:2">
      <c r="B4454">
        <f t="shared" si="72"/>
        <v>4415</v>
      </c>
    </row>
    <row r="4455" customHeight="1" spans="2:2">
      <c r="B4455">
        <f t="shared" si="72"/>
        <v>4416</v>
      </c>
    </row>
    <row r="4456" customHeight="1" spans="2:2">
      <c r="B4456">
        <f t="shared" ref="B4456:B4519" si="73">1+B4455</f>
        <v>4417</v>
      </c>
    </row>
    <row r="4457" customHeight="1" spans="2:2">
      <c r="B4457">
        <f t="shared" si="73"/>
        <v>4418</v>
      </c>
    </row>
    <row r="4458" customHeight="1" spans="2:2">
      <c r="B4458">
        <f t="shared" si="73"/>
        <v>4419</v>
      </c>
    </row>
    <row r="4459" customHeight="1" spans="2:2">
      <c r="B4459">
        <f t="shared" si="73"/>
        <v>4420</v>
      </c>
    </row>
    <row r="4460" customHeight="1" spans="2:2">
      <c r="B4460">
        <f t="shared" si="73"/>
        <v>4421</v>
      </c>
    </row>
    <row r="4461" customHeight="1" spans="2:2">
      <c r="B4461">
        <f t="shared" si="73"/>
        <v>4422</v>
      </c>
    </row>
    <row r="4462" customHeight="1" spans="2:2">
      <c r="B4462">
        <f t="shared" si="73"/>
        <v>4423</v>
      </c>
    </row>
    <row r="4463" customHeight="1" spans="2:2">
      <c r="B4463">
        <f t="shared" si="73"/>
        <v>4424</v>
      </c>
    </row>
    <row r="4464" customHeight="1" spans="2:2">
      <c r="B4464">
        <f t="shared" si="73"/>
        <v>4425</v>
      </c>
    </row>
    <row r="4465" customHeight="1" spans="2:2">
      <c r="B4465">
        <f t="shared" si="73"/>
        <v>4426</v>
      </c>
    </row>
    <row r="4466" customHeight="1" spans="2:2">
      <c r="B4466">
        <f t="shared" si="73"/>
        <v>4427</v>
      </c>
    </row>
    <row r="4467" customHeight="1" spans="2:2">
      <c r="B4467">
        <f t="shared" si="73"/>
        <v>4428</v>
      </c>
    </row>
    <row r="4468" customHeight="1" spans="2:2">
      <c r="B4468">
        <f t="shared" si="73"/>
        <v>4429</v>
      </c>
    </row>
    <row r="4469" customHeight="1" spans="2:2">
      <c r="B4469">
        <f t="shared" si="73"/>
        <v>4430</v>
      </c>
    </row>
    <row r="4470" customHeight="1" spans="2:2">
      <c r="B4470">
        <f t="shared" si="73"/>
        <v>4431</v>
      </c>
    </row>
    <row r="4471" customHeight="1" spans="2:2">
      <c r="B4471">
        <f t="shared" si="73"/>
        <v>4432</v>
      </c>
    </row>
    <row r="4472" customHeight="1" spans="2:2">
      <c r="B4472">
        <f t="shared" si="73"/>
        <v>4433</v>
      </c>
    </row>
    <row r="4473" customHeight="1" spans="2:2">
      <c r="B4473">
        <f t="shared" si="73"/>
        <v>4434</v>
      </c>
    </row>
    <row r="4474" customHeight="1" spans="2:2">
      <c r="B4474">
        <f t="shared" si="73"/>
        <v>4435</v>
      </c>
    </row>
    <row r="4475" customHeight="1" spans="2:2">
      <c r="B4475">
        <f t="shared" si="73"/>
        <v>4436</v>
      </c>
    </row>
    <row r="4476" customHeight="1" spans="2:2">
      <c r="B4476">
        <f t="shared" si="73"/>
        <v>4437</v>
      </c>
    </row>
    <row r="4477" customHeight="1" spans="2:2">
      <c r="B4477">
        <f t="shared" si="73"/>
        <v>4438</v>
      </c>
    </row>
    <row r="4478" customHeight="1" spans="2:2">
      <c r="B4478">
        <f t="shared" si="73"/>
        <v>4439</v>
      </c>
    </row>
    <row r="4479" customHeight="1" spans="2:2">
      <c r="B4479">
        <f t="shared" si="73"/>
        <v>4440</v>
      </c>
    </row>
    <row r="4480" customHeight="1" spans="2:2">
      <c r="B4480">
        <f t="shared" si="73"/>
        <v>4441</v>
      </c>
    </row>
    <row r="4481" customHeight="1" spans="2:2">
      <c r="B4481">
        <f t="shared" si="73"/>
        <v>4442</v>
      </c>
    </row>
    <row r="4482" customHeight="1" spans="2:2">
      <c r="B4482">
        <f t="shared" si="73"/>
        <v>4443</v>
      </c>
    </row>
    <row r="4483" customHeight="1" spans="2:2">
      <c r="B4483">
        <f t="shared" si="73"/>
        <v>4444</v>
      </c>
    </row>
    <row r="4484" customHeight="1" spans="2:2">
      <c r="B4484">
        <f t="shared" si="73"/>
        <v>4445</v>
      </c>
    </row>
    <row r="4485" customHeight="1" spans="2:2">
      <c r="B4485">
        <f t="shared" si="73"/>
        <v>4446</v>
      </c>
    </row>
    <row r="4486" customHeight="1" spans="2:2">
      <c r="B4486">
        <f t="shared" si="73"/>
        <v>4447</v>
      </c>
    </row>
    <row r="4487" customHeight="1" spans="2:2">
      <c r="B4487">
        <f t="shared" si="73"/>
        <v>4448</v>
      </c>
    </row>
    <row r="4488" customHeight="1" spans="2:2">
      <c r="B4488">
        <f t="shared" si="73"/>
        <v>4449</v>
      </c>
    </row>
    <row r="4489" customHeight="1" spans="2:2">
      <c r="B4489">
        <f t="shared" si="73"/>
        <v>4450</v>
      </c>
    </row>
    <row r="4490" customHeight="1" spans="2:2">
      <c r="B4490">
        <f t="shared" si="73"/>
        <v>4451</v>
      </c>
    </row>
    <row r="4491" customHeight="1" spans="2:2">
      <c r="B4491">
        <f t="shared" si="73"/>
        <v>4452</v>
      </c>
    </row>
    <row r="4492" customHeight="1" spans="2:2">
      <c r="B4492">
        <f t="shared" si="73"/>
        <v>4453</v>
      </c>
    </row>
    <row r="4493" customHeight="1" spans="2:2">
      <c r="B4493">
        <f t="shared" si="73"/>
        <v>4454</v>
      </c>
    </row>
    <row r="4494" customHeight="1" spans="2:2">
      <c r="B4494">
        <f t="shared" si="73"/>
        <v>4455</v>
      </c>
    </row>
    <row r="4495" customHeight="1" spans="2:2">
      <c r="B4495">
        <f t="shared" si="73"/>
        <v>4456</v>
      </c>
    </row>
    <row r="4496" customHeight="1" spans="2:2">
      <c r="B4496">
        <f t="shared" si="73"/>
        <v>4457</v>
      </c>
    </row>
    <row r="4497" customHeight="1" spans="2:2">
      <c r="B4497">
        <f t="shared" si="73"/>
        <v>4458</v>
      </c>
    </row>
    <row r="4498" customHeight="1" spans="2:2">
      <c r="B4498">
        <f t="shared" si="73"/>
        <v>4459</v>
      </c>
    </row>
    <row r="4499" customHeight="1" spans="2:2">
      <c r="B4499">
        <f t="shared" si="73"/>
        <v>4460</v>
      </c>
    </row>
    <row r="4500" customHeight="1" spans="2:2">
      <c r="B4500">
        <f t="shared" si="73"/>
        <v>4461</v>
      </c>
    </row>
    <row r="4501" customHeight="1" spans="2:2">
      <c r="B4501">
        <f t="shared" si="73"/>
        <v>4462</v>
      </c>
    </row>
    <row r="4502" customHeight="1" spans="2:2">
      <c r="B4502">
        <f t="shared" si="73"/>
        <v>4463</v>
      </c>
    </row>
    <row r="4503" customHeight="1" spans="2:2">
      <c r="B4503">
        <f t="shared" si="73"/>
        <v>4464</v>
      </c>
    </row>
    <row r="4504" customHeight="1" spans="2:2">
      <c r="B4504">
        <f t="shared" si="73"/>
        <v>4465</v>
      </c>
    </row>
    <row r="4505" customHeight="1" spans="2:2">
      <c r="B4505">
        <f t="shared" si="73"/>
        <v>4466</v>
      </c>
    </row>
    <row r="4506" customHeight="1" spans="2:2">
      <c r="B4506">
        <f t="shared" si="73"/>
        <v>4467</v>
      </c>
    </row>
    <row r="4507" customHeight="1" spans="2:2">
      <c r="B4507">
        <f t="shared" si="73"/>
        <v>4468</v>
      </c>
    </row>
    <row r="4508" customHeight="1" spans="2:2">
      <c r="B4508">
        <f t="shared" si="73"/>
        <v>4469</v>
      </c>
    </row>
    <row r="4509" customHeight="1" spans="2:2">
      <c r="B4509">
        <f t="shared" si="73"/>
        <v>4470</v>
      </c>
    </row>
    <row r="4510" customHeight="1" spans="2:2">
      <c r="B4510">
        <f t="shared" si="73"/>
        <v>4471</v>
      </c>
    </row>
    <row r="4511" customHeight="1" spans="2:2">
      <c r="B4511">
        <f t="shared" si="73"/>
        <v>4472</v>
      </c>
    </row>
    <row r="4512" customHeight="1" spans="2:2">
      <c r="B4512">
        <f t="shared" si="73"/>
        <v>4473</v>
      </c>
    </row>
    <row r="4513" customHeight="1" spans="2:2">
      <c r="B4513">
        <f t="shared" si="73"/>
        <v>4474</v>
      </c>
    </row>
    <row r="4514" customHeight="1" spans="2:2">
      <c r="B4514">
        <f t="shared" si="73"/>
        <v>4475</v>
      </c>
    </row>
    <row r="4515" customHeight="1" spans="2:2">
      <c r="B4515">
        <f t="shared" si="73"/>
        <v>4476</v>
      </c>
    </row>
    <row r="4516" customHeight="1" spans="2:2">
      <c r="B4516">
        <f t="shared" si="73"/>
        <v>4477</v>
      </c>
    </row>
    <row r="4517" customHeight="1" spans="2:2">
      <c r="B4517">
        <f t="shared" si="73"/>
        <v>4478</v>
      </c>
    </row>
    <row r="4518" customHeight="1" spans="2:2">
      <c r="B4518">
        <f t="shared" si="73"/>
        <v>4479</v>
      </c>
    </row>
    <row r="4519" customHeight="1" spans="2:2">
      <c r="B4519">
        <f t="shared" si="73"/>
        <v>4480</v>
      </c>
    </row>
    <row r="4520" customHeight="1" spans="2:2">
      <c r="B4520">
        <f t="shared" ref="B4520:B4583" si="74">1+B4519</f>
        <v>4481</v>
      </c>
    </row>
    <row r="4521" customHeight="1" spans="2:2">
      <c r="B4521">
        <f t="shared" si="74"/>
        <v>4482</v>
      </c>
    </row>
    <row r="4522" customHeight="1" spans="2:2">
      <c r="B4522">
        <f t="shared" si="74"/>
        <v>4483</v>
      </c>
    </row>
    <row r="4523" customHeight="1" spans="2:2">
      <c r="B4523">
        <f t="shared" si="74"/>
        <v>4484</v>
      </c>
    </row>
    <row r="4524" customHeight="1" spans="2:2">
      <c r="B4524">
        <f t="shared" si="74"/>
        <v>4485</v>
      </c>
    </row>
    <row r="4525" customHeight="1" spans="2:2">
      <c r="B4525">
        <f t="shared" si="74"/>
        <v>4486</v>
      </c>
    </row>
    <row r="4526" customHeight="1" spans="2:2">
      <c r="B4526">
        <f t="shared" si="74"/>
        <v>4487</v>
      </c>
    </row>
    <row r="4527" customHeight="1" spans="2:2">
      <c r="B4527">
        <f t="shared" si="74"/>
        <v>4488</v>
      </c>
    </row>
    <row r="4528" customHeight="1" spans="2:2">
      <c r="B4528">
        <f t="shared" si="74"/>
        <v>4489</v>
      </c>
    </row>
    <row r="4529" customHeight="1" spans="2:2">
      <c r="B4529">
        <f t="shared" si="74"/>
        <v>4490</v>
      </c>
    </row>
    <row r="4530" customHeight="1" spans="2:2">
      <c r="B4530">
        <f t="shared" si="74"/>
        <v>4491</v>
      </c>
    </row>
    <row r="4531" customHeight="1" spans="2:2">
      <c r="B4531">
        <f t="shared" si="74"/>
        <v>4492</v>
      </c>
    </row>
    <row r="4532" customHeight="1" spans="2:2">
      <c r="B4532">
        <f t="shared" si="74"/>
        <v>4493</v>
      </c>
    </row>
    <row r="4533" customHeight="1" spans="2:2">
      <c r="B4533">
        <f t="shared" si="74"/>
        <v>4494</v>
      </c>
    </row>
    <row r="4534" customHeight="1" spans="2:2">
      <c r="B4534">
        <f t="shared" si="74"/>
        <v>4495</v>
      </c>
    </row>
    <row r="4535" customHeight="1" spans="2:2">
      <c r="B4535">
        <f t="shared" si="74"/>
        <v>4496</v>
      </c>
    </row>
    <row r="4536" customHeight="1" spans="2:2">
      <c r="B4536">
        <f t="shared" si="74"/>
        <v>4497</v>
      </c>
    </row>
    <row r="4537" customHeight="1" spans="2:2">
      <c r="B4537">
        <f t="shared" si="74"/>
        <v>4498</v>
      </c>
    </row>
    <row r="4538" customHeight="1" spans="2:2">
      <c r="B4538">
        <f t="shared" si="74"/>
        <v>4499</v>
      </c>
    </row>
    <row r="4539" customHeight="1" spans="2:2">
      <c r="B4539">
        <f t="shared" si="74"/>
        <v>4500</v>
      </c>
    </row>
    <row r="4540" customHeight="1" spans="2:2">
      <c r="B4540">
        <f t="shared" si="74"/>
        <v>4501</v>
      </c>
    </row>
    <row r="4541" customHeight="1" spans="2:2">
      <c r="B4541">
        <f t="shared" si="74"/>
        <v>4502</v>
      </c>
    </row>
    <row r="4542" customHeight="1" spans="2:2">
      <c r="B4542">
        <f t="shared" si="74"/>
        <v>4503</v>
      </c>
    </row>
    <row r="4543" customHeight="1" spans="2:2">
      <c r="B4543">
        <f t="shared" si="74"/>
        <v>4504</v>
      </c>
    </row>
    <row r="4544" customHeight="1" spans="2:2">
      <c r="B4544">
        <f t="shared" si="74"/>
        <v>4505</v>
      </c>
    </row>
    <row r="4545" customHeight="1" spans="2:2">
      <c r="B4545">
        <f t="shared" si="74"/>
        <v>4506</v>
      </c>
    </row>
    <row r="4546" customHeight="1" spans="2:2">
      <c r="B4546">
        <f t="shared" si="74"/>
        <v>4507</v>
      </c>
    </row>
    <row r="4547" customHeight="1" spans="2:2">
      <c r="B4547">
        <f t="shared" si="74"/>
        <v>4508</v>
      </c>
    </row>
    <row r="4548" customHeight="1" spans="2:2">
      <c r="B4548">
        <f t="shared" si="74"/>
        <v>4509</v>
      </c>
    </row>
    <row r="4549" customHeight="1" spans="2:2">
      <c r="B4549">
        <f t="shared" si="74"/>
        <v>4510</v>
      </c>
    </row>
    <row r="4550" customHeight="1" spans="2:2">
      <c r="B4550">
        <f t="shared" si="74"/>
        <v>4511</v>
      </c>
    </row>
    <row r="4551" customHeight="1" spans="2:2">
      <c r="B4551">
        <f t="shared" si="74"/>
        <v>4512</v>
      </c>
    </row>
    <row r="4552" customHeight="1" spans="2:2">
      <c r="B4552">
        <f t="shared" si="74"/>
        <v>4513</v>
      </c>
    </row>
    <row r="4553" customHeight="1" spans="2:2">
      <c r="B4553">
        <f t="shared" si="74"/>
        <v>4514</v>
      </c>
    </row>
    <row r="4554" customHeight="1" spans="2:2">
      <c r="B4554">
        <f t="shared" si="74"/>
        <v>4515</v>
      </c>
    </row>
    <row r="4555" customHeight="1" spans="2:2">
      <c r="B4555">
        <f t="shared" si="74"/>
        <v>4516</v>
      </c>
    </row>
    <row r="4556" customHeight="1" spans="2:2">
      <c r="B4556">
        <f t="shared" si="74"/>
        <v>4517</v>
      </c>
    </row>
    <row r="4557" customHeight="1" spans="2:2">
      <c r="B4557">
        <f t="shared" si="74"/>
        <v>4518</v>
      </c>
    </row>
    <row r="4558" customHeight="1" spans="2:2">
      <c r="B4558">
        <f t="shared" si="74"/>
        <v>4519</v>
      </c>
    </row>
    <row r="4559" customHeight="1" spans="2:2">
      <c r="B4559">
        <f t="shared" si="74"/>
        <v>4520</v>
      </c>
    </row>
    <row r="4560" customHeight="1" spans="2:2">
      <c r="B4560">
        <f t="shared" si="74"/>
        <v>4521</v>
      </c>
    </row>
    <row r="4561" customHeight="1" spans="2:2">
      <c r="B4561">
        <f t="shared" si="74"/>
        <v>4522</v>
      </c>
    </row>
    <row r="4562" customHeight="1" spans="2:2">
      <c r="B4562">
        <f t="shared" si="74"/>
        <v>4523</v>
      </c>
    </row>
    <row r="4563" customHeight="1" spans="2:2">
      <c r="B4563">
        <f t="shared" si="74"/>
        <v>4524</v>
      </c>
    </row>
    <row r="4564" customHeight="1" spans="2:2">
      <c r="B4564">
        <f t="shared" si="74"/>
        <v>4525</v>
      </c>
    </row>
    <row r="4565" customHeight="1" spans="2:2">
      <c r="B4565">
        <f t="shared" si="74"/>
        <v>4526</v>
      </c>
    </row>
    <row r="4566" customHeight="1" spans="2:2">
      <c r="B4566">
        <f t="shared" si="74"/>
        <v>4527</v>
      </c>
    </row>
    <row r="4567" customHeight="1" spans="2:2">
      <c r="B4567">
        <f t="shared" si="74"/>
        <v>4528</v>
      </c>
    </row>
    <row r="4568" customHeight="1" spans="2:2">
      <c r="B4568">
        <f t="shared" si="74"/>
        <v>4529</v>
      </c>
    </row>
    <row r="4569" customHeight="1" spans="2:2">
      <c r="B4569">
        <f t="shared" si="74"/>
        <v>4530</v>
      </c>
    </row>
    <row r="4570" customHeight="1" spans="2:2">
      <c r="B4570">
        <f t="shared" si="74"/>
        <v>4531</v>
      </c>
    </row>
    <row r="4571" customHeight="1" spans="2:2">
      <c r="B4571">
        <f t="shared" si="74"/>
        <v>4532</v>
      </c>
    </row>
    <row r="4572" customHeight="1" spans="2:2">
      <c r="B4572">
        <f t="shared" si="74"/>
        <v>4533</v>
      </c>
    </row>
    <row r="4573" customHeight="1" spans="2:2">
      <c r="B4573">
        <f t="shared" si="74"/>
        <v>4534</v>
      </c>
    </row>
    <row r="4574" customHeight="1" spans="2:2">
      <c r="B4574">
        <f t="shared" si="74"/>
        <v>4535</v>
      </c>
    </row>
    <row r="4575" customHeight="1" spans="2:2">
      <c r="B4575">
        <f t="shared" si="74"/>
        <v>4536</v>
      </c>
    </row>
    <row r="4576" customHeight="1" spans="2:2">
      <c r="B4576">
        <f t="shared" si="74"/>
        <v>4537</v>
      </c>
    </row>
    <row r="4577" customHeight="1" spans="2:2">
      <c r="B4577">
        <f t="shared" si="74"/>
        <v>4538</v>
      </c>
    </row>
    <row r="4578" customHeight="1" spans="2:2">
      <c r="B4578">
        <f t="shared" si="74"/>
        <v>4539</v>
      </c>
    </row>
    <row r="4579" customHeight="1" spans="2:2">
      <c r="B4579">
        <f t="shared" si="74"/>
        <v>4540</v>
      </c>
    </row>
    <row r="4580" customHeight="1" spans="2:2">
      <c r="B4580">
        <f t="shared" si="74"/>
        <v>4541</v>
      </c>
    </row>
    <row r="4581" customHeight="1" spans="2:2">
      <c r="B4581">
        <f t="shared" si="74"/>
        <v>4542</v>
      </c>
    </row>
    <row r="4582" customHeight="1" spans="2:2">
      <c r="B4582">
        <f t="shared" si="74"/>
        <v>4543</v>
      </c>
    </row>
    <row r="4583" customHeight="1" spans="2:2">
      <c r="B4583">
        <f t="shared" si="74"/>
        <v>4544</v>
      </c>
    </row>
    <row r="4584" customHeight="1" spans="2:2">
      <c r="B4584">
        <f t="shared" ref="B4584:B4647" si="75">1+B4583</f>
        <v>4545</v>
      </c>
    </row>
    <row r="4585" customHeight="1" spans="2:2">
      <c r="B4585">
        <f t="shared" si="75"/>
        <v>4546</v>
      </c>
    </row>
    <row r="4586" customHeight="1" spans="2:2">
      <c r="B4586">
        <f t="shared" si="75"/>
        <v>4547</v>
      </c>
    </row>
    <row r="4587" customHeight="1" spans="2:2">
      <c r="B4587">
        <f t="shared" si="75"/>
        <v>4548</v>
      </c>
    </row>
    <row r="4588" customHeight="1" spans="2:2">
      <c r="B4588">
        <f t="shared" si="75"/>
        <v>4549</v>
      </c>
    </row>
    <row r="4589" customHeight="1" spans="2:2">
      <c r="B4589">
        <f t="shared" si="75"/>
        <v>4550</v>
      </c>
    </row>
    <row r="4590" customHeight="1" spans="2:2">
      <c r="B4590">
        <f t="shared" si="75"/>
        <v>4551</v>
      </c>
    </row>
    <row r="4591" customHeight="1" spans="2:2">
      <c r="B4591">
        <f t="shared" si="75"/>
        <v>4552</v>
      </c>
    </row>
    <row r="4592" customHeight="1" spans="2:2">
      <c r="B4592">
        <f t="shared" si="75"/>
        <v>4553</v>
      </c>
    </row>
    <row r="4593" customHeight="1" spans="2:2">
      <c r="B4593">
        <f t="shared" si="75"/>
        <v>4554</v>
      </c>
    </row>
    <row r="4594" customHeight="1" spans="2:2">
      <c r="B4594">
        <f t="shared" si="75"/>
        <v>4555</v>
      </c>
    </row>
    <row r="4595" customHeight="1" spans="2:2">
      <c r="B4595">
        <f t="shared" si="75"/>
        <v>4556</v>
      </c>
    </row>
    <row r="4596" customHeight="1" spans="2:2">
      <c r="B4596">
        <f t="shared" si="75"/>
        <v>4557</v>
      </c>
    </row>
    <row r="4597" customHeight="1" spans="2:2">
      <c r="B4597">
        <f t="shared" si="75"/>
        <v>4558</v>
      </c>
    </row>
    <row r="4598" customHeight="1" spans="2:2">
      <c r="B4598">
        <f t="shared" si="75"/>
        <v>4559</v>
      </c>
    </row>
    <row r="4599" customHeight="1" spans="2:2">
      <c r="B4599">
        <f t="shared" si="75"/>
        <v>4560</v>
      </c>
    </row>
    <row r="4600" customHeight="1" spans="2:2">
      <c r="B4600">
        <f t="shared" si="75"/>
        <v>4561</v>
      </c>
    </row>
    <row r="4601" customHeight="1" spans="2:2">
      <c r="B4601">
        <f t="shared" si="75"/>
        <v>4562</v>
      </c>
    </row>
    <row r="4602" customHeight="1" spans="2:2">
      <c r="B4602">
        <f t="shared" si="75"/>
        <v>4563</v>
      </c>
    </row>
    <row r="4603" customHeight="1" spans="2:2">
      <c r="B4603">
        <f t="shared" si="75"/>
        <v>4564</v>
      </c>
    </row>
    <row r="4604" customHeight="1" spans="2:2">
      <c r="B4604">
        <f t="shared" si="75"/>
        <v>4565</v>
      </c>
    </row>
    <row r="4605" customHeight="1" spans="2:2">
      <c r="B4605">
        <f t="shared" si="75"/>
        <v>4566</v>
      </c>
    </row>
    <row r="4606" customHeight="1" spans="2:2">
      <c r="B4606">
        <f t="shared" si="75"/>
        <v>4567</v>
      </c>
    </row>
    <row r="4607" customHeight="1" spans="2:2">
      <c r="B4607">
        <f t="shared" si="75"/>
        <v>4568</v>
      </c>
    </row>
    <row r="4608" customHeight="1" spans="2:2">
      <c r="B4608">
        <f t="shared" si="75"/>
        <v>4569</v>
      </c>
    </row>
    <row r="4609" customHeight="1" spans="2:2">
      <c r="B4609">
        <f t="shared" si="75"/>
        <v>4570</v>
      </c>
    </row>
    <row r="4610" customHeight="1" spans="2:2">
      <c r="B4610">
        <f t="shared" si="75"/>
        <v>4571</v>
      </c>
    </row>
    <row r="4611" customHeight="1" spans="2:2">
      <c r="B4611">
        <f t="shared" si="75"/>
        <v>4572</v>
      </c>
    </row>
    <row r="4612" customHeight="1" spans="2:2">
      <c r="B4612">
        <f t="shared" si="75"/>
        <v>4573</v>
      </c>
    </row>
    <row r="4613" customHeight="1" spans="2:2">
      <c r="B4613">
        <f t="shared" si="75"/>
        <v>4574</v>
      </c>
    </row>
    <row r="4614" customHeight="1" spans="2:2">
      <c r="B4614">
        <f t="shared" si="75"/>
        <v>4575</v>
      </c>
    </row>
    <row r="4615" customHeight="1" spans="2:2">
      <c r="B4615">
        <f t="shared" si="75"/>
        <v>4576</v>
      </c>
    </row>
    <row r="4616" customHeight="1" spans="2:2">
      <c r="B4616">
        <f t="shared" si="75"/>
        <v>4577</v>
      </c>
    </row>
    <row r="4617" customHeight="1" spans="2:2">
      <c r="B4617">
        <f t="shared" si="75"/>
        <v>4578</v>
      </c>
    </row>
    <row r="4618" customHeight="1" spans="2:2">
      <c r="B4618">
        <f t="shared" si="75"/>
        <v>4579</v>
      </c>
    </row>
    <row r="4619" customHeight="1" spans="2:2">
      <c r="B4619">
        <f t="shared" si="75"/>
        <v>4580</v>
      </c>
    </row>
    <row r="4620" customHeight="1" spans="2:2">
      <c r="B4620">
        <f t="shared" si="75"/>
        <v>4581</v>
      </c>
    </row>
    <row r="4621" customHeight="1" spans="2:2">
      <c r="B4621">
        <f t="shared" si="75"/>
        <v>4582</v>
      </c>
    </row>
    <row r="4622" customHeight="1" spans="2:2">
      <c r="B4622">
        <f t="shared" si="75"/>
        <v>4583</v>
      </c>
    </row>
    <row r="4623" customHeight="1" spans="2:2">
      <c r="B4623">
        <f t="shared" si="75"/>
        <v>4584</v>
      </c>
    </row>
    <row r="4624" customHeight="1" spans="2:2">
      <c r="B4624">
        <f t="shared" si="75"/>
        <v>4585</v>
      </c>
    </row>
    <row r="4625" customHeight="1" spans="2:2">
      <c r="B4625">
        <f t="shared" si="75"/>
        <v>4586</v>
      </c>
    </row>
    <row r="4626" customHeight="1" spans="2:2">
      <c r="B4626">
        <f t="shared" si="75"/>
        <v>4587</v>
      </c>
    </row>
    <row r="4627" customHeight="1" spans="2:2">
      <c r="B4627">
        <f t="shared" si="75"/>
        <v>4588</v>
      </c>
    </row>
    <row r="4628" customHeight="1" spans="2:2">
      <c r="B4628">
        <f t="shared" si="75"/>
        <v>4589</v>
      </c>
    </row>
    <row r="4629" customHeight="1" spans="2:2">
      <c r="B4629">
        <f t="shared" si="75"/>
        <v>4590</v>
      </c>
    </row>
    <row r="4630" customHeight="1" spans="2:2">
      <c r="B4630">
        <f t="shared" si="75"/>
        <v>4591</v>
      </c>
    </row>
    <row r="4631" customHeight="1" spans="2:2">
      <c r="B4631">
        <f t="shared" si="75"/>
        <v>4592</v>
      </c>
    </row>
    <row r="4632" customHeight="1" spans="2:2">
      <c r="B4632">
        <f t="shared" si="75"/>
        <v>4593</v>
      </c>
    </row>
    <row r="4633" customHeight="1" spans="2:2">
      <c r="B4633">
        <f t="shared" si="75"/>
        <v>4594</v>
      </c>
    </row>
    <row r="4634" customHeight="1" spans="2:2">
      <c r="B4634">
        <f t="shared" si="75"/>
        <v>4595</v>
      </c>
    </row>
    <row r="4635" customHeight="1" spans="2:2">
      <c r="B4635">
        <f t="shared" si="75"/>
        <v>4596</v>
      </c>
    </row>
    <row r="4636" customHeight="1" spans="2:2">
      <c r="B4636">
        <f t="shared" si="75"/>
        <v>4597</v>
      </c>
    </row>
    <row r="4637" customHeight="1" spans="2:2">
      <c r="B4637">
        <f t="shared" si="75"/>
        <v>4598</v>
      </c>
    </row>
    <row r="4638" customHeight="1" spans="2:2">
      <c r="B4638">
        <f t="shared" si="75"/>
        <v>4599</v>
      </c>
    </row>
    <row r="4639" customHeight="1" spans="2:2">
      <c r="B4639">
        <f t="shared" si="75"/>
        <v>4600</v>
      </c>
    </row>
    <row r="4640" customHeight="1" spans="2:2">
      <c r="B4640">
        <f t="shared" si="75"/>
        <v>4601</v>
      </c>
    </row>
    <row r="4641" customHeight="1" spans="2:2">
      <c r="B4641">
        <f t="shared" si="75"/>
        <v>4602</v>
      </c>
    </row>
    <row r="4642" customHeight="1" spans="2:2">
      <c r="B4642">
        <f t="shared" si="75"/>
        <v>4603</v>
      </c>
    </row>
    <row r="4643" customHeight="1" spans="2:2">
      <c r="B4643">
        <f t="shared" si="75"/>
        <v>4604</v>
      </c>
    </row>
    <row r="4644" customHeight="1" spans="2:2">
      <c r="B4644">
        <f t="shared" si="75"/>
        <v>4605</v>
      </c>
    </row>
    <row r="4645" customHeight="1" spans="2:2">
      <c r="B4645">
        <f t="shared" si="75"/>
        <v>4606</v>
      </c>
    </row>
    <row r="4646" customHeight="1" spans="2:2">
      <c r="B4646">
        <f t="shared" si="75"/>
        <v>4607</v>
      </c>
    </row>
    <row r="4647" customHeight="1" spans="2:2">
      <c r="B4647">
        <f t="shared" si="75"/>
        <v>4608</v>
      </c>
    </row>
    <row r="4648" customHeight="1" spans="2:2">
      <c r="B4648">
        <f t="shared" ref="B4648:B4711" si="76">1+B4647</f>
        <v>4609</v>
      </c>
    </row>
    <row r="4649" customHeight="1" spans="2:2">
      <c r="B4649">
        <f t="shared" si="76"/>
        <v>4610</v>
      </c>
    </row>
    <row r="4650" customHeight="1" spans="2:2">
      <c r="B4650">
        <f t="shared" si="76"/>
        <v>4611</v>
      </c>
    </row>
    <row r="4651" customHeight="1" spans="2:2">
      <c r="B4651">
        <f t="shared" si="76"/>
        <v>4612</v>
      </c>
    </row>
    <row r="4652" customHeight="1" spans="2:2">
      <c r="B4652">
        <f t="shared" si="76"/>
        <v>4613</v>
      </c>
    </row>
    <row r="4653" customHeight="1" spans="2:2">
      <c r="B4653">
        <f t="shared" si="76"/>
        <v>4614</v>
      </c>
    </row>
    <row r="4654" customHeight="1" spans="2:2">
      <c r="B4654">
        <f t="shared" si="76"/>
        <v>4615</v>
      </c>
    </row>
    <row r="4655" customHeight="1" spans="2:2">
      <c r="B4655">
        <f t="shared" si="76"/>
        <v>4616</v>
      </c>
    </row>
    <row r="4656" customHeight="1" spans="2:2">
      <c r="B4656">
        <f t="shared" si="76"/>
        <v>4617</v>
      </c>
    </row>
    <row r="4657" customHeight="1" spans="2:2">
      <c r="B4657">
        <f t="shared" si="76"/>
        <v>4618</v>
      </c>
    </row>
    <row r="4658" customHeight="1" spans="2:2">
      <c r="B4658">
        <f t="shared" si="76"/>
        <v>4619</v>
      </c>
    </row>
    <row r="4659" customHeight="1" spans="2:2">
      <c r="B4659">
        <f t="shared" si="76"/>
        <v>4620</v>
      </c>
    </row>
    <row r="4660" customHeight="1" spans="2:2">
      <c r="B4660">
        <f t="shared" si="76"/>
        <v>4621</v>
      </c>
    </row>
    <row r="4661" customHeight="1" spans="2:2">
      <c r="B4661">
        <f t="shared" si="76"/>
        <v>4622</v>
      </c>
    </row>
    <row r="4662" customHeight="1" spans="2:2">
      <c r="B4662">
        <f t="shared" si="76"/>
        <v>4623</v>
      </c>
    </row>
    <row r="4663" customHeight="1" spans="2:2">
      <c r="B4663">
        <f t="shared" si="76"/>
        <v>4624</v>
      </c>
    </row>
    <row r="4664" customHeight="1" spans="2:2">
      <c r="B4664">
        <f t="shared" si="76"/>
        <v>4625</v>
      </c>
    </row>
    <row r="4665" customHeight="1" spans="2:2">
      <c r="B4665">
        <f t="shared" si="76"/>
        <v>4626</v>
      </c>
    </row>
    <row r="4666" customHeight="1" spans="2:2">
      <c r="B4666">
        <f t="shared" si="76"/>
        <v>4627</v>
      </c>
    </row>
    <row r="4667" customHeight="1" spans="2:2">
      <c r="B4667">
        <f t="shared" si="76"/>
        <v>4628</v>
      </c>
    </row>
    <row r="4668" customHeight="1" spans="2:2">
      <c r="B4668">
        <f t="shared" si="76"/>
        <v>4629</v>
      </c>
    </row>
    <row r="4669" customHeight="1" spans="2:2">
      <c r="B4669">
        <f t="shared" si="76"/>
        <v>4630</v>
      </c>
    </row>
    <row r="4670" customHeight="1" spans="2:2">
      <c r="B4670">
        <f t="shared" si="76"/>
        <v>4631</v>
      </c>
    </row>
    <row r="4671" customHeight="1" spans="2:2">
      <c r="B4671">
        <f t="shared" si="76"/>
        <v>4632</v>
      </c>
    </row>
    <row r="4672" customHeight="1" spans="2:2">
      <c r="B4672">
        <f t="shared" si="76"/>
        <v>4633</v>
      </c>
    </row>
    <row r="4673" customHeight="1" spans="2:2">
      <c r="B4673">
        <f t="shared" si="76"/>
        <v>4634</v>
      </c>
    </row>
    <row r="4674" customHeight="1" spans="2:2">
      <c r="B4674">
        <f t="shared" si="76"/>
        <v>4635</v>
      </c>
    </row>
    <row r="4675" customHeight="1" spans="2:2">
      <c r="B4675">
        <f t="shared" si="76"/>
        <v>4636</v>
      </c>
    </row>
    <row r="4676" customHeight="1" spans="2:2">
      <c r="B4676">
        <f t="shared" si="76"/>
        <v>4637</v>
      </c>
    </row>
    <row r="4677" customHeight="1" spans="2:2">
      <c r="B4677">
        <f t="shared" si="76"/>
        <v>4638</v>
      </c>
    </row>
    <row r="4678" customHeight="1" spans="2:2">
      <c r="B4678">
        <f t="shared" si="76"/>
        <v>4639</v>
      </c>
    </row>
    <row r="4679" customHeight="1" spans="2:2">
      <c r="B4679">
        <f t="shared" si="76"/>
        <v>4640</v>
      </c>
    </row>
    <row r="4680" customHeight="1" spans="2:2">
      <c r="B4680">
        <f t="shared" si="76"/>
        <v>4641</v>
      </c>
    </row>
    <row r="4681" customHeight="1" spans="2:2">
      <c r="B4681">
        <f t="shared" si="76"/>
        <v>4642</v>
      </c>
    </row>
    <row r="4682" customHeight="1" spans="2:2">
      <c r="B4682">
        <f t="shared" si="76"/>
        <v>4643</v>
      </c>
    </row>
    <row r="4683" customHeight="1" spans="2:2">
      <c r="B4683">
        <f t="shared" si="76"/>
        <v>4644</v>
      </c>
    </row>
    <row r="4684" customHeight="1" spans="2:2">
      <c r="B4684">
        <f t="shared" si="76"/>
        <v>4645</v>
      </c>
    </row>
    <row r="4685" customHeight="1" spans="2:2">
      <c r="B4685">
        <f t="shared" si="76"/>
        <v>4646</v>
      </c>
    </row>
    <row r="4686" customHeight="1" spans="2:2">
      <c r="B4686">
        <f t="shared" si="76"/>
        <v>4647</v>
      </c>
    </row>
    <row r="4687" customHeight="1" spans="2:2">
      <c r="B4687">
        <f t="shared" si="76"/>
        <v>4648</v>
      </c>
    </row>
    <row r="4688" customHeight="1" spans="2:2">
      <c r="B4688">
        <f t="shared" si="76"/>
        <v>4649</v>
      </c>
    </row>
    <row r="4689" customHeight="1" spans="2:2">
      <c r="B4689">
        <f t="shared" si="76"/>
        <v>4650</v>
      </c>
    </row>
    <row r="4690" customHeight="1" spans="2:2">
      <c r="B4690">
        <f t="shared" si="76"/>
        <v>4651</v>
      </c>
    </row>
    <row r="4691" customHeight="1" spans="2:2">
      <c r="B4691">
        <f t="shared" si="76"/>
        <v>4652</v>
      </c>
    </row>
    <row r="4692" customHeight="1" spans="2:2">
      <c r="B4692">
        <f t="shared" si="76"/>
        <v>4653</v>
      </c>
    </row>
    <row r="4693" customHeight="1" spans="2:2">
      <c r="B4693">
        <f t="shared" si="76"/>
        <v>4654</v>
      </c>
    </row>
    <row r="4694" customHeight="1" spans="2:2">
      <c r="B4694">
        <f t="shared" si="76"/>
        <v>4655</v>
      </c>
    </row>
    <row r="4695" customHeight="1" spans="2:2">
      <c r="B4695">
        <f t="shared" si="76"/>
        <v>4656</v>
      </c>
    </row>
    <row r="4696" customHeight="1" spans="2:2">
      <c r="B4696">
        <f t="shared" si="76"/>
        <v>4657</v>
      </c>
    </row>
    <row r="4697" customHeight="1" spans="2:2">
      <c r="B4697">
        <f t="shared" si="76"/>
        <v>4658</v>
      </c>
    </row>
    <row r="4698" customHeight="1" spans="2:2">
      <c r="B4698">
        <f t="shared" si="76"/>
        <v>4659</v>
      </c>
    </row>
    <row r="4699" customHeight="1" spans="2:2">
      <c r="B4699">
        <f t="shared" si="76"/>
        <v>4660</v>
      </c>
    </row>
    <row r="4700" customHeight="1" spans="2:2">
      <c r="B4700">
        <f t="shared" si="76"/>
        <v>4661</v>
      </c>
    </row>
    <row r="4701" customHeight="1" spans="2:2">
      <c r="B4701">
        <f t="shared" si="76"/>
        <v>4662</v>
      </c>
    </row>
    <row r="4702" customHeight="1" spans="2:2">
      <c r="B4702">
        <f t="shared" si="76"/>
        <v>4663</v>
      </c>
    </row>
    <row r="4703" customHeight="1" spans="2:2">
      <c r="B4703">
        <f t="shared" si="76"/>
        <v>4664</v>
      </c>
    </row>
    <row r="4704" customHeight="1" spans="2:2">
      <c r="B4704">
        <f t="shared" si="76"/>
        <v>4665</v>
      </c>
    </row>
    <row r="4705" customHeight="1" spans="2:2">
      <c r="B4705">
        <f t="shared" si="76"/>
        <v>4666</v>
      </c>
    </row>
    <row r="4706" customHeight="1" spans="2:2">
      <c r="B4706">
        <f t="shared" si="76"/>
        <v>4667</v>
      </c>
    </row>
    <row r="4707" customHeight="1" spans="2:2">
      <c r="B4707">
        <f t="shared" si="76"/>
        <v>4668</v>
      </c>
    </row>
    <row r="4708" customHeight="1" spans="2:2">
      <c r="B4708">
        <f t="shared" si="76"/>
        <v>4669</v>
      </c>
    </row>
    <row r="4709" customHeight="1" spans="2:2">
      <c r="B4709">
        <f t="shared" si="76"/>
        <v>4670</v>
      </c>
    </row>
    <row r="4710" customHeight="1" spans="2:2">
      <c r="B4710">
        <f t="shared" si="76"/>
        <v>4671</v>
      </c>
    </row>
    <row r="4711" customHeight="1" spans="2:2">
      <c r="B4711">
        <f t="shared" si="76"/>
        <v>4672</v>
      </c>
    </row>
    <row r="4712" customHeight="1" spans="2:2">
      <c r="B4712">
        <f t="shared" ref="B4712:B4775" si="77">1+B4711</f>
        <v>4673</v>
      </c>
    </row>
    <row r="4713" customHeight="1" spans="2:2">
      <c r="B4713">
        <f t="shared" si="77"/>
        <v>4674</v>
      </c>
    </row>
    <row r="4714" customHeight="1" spans="2:2">
      <c r="B4714">
        <f t="shared" si="77"/>
        <v>4675</v>
      </c>
    </row>
    <row r="4715" customHeight="1" spans="2:2">
      <c r="B4715">
        <f t="shared" si="77"/>
        <v>4676</v>
      </c>
    </row>
    <row r="4716" customHeight="1" spans="2:2">
      <c r="B4716">
        <f t="shared" si="77"/>
        <v>4677</v>
      </c>
    </row>
    <row r="4717" customHeight="1" spans="2:2">
      <c r="B4717">
        <f t="shared" si="77"/>
        <v>4678</v>
      </c>
    </row>
    <row r="4718" customHeight="1" spans="2:2">
      <c r="B4718">
        <f t="shared" si="77"/>
        <v>4679</v>
      </c>
    </row>
    <row r="4719" customHeight="1" spans="2:2">
      <c r="B4719">
        <f t="shared" si="77"/>
        <v>4680</v>
      </c>
    </row>
    <row r="4720" customHeight="1" spans="2:2">
      <c r="B4720">
        <f t="shared" si="77"/>
        <v>4681</v>
      </c>
    </row>
    <row r="4721" customHeight="1" spans="2:2">
      <c r="B4721">
        <f t="shared" si="77"/>
        <v>4682</v>
      </c>
    </row>
    <row r="4722" customHeight="1" spans="2:2">
      <c r="B4722">
        <f t="shared" si="77"/>
        <v>4683</v>
      </c>
    </row>
    <row r="4723" customHeight="1" spans="2:2">
      <c r="B4723">
        <f t="shared" si="77"/>
        <v>4684</v>
      </c>
    </row>
    <row r="4724" customHeight="1" spans="2:2">
      <c r="B4724">
        <f t="shared" si="77"/>
        <v>4685</v>
      </c>
    </row>
    <row r="4725" customHeight="1" spans="2:2">
      <c r="B4725">
        <f t="shared" si="77"/>
        <v>4686</v>
      </c>
    </row>
    <row r="4726" customHeight="1" spans="2:2">
      <c r="B4726">
        <f t="shared" si="77"/>
        <v>4687</v>
      </c>
    </row>
    <row r="4727" customHeight="1" spans="2:2">
      <c r="B4727">
        <f t="shared" si="77"/>
        <v>4688</v>
      </c>
    </row>
    <row r="4728" customHeight="1" spans="2:2">
      <c r="B4728">
        <f t="shared" si="77"/>
        <v>4689</v>
      </c>
    </row>
    <row r="4729" customHeight="1" spans="2:2">
      <c r="B4729">
        <f t="shared" si="77"/>
        <v>4690</v>
      </c>
    </row>
    <row r="4730" customHeight="1" spans="2:2">
      <c r="B4730">
        <f t="shared" si="77"/>
        <v>4691</v>
      </c>
    </row>
    <row r="4731" customHeight="1" spans="2:2">
      <c r="B4731">
        <f t="shared" si="77"/>
        <v>4692</v>
      </c>
    </row>
    <row r="4732" customHeight="1" spans="2:2">
      <c r="B4732">
        <f t="shared" si="77"/>
        <v>4693</v>
      </c>
    </row>
    <row r="4733" customHeight="1" spans="2:2">
      <c r="B4733">
        <f t="shared" si="77"/>
        <v>4694</v>
      </c>
    </row>
    <row r="4734" customHeight="1" spans="2:2">
      <c r="B4734">
        <f t="shared" si="77"/>
        <v>4695</v>
      </c>
    </row>
    <row r="4735" customHeight="1" spans="2:2">
      <c r="B4735">
        <f t="shared" si="77"/>
        <v>4696</v>
      </c>
    </row>
    <row r="4736" customHeight="1" spans="2:2">
      <c r="B4736">
        <f t="shared" si="77"/>
        <v>4697</v>
      </c>
    </row>
    <row r="4737" customHeight="1" spans="2:2">
      <c r="B4737">
        <f t="shared" si="77"/>
        <v>4698</v>
      </c>
    </row>
    <row r="4738" customHeight="1" spans="2:2">
      <c r="B4738">
        <f t="shared" si="77"/>
        <v>4699</v>
      </c>
    </row>
    <row r="4739" customHeight="1" spans="2:2">
      <c r="B4739">
        <f t="shared" si="77"/>
        <v>4700</v>
      </c>
    </row>
    <row r="4740" customHeight="1" spans="2:2">
      <c r="B4740">
        <f t="shared" si="77"/>
        <v>4701</v>
      </c>
    </row>
    <row r="4741" customHeight="1" spans="2:2">
      <c r="B4741">
        <f t="shared" si="77"/>
        <v>4702</v>
      </c>
    </row>
    <row r="4742" customHeight="1" spans="2:2">
      <c r="B4742">
        <f t="shared" si="77"/>
        <v>4703</v>
      </c>
    </row>
    <row r="4743" customHeight="1" spans="2:2">
      <c r="B4743">
        <f t="shared" si="77"/>
        <v>4704</v>
      </c>
    </row>
    <row r="4744" customHeight="1" spans="2:2">
      <c r="B4744">
        <f t="shared" si="77"/>
        <v>4705</v>
      </c>
    </row>
    <row r="4745" customHeight="1" spans="2:2">
      <c r="B4745">
        <f t="shared" si="77"/>
        <v>4706</v>
      </c>
    </row>
    <row r="4746" customHeight="1" spans="2:2">
      <c r="B4746">
        <f t="shared" si="77"/>
        <v>4707</v>
      </c>
    </row>
    <row r="4747" customHeight="1" spans="2:2">
      <c r="B4747">
        <f t="shared" si="77"/>
        <v>4708</v>
      </c>
    </row>
    <row r="4748" customHeight="1" spans="2:2">
      <c r="B4748">
        <f t="shared" si="77"/>
        <v>4709</v>
      </c>
    </row>
    <row r="4749" customHeight="1" spans="2:2">
      <c r="B4749">
        <f t="shared" si="77"/>
        <v>4710</v>
      </c>
    </row>
    <row r="4750" customHeight="1" spans="2:2">
      <c r="B4750">
        <f t="shared" si="77"/>
        <v>4711</v>
      </c>
    </row>
    <row r="4751" customHeight="1" spans="2:2">
      <c r="B4751">
        <f t="shared" si="77"/>
        <v>4712</v>
      </c>
    </row>
    <row r="4752" customHeight="1" spans="2:2">
      <c r="B4752">
        <f t="shared" si="77"/>
        <v>4713</v>
      </c>
    </row>
    <row r="4753" customHeight="1" spans="2:2">
      <c r="B4753">
        <f t="shared" si="77"/>
        <v>4714</v>
      </c>
    </row>
    <row r="4754" customHeight="1" spans="2:2">
      <c r="B4754">
        <f t="shared" si="77"/>
        <v>4715</v>
      </c>
    </row>
    <row r="4755" customHeight="1" spans="2:2">
      <c r="B4755">
        <f t="shared" si="77"/>
        <v>4716</v>
      </c>
    </row>
    <row r="4756" customHeight="1" spans="2:2">
      <c r="B4756">
        <f t="shared" si="77"/>
        <v>4717</v>
      </c>
    </row>
    <row r="4757" customHeight="1" spans="2:2">
      <c r="B4757">
        <f t="shared" si="77"/>
        <v>4718</v>
      </c>
    </row>
    <row r="4758" customHeight="1" spans="2:2">
      <c r="B4758">
        <f t="shared" si="77"/>
        <v>4719</v>
      </c>
    </row>
    <row r="4759" customHeight="1" spans="2:2">
      <c r="B4759">
        <f t="shared" si="77"/>
        <v>4720</v>
      </c>
    </row>
    <row r="4760" customHeight="1" spans="2:2">
      <c r="B4760">
        <f t="shared" si="77"/>
        <v>4721</v>
      </c>
    </row>
    <row r="4761" customHeight="1" spans="2:2">
      <c r="B4761">
        <f t="shared" si="77"/>
        <v>4722</v>
      </c>
    </row>
    <row r="4762" customHeight="1" spans="2:2">
      <c r="B4762">
        <f t="shared" si="77"/>
        <v>4723</v>
      </c>
    </row>
    <row r="4763" customHeight="1" spans="2:2">
      <c r="B4763">
        <f t="shared" si="77"/>
        <v>4724</v>
      </c>
    </row>
    <row r="4764" customHeight="1" spans="2:2">
      <c r="B4764">
        <f t="shared" si="77"/>
        <v>4725</v>
      </c>
    </row>
    <row r="4765" customHeight="1" spans="2:2">
      <c r="B4765">
        <f t="shared" si="77"/>
        <v>4726</v>
      </c>
    </row>
    <row r="4766" customHeight="1" spans="2:2">
      <c r="B4766">
        <f t="shared" si="77"/>
        <v>4727</v>
      </c>
    </row>
    <row r="4767" customHeight="1" spans="2:2">
      <c r="B4767">
        <f t="shared" si="77"/>
        <v>4728</v>
      </c>
    </row>
    <row r="4768" customHeight="1" spans="2:2">
      <c r="B4768">
        <f t="shared" si="77"/>
        <v>4729</v>
      </c>
    </row>
    <row r="4769" customHeight="1" spans="2:2">
      <c r="B4769">
        <f t="shared" si="77"/>
        <v>4730</v>
      </c>
    </row>
    <row r="4770" customHeight="1" spans="2:2">
      <c r="B4770">
        <f t="shared" si="77"/>
        <v>4731</v>
      </c>
    </row>
    <row r="4771" customHeight="1" spans="2:2">
      <c r="B4771">
        <f t="shared" si="77"/>
        <v>4732</v>
      </c>
    </row>
    <row r="4772" customHeight="1" spans="2:2">
      <c r="B4772">
        <f t="shared" si="77"/>
        <v>4733</v>
      </c>
    </row>
    <row r="4773" customHeight="1" spans="2:2">
      <c r="B4773">
        <f t="shared" si="77"/>
        <v>4734</v>
      </c>
    </row>
    <row r="4774" customHeight="1" spans="2:2">
      <c r="B4774">
        <f t="shared" si="77"/>
        <v>4735</v>
      </c>
    </row>
    <row r="4775" customHeight="1" spans="2:2">
      <c r="B4775">
        <f t="shared" si="77"/>
        <v>4736</v>
      </c>
    </row>
    <row r="4776" customHeight="1" spans="2:2">
      <c r="B4776">
        <f t="shared" ref="B4776:B4839" si="78">1+B4775</f>
        <v>4737</v>
      </c>
    </row>
    <row r="4777" customHeight="1" spans="2:2">
      <c r="B4777">
        <f t="shared" si="78"/>
        <v>4738</v>
      </c>
    </row>
    <row r="4778" customHeight="1" spans="2:2">
      <c r="B4778">
        <f t="shared" si="78"/>
        <v>4739</v>
      </c>
    </row>
    <row r="4779" customHeight="1" spans="2:2">
      <c r="B4779">
        <f t="shared" si="78"/>
        <v>4740</v>
      </c>
    </row>
    <row r="4780" customHeight="1" spans="2:2">
      <c r="B4780">
        <f t="shared" si="78"/>
        <v>4741</v>
      </c>
    </row>
    <row r="4781" customHeight="1" spans="2:2">
      <c r="B4781">
        <f t="shared" si="78"/>
        <v>4742</v>
      </c>
    </row>
    <row r="4782" customHeight="1" spans="2:2">
      <c r="B4782">
        <f t="shared" si="78"/>
        <v>4743</v>
      </c>
    </row>
    <row r="4783" customHeight="1" spans="2:2">
      <c r="B4783">
        <f t="shared" si="78"/>
        <v>4744</v>
      </c>
    </row>
    <row r="4784" customHeight="1" spans="2:2">
      <c r="B4784">
        <f t="shared" si="78"/>
        <v>4745</v>
      </c>
    </row>
    <row r="4785" customHeight="1" spans="2:2">
      <c r="B4785">
        <f t="shared" si="78"/>
        <v>4746</v>
      </c>
    </row>
    <row r="4786" customHeight="1" spans="2:2">
      <c r="B4786">
        <f t="shared" si="78"/>
        <v>4747</v>
      </c>
    </row>
    <row r="4787" customHeight="1" spans="2:2">
      <c r="B4787">
        <f t="shared" si="78"/>
        <v>4748</v>
      </c>
    </row>
    <row r="4788" customHeight="1" spans="2:2">
      <c r="B4788">
        <f t="shared" si="78"/>
        <v>4749</v>
      </c>
    </row>
    <row r="4789" customHeight="1" spans="2:2">
      <c r="B4789">
        <f t="shared" si="78"/>
        <v>4750</v>
      </c>
    </row>
    <row r="4790" customHeight="1" spans="2:2">
      <c r="B4790">
        <f t="shared" si="78"/>
        <v>4751</v>
      </c>
    </row>
    <row r="4791" customHeight="1" spans="2:2">
      <c r="B4791">
        <f t="shared" si="78"/>
        <v>4752</v>
      </c>
    </row>
    <row r="4792" customHeight="1" spans="2:2">
      <c r="B4792">
        <f t="shared" si="78"/>
        <v>4753</v>
      </c>
    </row>
    <row r="4793" customHeight="1" spans="2:2">
      <c r="B4793">
        <f t="shared" si="78"/>
        <v>4754</v>
      </c>
    </row>
    <row r="4794" customHeight="1" spans="2:2">
      <c r="B4794">
        <f t="shared" si="78"/>
        <v>4755</v>
      </c>
    </row>
    <row r="4795" customHeight="1" spans="2:2">
      <c r="B4795">
        <f t="shared" si="78"/>
        <v>4756</v>
      </c>
    </row>
    <row r="4796" customHeight="1" spans="2:2">
      <c r="B4796">
        <f t="shared" si="78"/>
        <v>4757</v>
      </c>
    </row>
    <row r="4797" customHeight="1" spans="2:2">
      <c r="B4797">
        <f t="shared" si="78"/>
        <v>4758</v>
      </c>
    </row>
    <row r="4798" customHeight="1" spans="2:2">
      <c r="B4798">
        <f t="shared" si="78"/>
        <v>4759</v>
      </c>
    </row>
    <row r="4799" customHeight="1" spans="2:2">
      <c r="B4799">
        <f t="shared" si="78"/>
        <v>4760</v>
      </c>
    </row>
    <row r="4800" customHeight="1" spans="2:2">
      <c r="B4800">
        <f t="shared" si="78"/>
        <v>4761</v>
      </c>
    </row>
    <row r="4801" customHeight="1" spans="2:2">
      <c r="B4801">
        <f t="shared" si="78"/>
        <v>4762</v>
      </c>
    </row>
    <row r="4802" customHeight="1" spans="2:2">
      <c r="B4802">
        <f t="shared" si="78"/>
        <v>4763</v>
      </c>
    </row>
    <row r="4803" customHeight="1" spans="2:2">
      <c r="B4803">
        <f t="shared" si="78"/>
        <v>4764</v>
      </c>
    </row>
    <row r="4804" customHeight="1" spans="2:2">
      <c r="B4804">
        <f t="shared" si="78"/>
        <v>4765</v>
      </c>
    </row>
    <row r="4805" customHeight="1" spans="2:2">
      <c r="B4805">
        <f t="shared" si="78"/>
        <v>4766</v>
      </c>
    </row>
    <row r="4806" customHeight="1" spans="2:2">
      <c r="B4806">
        <f t="shared" si="78"/>
        <v>4767</v>
      </c>
    </row>
    <row r="4807" customHeight="1" spans="2:2">
      <c r="B4807">
        <f t="shared" si="78"/>
        <v>4768</v>
      </c>
    </row>
    <row r="4808" customHeight="1" spans="2:2">
      <c r="B4808">
        <f t="shared" si="78"/>
        <v>4769</v>
      </c>
    </row>
    <row r="4809" customHeight="1" spans="2:2">
      <c r="B4809">
        <f t="shared" si="78"/>
        <v>4770</v>
      </c>
    </row>
    <row r="4810" customHeight="1" spans="2:2">
      <c r="B4810">
        <f t="shared" si="78"/>
        <v>4771</v>
      </c>
    </row>
    <row r="4811" customHeight="1" spans="2:2">
      <c r="B4811">
        <f t="shared" si="78"/>
        <v>4772</v>
      </c>
    </row>
    <row r="4812" customHeight="1" spans="2:2">
      <c r="B4812">
        <f t="shared" si="78"/>
        <v>4773</v>
      </c>
    </row>
    <row r="4813" customHeight="1" spans="2:2">
      <c r="B4813">
        <f t="shared" si="78"/>
        <v>4774</v>
      </c>
    </row>
    <row r="4814" customHeight="1" spans="2:2">
      <c r="B4814">
        <f t="shared" si="78"/>
        <v>4775</v>
      </c>
    </row>
    <row r="4815" customHeight="1" spans="2:2">
      <c r="B4815">
        <f t="shared" si="78"/>
        <v>4776</v>
      </c>
    </row>
    <row r="4816" customHeight="1" spans="2:2">
      <c r="B4816">
        <f t="shared" si="78"/>
        <v>4777</v>
      </c>
    </row>
    <row r="4817" customHeight="1" spans="2:2">
      <c r="B4817">
        <f t="shared" si="78"/>
        <v>4778</v>
      </c>
    </row>
    <row r="4818" customHeight="1" spans="2:2">
      <c r="B4818">
        <f t="shared" si="78"/>
        <v>4779</v>
      </c>
    </row>
    <row r="4819" customHeight="1" spans="2:2">
      <c r="B4819">
        <f t="shared" si="78"/>
        <v>4780</v>
      </c>
    </row>
    <row r="4820" customHeight="1" spans="2:2">
      <c r="B4820">
        <f t="shared" si="78"/>
        <v>4781</v>
      </c>
    </row>
    <row r="4821" customHeight="1" spans="2:2">
      <c r="B4821">
        <f t="shared" si="78"/>
        <v>4782</v>
      </c>
    </row>
    <row r="4822" customHeight="1" spans="2:2">
      <c r="B4822">
        <f t="shared" si="78"/>
        <v>4783</v>
      </c>
    </row>
    <row r="4823" customHeight="1" spans="2:2">
      <c r="B4823">
        <f t="shared" si="78"/>
        <v>4784</v>
      </c>
    </row>
    <row r="4824" customHeight="1" spans="2:2">
      <c r="B4824">
        <f t="shared" si="78"/>
        <v>4785</v>
      </c>
    </row>
    <row r="4825" customHeight="1" spans="2:2">
      <c r="B4825">
        <f t="shared" si="78"/>
        <v>4786</v>
      </c>
    </row>
    <row r="4826" customHeight="1" spans="2:2">
      <c r="B4826">
        <f t="shared" si="78"/>
        <v>4787</v>
      </c>
    </row>
    <row r="4827" customHeight="1" spans="2:2">
      <c r="B4827">
        <f t="shared" si="78"/>
        <v>4788</v>
      </c>
    </row>
    <row r="4828" customHeight="1" spans="2:2">
      <c r="B4828">
        <f t="shared" si="78"/>
        <v>4789</v>
      </c>
    </row>
    <row r="4829" customHeight="1" spans="2:2">
      <c r="B4829">
        <f t="shared" si="78"/>
        <v>4790</v>
      </c>
    </row>
    <row r="4830" customHeight="1" spans="2:2">
      <c r="B4830">
        <f t="shared" si="78"/>
        <v>4791</v>
      </c>
    </row>
    <row r="4831" customHeight="1" spans="2:2">
      <c r="B4831">
        <f t="shared" si="78"/>
        <v>4792</v>
      </c>
    </row>
    <row r="4832" customHeight="1" spans="2:2">
      <c r="B4832">
        <f t="shared" si="78"/>
        <v>4793</v>
      </c>
    </row>
    <row r="4833" customHeight="1" spans="2:2">
      <c r="B4833">
        <f t="shared" si="78"/>
        <v>4794</v>
      </c>
    </row>
    <row r="4834" customHeight="1" spans="2:2">
      <c r="B4834">
        <f t="shared" si="78"/>
        <v>4795</v>
      </c>
    </row>
    <row r="4835" customHeight="1" spans="2:2">
      <c r="B4835">
        <f t="shared" si="78"/>
        <v>4796</v>
      </c>
    </row>
    <row r="4836" customHeight="1" spans="2:2">
      <c r="B4836">
        <f t="shared" si="78"/>
        <v>4797</v>
      </c>
    </row>
    <row r="4837" customHeight="1" spans="2:2">
      <c r="B4837">
        <f t="shared" si="78"/>
        <v>4798</v>
      </c>
    </row>
    <row r="4838" customHeight="1" spans="2:2">
      <c r="B4838">
        <f t="shared" si="78"/>
        <v>4799</v>
      </c>
    </row>
    <row r="4839" customHeight="1" spans="2:2">
      <c r="B4839">
        <f t="shared" si="78"/>
        <v>4800</v>
      </c>
    </row>
    <row r="4840" customHeight="1" spans="2:2">
      <c r="B4840">
        <f t="shared" ref="B4840:B4903" si="79">1+B4839</f>
        <v>4801</v>
      </c>
    </row>
    <row r="4841" customHeight="1" spans="2:2">
      <c r="B4841">
        <f t="shared" si="79"/>
        <v>4802</v>
      </c>
    </row>
    <row r="4842" customHeight="1" spans="2:2">
      <c r="B4842">
        <f t="shared" si="79"/>
        <v>4803</v>
      </c>
    </row>
    <row r="4843" customHeight="1" spans="2:2">
      <c r="B4843">
        <f t="shared" si="79"/>
        <v>4804</v>
      </c>
    </row>
    <row r="4844" customHeight="1" spans="2:2">
      <c r="B4844">
        <f t="shared" si="79"/>
        <v>4805</v>
      </c>
    </row>
    <row r="4845" customHeight="1" spans="2:2">
      <c r="B4845">
        <f t="shared" si="79"/>
        <v>4806</v>
      </c>
    </row>
    <row r="4846" customHeight="1" spans="2:2">
      <c r="B4846">
        <f t="shared" si="79"/>
        <v>4807</v>
      </c>
    </row>
    <row r="4847" customHeight="1" spans="2:2">
      <c r="B4847">
        <f t="shared" si="79"/>
        <v>4808</v>
      </c>
    </row>
    <row r="4848" customHeight="1" spans="2:2">
      <c r="B4848">
        <f t="shared" si="79"/>
        <v>4809</v>
      </c>
    </row>
    <row r="4849" customHeight="1" spans="2:2">
      <c r="B4849">
        <f t="shared" si="79"/>
        <v>4810</v>
      </c>
    </row>
    <row r="4850" customHeight="1" spans="2:2">
      <c r="B4850">
        <f t="shared" si="79"/>
        <v>4811</v>
      </c>
    </row>
    <row r="4851" customHeight="1" spans="2:2">
      <c r="B4851">
        <f t="shared" si="79"/>
        <v>4812</v>
      </c>
    </row>
    <row r="4852" customHeight="1" spans="2:2">
      <c r="B4852">
        <f t="shared" si="79"/>
        <v>4813</v>
      </c>
    </row>
    <row r="4853" customHeight="1" spans="2:2">
      <c r="B4853">
        <f t="shared" si="79"/>
        <v>4814</v>
      </c>
    </row>
    <row r="4854" customHeight="1" spans="2:2">
      <c r="B4854">
        <f t="shared" si="79"/>
        <v>4815</v>
      </c>
    </row>
    <row r="4855" customHeight="1" spans="2:2">
      <c r="B4855">
        <f t="shared" si="79"/>
        <v>4816</v>
      </c>
    </row>
    <row r="4856" customHeight="1" spans="2:2">
      <c r="B4856">
        <f t="shared" si="79"/>
        <v>4817</v>
      </c>
    </row>
    <row r="4857" customHeight="1" spans="2:2">
      <c r="B4857">
        <f t="shared" si="79"/>
        <v>4818</v>
      </c>
    </row>
    <row r="4858" customHeight="1" spans="2:2">
      <c r="B4858">
        <f t="shared" si="79"/>
        <v>4819</v>
      </c>
    </row>
    <row r="4859" customHeight="1" spans="2:2">
      <c r="B4859">
        <f t="shared" si="79"/>
        <v>4820</v>
      </c>
    </row>
    <row r="4860" customHeight="1" spans="2:2">
      <c r="B4860">
        <f t="shared" si="79"/>
        <v>4821</v>
      </c>
    </row>
    <row r="4861" customHeight="1" spans="2:2">
      <c r="B4861">
        <f t="shared" si="79"/>
        <v>4822</v>
      </c>
    </row>
    <row r="4862" customHeight="1" spans="2:2">
      <c r="B4862">
        <f t="shared" si="79"/>
        <v>4823</v>
      </c>
    </row>
    <row r="4863" customHeight="1" spans="2:2">
      <c r="B4863">
        <f t="shared" si="79"/>
        <v>4824</v>
      </c>
    </row>
    <row r="4864" customHeight="1" spans="2:2">
      <c r="B4864">
        <f t="shared" si="79"/>
        <v>4825</v>
      </c>
    </row>
    <row r="4865" customHeight="1" spans="2:2">
      <c r="B4865">
        <f t="shared" si="79"/>
        <v>4826</v>
      </c>
    </row>
    <row r="4866" customHeight="1" spans="2:2">
      <c r="B4866">
        <f t="shared" si="79"/>
        <v>4827</v>
      </c>
    </row>
    <row r="4867" customHeight="1" spans="2:2">
      <c r="B4867">
        <f t="shared" si="79"/>
        <v>4828</v>
      </c>
    </row>
    <row r="4868" customHeight="1" spans="2:2">
      <c r="B4868">
        <f t="shared" si="79"/>
        <v>4829</v>
      </c>
    </row>
    <row r="4869" customHeight="1" spans="2:2">
      <c r="B4869">
        <f t="shared" si="79"/>
        <v>4830</v>
      </c>
    </row>
    <row r="4870" customHeight="1" spans="2:2">
      <c r="B4870">
        <f t="shared" si="79"/>
        <v>4831</v>
      </c>
    </row>
    <row r="4871" customHeight="1" spans="2:2">
      <c r="B4871">
        <f t="shared" si="79"/>
        <v>4832</v>
      </c>
    </row>
    <row r="4872" customHeight="1" spans="2:2">
      <c r="B4872">
        <f t="shared" si="79"/>
        <v>4833</v>
      </c>
    </row>
    <row r="4873" customHeight="1" spans="2:2">
      <c r="B4873">
        <f t="shared" si="79"/>
        <v>4834</v>
      </c>
    </row>
    <row r="4874" customHeight="1" spans="2:2">
      <c r="B4874">
        <f t="shared" si="79"/>
        <v>4835</v>
      </c>
    </row>
    <row r="4875" customHeight="1" spans="2:2">
      <c r="B4875">
        <f t="shared" si="79"/>
        <v>4836</v>
      </c>
    </row>
    <row r="4876" customHeight="1" spans="2:2">
      <c r="B4876">
        <f t="shared" si="79"/>
        <v>4837</v>
      </c>
    </row>
    <row r="4877" customHeight="1" spans="2:2">
      <c r="B4877">
        <f t="shared" si="79"/>
        <v>4838</v>
      </c>
    </row>
    <row r="4878" customHeight="1" spans="2:2">
      <c r="B4878">
        <f t="shared" si="79"/>
        <v>4839</v>
      </c>
    </row>
    <row r="4879" customHeight="1" spans="2:2">
      <c r="B4879">
        <f t="shared" si="79"/>
        <v>4840</v>
      </c>
    </row>
    <row r="4880" customHeight="1" spans="2:2">
      <c r="B4880">
        <f t="shared" si="79"/>
        <v>4841</v>
      </c>
    </row>
    <row r="4881" customHeight="1" spans="2:2">
      <c r="B4881">
        <f t="shared" si="79"/>
        <v>4842</v>
      </c>
    </row>
    <row r="4882" customHeight="1" spans="2:2">
      <c r="B4882">
        <f t="shared" si="79"/>
        <v>4843</v>
      </c>
    </row>
    <row r="4883" customHeight="1" spans="2:2">
      <c r="B4883">
        <f t="shared" si="79"/>
        <v>4844</v>
      </c>
    </row>
    <row r="4884" customHeight="1" spans="2:2">
      <c r="B4884">
        <f t="shared" si="79"/>
        <v>4845</v>
      </c>
    </row>
    <row r="4885" customHeight="1" spans="2:2">
      <c r="B4885">
        <f t="shared" si="79"/>
        <v>4846</v>
      </c>
    </row>
    <row r="4886" customHeight="1" spans="2:2">
      <c r="B4886">
        <f t="shared" si="79"/>
        <v>4847</v>
      </c>
    </row>
    <row r="4887" customHeight="1" spans="2:2">
      <c r="B4887">
        <f t="shared" si="79"/>
        <v>4848</v>
      </c>
    </row>
    <row r="4888" customHeight="1" spans="2:2">
      <c r="B4888">
        <f t="shared" si="79"/>
        <v>4849</v>
      </c>
    </row>
    <row r="4889" customHeight="1" spans="2:2">
      <c r="B4889">
        <f t="shared" si="79"/>
        <v>4850</v>
      </c>
    </row>
    <row r="4890" customHeight="1" spans="2:2">
      <c r="B4890">
        <f t="shared" si="79"/>
        <v>4851</v>
      </c>
    </row>
    <row r="4891" customHeight="1" spans="2:2">
      <c r="B4891">
        <f t="shared" si="79"/>
        <v>4852</v>
      </c>
    </row>
    <row r="4892" customHeight="1" spans="2:2">
      <c r="B4892">
        <f t="shared" si="79"/>
        <v>4853</v>
      </c>
    </row>
    <row r="4893" customHeight="1" spans="2:2">
      <c r="B4893">
        <f t="shared" si="79"/>
        <v>4854</v>
      </c>
    </row>
    <row r="4894" customHeight="1" spans="2:2">
      <c r="B4894">
        <f t="shared" si="79"/>
        <v>4855</v>
      </c>
    </row>
    <row r="4895" customHeight="1" spans="2:2">
      <c r="B4895">
        <f t="shared" si="79"/>
        <v>4856</v>
      </c>
    </row>
    <row r="4896" customHeight="1" spans="2:2">
      <c r="B4896">
        <f t="shared" si="79"/>
        <v>4857</v>
      </c>
    </row>
    <row r="4897" customHeight="1" spans="2:2">
      <c r="B4897">
        <f t="shared" si="79"/>
        <v>4858</v>
      </c>
    </row>
    <row r="4898" customHeight="1" spans="2:2">
      <c r="B4898">
        <f t="shared" si="79"/>
        <v>4859</v>
      </c>
    </row>
    <row r="4899" customHeight="1" spans="2:2">
      <c r="B4899">
        <f t="shared" si="79"/>
        <v>4860</v>
      </c>
    </row>
    <row r="4900" customHeight="1" spans="2:2">
      <c r="B4900">
        <f t="shared" si="79"/>
        <v>4861</v>
      </c>
    </row>
    <row r="4901" customHeight="1" spans="2:2">
      <c r="B4901">
        <f t="shared" si="79"/>
        <v>4862</v>
      </c>
    </row>
    <row r="4902" customHeight="1" spans="2:2">
      <c r="B4902">
        <f t="shared" si="79"/>
        <v>4863</v>
      </c>
    </row>
    <row r="4903" customHeight="1" spans="2:2">
      <c r="B4903">
        <f t="shared" si="79"/>
        <v>4864</v>
      </c>
    </row>
    <row r="4904" customHeight="1" spans="2:2">
      <c r="B4904">
        <f t="shared" ref="B4904:B4967" si="80">1+B4903</f>
        <v>4865</v>
      </c>
    </row>
    <row r="4905" customHeight="1" spans="2:2">
      <c r="B4905">
        <f t="shared" si="80"/>
        <v>4866</v>
      </c>
    </row>
    <row r="4906" customHeight="1" spans="2:2">
      <c r="B4906">
        <f t="shared" si="80"/>
        <v>4867</v>
      </c>
    </row>
    <row r="4907" customHeight="1" spans="2:2">
      <c r="B4907">
        <f t="shared" si="80"/>
        <v>4868</v>
      </c>
    </row>
    <row r="4908" customHeight="1" spans="2:2">
      <c r="B4908">
        <f t="shared" si="80"/>
        <v>4869</v>
      </c>
    </row>
    <row r="4909" customHeight="1" spans="2:2">
      <c r="B4909">
        <f t="shared" si="80"/>
        <v>4870</v>
      </c>
    </row>
    <row r="4910" customHeight="1" spans="2:2">
      <c r="B4910">
        <f t="shared" si="80"/>
        <v>4871</v>
      </c>
    </row>
    <row r="4911" customHeight="1" spans="2:2">
      <c r="B4911">
        <f t="shared" si="80"/>
        <v>4872</v>
      </c>
    </row>
    <row r="4912" customHeight="1" spans="2:2">
      <c r="B4912">
        <f t="shared" si="80"/>
        <v>4873</v>
      </c>
    </row>
    <row r="4913" customHeight="1" spans="2:2">
      <c r="B4913">
        <f t="shared" si="80"/>
        <v>4874</v>
      </c>
    </row>
    <row r="4914" customHeight="1" spans="2:2">
      <c r="B4914">
        <f t="shared" si="80"/>
        <v>4875</v>
      </c>
    </row>
    <row r="4915" customHeight="1" spans="2:2">
      <c r="B4915">
        <f t="shared" si="80"/>
        <v>4876</v>
      </c>
    </row>
    <row r="4916" customHeight="1" spans="2:2">
      <c r="B4916">
        <f t="shared" si="80"/>
        <v>4877</v>
      </c>
    </row>
    <row r="4917" customHeight="1" spans="2:2">
      <c r="B4917">
        <f t="shared" si="80"/>
        <v>4878</v>
      </c>
    </row>
    <row r="4918" customHeight="1" spans="2:2">
      <c r="B4918">
        <f t="shared" si="80"/>
        <v>4879</v>
      </c>
    </row>
    <row r="4919" customHeight="1" spans="2:2">
      <c r="B4919">
        <f t="shared" si="80"/>
        <v>4880</v>
      </c>
    </row>
    <row r="4920" customHeight="1" spans="2:2">
      <c r="B4920">
        <f t="shared" si="80"/>
        <v>4881</v>
      </c>
    </row>
    <row r="4921" customHeight="1" spans="2:2">
      <c r="B4921">
        <f t="shared" si="80"/>
        <v>4882</v>
      </c>
    </row>
    <row r="4922" customHeight="1" spans="2:2">
      <c r="B4922">
        <f t="shared" si="80"/>
        <v>4883</v>
      </c>
    </row>
    <row r="4923" customHeight="1" spans="2:2">
      <c r="B4923">
        <f t="shared" si="80"/>
        <v>4884</v>
      </c>
    </row>
    <row r="4924" customHeight="1" spans="2:2">
      <c r="B4924">
        <f t="shared" si="80"/>
        <v>4885</v>
      </c>
    </row>
    <row r="4925" customHeight="1" spans="2:2">
      <c r="B4925">
        <f t="shared" si="80"/>
        <v>4886</v>
      </c>
    </row>
    <row r="4926" customHeight="1" spans="2:2">
      <c r="B4926">
        <f t="shared" si="80"/>
        <v>4887</v>
      </c>
    </row>
    <row r="4927" customHeight="1" spans="2:2">
      <c r="B4927">
        <f t="shared" si="80"/>
        <v>4888</v>
      </c>
    </row>
    <row r="4928" customHeight="1" spans="2:2">
      <c r="B4928">
        <f t="shared" si="80"/>
        <v>4889</v>
      </c>
    </row>
    <row r="4929" customHeight="1" spans="2:2">
      <c r="B4929">
        <f t="shared" si="80"/>
        <v>4890</v>
      </c>
    </row>
    <row r="4930" customHeight="1" spans="2:2">
      <c r="B4930">
        <f t="shared" si="80"/>
        <v>4891</v>
      </c>
    </row>
    <row r="4931" customHeight="1" spans="2:2">
      <c r="B4931">
        <f t="shared" si="80"/>
        <v>4892</v>
      </c>
    </row>
    <row r="4932" customHeight="1" spans="2:2">
      <c r="B4932">
        <f t="shared" si="80"/>
        <v>4893</v>
      </c>
    </row>
    <row r="4933" customHeight="1" spans="2:2">
      <c r="B4933">
        <f t="shared" si="80"/>
        <v>4894</v>
      </c>
    </row>
    <row r="4934" customHeight="1" spans="2:2">
      <c r="B4934">
        <f t="shared" si="80"/>
        <v>4895</v>
      </c>
    </row>
    <row r="4935" customHeight="1" spans="2:2">
      <c r="B4935">
        <f t="shared" si="80"/>
        <v>4896</v>
      </c>
    </row>
    <row r="4936" customHeight="1" spans="2:2">
      <c r="B4936">
        <f t="shared" si="80"/>
        <v>4897</v>
      </c>
    </row>
    <row r="4937" customHeight="1" spans="2:2">
      <c r="B4937">
        <f t="shared" si="80"/>
        <v>4898</v>
      </c>
    </row>
    <row r="4938" customHeight="1" spans="2:2">
      <c r="B4938">
        <f t="shared" si="80"/>
        <v>4899</v>
      </c>
    </row>
    <row r="4939" customHeight="1" spans="2:2">
      <c r="B4939">
        <f t="shared" si="80"/>
        <v>4900</v>
      </c>
    </row>
    <row r="4940" customHeight="1" spans="2:2">
      <c r="B4940">
        <f t="shared" si="80"/>
        <v>4901</v>
      </c>
    </row>
    <row r="4941" customHeight="1" spans="2:2">
      <c r="B4941">
        <f t="shared" si="80"/>
        <v>4902</v>
      </c>
    </row>
    <row r="4942" customHeight="1" spans="2:2">
      <c r="B4942">
        <f t="shared" si="80"/>
        <v>4903</v>
      </c>
    </row>
    <row r="4943" customHeight="1" spans="2:2">
      <c r="B4943">
        <f t="shared" si="80"/>
        <v>4904</v>
      </c>
    </row>
    <row r="4944" customHeight="1" spans="2:2">
      <c r="B4944">
        <f t="shared" si="80"/>
        <v>4905</v>
      </c>
    </row>
    <row r="4945" customHeight="1" spans="2:2">
      <c r="B4945">
        <f t="shared" si="80"/>
        <v>4906</v>
      </c>
    </row>
    <row r="4946" customHeight="1" spans="2:2">
      <c r="B4946">
        <f t="shared" si="80"/>
        <v>4907</v>
      </c>
    </row>
    <row r="4947" customHeight="1" spans="2:2">
      <c r="B4947">
        <f t="shared" si="80"/>
        <v>4908</v>
      </c>
    </row>
    <row r="4948" customHeight="1" spans="2:2">
      <c r="B4948">
        <f t="shared" si="80"/>
        <v>4909</v>
      </c>
    </row>
    <row r="4949" customHeight="1" spans="2:2">
      <c r="B4949">
        <f t="shared" si="80"/>
        <v>4910</v>
      </c>
    </row>
    <row r="4950" customHeight="1" spans="2:2">
      <c r="B4950">
        <f t="shared" si="80"/>
        <v>4911</v>
      </c>
    </row>
    <row r="4951" customHeight="1" spans="2:2">
      <c r="B4951">
        <f t="shared" si="80"/>
        <v>4912</v>
      </c>
    </row>
    <row r="4952" customHeight="1" spans="2:2">
      <c r="B4952">
        <f t="shared" si="80"/>
        <v>4913</v>
      </c>
    </row>
    <row r="4953" customHeight="1" spans="2:2">
      <c r="B4953">
        <f t="shared" si="80"/>
        <v>4914</v>
      </c>
    </row>
    <row r="4954" customHeight="1" spans="2:2">
      <c r="B4954">
        <f t="shared" si="80"/>
        <v>4915</v>
      </c>
    </row>
    <row r="4955" customHeight="1" spans="2:2">
      <c r="B4955">
        <f t="shared" si="80"/>
        <v>4916</v>
      </c>
    </row>
    <row r="4956" customHeight="1" spans="2:2">
      <c r="B4956">
        <f t="shared" si="80"/>
        <v>4917</v>
      </c>
    </row>
    <row r="4957" customHeight="1" spans="2:2">
      <c r="B4957">
        <f t="shared" si="80"/>
        <v>4918</v>
      </c>
    </row>
    <row r="4958" customHeight="1" spans="2:2">
      <c r="B4958">
        <f t="shared" si="80"/>
        <v>4919</v>
      </c>
    </row>
    <row r="4959" customHeight="1" spans="2:2">
      <c r="B4959">
        <f t="shared" si="80"/>
        <v>4920</v>
      </c>
    </row>
    <row r="4960" customHeight="1" spans="2:2">
      <c r="B4960">
        <f t="shared" si="80"/>
        <v>4921</v>
      </c>
    </row>
    <row r="4961" customHeight="1" spans="2:2">
      <c r="B4961">
        <f t="shared" si="80"/>
        <v>4922</v>
      </c>
    </row>
    <row r="4962" customHeight="1" spans="2:2">
      <c r="B4962">
        <f t="shared" si="80"/>
        <v>4923</v>
      </c>
    </row>
    <row r="4963" customHeight="1" spans="2:2">
      <c r="B4963">
        <f t="shared" si="80"/>
        <v>4924</v>
      </c>
    </row>
    <row r="4964" customHeight="1" spans="2:2">
      <c r="B4964">
        <f t="shared" si="80"/>
        <v>4925</v>
      </c>
    </row>
    <row r="4965" customHeight="1" spans="2:2">
      <c r="B4965">
        <f t="shared" si="80"/>
        <v>4926</v>
      </c>
    </row>
    <row r="4966" customHeight="1" spans="2:2">
      <c r="B4966">
        <f t="shared" si="80"/>
        <v>4927</v>
      </c>
    </row>
    <row r="4967" customHeight="1" spans="2:2">
      <c r="B4967">
        <f t="shared" si="80"/>
        <v>4928</v>
      </c>
    </row>
    <row r="4968" customHeight="1" spans="2:2">
      <c r="B4968">
        <f t="shared" ref="B4968:B5031" si="81">1+B4967</f>
        <v>4929</v>
      </c>
    </row>
    <row r="4969" customHeight="1" spans="2:2">
      <c r="B4969">
        <f t="shared" si="81"/>
        <v>4930</v>
      </c>
    </row>
    <row r="4970" customHeight="1" spans="2:2">
      <c r="B4970">
        <f t="shared" si="81"/>
        <v>4931</v>
      </c>
    </row>
    <row r="4971" customHeight="1" spans="2:2">
      <c r="B4971">
        <f t="shared" si="81"/>
        <v>4932</v>
      </c>
    </row>
    <row r="4972" customHeight="1" spans="2:2">
      <c r="B4972">
        <f t="shared" si="81"/>
        <v>4933</v>
      </c>
    </row>
    <row r="4973" customHeight="1" spans="2:2">
      <c r="B4973">
        <f t="shared" si="81"/>
        <v>4934</v>
      </c>
    </row>
    <row r="4974" customHeight="1" spans="2:2">
      <c r="B4974">
        <f t="shared" si="81"/>
        <v>4935</v>
      </c>
    </row>
    <row r="4975" customHeight="1" spans="2:2">
      <c r="B4975">
        <f t="shared" si="81"/>
        <v>4936</v>
      </c>
    </row>
    <row r="4976" customHeight="1" spans="2:2">
      <c r="B4976">
        <f t="shared" si="81"/>
        <v>4937</v>
      </c>
    </row>
    <row r="4977" customHeight="1" spans="2:2">
      <c r="B4977">
        <f t="shared" si="81"/>
        <v>4938</v>
      </c>
    </row>
    <row r="4978" customHeight="1" spans="2:2">
      <c r="B4978">
        <f t="shared" si="81"/>
        <v>4939</v>
      </c>
    </row>
    <row r="4979" customHeight="1" spans="2:2">
      <c r="B4979">
        <f t="shared" si="81"/>
        <v>4940</v>
      </c>
    </row>
    <row r="4980" customHeight="1" spans="2:2">
      <c r="B4980">
        <f t="shared" si="81"/>
        <v>4941</v>
      </c>
    </row>
    <row r="4981" customHeight="1" spans="2:2">
      <c r="B4981">
        <f t="shared" si="81"/>
        <v>4942</v>
      </c>
    </row>
    <row r="4982" customHeight="1" spans="2:2">
      <c r="B4982">
        <f t="shared" si="81"/>
        <v>4943</v>
      </c>
    </row>
    <row r="4983" customHeight="1" spans="2:2">
      <c r="B4983">
        <f t="shared" si="81"/>
        <v>4944</v>
      </c>
    </row>
    <row r="4984" customHeight="1" spans="2:2">
      <c r="B4984">
        <f t="shared" si="81"/>
        <v>4945</v>
      </c>
    </row>
    <row r="4985" customHeight="1" spans="2:2">
      <c r="B4985">
        <f t="shared" si="81"/>
        <v>4946</v>
      </c>
    </row>
    <row r="4986" customHeight="1" spans="2:2">
      <c r="B4986">
        <f t="shared" si="81"/>
        <v>4947</v>
      </c>
    </row>
    <row r="4987" customHeight="1" spans="2:2">
      <c r="B4987">
        <f t="shared" si="81"/>
        <v>4948</v>
      </c>
    </row>
    <row r="4988" customHeight="1" spans="2:2">
      <c r="B4988">
        <f t="shared" si="81"/>
        <v>4949</v>
      </c>
    </row>
    <row r="4989" customHeight="1" spans="2:2">
      <c r="B4989">
        <f t="shared" si="81"/>
        <v>4950</v>
      </c>
    </row>
    <row r="4990" customHeight="1" spans="2:2">
      <c r="B4990">
        <f t="shared" si="81"/>
        <v>4951</v>
      </c>
    </row>
    <row r="4991" customHeight="1" spans="2:2">
      <c r="B4991">
        <f t="shared" si="81"/>
        <v>4952</v>
      </c>
    </row>
    <row r="4992" customHeight="1" spans="2:2">
      <c r="B4992">
        <f t="shared" si="81"/>
        <v>4953</v>
      </c>
    </row>
    <row r="4993" customHeight="1" spans="2:2">
      <c r="B4993">
        <f t="shared" si="81"/>
        <v>4954</v>
      </c>
    </row>
    <row r="4994" customHeight="1" spans="2:2">
      <c r="B4994">
        <f t="shared" si="81"/>
        <v>4955</v>
      </c>
    </row>
    <row r="4995" customHeight="1" spans="2:2">
      <c r="B4995">
        <f t="shared" si="81"/>
        <v>4956</v>
      </c>
    </row>
    <row r="4996" customHeight="1" spans="2:2">
      <c r="B4996">
        <f t="shared" si="81"/>
        <v>4957</v>
      </c>
    </row>
    <row r="4997" customHeight="1" spans="2:2">
      <c r="B4997">
        <f t="shared" si="81"/>
        <v>4958</v>
      </c>
    </row>
    <row r="4998" customHeight="1" spans="2:2">
      <c r="B4998">
        <f t="shared" si="81"/>
        <v>4959</v>
      </c>
    </row>
    <row r="4999" customHeight="1" spans="2:2">
      <c r="B4999">
        <f t="shared" si="81"/>
        <v>4960</v>
      </c>
    </row>
    <row r="5000" customHeight="1" spans="2:2">
      <c r="B5000">
        <f t="shared" si="81"/>
        <v>4961</v>
      </c>
    </row>
    <row r="5001" customHeight="1" spans="2:2">
      <c r="B5001">
        <f t="shared" si="81"/>
        <v>4962</v>
      </c>
    </row>
    <row r="5002" customHeight="1" spans="2:2">
      <c r="B5002">
        <f t="shared" si="81"/>
        <v>4963</v>
      </c>
    </row>
    <row r="5003" customHeight="1" spans="2:2">
      <c r="B5003">
        <f t="shared" si="81"/>
        <v>4964</v>
      </c>
    </row>
    <row r="5004" customHeight="1" spans="2:2">
      <c r="B5004">
        <f t="shared" si="81"/>
        <v>4965</v>
      </c>
    </row>
    <row r="5005" customHeight="1" spans="2:2">
      <c r="B5005">
        <f t="shared" si="81"/>
        <v>4966</v>
      </c>
    </row>
    <row r="5006" customHeight="1" spans="2:2">
      <c r="B5006">
        <f t="shared" si="81"/>
        <v>4967</v>
      </c>
    </row>
    <row r="5007" customHeight="1" spans="2:2">
      <c r="B5007">
        <f t="shared" si="81"/>
        <v>4968</v>
      </c>
    </row>
    <row r="5008" customHeight="1" spans="2:2">
      <c r="B5008">
        <f t="shared" si="81"/>
        <v>4969</v>
      </c>
    </row>
    <row r="5009" customHeight="1" spans="2:2">
      <c r="B5009">
        <f t="shared" si="81"/>
        <v>4970</v>
      </c>
    </row>
    <row r="5010" customHeight="1" spans="2:2">
      <c r="B5010">
        <f t="shared" si="81"/>
        <v>4971</v>
      </c>
    </row>
    <row r="5011" customHeight="1" spans="2:2">
      <c r="B5011">
        <f t="shared" si="81"/>
        <v>4972</v>
      </c>
    </row>
    <row r="5012" customHeight="1" spans="2:2">
      <c r="B5012">
        <f t="shared" si="81"/>
        <v>4973</v>
      </c>
    </row>
    <row r="5013" customHeight="1" spans="2:2">
      <c r="B5013">
        <f t="shared" si="81"/>
        <v>4974</v>
      </c>
    </row>
    <row r="5014" customHeight="1" spans="2:2">
      <c r="B5014">
        <f t="shared" si="81"/>
        <v>4975</v>
      </c>
    </row>
    <row r="5015" customHeight="1" spans="2:2">
      <c r="B5015">
        <f t="shared" si="81"/>
        <v>4976</v>
      </c>
    </row>
    <row r="5016" customHeight="1" spans="2:2">
      <c r="B5016">
        <f t="shared" si="81"/>
        <v>4977</v>
      </c>
    </row>
    <row r="5017" customHeight="1" spans="2:2">
      <c r="B5017">
        <f t="shared" si="81"/>
        <v>4978</v>
      </c>
    </row>
    <row r="5018" customHeight="1" spans="2:2">
      <c r="B5018">
        <f t="shared" si="81"/>
        <v>4979</v>
      </c>
    </row>
    <row r="5019" customHeight="1" spans="2:2">
      <c r="B5019">
        <f t="shared" si="81"/>
        <v>4980</v>
      </c>
    </row>
    <row r="5020" customHeight="1" spans="2:2">
      <c r="B5020">
        <f t="shared" si="81"/>
        <v>4981</v>
      </c>
    </row>
    <row r="5021" customHeight="1" spans="2:2">
      <c r="B5021">
        <f t="shared" si="81"/>
        <v>4982</v>
      </c>
    </row>
    <row r="5022" customHeight="1" spans="2:2">
      <c r="B5022">
        <f t="shared" si="81"/>
        <v>4983</v>
      </c>
    </row>
    <row r="5023" customHeight="1" spans="2:2">
      <c r="B5023">
        <f t="shared" si="81"/>
        <v>4984</v>
      </c>
    </row>
    <row r="5024" customHeight="1" spans="2:2">
      <c r="B5024">
        <f t="shared" si="81"/>
        <v>4985</v>
      </c>
    </row>
    <row r="5025" customHeight="1" spans="2:2">
      <c r="B5025">
        <f t="shared" si="81"/>
        <v>4986</v>
      </c>
    </row>
    <row r="5026" customHeight="1" spans="2:2">
      <c r="B5026">
        <f t="shared" si="81"/>
        <v>4987</v>
      </c>
    </row>
    <row r="5027" customHeight="1" spans="2:2">
      <c r="B5027">
        <f t="shared" si="81"/>
        <v>4988</v>
      </c>
    </row>
    <row r="5028" customHeight="1" spans="2:2">
      <c r="B5028">
        <f t="shared" si="81"/>
        <v>4989</v>
      </c>
    </row>
    <row r="5029" customHeight="1" spans="2:2">
      <c r="B5029">
        <f t="shared" si="81"/>
        <v>4990</v>
      </c>
    </row>
    <row r="5030" customHeight="1" spans="2:2">
      <c r="B5030">
        <f t="shared" si="81"/>
        <v>4991</v>
      </c>
    </row>
    <row r="5031" customHeight="1" spans="2:2">
      <c r="B5031">
        <f t="shared" si="81"/>
        <v>4992</v>
      </c>
    </row>
    <row r="5032" customHeight="1" spans="2:2">
      <c r="B5032">
        <f t="shared" ref="B5032:B5039" si="82">1+B5031</f>
        <v>4993</v>
      </c>
    </row>
    <row r="5033" customHeight="1" spans="2:2">
      <c r="B5033">
        <f t="shared" si="82"/>
        <v>4994</v>
      </c>
    </row>
    <row r="5034" customHeight="1" spans="2:2">
      <c r="B5034">
        <f t="shared" si="82"/>
        <v>4995</v>
      </c>
    </row>
    <row r="5035" customHeight="1" spans="2:2">
      <c r="B5035">
        <f t="shared" si="82"/>
        <v>4996</v>
      </c>
    </row>
    <row r="5036" customHeight="1" spans="2:2">
      <c r="B5036">
        <f t="shared" si="82"/>
        <v>4997</v>
      </c>
    </row>
    <row r="5037" customHeight="1" spans="2:2">
      <c r="B5037">
        <f t="shared" si="82"/>
        <v>4998</v>
      </c>
    </row>
    <row r="5038" customHeight="1" spans="2:2">
      <c r="B5038">
        <f t="shared" si="82"/>
        <v>4999</v>
      </c>
    </row>
    <row r="5039" customHeight="1" spans="2:2">
      <c r="B5039">
        <f t="shared" si="82"/>
        <v>5000</v>
      </c>
    </row>
  </sheetData>
  <mergeCells count="1">
    <mergeCell ref="D16:O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5"/>
  <sheetViews>
    <sheetView workbookViewId="0">
      <selection activeCell="A1" sqref="A1"/>
    </sheetView>
  </sheetViews>
  <sheetFormatPr defaultColWidth="12.6296296296296" defaultRowHeight="15.75" customHeight="1" outlineLevelCol="1"/>
  <sheetData>
    <row r="1" customHeight="1" spans="1:2">
      <c r="A1" s="4" t="e">
        <f ca="1">ModelSheet=Sheet3!A:Z</f>
        <v>#NAME?</v>
      </c>
      <c r="B1" s="4" t="e">
        <f>ModelSheet=XTX!A:Z</f>
        <v>#NAME?</v>
      </c>
    </row>
    <row r="2" customHeight="1" spans="1:2">
      <c r="A2" s="4" t="e">
        <f>OpenSolver_AdjNum=0</f>
        <v>#NAME?</v>
      </c>
      <c r="B2" s="4" t="e">
        <f>OpenSolver_AdjNum=1</f>
        <v>#NAME?</v>
      </c>
    </row>
    <row r="3" customHeight="1" spans="1:2">
      <c r="A3" s="4" t="e">
        <f>OpenSolver_ChosenSolver=Google</f>
        <v>#NAME?</v>
      </c>
      <c r="B3" s="4" t="e">
        <f>OpenSolver_ChosenSolver=SolveEngine</f>
        <v>#NAME?</v>
      </c>
    </row>
    <row r="4" customHeight="1" spans="1:2">
      <c r="A4" s="4" t="e">
        <f t="shared" ref="A4:B4" si="0">OpenSolver_FastBuild=0</f>
        <v>#NAME?</v>
      </c>
      <c r="B4" s="4" t="e">
        <f t="shared" si="0"/>
        <v>#NAME?</v>
      </c>
    </row>
    <row r="5" customHeight="1" spans="1:2">
      <c r="A5" s="4" t="e">
        <f>OpenSolver_LinearityCheck=1</f>
        <v>#NAME?</v>
      </c>
      <c r="B5" s="4" t="e">
        <f>OpenSolver_LinearityCheck=0</f>
        <v>#NAME?</v>
      </c>
    </row>
    <row r="6" customHeight="1" spans="1:2">
      <c r="A6" s="4" t="e">
        <f>solver_neg=1</f>
        <v>#NAME?</v>
      </c>
      <c r="B6" s="4" t="e">
        <f>solver_adj=XTX!C34:C45</f>
        <v>#NAME?</v>
      </c>
    </row>
    <row r="7" customHeight="1" spans="1:2">
      <c r="A7" s="4" t="e">
        <f>solver_num=0</f>
        <v>#NAME?</v>
      </c>
      <c r="B7" s="4" t="e">
        <f>solver_lhs1=XTX!C47</f>
        <v>#NAME?</v>
      </c>
    </row>
    <row r="8" customHeight="1" spans="1:2">
      <c r="A8" s="4" t="e">
        <f>solver_sho=1</f>
        <v>#NAME?</v>
      </c>
      <c r="B8" s="4" t="e">
        <f>solver_neg=1</f>
        <v>#NAME?</v>
      </c>
    </row>
    <row r="9" customHeight="1" spans="1:2">
      <c r="A9" s="4" t="e">
        <f>solver_typ=2</f>
        <v>#NAME?</v>
      </c>
      <c r="B9" s="4" t="e">
        <f>solver_num=1</f>
        <v>#NAME?</v>
      </c>
    </row>
    <row r="10" customHeight="1" spans="1:2">
      <c r="A10" s="4" t="e">
        <f>solver_val=0</f>
        <v>#NAME?</v>
      </c>
      <c r="B10" s="4" t="e">
        <f ca="1">solver_opt=XTX!C50</f>
        <v>#NAME?</v>
      </c>
    </row>
    <row r="11" customHeight="1" spans="2:2">
      <c r="B11" s="4" t="e">
        <f>solver_rel1=2</f>
        <v>#NAME?</v>
      </c>
    </row>
    <row r="12" customHeight="1" spans="2:2">
      <c r="B12" s="4" t="e">
        <f>solver_rhs1=XTX!C51</f>
        <v>#NAME?</v>
      </c>
    </row>
    <row r="13" customHeight="1" spans="2:2">
      <c r="B13" s="4" t="e">
        <f>solver_sho=0</f>
        <v>#NAME?</v>
      </c>
    </row>
    <row r="14" customHeight="1" spans="2:2">
      <c r="B14" s="4" t="e">
        <f>solver_typ=2</f>
        <v>#NAME?</v>
      </c>
    </row>
    <row r="15" customHeight="1" spans="2:2">
      <c r="B15" s="4" t="e">
        <f>solver_val=0</f>
        <v>#NAME?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cols>
    <col min="8" max="8" width="14.1111111111111"/>
  </cols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129.240005</v>
      </c>
      <c r="C2" s="1">
        <v>130.399994</v>
      </c>
      <c r="D2" s="1">
        <v>127.760002</v>
      </c>
      <c r="E2" s="1">
        <v>128</v>
      </c>
      <c r="F2" s="1">
        <v>121.426521</v>
      </c>
      <c r="G2" s="1">
        <v>4857083</v>
      </c>
      <c r="I2" s="3" t="s">
        <v>47</v>
      </c>
    </row>
    <row r="3" customHeight="1" spans="1:8">
      <c r="A3" s="2">
        <v>45037</v>
      </c>
      <c r="B3" s="1">
        <v>128.160004</v>
      </c>
      <c r="C3" s="1">
        <v>128.199997</v>
      </c>
      <c r="D3" s="1">
        <v>125.080002</v>
      </c>
      <c r="E3" s="1">
        <v>125.360001</v>
      </c>
      <c r="F3" s="1">
        <v>118.922096</v>
      </c>
      <c r="G3" s="1">
        <v>6926976</v>
      </c>
      <c r="H3">
        <f>LN(F3/F2)</f>
        <v>-0.020840691135239</v>
      </c>
    </row>
    <row r="4" customHeight="1" spans="1:8">
      <c r="A4" s="2">
        <v>45040</v>
      </c>
      <c r="B4" s="1">
        <v>125.599998</v>
      </c>
      <c r="C4" s="1">
        <v>129.119995</v>
      </c>
      <c r="D4" s="1">
        <v>124.639999</v>
      </c>
      <c r="E4" s="1">
        <v>128.639999</v>
      </c>
      <c r="F4" s="1">
        <v>122.033661</v>
      </c>
      <c r="G4" s="1">
        <v>8223696</v>
      </c>
      <c r="H4">
        <f t="shared" ref="H4:H67" si="0">LN(F4/F3)</f>
        <v>0.0258282932443144</v>
      </c>
    </row>
    <row r="5" customHeight="1" spans="1:8">
      <c r="A5" s="2">
        <v>45041</v>
      </c>
      <c r="B5" s="1">
        <v>129.199997</v>
      </c>
      <c r="C5" s="1">
        <v>131.520004</v>
      </c>
      <c r="D5" s="1">
        <v>128.839996</v>
      </c>
      <c r="E5" s="1">
        <v>129.759995</v>
      </c>
      <c r="F5" s="1">
        <v>123.09613</v>
      </c>
      <c r="G5" s="1">
        <v>8897916</v>
      </c>
      <c r="H5">
        <f t="shared" si="0"/>
        <v>0.00866867832762284</v>
      </c>
    </row>
    <row r="6" customHeight="1" spans="1:8">
      <c r="A6" s="2">
        <v>45042</v>
      </c>
      <c r="B6" s="1">
        <v>129.759995</v>
      </c>
      <c r="C6" s="1">
        <v>132.600006</v>
      </c>
      <c r="D6" s="1">
        <v>129.199997</v>
      </c>
      <c r="E6" s="1">
        <v>132.279999</v>
      </c>
      <c r="F6" s="1">
        <v>125.486717</v>
      </c>
      <c r="G6" s="1">
        <v>11517041</v>
      </c>
      <c r="H6">
        <f t="shared" si="0"/>
        <v>0.0192343174920469</v>
      </c>
    </row>
    <row r="7" customHeight="1" spans="1:8">
      <c r="A7" s="2">
        <v>45043</v>
      </c>
      <c r="B7" s="1">
        <v>132.720001</v>
      </c>
      <c r="C7" s="1">
        <v>133.160004</v>
      </c>
      <c r="D7" s="1">
        <v>130.639999</v>
      </c>
      <c r="E7" s="1">
        <v>131.880005</v>
      </c>
      <c r="F7" s="1">
        <v>125.107262</v>
      </c>
      <c r="G7" s="1">
        <v>10998576</v>
      </c>
      <c r="H7">
        <f t="shared" si="0"/>
        <v>-0.00302844698446614</v>
      </c>
    </row>
    <row r="8" customHeight="1" spans="1:8">
      <c r="A8" s="2">
        <v>45044</v>
      </c>
      <c r="B8" s="1">
        <v>131.960007</v>
      </c>
      <c r="C8" s="1">
        <v>136.240005</v>
      </c>
      <c r="D8" s="1">
        <v>131.880005</v>
      </c>
      <c r="E8" s="1">
        <v>135.919998</v>
      </c>
      <c r="F8" s="1">
        <v>128.939789</v>
      </c>
      <c r="G8" s="1">
        <v>18511696</v>
      </c>
      <c r="H8">
        <f t="shared" si="0"/>
        <v>0.0301740781126881</v>
      </c>
    </row>
    <row r="9" customHeight="1" spans="1:8">
      <c r="A9" s="2">
        <v>45048</v>
      </c>
      <c r="B9" s="1">
        <v>136.880005</v>
      </c>
      <c r="C9" s="1">
        <v>140.279999</v>
      </c>
      <c r="D9" s="1">
        <v>135.960007</v>
      </c>
      <c r="E9" s="1">
        <v>138.880005</v>
      </c>
      <c r="F9" s="1">
        <v>131.747803</v>
      </c>
      <c r="G9" s="1">
        <v>26929266</v>
      </c>
      <c r="H9">
        <f t="shared" si="0"/>
        <v>0.0215439682995173</v>
      </c>
    </row>
    <row r="10" customHeight="1" spans="1:8">
      <c r="A10" s="2">
        <v>45049</v>
      </c>
      <c r="B10" s="1">
        <v>139.160004</v>
      </c>
      <c r="C10" s="1">
        <v>140.199997</v>
      </c>
      <c r="D10" s="1">
        <v>136.039993</v>
      </c>
      <c r="E10" s="1">
        <v>136.360001</v>
      </c>
      <c r="F10" s="1">
        <v>129.357208</v>
      </c>
      <c r="G10" s="1">
        <v>13017456</v>
      </c>
      <c r="H10">
        <f t="shared" si="0"/>
        <v>-0.0183118799034067</v>
      </c>
    </row>
    <row r="11" customHeight="1" spans="1:8">
      <c r="A11" s="2">
        <v>45050</v>
      </c>
      <c r="B11" s="1">
        <v>136.800003</v>
      </c>
      <c r="C11" s="1">
        <v>141.960007</v>
      </c>
      <c r="D11" s="1">
        <v>136.759995</v>
      </c>
      <c r="E11" s="1">
        <v>139.520004</v>
      </c>
      <c r="F11" s="1">
        <v>132.354904</v>
      </c>
      <c r="G11" s="1">
        <v>12978156</v>
      </c>
      <c r="H11">
        <f t="shared" si="0"/>
        <v>0.0229093493973001</v>
      </c>
    </row>
    <row r="12" customHeight="1" spans="1:8">
      <c r="A12" s="2">
        <v>45051</v>
      </c>
      <c r="B12" s="1">
        <v>139.520004</v>
      </c>
      <c r="C12" s="1">
        <v>141.039993</v>
      </c>
      <c r="D12" s="1">
        <v>134.679993</v>
      </c>
      <c r="E12" s="1">
        <v>135.080002</v>
      </c>
      <c r="F12" s="1">
        <v>128.142929</v>
      </c>
      <c r="G12" s="1">
        <v>12554473</v>
      </c>
      <c r="H12">
        <f t="shared" si="0"/>
        <v>-0.0323407074930972</v>
      </c>
    </row>
    <row r="13" customHeight="1" spans="1:8">
      <c r="A13" s="2">
        <v>45054</v>
      </c>
      <c r="B13" s="1">
        <v>135.039993</v>
      </c>
      <c r="C13" s="1">
        <v>138.360001</v>
      </c>
      <c r="D13" s="1">
        <v>134.720001</v>
      </c>
      <c r="E13" s="1">
        <v>136.600006</v>
      </c>
      <c r="F13" s="1">
        <v>129.584885</v>
      </c>
      <c r="G13" s="1">
        <v>7231975</v>
      </c>
      <c r="H13">
        <f t="shared" si="0"/>
        <v>0.0111898752687623</v>
      </c>
    </row>
    <row r="14" customHeight="1" spans="1:8">
      <c r="A14" s="2">
        <v>45055</v>
      </c>
      <c r="B14" s="1">
        <v>137.119995</v>
      </c>
      <c r="C14" s="1">
        <v>137.960007</v>
      </c>
      <c r="D14" s="1">
        <v>132.960007</v>
      </c>
      <c r="E14" s="1">
        <v>133.199997</v>
      </c>
      <c r="F14" s="1">
        <v>126.359474</v>
      </c>
      <c r="G14" s="1">
        <v>11499542</v>
      </c>
      <c r="H14">
        <f t="shared" si="0"/>
        <v>-0.0252053358146684</v>
      </c>
    </row>
    <row r="15" customHeight="1" spans="1:8">
      <c r="A15" s="2">
        <v>45056</v>
      </c>
      <c r="B15" s="1">
        <v>134.199997</v>
      </c>
      <c r="C15" s="1">
        <v>134.360001</v>
      </c>
      <c r="D15" s="1">
        <v>131.399994</v>
      </c>
      <c r="E15" s="1">
        <v>132.240005</v>
      </c>
      <c r="F15" s="1">
        <v>125.448784</v>
      </c>
      <c r="G15" s="1">
        <v>11856128</v>
      </c>
      <c r="H15">
        <f t="shared" si="0"/>
        <v>-0.00723323355487191</v>
      </c>
    </row>
    <row r="16" customHeight="1" spans="1:8">
      <c r="A16" s="2">
        <v>45057</v>
      </c>
      <c r="B16" s="1">
        <v>132.800003</v>
      </c>
      <c r="C16" s="1">
        <v>134.880005</v>
      </c>
      <c r="D16" s="1">
        <v>130.919998</v>
      </c>
      <c r="E16" s="1">
        <v>131.679993</v>
      </c>
      <c r="F16" s="1">
        <v>124.917534</v>
      </c>
      <c r="G16" s="1">
        <v>12099816</v>
      </c>
      <c r="H16">
        <f t="shared" si="0"/>
        <v>-0.00424378807460706</v>
      </c>
    </row>
    <row r="17" customHeight="1" spans="1:8">
      <c r="A17" s="2">
        <v>45058</v>
      </c>
      <c r="B17" s="1">
        <v>129.720001</v>
      </c>
      <c r="C17" s="1">
        <v>132.160004</v>
      </c>
      <c r="D17" s="1">
        <v>126.919998</v>
      </c>
      <c r="E17" s="1">
        <v>131.720001</v>
      </c>
      <c r="F17" s="1">
        <v>124.955475</v>
      </c>
      <c r="G17" s="1">
        <v>28062578</v>
      </c>
      <c r="H17">
        <f t="shared" si="0"/>
        <v>0.00030368226198932</v>
      </c>
    </row>
    <row r="18" customHeight="1" spans="1:8">
      <c r="A18" s="2">
        <v>45061</v>
      </c>
      <c r="B18" s="1">
        <v>132.199997</v>
      </c>
      <c r="C18" s="1">
        <v>137.600006</v>
      </c>
      <c r="D18" s="1">
        <v>131.440002</v>
      </c>
      <c r="E18" s="1">
        <v>136.919998</v>
      </c>
      <c r="F18" s="1">
        <v>129.888428</v>
      </c>
      <c r="G18" s="1">
        <v>15177651</v>
      </c>
      <c r="H18">
        <f t="shared" si="0"/>
        <v>0.0387183619496337</v>
      </c>
    </row>
    <row r="19" customHeight="1" spans="1:8">
      <c r="A19" s="2">
        <v>45062</v>
      </c>
      <c r="B19" s="1">
        <v>137.759995</v>
      </c>
      <c r="C19" s="1">
        <v>139.479996</v>
      </c>
      <c r="D19" s="1">
        <v>133.320007</v>
      </c>
      <c r="E19" s="1">
        <v>133.839996</v>
      </c>
      <c r="F19" s="1">
        <v>126.966599</v>
      </c>
      <c r="G19" s="1">
        <v>23255306</v>
      </c>
      <c r="H19">
        <f t="shared" si="0"/>
        <v>-0.0227517839296198</v>
      </c>
    </row>
    <row r="20" customHeight="1" spans="1:8">
      <c r="A20" s="2">
        <v>45063</v>
      </c>
      <c r="B20" s="1">
        <v>134.399994</v>
      </c>
      <c r="C20" s="1">
        <v>135.039993</v>
      </c>
      <c r="D20" s="1">
        <v>130.399994</v>
      </c>
      <c r="E20" s="1">
        <v>131.479996</v>
      </c>
      <c r="F20" s="1">
        <v>124.727814</v>
      </c>
      <c r="G20" s="1">
        <v>14492755</v>
      </c>
      <c r="H20">
        <f t="shared" si="0"/>
        <v>-0.0177901767398368</v>
      </c>
    </row>
    <row r="21" customHeight="1" spans="1:8">
      <c r="A21" s="2">
        <v>45064</v>
      </c>
      <c r="B21" s="1">
        <v>132.520004</v>
      </c>
      <c r="C21" s="1">
        <v>134.880005</v>
      </c>
      <c r="D21" s="1">
        <v>131.320007</v>
      </c>
      <c r="E21" s="1">
        <v>131.880005</v>
      </c>
      <c r="F21" s="1">
        <v>125.107262</v>
      </c>
      <c r="G21" s="1">
        <v>11886627</v>
      </c>
      <c r="H21">
        <f t="shared" si="0"/>
        <v>0.00303759022021725</v>
      </c>
    </row>
    <row r="22" customHeight="1" spans="1:8">
      <c r="A22" s="2">
        <v>45065</v>
      </c>
      <c r="B22" s="1">
        <v>132</v>
      </c>
      <c r="C22" s="1">
        <v>133.240005</v>
      </c>
      <c r="D22" s="1">
        <v>130.639999</v>
      </c>
      <c r="E22" s="1">
        <v>132.520004</v>
      </c>
      <c r="F22" s="1">
        <v>125.714401</v>
      </c>
      <c r="G22" s="1">
        <v>7935136</v>
      </c>
      <c r="H22">
        <f t="shared" si="0"/>
        <v>0.00484121011356624</v>
      </c>
    </row>
    <row r="23" customHeight="1" spans="1:8">
      <c r="A23" s="2">
        <v>45068</v>
      </c>
      <c r="B23" s="1">
        <v>132.520004</v>
      </c>
      <c r="C23" s="1">
        <v>133.559998</v>
      </c>
      <c r="D23" s="1">
        <v>131.279999</v>
      </c>
      <c r="E23" s="1">
        <v>133.039993</v>
      </c>
      <c r="F23" s="1">
        <v>126.207695</v>
      </c>
      <c r="G23" s="1">
        <v>8302832</v>
      </c>
      <c r="H23">
        <f t="shared" si="0"/>
        <v>0.00391624742968497</v>
      </c>
    </row>
    <row r="24" customHeight="1" spans="1:8">
      <c r="A24" s="2">
        <v>45069</v>
      </c>
      <c r="B24" s="1">
        <v>133.360001</v>
      </c>
      <c r="C24" s="1">
        <v>134.160004</v>
      </c>
      <c r="D24" s="1">
        <v>132.240005</v>
      </c>
      <c r="E24" s="1">
        <v>132.600006</v>
      </c>
      <c r="F24" s="1">
        <v>125.790291</v>
      </c>
      <c r="G24" s="1">
        <v>7500411</v>
      </c>
      <c r="H24">
        <f t="shared" si="0"/>
        <v>-0.00331275966411092</v>
      </c>
    </row>
    <row r="25" customHeight="1" spans="1:8">
      <c r="A25" s="2">
        <v>45070</v>
      </c>
      <c r="B25" s="1">
        <v>132.600006</v>
      </c>
      <c r="C25" s="1">
        <v>133.520004</v>
      </c>
      <c r="D25" s="1">
        <v>131.759995</v>
      </c>
      <c r="E25" s="1">
        <v>133.199997</v>
      </c>
      <c r="F25" s="1">
        <v>126.359474</v>
      </c>
      <c r="G25" s="1">
        <v>5348983</v>
      </c>
      <c r="H25">
        <f t="shared" si="0"/>
        <v>0.00451464998795522</v>
      </c>
    </row>
    <row r="26" customHeight="1" spans="1:8">
      <c r="A26" s="2">
        <v>45071</v>
      </c>
      <c r="B26" s="1">
        <v>133.160004</v>
      </c>
      <c r="C26" s="1">
        <v>136.800003</v>
      </c>
      <c r="D26" s="1">
        <v>132.839996</v>
      </c>
      <c r="E26" s="1">
        <v>136.479996</v>
      </c>
      <c r="F26" s="1">
        <v>129.471039</v>
      </c>
      <c r="G26" s="1">
        <v>11829380</v>
      </c>
      <c r="H26">
        <f t="shared" si="0"/>
        <v>0.0243264058479558</v>
      </c>
    </row>
    <row r="27" customHeight="1" spans="1:8">
      <c r="A27" s="2">
        <v>45072</v>
      </c>
      <c r="B27" s="1">
        <v>137.440002</v>
      </c>
      <c r="C27" s="1">
        <v>138.399994</v>
      </c>
      <c r="D27" s="1">
        <v>135</v>
      </c>
      <c r="E27" s="1">
        <v>136.360001</v>
      </c>
      <c r="F27" s="1">
        <v>129.357208</v>
      </c>
      <c r="G27" s="1">
        <v>4819450</v>
      </c>
      <c r="H27">
        <f t="shared" si="0"/>
        <v>-0.000879587206252483</v>
      </c>
    </row>
    <row r="28" customHeight="1" spans="1:8">
      <c r="A28" s="2">
        <v>45075</v>
      </c>
      <c r="B28" s="1">
        <v>139.039993</v>
      </c>
      <c r="C28" s="1">
        <v>141.759995</v>
      </c>
      <c r="D28" s="1">
        <v>137.720001</v>
      </c>
      <c r="E28" s="1">
        <v>139.440002</v>
      </c>
      <c r="F28" s="1">
        <v>132.279022</v>
      </c>
      <c r="G28" s="1">
        <v>16154211</v>
      </c>
      <c r="H28">
        <f t="shared" si="0"/>
        <v>0.0223358628211327</v>
      </c>
    </row>
    <row r="29" customHeight="1" spans="1:8">
      <c r="A29" s="2">
        <v>45076</v>
      </c>
      <c r="B29" s="1">
        <v>139.960007</v>
      </c>
      <c r="C29" s="1">
        <v>145.320007</v>
      </c>
      <c r="D29" s="1">
        <v>139</v>
      </c>
      <c r="E29" s="1">
        <v>144.919998</v>
      </c>
      <c r="F29" s="1">
        <v>137.477585</v>
      </c>
      <c r="G29" s="1">
        <v>19369441</v>
      </c>
      <c r="H29">
        <f t="shared" si="0"/>
        <v>0.0385473909575616</v>
      </c>
    </row>
    <row r="30" customHeight="1" spans="1:8">
      <c r="A30" s="2">
        <v>45077</v>
      </c>
      <c r="B30" s="1">
        <v>144.720001</v>
      </c>
      <c r="C30" s="1">
        <v>146.759995</v>
      </c>
      <c r="D30" s="1">
        <v>143.639999</v>
      </c>
      <c r="E30" s="1">
        <v>145.919998</v>
      </c>
      <c r="F30" s="1">
        <v>138.426224</v>
      </c>
      <c r="G30" s="1">
        <v>13788165</v>
      </c>
      <c r="H30">
        <f t="shared" si="0"/>
        <v>0.00687661936743125</v>
      </c>
    </row>
    <row r="31" customHeight="1" spans="1:8">
      <c r="A31" s="2">
        <v>45078</v>
      </c>
      <c r="B31" s="1">
        <v>145.600006</v>
      </c>
      <c r="C31" s="1">
        <v>147.119995</v>
      </c>
      <c r="D31" s="1">
        <v>145.440002</v>
      </c>
      <c r="E31" s="1">
        <v>146.559998</v>
      </c>
      <c r="F31" s="1">
        <v>139.033371</v>
      </c>
      <c r="G31" s="1">
        <v>8004016</v>
      </c>
      <c r="H31">
        <f t="shared" si="0"/>
        <v>0.00437647844966695</v>
      </c>
    </row>
    <row r="32" customHeight="1" spans="1:8">
      <c r="A32" s="2">
        <v>45079</v>
      </c>
      <c r="B32" s="1">
        <v>147.199997</v>
      </c>
      <c r="C32" s="1">
        <v>152.800003</v>
      </c>
      <c r="D32" s="1">
        <v>146.679993</v>
      </c>
      <c r="E32" s="1">
        <v>152.360001</v>
      </c>
      <c r="F32" s="1">
        <v>144.535522</v>
      </c>
      <c r="G32" s="1">
        <v>24211463</v>
      </c>
      <c r="H32">
        <f t="shared" si="0"/>
        <v>0.0388113208786045</v>
      </c>
    </row>
    <row r="33" customHeight="1" spans="1:8">
      <c r="A33" s="2">
        <v>45082</v>
      </c>
      <c r="B33" s="1">
        <v>153.240005</v>
      </c>
      <c r="C33" s="1">
        <v>158</v>
      </c>
      <c r="D33" s="1">
        <v>152.360001</v>
      </c>
      <c r="E33" s="1">
        <v>154.919998</v>
      </c>
      <c r="F33" s="1">
        <v>146.964035</v>
      </c>
      <c r="G33" s="1">
        <v>19494456</v>
      </c>
      <c r="H33">
        <f t="shared" si="0"/>
        <v>0.0166625926490809</v>
      </c>
    </row>
    <row r="34" customHeight="1" spans="1:8">
      <c r="A34" s="2">
        <v>45083</v>
      </c>
      <c r="B34" s="1">
        <v>155.520004</v>
      </c>
      <c r="C34" s="1">
        <v>157.759995</v>
      </c>
      <c r="D34" s="1">
        <v>153.320007</v>
      </c>
      <c r="E34" s="1">
        <v>155.600006</v>
      </c>
      <c r="F34" s="1">
        <v>147.609116</v>
      </c>
      <c r="G34" s="1">
        <v>13209340</v>
      </c>
      <c r="H34">
        <f t="shared" si="0"/>
        <v>0.00437977479613969</v>
      </c>
    </row>
    <row r="35" customHeight="1" spans="1:8">
      <c r="A35" s="2">
        <v>45084</v>
      </c>
      <c r="B35" s="1">
        <v>156.360001</v>
      </c>
      <c r="C35" s="1">
        <v>157.800003</v>
      </c>
      <c r="D35" s="1">
        <v>156</v>
      </c>
      <c r="E35" s="1">
        <v>157.160004</v>
      </c>
      <c r="F35" s="1">
        <v>149.089005</v>
      </c>
      <c r="G35" s="1">
        <v>7872700</v>
      </c>
      <c r="H35">
        <f t="shared" si="0"/>
        <v>0.00997580482003258</v>
      </c>
    </row>
    <row r="36" customHeight="1" spans="1:8">
      <c r="A36" s="2">
        <v>45085</v>
      </c>
      <c r="B36" s="1">
        <v>156.960007</v>
      </c>
      <c r="C36" s="1">
        <v>159.320007</v>
      </c>
      <c r="D36" s="1">
        <v>155.880005</v>
      </c>
      <c r="E36" s="1">
        <v>157.479996</v>
      </c>
      <c r="F36" s="1">
        <v>149.392578</v>
      </c>
      <c r="G36" s="1">
        <v>10582053</v>
      </c>
      <c r="H36">
        <f t="shared" si="0"/>
        <v>0.00203411615297335</v>
      </c>
    </row>
    <row r="37" customHeight="1" spans="1:8">
      <c r="A37" s="2">
        <v>45086</v>
      </c>
      <c r="B37" s="1">
        <v>158.399994</v>
      </c>
      <c r="C37" s="1">
        <v>159.600006</v>
      </c>
      <c r="D37" s="1">
        <v>156.520004</v>
      </c>
      <c r="E37" s="1">
        <v>158.960007</v>
      </c>
      <c r="F37" s="1">
        <v>150.79657</v>
      </c>
      <c r="G37" s="1">
        <v>7904078</v>
      </c>
      <c r="H37">
        <f t="shared" si="0"/>
        <v>0.00935411720725688</v>
      </c>
    </row>
    <row r="38" customHeight="1" spans="1:8">
      <c r="A38" s="2">
        <v>45089</v>
      </c>
      <c r="B38" s="1">
        <v>159.559998</v>
      </c>
      <c r="C38" s="1">
        <v>162.399994</v>
      </c>
      <c r="D38" s="1">
        <v>159.039993</v>
      </c>
      <c r="E38" s="1">
        <v>161.720001</v>
      </c>
      <c r="F38" s="1">
        <v>153.414825</v>
      </c>
      <c r="G38" s="1">
        <v>8456271</v>
      </c>
      <c r="H38">
        <f t="shared" si="0"/>
        <v>0.0172138170704746</v>
      </c>
    </row>
    <row r="39" customHeight="1" spans="1:8">
      <c r="A39" s="2">
        <v>45090</v>
      </c>
      <c r="B39" s="1">
        <v>162.039993</v>
      </c>
      <c r="C39" s="1">
        <v>163.320007</v>
      </c>
      <c r="D39" s="1">
        <v>158.399994</v>
      </c>
      <c r="E39" s="1">
        <v>162.440002</v>
      </c>
      <c r="F39" s="1">
        <v>154.097855</v>
      </c>
      <c r="G39" s="1">
        <v>14186832</v>
      </c>
      <c r="H39">
        <f t="shared" si="0"/>
        <v>0.00444229566886115</v>
      </c>
    </row>
    <row r="40" customHeight="1" spans="1:8">
      <c r="A40" s="2">
        <v>45091</v>
      </c>
      <c r="B40" s="1">
        <v>163.520004</v>
      </c>
      <c r="C40" s="1">
        <v>163.520004</v>
      </c>
      <c r="D40" s="1">
        <v>159.800003</v>
      </c>
      <c r="E40" s="1">
        <v>160.839996</v>
      </c>
      <c r="F40" s="1">
        <v>152.580002</v>
      </c>
      <c r="G40" s="1">
        <v>13047692</v>
      </c>
      <c r="H40">
        <f t="shared" si="0"/>
        <v>-0.0098987609264605</v>
      </c>
    </row>
    <row r="41" customHeight="1" spans="1:8">
      <c r="A41" s="2">
        <v>45092</v>
      </c>
      <c r="B41" s="1">
        <v>160.399994</v>
      </c>
      <c r="C41" s="1">
        <v>162.639999</v>
      </c>
      <c r="D41" s="1">
        <v>159.440002</v>
      </c>
      <c r="E41" s="1">
        <v>160.720001</v>
      </c>
      <c r="F41" s="1">
        <v>152.466187</v>
      </c>
      <c r="G41" s="1">
        <v>10540327</v>
      </c>
      <c r="H41">
        <f t="shared" si="0"/>
        <v>-0.000746214897189748</v>
      </c>
    </row>
    <row r="42" customHeight="1" spans="1:8">
      <c r="A42" s="2">
        <v>45093</v>
      </c>
      <c r="B42" s="1">
        <v>157.479996</v>
      </c>
      <c r="C42" s="1">
        <v>158.720001</v>
      </c>
      <c r="D42" s="1">
        <v>155.399994</v>
      </c>
      <c r="E42" s="1">
        <v>157.679993</v>
      </c>
      <c r="F42" s="1">
        <v>153.009567</v>
      </c>
      <c r="G42" s="1">
        <v>12326310</v>
      </c>
      <c r="H42">
        <f t="shared" si="0"/>
        <v>0.00355760197654663</v>
      </c>
    </row>
    <row r="43" customHeight="1" spans="1:8">
      <c r="A43" s="2">
        <v>45096</v>
      </c>
      <c r="B43" s="1">
        <v>157.679993</v>
      </c>
      <c r="C43" s="1">
        <v>159.639999</v>
      </c>
      <c r="D43" s="1">
        <v>156.600006</v>
      </c>
      <c r="E43" s="1">
        <v>157.800003</v>
      </c>
      <c r="F43" s="1">
        <v>153.126038</v>
      </c>
      <c r="G43" s="1">
        <v>9246936</v>
      </c>
      <c r="H43">
        <f t="shared" si="0"/>
        <v>0.000760911202207734</v>
      </c>
    </row>
    <row r="44" customHeight="1" spans="1:8">
      <c r="A44" s="2">
        <v>45097</v>
      </c>
      <c r="B44" s="1">
        <v>158.199997</v>
      </c>
      <c r="C44" s="1">
        <v>163.600006</v>
      </c>
      <c r="D44" s="1">
        <v>157.199997</v>
      </c>
      <c r="E44" s="1">
        <v>163.160004</v>
      </c>
      <c r="F44" s="1">
        <v>158.327271</v>
      </c>
      <c r="G44" s="1">
        <v>9726607</v>
      </c>
      <c r="H44">
        <f t="shared" si="0"/>
        <v>0.0334028661609327</v>
      </c>
    </row>
    <row r="45" customHeight="1" spans="1:8">
      <c r="A45" s="2">
        <v>45098</v>
      </c>
      <c r="B45" s="1">
        <v>163.800003</v>
      </c>
      <c r="C45" s="1">
        <v>169.520004</v>
      </c>
      <c r="D45" s="1">
        <v>163.360001</v>
      </c>
      <c r="E45" s="1">
        <v>167.039993</v>
      </c>
      <c r="F45" s="1">
        <v>162.092346</v>
      </c>
      <c r="G45" s="1">
        <v>20756190</v>
      </c>
      <c r="H45">
        <f t="shared" si="0"/>
        <v>0.0235019836475674</v>
      </c>
    </row>
    <row r="46" customHeight="1" spans="1:8">
      <c r="A46" s="2">
        <v>45099</v>
      </c>
      <c r="B46" s="1">
        <v>167.160004</v>
      </c>
      <c r="C46" s="1">
        <v>167.520004</v>
      </c>
      <c r="D46" s="1">
        <v>160.800003</v>
      </c>
      <c r="E46" s="1">
        <v>162.600006</v>
      </c>
      <c r="F46" s="1">
        <v>157.783859</v>
      </c>
      <c r="G46" s="1">
        <v>11657516</v>
      </c>
      <c r="H46">
        <f t="shared" si="0"/>
        <v>-0.0269400943859531</v>
      </c>
    </row>
    <row r="47" customHeight="1" spans="1:8">
      <c r="A47" s="2">
        <v>45100</v>
      </c>
      <c r="B47" s="1">
        <v>162.360001</v>
      </c>
      <c r="C47" s="1">
        <v>163.199997</v>
      </c>
      <c r="D47" s="1">
        <v>159.080002</v>
      </c>
      <c r="E47" s="1">
        <v>160.119995</v>
      </c>
      <c r="F47" s="1">
        <v>155.377304</v>
      </c>
      <c r="G47" s="1">
        <v>9072837</v>
      </c>
      <c r="H47">
        <f t="shared" si="0"/>
        <v>-0.0153697371127546</v>
      </c>
    </row>
    <row r="48" customHeight="1" spans="1:8">
      <c r="A48" s="2">
        <v>45103</v>
      </c>
      <c r="B48" s="1">
        <v>160.199997</v>
      </c>
      <c r="C48" s="1">
        <v>162.919998</v>
      </c>
      <c r="D48" s="1">
        <v>158.479996</v>
      </c>
      <c r="E48" s="1">
        <v>159.880005</v>
      </c>
      <c r="F48" s="1">
        <v>155.144424</v>
      </c>
      <c r="G48" s="1">
        <v>9280932</v>
      </c>
      <c r="H48">
        <f t="shared" si="0"/>
        <v>-0.00149992752623613</v>
      </c>
    </row>
    <row r="49" customHeight="1" spans="1:8">
      <c r="A49" s="2">
        <v>45104</v>
      </c>
      <c r="B49" s="1">
        <v>160.960007</v>
      </c>
      <c r="C49" s="1">
        <v>167.160004</v>
      </c>
      <c r="D49" s="1">
        <v>160.720001</v>
      </c>
      <c r="E49" s="1">
        <v>166.279999</v>
      </c>
      <c r="F49" s="1">
        <v>161.354858</v>
      </c>
      <c r="G49" s="1">
        <v>19047221</v>
      </c>
      <c r="H49">
        <f t="shared" si="0"/>
        <v>0.0392495756695081</v>
      </c>
    </row>
    <row r="50" customHeight="1" spans="1:8">
      <c r="A50" s="2">
        <v>45105</v>
      </c>
      <c r="B50" s="1">
        <v>167</v>
      </c>
      <c r="C50" s="1">
        <v>175.440002</v>
      </c>
      <c r="D50" s="1">
        <v>166.399994</v>
      </c>
      <c r="E50" s="1">
        <v>174.240005</v>
      </c>
      <c r="F50" s="1">
        <v>169.079086</v>
      </c>
      <c r="G50" s="1">
        <v>32094496</v>
      </c>
      <c r="H50">
        <f t="shared" si="0"/>
        <v>0.0467605434542875</v>
      </c>
    </row>
    <row r="51" customHeight="1" spans="1:8">
      <c r="A51" s="2">
        <v>45107</v>
      </c>
      <c r="B51" s="1">
        <v>176</v>
      </c>
      <c r="C51" s="1">
        <v>176.199997</v>
      </c>
      <c r="D51" s="1">
        <v>171.440002</v>
      </c>
      <c r="E51" s="1">
        <v>172.720001</v>
      </c>
      <c r="F51" s="1">
        <v>167.604111</v>
      </c>
      <c r="G51" s="1">
        <v>16951743</v>
      </c>
      <c r="H51">
        <f t="shared" si="0"/>
        <v>-0.00876185357209899</v>
      </c>
    </row>
    <row r="52" customHeight="1" spans="1:8">
      <c r="A52" s="2">
        <v>45110</v>
      </c>
      <c r="B52" s="1">
        <v>173.559998</v>
      </c>
      <c r="C52" s="1">
        <v>178.679993</v>
      </c>
      <c r="D52" s="1">
        <v>172.399994</v>
      </c>
      <c r="E52" s="1">
        <v>175.800003</v>
      </c>
      <c r="F52" s="1">
        <v>170.59288</v>
      </c>
      <c r="G52" s="1">
        <v>12784213</v>
      </c>
      <c r="H52">
        <f t="shared" si="0"/>
        <v>0.0176751827471138</v>
      </c>
    </row>
    <row r="53" customHeight="1" spans="1:8">
      <c r="A53" s="2">
        <v>45111</v>
      </c>
      <c r="B53" s="1">
        <v>175.880005</v>
      </c>
      <c r="C53" s="1">
        <v>179.039993</v>
      </c>
      <c r="D53" s="1">
        <v>173.240005</v>
      </c>
      <c r="E53" s="1">
        <v>177</v>
      </c>
      <c r="F53" s="1">
        <v>171.757339</v>
      </c>
      <c r="G53" s="1">
        <v>14872598</v>
      </c>
      <c r="H53">
        <f t="shared" si="0"/>
        <v>0.00680276176888154</v>
      </c>
    </row>
    <row r="54" customHeight="1" spans="1:8">
      <c r="A54" s="2">
        <v>45112</v>
      </c>
      <c r="B54" s="1">
        <v>177.600006</v>
      </c>
      <c r="C54" s="1">
        <v>180.279999</v>
      </c>
      <c r="D54" s="1">
        <v>176.880005</v>
      </c>
      <c r="E54" s="1">
        <v>178.639999</v>
      </c>
      <c r="F54" s="1">
        <v>173.348755</v>
      </c>
      <c r="G54" s="1">
        <v>9635371</v>
      </c>
      <c r="H54">
        <f t="shared" si="0"/>
        <v>0.00922282920073744</v>
      </c>
    </row>
    <row r="55" customHeight="1" spans="1:8">
      <c r="A55" s="2">
        <v>45113</v>
      </c>
      <c r="B55" s="1">
        <v>178.600006</v>
      </c>
      <c r="C55" s="1">
        <v>181.320007</v>
      </c>
      <c r="D55" s="1">
        <v>177.720001</v>
      </c>
      <c r="E55" s="1">
        <v>178.919998</v>
      </c>
      <c r="F55" s="1">
        <v>173.620468</v>
      </c>
      <c r="G55" s="1">
        <v>8983942</v>
      </c>
      <c r="H55">
        <f t="shared" si="0"/>
        <v>0.0015662083985059</v>
      </c>
    </row>
    <row r="56" customHeight="1" spans="1:8">
      <c r="A56" s="2">
        <v>45114</v>
      </c>
      <c r="B56" s="1">
        <v>178.800003</v>
      </c>
      <c r="C56" s="1">
        <v>179.399994</v>
      </c>
      <c r="D56" s="1">
        <v>175.080002</v>
      </c>
      <c r="E56" s="1">
        <v>177.039993</v>
      </c>
      <c r="F56" s="1">
        <v>171.796143</v>
      </c>
      <c r="G56" s="1">
        <v>9032541</v>
      </c>
      <c r="H56">
        <f t="shared" si="0"/>
        <v>-0.0105631397277439</v>
      </c>
    </row>
    <row r="57" customHeight="1" spans="1:8">
      <c r="A57" s="2">
        <v>45117</v>
      </c>
      <c r="B57" s="1">
        <v>177.039993</v>
      </c>
      <c r="C57" s="1">
        <v>180.360001</v>
      </c>
      <c r="D57" s="1">
        <v>174.080002</v>
      </c>
      <c r="E57" s="1">
        <v>179.600006</v>
      </c>
      <c r="F57" s="1">
        <v>174.28035</v>
      </c>
      <c r="G57" s="1">
        <v>11836860</v>
      </c>
      <c r="H57">
        <f t="shared" si="0"/>
        <v>0.0143566507355175</v>
      </c>
    </row>
    <row r="58" customHeight="1" spans="1:8">
      <c r="A58" s="2">
        <v>45118</v>
      </c>
      <c r="B58" s="1">
        <v>179.639999</v>
      </c>
      <c r="C58" s="1">
        <v>184.320007</v>
      </c>
      <c r="D58" s="1">
        <v>179.600006</v>
      </c>
      <c r="E58" s="1">
        <v>181.679993</v>
      </c>
      <c r="F58" s="1">
        <v>176.298706</v>
      </c>
      <c r="G58" s="1">
        <v>27521285</v>
      </c>
      <c r="H58">
        <f t="shared" si="0"/>
        <v>0.0115145401053279</v>
      </c>
    </row>
    <row r="59" customHeight="1" spans="1:8">
      <c r="A59" s="2">
        <v>45119</v>
      </c>
      <c r="B59" s="1">
        <v>182.160004</v>
      </c>
      <c r="C59" s="1">
        <v>184.039993</v>
      </c>
      <c r="D59" s="1">
        <v>180.479996</v>
      </c>
      <c r="E59" s="1">
        <v>181.800003</v>
      </c>
      <c r="F59" s="1">
        <v>176.415176</v>
      </c>
      <c r="G59" s="1">
        <v>11875910</v>
      </c>
      <c r="H59">
        <f t="shared" si="0"/>
        <v>0.000660422003085475</v>
      </c>
    </row>
    <row r="60" customHeight="1" spans="1:8">
      <c r="A60" s="2">
        <v>45120</v>
      </c>
      <c r="B60" s="1">
        <v>182.559998</v>
      </c>
      <c r="C60" s="1">
        <v>182.919998</v>
      </c>
      <c r="D60" s="1">
        <v>177.600006</v>
      </c>
      <c r="E60" s="1">
        <v>179.720001</v>
      </c>
      <c r="F60" s="1">
        <v>174.396759</v>
      </c>
      <c r="G60" s="1">
        <v>10619100</v>
      </c>
      <c r="H60">
        <f t="shared" si="0"/>
        <v>-0.0115072440316007</v>
      </c>
    </row>
    <row r="61" customHeight="1" spans="1:8">
      <c r="A61" s="2">
        <v>45121</v>
      </c>
      <c r="B61" s="1">
        <v>180.800003</v>
      </c>
      <c r="C61" s="1">
        <v>181.119995</v>
      </c>
      <c r="D61" s="1">
        <v>178.320007</v>
      </c>
      <c r="E61" s="1">
        <v>179.679993</v>
      </c>
      <c r="F61" s="1">
        <v>174.357941</v>
      </c>
      <c r="G61" s="1">
        <v>7757530</v>
      </c>
      <c r="H61">
        <f t="shared" si="0"/>
        <v>-0.000222609187261333</v>
      </c>
    </row>
    <row r="62" customHeight="1" spans="1:8">
      <c r="A62" s="2">
        <v>45124</v>
      </c>
      <c r="B62" s="1">
        <v>180</v>
      </c>
      <c r="C62" s="1">
        <v>181.520004</v>
      </c>
      <c r="D62" s="1">
        <v>178</v>
      </c>
      <c r="E62" s="1">
        <v>178.720001</v>
      </c>
      <c r="F62" s="1">
        <v>173.426407</v>
      </c>
      <c r="G62" s="1">
        <v>7938596</v>
      </c>
      <c r="H62">
        <f t="shared" si="0"/>
        <v>-0.00535697614373309</v>
      </c>
    </row>
    <row r="63" customHeight="1" spans="1:8">
      <c r="A63" s="2">
        <v>45125</v>
      </c>
      <c r="B63" s="1">
        <v>178.720001</v>
      </c>
      <c r="C63" s="1">
        <v>181</v>
      </c>
      <c r="D63" s="1">
        <v>176.039993</v>
      </c>
      <c r="E63" s="1">
        <v>177.360001</v>
      </c>
      <c r="F63" s="1">
        <v>172.106674</v>
      </c>
      <c r="G63" s="1">
        <v>14288727</v>
      </c>
      <c r="H63">
        <f t="shared" si="0"/>
        <v>-0.00763886001083339</v>
      </c>
    </row>
    <row r="64" customHeight="1" spans="1:8">
      <c r="A64" s="2">
        <v>45126</v>
      </c>
      <c r="B64" s="1">
        <v>177.600006</v>
      </c>
      <c r="C64" s="1">
        <v>181.600006</v>
      </c>
      <c r="D64" s="1">
        <v>176.520004</v>
      </c>
      <c r="E64" s="1">
        <v>181.119995</v>
      </c>
      <c r="F64" s="1">
        <v>175.75531</v>
      </c>
      <c r="G64" s="1">
        <v>9563980</v>
      </c>
      <c r="H64">
        <f t="shared" si="0"/>
        <v>0.0209782613608499</v>
      </c>
    </row>
    <row r="65" customHeight="1" spans="1:8">
      <c r="A65" s="2">
        <v>45127</v>
      </c>
      <c r="B65" s="1">
        <v>181.600006</v>
      </c>
      <c r="C65" s="1">
        <v>182.800003</v>
      </c>
      <c r="D65" s="1">
        <v>180.039993</v>
      </c>
      <c r="E65" s="1">
        <v>180.960007</v>
      </c>
      <c r="F65" s="1">
        <v>175.600052</v>
      </c>
      <c r="G65" s="1">
        <v>6992561</v>
      </c>
      <c r="H65">
        <f t="shared" si="0"/>
        <v>-0.000883766277090549</v>
      </c>
    </row>
    <row r="66" customHeight="1" spans="1:8">
      <c r="A66" s="2">
        <v>45128</v>
      </c>
      <c r="B66" s="1">
        <v>180.720001</v>
      </c>
      <c r="C66" s="1">
        <v>182.679993</v>
      </c>
      <c r="D66" s="1">
        <v>179.880005</v>
      </c>
      <c r="E66" s="1">
        <v>181.600006</v>
      </c>
      <c r="F66" s="1">
        <v>176.2211</v>
      </c>
      <c r="G66" s="1">
        <v>7056545</v>
      </c>
      <c r="H66">
        <f t="shared" si="0"/>
        <v>0.00353047928781969</v>
      </c>
    </row>
    <row r="67" customHeight="1" spans="1:8">
      <c r="A67" s="2">
        <v>45131</v>
      </c>
      <c r="B67" s="1">
        <v>184</v>
      </c>
      <c r="C67" s="1">
        <v>195.199997</v>
      </c>
      <c r="D67" s="1">
        <v>183.320007</v>
      </c>
      <c r="E67" s="1">
        <v>191.800003</v>
      </c>
      <c r="F67" s="1">
        <v>186.118973</v>
      </c>
      <c r="G67" s="1">
        <v>27932963</v>
      </c>
      <c r="H67">
        <f t="shared" si="0"/>
        <v>0.0546466523994577</v>
      </c>
    </row>
    <row r="68" customHeight="1" spans="1:8">
      <c r="A68" s="2">
        <v>45132</v>
      </c>
      <c r="B68" s="1">
        <v>193.559998</v>
      </c>
      <c r="C68" s="1">
        <v>194.759995</v>
      </c>
      <c r="D68" s="1">
        <v>188.320007</v>
      </c>
      <c r="E68" s="1">
        <v>190.600006</v>
      </c>
      <c r="F68" s="1">
        <v>184.954514</v>
      </c>
      <c r="G68" s="1">
        <v>14752168</v>
      </c>
      <c r="H68">
        <f t="shared" ref="H68:H131" si="1">LN(F68/F67)</f>
        <v>-0.00627618443880809</v>
      </c>
    </row>
    <row r="69" customHeight="1" spans="1:8">
      <c r="A69" s="2">
        <v>45133</v>
      </c>
      <c r="B69" s="1">
        <v>190.800003</v>
      </c>
      <c r="C69" s="1">
        <v>195.600006</v>
      </c>
      <c r="D69" s="1">
        <v>189.520004</v>
      </c>
      <c r="E69" s="1">
        <v>194.160004</v>
      </c>
      <c r="F69" s="1">
        <v>188.409073</v>
      </c>
      <c r="G69" s="1">
        <v>12038222</v>
      </c>
      <c r="H69">
        <f t="shared" si="1"/>
        <v>0.0185055945797885</v>
      </c>
    </row>
    <row r="70" customHeight="1" spans="1:8">
      <c r="A70" s="2">
        <v>45134</v>
      </c>
      <c r="B70" s="1">
        <v>195.960007</v>
      </c>
      <c r="C70" s="1">
        <v>204.119995</v>
      </c>
      <c r="D70" s="1">
        <v>194.479996</v>
      </c>
      <c r="E70" s="1">
        <v>202.679993</v>
      </c>
      <c r="F70" s="1">
        <v>196.676697</v>
      </c>
      <c r="G70" s="1">
        <v>26304320</v>
      </c>
      <c r="H70">
        <f t="shared" si="1"/>
        <v>0.0429457294692356</v>
      </c>
    </row>
    <row r="71" customHeight="1" spans="1:8">
      <c r="A71" s="2">
        <v>45135</v>
      </c>
      <c r="B71" s="1">
        <v>203.440002</v>
      </c>
      <c r="C71" s="1">
        <v>208.119995</v>
      </c>
      <c r="D71" s="1">
        <v>201.679993</v>
      </c>
      <c r="E71" s="1">
        <v>204.679993</v>
      </c>
      <c r="F71" s="1">
        <v>198.617462</v>
      </c>
      <c r="G71" s="1">
        <v>16384307</v>
      </c>
      <c r="H71">
        <f t="shared" si="1"/>
        <v>0.0098194245981739</v>
      </c>
    </row>
    <row r="72" customHeight="1" spans="1:8">
      <c r="A72" s="2">
        <v>45138</v>
      </c>
      <c r="B72" s="1">
        <v>204.800003</v>
      </c>
      <c r="C72" s="1">
        <v>209.600006</v>
      </c>
      <c r="D72" s="1">
        <v>203.199997</v>
      </c>
      <c r="E72" s="1">
        <v>209.119995</v>
      </c>
      <c r="F72" s="1">
        <v>202.925949</v>
      </c>
      <c r="G72" s="1">
        <v>14236327</v>
      </c>
      <c r="H72">
        <f t="shared" si="1"/>
        <v>0.0214604560167587</v>
      </c>
    </row>
    <row r="73" customHeight="1" spans="1:8">
      <c r="A73" s="2">
        <v>45139</v>
      </c>
      <c r="B73" s="1">
        <v>209.720001</v>
      </c>
      <c r="C73" s="1">
        <v>210.520004</v>
      </c>
      <c r="D73" s="1">
        <v>205.240005</v>
      </c>
      <c r="E73" s="1">
        <v>207.080002</v>
      </c>
      <c r="F73" s="1">
        <v>200.946381</v>
      </c>
      <c r="G73" s="1">
        <v>11212380</v>
      </c>
      <c r="H73">
        <f t="shared" si="1"/>
        <v>-0.00980301796301143</v>
      </c>
    </row>
    <row r="74" customHeight="1" spans="1:8">
      <c r="A74" s="2">
        <v>45140</v>
      </c>
      <c r="B74" s="1">
        <v>206.399994</v>
      </c>
      <c r="C74" s="1">
        <v>211.479996</v>
      </c>
      <c r="D74" s="1">
        <v>199.639999</v>
      </c>
      <c r="E74" s="1">
        <v>205.039993</v>
      </c>
      <c r="F74" s="1">
        <v>198.966797</v>
      </c>
      <c r="G74" s="1">
        <v>16122036</v>
      </c>
      <c r="H74">
        <f t="shared" si="1"/>
        <v>-0.00990014972057225</v>
      </c>
    </row>
    <row r="75" customHeight="1" spans="1:8">
      <c r="A75" s="2">
        <v>45141</v>
      </c>
      <c r="B75" s="1">
        <v>204</v>
      </c>
      <c r="C75" s="1">
        <v>209.559998</v>
      </c>
      <c r="D75" s="1">
        <v>202.600006</v>
      </c>
      <c r="E75" s="1">
        <v>208.119995</v>
      </c>
      <c r="F75" s="1">
        <v>201.955582</v>
      </c>
      <c r="G75" s="1">
        <v>13853421</v>
      </c>
      <c r="H75">
        <f t="shared" si="1"/>
        <v>0.0149098205751283</v>
      </c>
    </row>
    <row r="76" customHeight="1" spans="1:8">
      <c r="A76" s="2">
        <v>45142</v>
      </c>
      <c r="B76" s="1">
        <v>208.119995</v>
      </c>
      <c r="C76" s="1">
        <v>210.320007</v>
      </c>
      <c r="D76" s="1">
        <v>205.720001</v>
      </c>
      <c r="E76" s="1">
        <v>206.880005</v>
      </c>
      <c r="F76" s="1">
        <v>200.752304</v>
      </c>
      <c r="G76" s="1">
        <v>10243822</v>
      </c>
      <c r="H76">
        <f t="shared" si="1"/>
        <v>-0.00597595241009954</v>
      </c>
    </row>
    <row r="77" customHeight="1" spans="1:8">
      <c r="A77" s="2">
        <v>45145</v>
      </c>
      <c r="B77" s="1">
        <v>206.839996</v>
      </c>
      <c r="C77" s="1">
        <v>214.360001</v>
      </c>
      <c r="D77" s="1">
        <v>206.160004</v>
      </c>
      <c r="E77" s="1">
        <v>213.479996</v>
      </c>
      <c r="F77" s="1">
        <v>207.156815</v>
      </c>
      <c r="G77" s="1">
        <v>19592147</v>
      </c>
      <c r="H77">
        <f t="shared" si="1"/>
        <v>0.0314042371254053</v>
      </c>
    </row>
    <row r="78" customHeight="1" spans="1:8">
      <c r="A78" s="2">
        <v>45146</v>
      </c>
      <c r="B78" s="1">
        <v>216</v>
      </c>
      <c r="C78" s="1">
        <v>221.440002</v>
      </c>
      <c r="D78" s="1">
        <v>208.039993</v>
      </c>
      <c r="E78" s="1">
        <v>215.199997</v>
      </c>
      <c r="F78" s="1">
        <v>208.825867</v>
      </c>
      <c r="G78" s="1">
        <v>38293583</v>
      </c>
      <c r="H78">
        <f t="shared" si="1"/>
        <v>0.00802466558728781</v>
      </c>
    </row>
    <row r="79" customHeight="1" spans="1:8">
      <c r="A79" s="2">
        <v>45147</v>
      </c>
      <c r="B79" s="1">
        <v>215.960007</v>
      </c>
      <c r="C79" s="1">
        <v>216.919998</v>
      </c>
      <c r="D79" s="1">
        <v>212.279999</v>
      </c>
      <c r="E79" s="1">
        <v>216.039993</v>
      </c>
      <c r="F79" s="1">
        <v>209.640991</v>
      </c>
      <c r="G79" s="1">
        <v>12734777</v>
      </c>
      <c r="H79">
        <f t="shared" si="1"/>
        <v>0.0038957686390006</v>
      </c>
    </row>
    <row r="80" customHeight="1" spans="1:8">
      <c r="A80" s="2">
        <v>45148</v>
      </c>
      <c r="B80" s="1">
        <v>216.039993</v>
      </c>
      <c r="C80" s="1">
        <v>216.720001</v>
      </c>
      <c r="D80" s="1">
        <v>210.839996</v>
      </c>
      <c r="E80" s="1">
        <v>213.639999</v>
      </c>
      <c r="F80" s="1">
        <v>207.312088</v>
      </c>
      <c r="G80" s="1">
        <v>12885501</v>
      </c>
      <c r="H80">
        <f t="shared" si="1"/>
        <v>-0.0111711717067592</v>
      </c>
    </row>
    <row r="81" customHeight="1" spans="1:8">
      <c r="A81" s="2">
        <v>45149</v>
      </c>
      <c r="B81" s="1">
        <v>217.199997</v>
      </c>
      <c r="C81" s="1">
        <v>218.039993</v>
      </c>
      <c r="D81" s="1">
        <v>209.279999</v>
      </c>
      <c r="E81" s="1">
        <v>211.240005</v>
      </c>
      <c r="F81" s="1">
        <v>204.98317</v>
      </c>
      <c r="G81" s="1">
        <v>24759160</v>
      </c>
      <c r="H81">
        <f t="shared" si="1"/>
        <v>-0.011297451160097</v>
      </c>
    </row>
    <row r="82" customHeight="1" spans="1:8">
      <c r="A82" s="2">
        <v>45152</v>
      </c>
      <c r="B82" s="1">
        <v>210.320007</v>
      </c>
      <c r="C82" s="1">
        <v>214.800003</v>
      </c>
      <c r="D82" s="1">
        <v>206.360001</v>
      </c>
      <c r="E82" s="1">
        <v>211.240005</v>
      </c>
      <c r="F82" s="1">
        <v>204.98317</v>
      </c>
      <c r="G82" s="1">
        <v>16369013</v>
      </c>
      <c r="H82">
        <f t="shared" si="1"/>
        <v>0</v>
      </c>
    </row>
    <row r="83" customHeight="1" spans="1:8">
      <c r="A83" s="2">
        <v>45154</v>
      </c>
      <c r="B83" s="1">
        <v>210.399994</v>
      </c>
      <c r="C83" s="1">
        <v>213.559998</v>
      </c>
      <c r="D83" s="1">
        <v>208.479996</v>
      </c>
      <c r="E83" s="1">
        <v>211.360001</v>
      </c>
      <c r="F83" s="1">
        <v>205.099609</v>
      </c>
      <c r="G83" s="1">
        <v>10764313</v>
      </c>
      <c r="H83">
        <f t="shared" si="1"/>
        <v>0.000567880482146126</v>
      </c>
    </row>
    <row r="84" customHeight="1" spans="1:8">
      <c r="A84" s="2">
        <v>45155</v>
      </c>
      <c r="B84" s="1">
        <v>211.320007</v>
      </c>
      <c r="C84" s="1">
        <v>217.479996</v>
      </c>
      <c r="D84" s="1">
        <v>210.919998</v>
      </c>
      <c r="E84" s="1">
        <v>216.679993</v>
      </c>
      <c r="F84" s="1">
        <v>210.262024</v>
      </c>
      <c r="G84" s="1">
        <v>22827203</v>
      </c>
      <c r="H84">
        <f t="shared" si="1"/>
        <v>0.0248587275890781</v>
      </c>
    </row>
    <row r="85" customHeight="1" spans="1:8">
      <c r="A85" s="2">
        <v>45156</v>
      </c>
      <c r="B85" s="1">
        <v>216.600006</v>
      </c>
      <c r="C85" s="1">
        <v>219.520004</v>
      </c>
      <c r="D85" s="1">
        <v>212.160004</v>
      </c>
      <c r="E85" s="1">
        <v>214.800003</v>
      </c>
      <c r="F85" s="1">
        <v>208.437714</v>
      </c>
      <c r="G85" s="1">
        <v>15978257</v>
      </c>
      <c r="H85">
        <f t="shared" si="1"/>
        <v>-0.008714223482395</v>
      </c>
    </row>
    <row r="86" customHeight="1" spans="1:8">
      <c r="A86" s="2">
        <v>45159</v>
      </c>
      <c r="B86" s="1">
        <v>215.759995</v>
      </c>
      <c r="C86" s="1">
        <v>217.559998</v>
      </c>
      <c r="D86" s="1">
        <v>213.279999</v>
      </c>
      <c r="E86" s="1">
        <v>216.039993</v>
      </c>
      <c r="F86" s="1">
        <v>209.640991</v>
      </c>
      <c r="G86" s="1">
        <v>14616437</v>
      </c>
      <c r="H86">
        <f t="shared" si="1"/>
        <v>0.00575623827802705</v>
      </c>
    </row>
    <row r="87" customHeight="1" spans="1:8">
      <c r="A87" s="2">
        <v>45160</v>
      </c>
      <c r="B87" s="1">
        <v>217.119995</v>
      </c>
      <c r="C87" s="1">
        <v>221.759995</v>
      </c>
      <c r="D87" s="1">
        <v>216.080002</v>
      </c>
      <c r="E87" s="1">
        <v>218.479996</v>
      </c>
      <c r="F87" s="1">
        <v>212.008728</v>
      </c>
      <c r="G87" s="1">
        <v>15832807</v>
      </c>
      <c r="H87">
        <f t="shared" si="1"/>
        <v>0.0112309425617802</v>
      </c>
    </row>
    <row r="88" customHeight="1" spans="1:8">
      <c r="A88" s="2">
        <v>45161</v>
      </c>
      <c r="B88" s="1">
        <v>219.199997</v>
      </c>
      <c r="C88" s="1">
        <v>220.199997</v>
      </c>
      <c r="D88" s="1">
        <v>217.320007</v>
      </c>
      <c r="E88" s="1">
        <v>218.679993</v>
      </c>
      <c r="F88" s="1">
        <v>212.202805</v>
      </c>
      <c r="G88" s="1">
        <v>10786048</v>
      </c>
      <c r="H88">
        <f t="shared" si="1"/>
        <v>0.000915001118277222</v>
      </c>
    </row>
    <row r="89" customHeight="1" spans="1:8">
      <c r="A89" s="2">
        <v>45162</v>
      </c>
      <c r="B89" s="1">
        <v>220.360001</v>
      </c>
      <c r="C89" s="1">
        <v>221.240005</v>
      </c>
      <c r="D89" s="1">
        <v>216.160004</v>
      </c>
      <c r="E89" s="1">
        <v>216.559998</v>
      </c>
      <c r="F89" s="1">
        <v>210.145584</v>
      </c>
      <c r="G89" s="1">
        <v>10437083</v>
      </c>
      <c r="H89">
        <f t="shared" si="1"/>
        <v>-0.00974189708556088</v>
      </c>
    </row>
    <row r="90" customHeight="1" spans="1:8">
      <c r="A90" s="2">
        <v>45163</v>
      </c>
      <c r="B90" s="1">
        <v>217.199997</v>
      </c>
      <c r="C90" s="1">
        <v>219.520004</v>
      </c>
      <c r="D90" s="1">
        <v>211.440002</v>
      </c>
      <c r="E90" s="1">
        <v>216.039993</v>
      </c>
      <c r="F90" s="1">
        <v>209.640991</v>
      </c>
      <c r="G90" s="1">
        <v>18390451</v>
      </c>
      <c r="H90">
        <f t="shared" si="1"/>
        <v>-0.00240404659449653</v>
      </c>
    </row>
    <row r="91" customHeight="1" spans="1:8">
      <c r="A91" s="2">
        <v>45166</v>
      </c>
      <c r="B91" s="1">
        <v>217.119995</v>
      </c>
      <c r="C91" s="1">
        <v>218.360001</v>
      </c>
      <c r="D91" s="1">
        <v>214.639999</v>
      </c>
      <c r="E91" s="1">
        <v>217.639999</v>
      </c>
      <c r="F91" s="1">
        <v>211.193604</v>
      </c>
      <c r="G91" s="1">
        <v>20674040</v>
      </c>
      <c r="H91">
        <f t="shared" si="1"/>
        <v>0.00737876620852528</v>
      </c>
    </row>
    <row r="92" customHeight="1" spans="1:8">
      <c r="A92" s="2">
        <v>45167</v>
      </c>
      <c r="B92" s="1">
        <v>218.399994</v>
      </c>
      <c r="C92" s="1">
        <v>219.039993</v>
      </c>
      <c r="D92" s="1">
        <v>214.800003</v>
      </c>
      <c r="E92" s="1">
        <v>216</v>
      </c>
      <c r="F92" s="1">
        <v>209.602173</v>
      </c>
      <c r="G92" s="1">
        <v>21612353</v>
      </c>
      <c r="H92">
        <f t="shared" si="1"/>
        <v>-0.00756394752306641</v>
      </c>
    </row>
    <row r="93" customHeight="1" spans="1:8">
      <c r="A93" s="2">
        <v>45168</v>
      </c>
      <c r="B93" s="1">
        <v>218.160004</v>
      </c>
      <c r="C93" s="1">
        <v>219.440002</v>
      </c>
      <c r="D93" s="1">
        <v>216.880005</v>
      </c>
      <c r="E93" s="1">
        <v>218.279999</v>
      </c>
      <c r="F93" s="1">
        <v>211.814636</v>
      </c>
      <c r="G93" s="1">
        <v>19494892</v>
      </c>
      <c r="H93">
        <f t="shared" si="1"/>
        <v>0.0105002139475402</v>
      </c>
    </row>
    <row r="94" customHeight="1" spans="1:8">
      <c r="A94" s="2">
        <v>45169</v>
      </c>
      <c r="B94" s="1">
        <v>219.199997</v>
      </c>
      <c r="C94" s="1">
        <v>221.440002</v>
      </c>
      <c r="D94" s="1">
        <v>205.080002</v>
      </c>
      <c r="E94" s="1">
        <v>208.160004</v>
      </c>
      <c r="F94" s="1">
        <v>201.9944</v>
      </c>
      <c r="G94" s="1">
        <v>205689248</v>
      </c>
      <c r="H94">
        <f t="shared" si="1"/>
        <v>-0.0474715594624543</v>
      </c>
    </row>
    <row r="95" customHeight="1" spans="1:8">
      <c r="A95" s="2">
        <v>45170</v>
      </c>
      <c r="B95" s="1">
        <v>205.440002</v>
      </c>
      <c r="C95" s="1">
        <v>209.399994</v>
      </c>
      <c r="D95" s="1">
        <v>200.440002</v>
      </c>
      <c r="E95" s="1">
        <v>205.919998</v>
      </c>
      <c r="F95" s="1">
        <v>199.82074</v>
      </c>
      <c r="G95" s="1">
        <v>31886045</v>
      </c>
      <c r="H95">
        <f t="shared" si="1"/>
        <v>-0.0108193096136296</v>
      </c>
    </row>
    <row r="96" customHeight="1" spans="1:8">
      <c r="A96" s="2">
        <v>45173</v>
      </c>
      <c r="B96" s="1">
        <v>207.160004</v>
      </c>
      <c r="C96" s="1">
        <v>211.800003</v>
      </c>
      <c r="D96" s="1">
        <v>205.520004</v>
      </c>
      <c r="E96" s="1">
        <v>211.360001</v>
      </c>
      <c r="F96" s="1">
        <v>205.099609</v>
      </c>
      <c r="G96" s="1">
        <v>17449756</v>
      </c>
      <c r="H96">
        <f t="shared" si="1"/>
        <v>0.0260750940583745</v>
      </c>
    </row>
    <row r="97" customHeight="1" spans="1:8">
      <c r="A97" s="2">
        <v>45174</v>
      </c>
      <c r="B97" s="1">
        <v>211.320007</v>
      </c>
      <c r="C97" s="1">
        <v>212.039993</v>
      </c>
      <c r="D97" s="1">
        <v>208.440002</v>
      </c>
      <c r="E97" s="1">
        <v>209.679993</v>
      </c>
      <c r="F97" s="1">
        <v>203.469376</v>
      </c>
      <c r="G97" s="1">
        <v>18024101</v>
      </c>
      <c r="H97">
        <f t="shared" si="1"/>
        <v>-0.00798025161745368</v>
      </c>
    </row>
    <row r="98" customHeight="1" spans="1:8">
      <c r="A98" s="2">
        <v>45175</v>
      </c>
      <c r="B98" s="1">
        <v>209.679993</v>
      </c>
      <c r="C98" s="1">
        <v>209.679993</v>
      </c>
      <c r="D98" s="1">
        <v>203.839996</v>
      </c>
      <c r="E98" s="1">
        <v>206</v>
      </c>
      <c r="F98" s="1">
        <v>199.898361</v>
      </c>
      <c r="G98" s="1">
        <v>13072843</v>
      </c>
      <c r="H98">
        <f t="shared" si="1"/>
        <v>-0.0177064646987441</v>
      </c>
    </row>
    <row r="99" customHeight="1" spans="1:8">
      <c r="A99" s="2">
        <v>45176</v>
      </c>
      <c r="B99" s="1">
        <v>207.119995</v>
      </c>
      <c r="C99" s="1">
        <v>218.399994</v>
      </c>
      <c r="D99" s="1">
        <v>205.600006</v>
      </c>
      <c r="E99" s="1">
        <v>217.479996</v>
      </c>
      <c r="F99" s="1">
        <v>211.03833</v>
      </c>
      <c r="G99" s="1">
        <v>24056615</v>
      </c>
      <c r="H99">
        <f t="shared" si="1"/>
        <v>0.0542307333726913</v>
      </c>
    </row>
    <row r="100" customHeight="1" spans="1:8">
      <c r="A100" s="2">
        <v>45177</v>
      </c>
      <c r="B100" s="1">
        <v>218.600006</v>
      </c>
      <c r="C100" s="1">
        <v>245.520004</v>
      </c>
      <c r="D100" s="1">
        <v>216.800003</v>
      </c>
      <c r="E100" s="1">
        <v>244.080002</v>
      </c>
      <c r="F100" s="1">
        <v>236.850449</v>
      </c>
      <c r="G100" s="1">
        <v>82791157</v>
      </c>
      <c r="H100">
        <f t="shared" si="1"/>
        <v>0.115389149336668</v>
      </c>
    </row>
    <row r="101" customHeight="1" spans="1:8">
      <c r="A101" s="2">
        <v>45180</v>
      </c>
      <c r="B101" s="1">
        <v>247.919998</v>
      </c>
      <c r="C101" s="1">
        <v>251.119995</v>
      </c>
      <c r="D101" s="1">
        <v>242.240005</v>
      </c>
      <c r="E101" s="1">
        <v>244.960007</v>
      </c>
      <c r="F101" s="1">
        <v>237.704391</v>
      </c>
      <c r="G101" s="1">
        <v>32528622</v>
      </c>
      <c r="H101">
        <f t="shared" si="1"/>
        <v>0.00359892197793159</v>
      </c>
    </row>
    <row r="102" customHeight="1" spans="1:8">
      <c r="A102" s="2">
        <v>45181</v>
      </c>
      <c r="B102" s="1">
        <v>247.039993</v>
      </c>
      <c r="C102" s="1">
        <v>247.039993</v>
      </c>
      <c r="D102" s="1">
        <v>225.600006</v>
      </c>
      <c r="E102" s="1">
        <v>226.320007</v>
      </c>
      <c r="F102" s="1">
        <v>219.616501</v>
      </c>
      <c r="G102" s="1">
        <v>32072173</v>
      </c>
      <c r="H102">
        <f t="shared" si="1"/>
        <v>-0.0791449990823072</v>
      </c>
    </row>
    <row r="103" customHeight="1" spans="1:8">
      <c r="A103" s="2">
        <v>45182</v>
      </c>
      <c r="B103" s="1">
        <v>227.080002</v>
      </c>
      <c r="C103" s="1">
        <v>230.320007</v>
      </c>
      <c r="D103" s="1">
        <v>220.479996</v>
      </c>
      <c r="E103" s="1">
        <v>222.559998</v>
      </c>
      <c r="F103" s="1">
        <v>215.967865</v>
      </c>
      <c r="G103" s="1">
        <v>22854207</v>
      </c>
      <c r="H103">
        <f t="shared" si="1"/>
        <v>-0.0167532245099813</v>
      </c>
    </row>
    <row r="104" customHeight="1" spans="1:8">
      <c r="A104" s="2">
        <v>45183</v>
      </c>
      <c r="B104" s="1">
        <v>225.600006</v>
      </c>
      <c r="C104" s="1">
        <v>226.759995</v>
      </c>
      <c r="D104" s="1">
        <v>219.839996</v>
      </c>
      <c r="E104" s="1">
        <v>223.639999</v>
      </c>
      <c r="F104" s="1">
        <v>217.015884</v>
      </c>
      <c r="G104" s="1">
        <v>20229285</v>
      </c>
      <c r="H104">
        <f t="shared" si="1"/>
        <v>0.00484092555009306</v>
      </c>
    </row>
    <row r="105" customHeight="1" spans="1:8">
      <c r="A105" s="2">
        <v>45184</v>
      </c>
      <c r="B105" s="1">
        <v>224.880005</v>
      </c>
      <c r="C105" s="1">
        <v>228.520004</v>
      </c>
      <c r="D105" s="1">
        <v>220.960007</v>
      </c>
      <c r="E105" s="1">
        <v>223.520004</v>
      </c>
      <c r="F105" s="1">
        <v>216.899445</v>
      </c>
      <c r="G105" s="1">
        <v>16840451</v>
      </c>
      <c r="H105">
        <f t="shared" si="1"/>
        <v>-0.000536689971581561</v>
      </c>
    </row>
    <row r="106" customHeight="1" spans="1:8">
      <c r="A106" s="2">
        <v>45187</v>
      </c>
      <c r="B106" s="1">
        <v>224.080002</v>
      </c>
      <c r="C106" s="1">
        <v>230.960007</v>
      </c>
      <c r="D106" s="1">
        <v>223.039993</v>
      </c>
      <c r="E106" s="1">
        <v>229.919998</v>
      </c>
      <c r="F106" s="1">
        <v>223.109863</v>
      </c>
      <c r="G106" s="1">
        <v>21777587</v>
      </c>
      <c r="H106">
        <f t="shared" si="1"/>
        <v>0.0282304502895416</v>
      </c>
    </row>
    <row r="107" customHeight="1" spans="1:8">
      <c r="A107" s="2">
        <v>45189</v>
      </c>
      <c r="B107" s="1">
        <v>231.199997</v>
      </c>
      <c r="C107" s="1">
        <v>234.639999</v>
      </c>
      <c r="D107" s="1">
        <v>228.240005</v>
      </c>
      <c r="E107" s="1">
        <v>229.520004</v>
      </c>
      <c r="F107" s="1">
        <v>222.721725</v>
      </c>
      <c r="G107" s="1">
        <v>24146948</v>
      </c>
      <c r="H107">
        <f t="shared" si="1"/>
        <v>-0.00174118706932393</v>
      </c>
    </row>
    <row r="108" customHeight="1" spans="1:8">
      <c r="A108" s="2">
        <v>45190</v>
      </c>
      <c r="B108" s="1">
        <v>229.600006</v>
      </c>
      <c r="C108" s="1">
        <v>236.25</v>
      </c>
      <c r="D108" s="1">
        <v>225.25</v>
      </c>
      <c r="E108" s="1">
        <v>229.699997</v>
      </c>
      <c r="F108" s="1">
        <v>222.896378</v>
      </c>
      <c r="G108" s="1">
        <v>19969152</v>
      </c>
      <c r="H108">
        <f t="shared" si="1"/>
        <v>0.000783868553665778</v>
      </c>
    </row>
    <row r="109" customHeight="1" spans="1:8">
      <c r="A109" s="2">
        <v>45191</v>
      </c>
      <c r="B109" s="1">
        <v>231</v>
      </c>
      <c r="C109" s="1">
        <v>239.600006</v>
      </c>
      <c r="D109" s="1">
        <v>230.399994</v>
      </c>
      <c r="E109" s="1">
        <v>238.399994</v>
      </c>
      <c r="F109" s="1">
        <v>231.338684</v>
      </c>
      <c r="G109" s="1">
        <v>19853464</v>
      </c>
      <c r="H109">
        <f t="shared" si="1"/>
        <v>0.0371758104336158</v>
      </c>
    </row>
    <row r="110" customHeight="1" spans="1:8">
      <c r="A110" s="2">
        <v>45194</v>
      </c>
      <c r="B110" s="1">
        <v>239.350006</v>
      </c>
      <c r="C110" s="1">
        <v>241.149994</v>
      </c>
      <c r="D110" s="1">
        <v>236.550003</v>
      </c>
      <c r="E110" s="1">
        <v>238.199997</v>
      </c>
      <c r="F110" s="1">
        <v>231.144623</v>
      </c>
      <c r="G110" s="1">
        <v>10640362</v>
      </c>
      <c r="H110">
        <f t="shared" si="1"/>
        <v>-0.000839213041647841</v>
      </c>
    </row>
    <row r="111" customHeight="1" spans="1:8">
      <c r="A111" s="2">
        <v>45195</v>
      </c>
      <c r="B111" s="1">
        <v>238.199997</v>
      </c>
      <c r="C111" s="1">
        <v>239.149994</v>
      </c>
      <c r="D111" s="1">
        <v>232.899994</v>
      </c>
      <c r="E111" s="1">
        <v>234.399994</v>
      </c>
      <c r="F111" s="1">
        <v>227.457169</v>
      </c>
      <c r="G111" s="1">
        <v>10324176</v>
      </c>
      <c r="H111">
        <f t="shared" si="1"/>
        <v>-0.0160816356780895</v>
      </c>
    </row>
    <row r="112" customHeight="1" spans="1:8">
      <c r="A112" s="2">
        <v>45196</v>
      </c>
      <c r="B112" s="1">
        <v>236.149994</v>
      </c>
      <c r="C112" s="1">
        <v>254.100006</v>
      </c>
      <c r="D112" s="1">
        <v>235.449997</v>
      </c>
      <c r="E112" s="1">
        <v>249.649994</v>
      </c>
      <c r="F112" s="1">
        <v>242.255463</v>
      </c>
      <c r="G112" s="1">
        <v>41395652</v>
      </c>
      <c r="H112">
        <f t="shared" si="1"/>
        <v>0.0630308490657275</v>
      </c>
    </row>
    <row r="113" customHeight="1" spans="1:8">
      <c r="A113" s="2">
        <v>45197</v>
      </c>
      <c r="B113" s="1">
        <v>249.75</v>
      </c>
      <c r="C113" s="1">
        <v>250.350006</v>
      </c>
      <c r="D113" s="1">
        <v>243.449997</v>
      </c>
      <c r="E113" s="1">
        <v>244.899994</v>
      </c>
      <c r="F113" s="1">
        <v>237.646164</v>
      </c>
      <c r="G113" s="1">
        <v>17882450</v>
      </c>
      <c r="H113">
        <f t="shared" si="1"/>
        <v>-0.019209940054839</v>
      </c>
    </row>
    <row r="114" customHeight="1" spans="1:8">
      <c r="A114" s="2">
        <v>45198</v>
      </c>
      <c r="B114" s="1">
        <v>248.5</v>
      </c>
      <c r="C114" s="1">
        <v>254.25</v>
      </c>
      <c r="D114" s="1">
        <v>247.199997</v>
      </c>
      <c r="E114" s="1">
        <v>251.899994</v>
      </c>
      <c r="F114" s="1">
        <v>244.438828</v>
      </c>
      <c r="G114" s="1">
        <v>20556307</v>
      </c>
      <c r="H114">
        <f t="shared" si="1"/>
        <v>0.0281822238372347</v>
      </c>
    </row>
    <row r="115" customHeight="1" spans="1:8">
      <c r="A115" s="2">
        <v>45202</v>
      </c>
      <c r="B115" s="1">
        <v>251</v>
      </c>
      <c r="C115" s="1">
        <v>254</v>
      </c>
      <c r="D115" s="1">
        <v>247.5</v>
      </c>
      <c r="E115" s="1">
        <v>250.949997</v>
      </c>
      <c r="F115" s="1">
        <v>243.516968</v>
      </c>
      <c r="G115" s="1">
        <v>20505684</v>
      </c>
      <c r="H115">
        <f t="shared" si="1"/>
        <v>-0.0037784615095139</v>
      </c>
    </row>
    <row r="116" customHeight="1" spans="1:8">
      <c r="A116" s="2">
        <v>45203</v>
      </c>
      <c r="B116" s="1">
        <v>250.949997</v>
      </c>
      <c r="C116" s="1">
        <v>252.199997</v>
      </c>
      <c r="D116" s="1">
        <v>240.75</v>
      </c>
      <c r="E116" s="1">
        <v>243.899994</v>
      </c>
      <c r="F116" s="1">
        <v>236.675781</v>
      </c>
      <c r="G116" s="1">
        <v>11248912</v>
      </c>
      <c r="H116">
        <f t="shared" si="1"/>
        <v>-0.0284954319797596</v>
      </c>
    </row>
    <row r="117" customHeight="1" spans="1:8">
      <c r="A117" s="2">
        <v>45204</v>
      </c>
      <c r="B117" s="1">
        <v>246.5</v>
      </c>
      <c r="C117" s="1">
        <v>246.850006</v>
      </c>
      <c r="D117" s="1">
        <v>239.850006</v>
      </c>
      <c r="E117" s="1">
        <v>240.550003</v>
      </c>
      <c r="F117" s="1">
        <v>233.425018</v>
      </c>
      <c r="G117" s="1">
        <v>6991188</v>
      </c>
      <c r="H117">
        <f t="shared" si="1"/>
        <v>-0.0138302884107677</v>
      </c>
    </row>
    <row r="118" customHeight="1" spans="1:8">
      <c r="A118" s="2">
        <v>45205</v>
      </c>
      <c r="B118" s="1">
        <v>242.600006</v>
      </c>
      <c r="C118" s="1">
        <v>248.25</v>
      </c>
      <c r="D118" s="1">
        <v>238.25</v>
      </c>
      <c r="E118" s="1">
        <v>246.300003</v>
      </c>
      <c r="F118" s="1">
        <v>239.004715</v>
      </c>
      <c r="G118" s="1">
        <v>10502776</v>
      </c>
      <c r="H118">
        <f t="shared" si="1"/>
        <v>0.0236223762878389</v>
      </c>
    </row>
    <row r="119" customHeight="1" spans="1:8">
      <c r="A119" s="2">
        <v>45208</v>
      </c>
      <c r="B119" s="1">
        <v>243</v>
      </c>
      <c r="C119" s="1">
        <v>245.25</v>
      </c>
      <c r="D119" s="1">
        <v>239</v>
      </c>
      <c r="E119" s="1">
        <v>240.25</v>
      </c>
      <c r="F119" s="1">
        <v>233.133896</v>
      </c>
      <c r="G119" s="1">
        <v>12865038</v>
      </c>
      <c r="H119">
        <f t="shared" si="1"/>
        <v>-0.0248703303148517</v>
      </c>
    </row>
    <row r="120" customHeight="1" spans="1:8">
      <c r="A120" s="2">
        <v>45209</v>
      </c>
      <c r="B120" s="1">
        <v>242.300003</v>
      </c>
      <c r="C120" s="1">
        <v>251.25</v>
      </c>
      <c r="D120" s="1">
        <v>240.100006</v>
      </c>
      <c r="E120" s="1">
        <v>249.949997</v>
      </c>
      <c r="F120" s="1">
        <v>242.546585</v>
      </c>
      <c r="G120" s="1">
        <v>21120310</v>
      </c>
      <c r="H120">
        <f t="shared" si="1"/>
        <v>0.0395808455653483</v>
      </c>
    </row>
    <row r="121" customHeight="1" spans="1:8">
      <c r="A121" s="2">
        <v>45210</v>
      </c>
      <c r="B121" s="1">
        <v>253</v>
      </c>
      <c r="C121" s="1">
        <v>255.5</v>
      </c>
      <c r="D121" s="1">
        <v>247.899994</v>
      </c>
      <c r="E121" s="1">
        <v>250</v>
      </c>
      <c r="F121" s="1">
        <v>242.595108</v>
      </c>
      <c r="G121" s="1">
        <v>16901311</v>
      </c>
      <c r="H121">
        <f t="shared" si="1"/>
        <v>0.000200036405289232</v>
      </c>
    </row>
    <row r="122" customHeight="1" spans="1:8">
      <c r="A122" s="2">
        <v>45211</v>
      </c>
      <c r="B122" s="1">
        <v>251.149994</v>
      </c>
      <c r="C122" s="1">
        <v>253.800003</v>
      </c>
      <c r="D122" s="1">
        <v>248</v>
      </c>
      <c r="E122" s="1">
        <v>248.449997</v>
      </c>
      <c r="F122" s="1">
        <v>241.091019</v>
      </c>
      <c r="G122" s="1">
        <v>8856652</v>
      </c>
      <c r="H122">
        <f t="shared" si="1"/>
        <v>-0.00621929703654268</v>
      </c>
    </row>
    <row r="123" customHeight="1" spans="1:8">
      <c r="A123" s="2">
        <v>45212</v>
      </c>
      <c r="B123" s="1">
        <v>248</v>
      </c>
      <c r="C123" s="1">
        <v>252.550003</v>
      </c>
      <c r="D123" s="1">
        <v>246.850006</v>
      </c>
      <c r="E123" s="1">
        <v>250.149994</v>
      </c>
      <c r="F123" s="1">
        <v>242.740662</v>
      </c>
      <c r="G123" s="1">
        <v>6963745</v>
      </c>
      <c r="H123">
        <f t="shared" si="1"/>
        <v>0.00681910448268985</v>
      </c>
    </row>
    <row r="124" customHeight="1" spans="1:8">
      <c r="A124" s="2">
        <v>45215</v>
      </c>
      <c r="B124" s="1">
        <v>251</v>
      </c>
      <c r="C124" s="1">
        <v>258.200012</v>
      </c>
      <c r="D124" s="1">
        <v>250.5</v>
      </c>
      <c r="E124" s="1">
        <v>251.899994</v>
      </c>
      <c r="F124" s="1">
        <v>244.438828</v>
      </c>
      <c r="G124" s="1">
        <v>15828545</v>
      </c>
      <c r="H124">
        <f t="shared" si="1"/>
        <v>0.00697144651026948</v>
      </c>
    </row>
    <row r="125" customHeight="1" spans="1:8">
      <c r="A125" s="2">
        <v>45216</v>
      </c>
      <c r="B125" s="1">
        <v>253.949997</v>
      </c>
      <c r="C125" s="1">
        <v>254.75</v>
      </c>
      <c r="D125" s="1">
        <v>250.5</v>
      </c>
      <c r="E125" s="1">
        <v>251.399994</v>
      </c>
      <c r="F125" s="1">
        <v>243.953629</v>
      </c>
      <c r="G125" s="1">
        <v>7959854</v>
      </c>
      <c r="H125">
        <f t="shared" si="1"/>
        <v>-0.00198692323221099</v>
      </c>
    </row>
    <row r="126" customHeight="1" spans="1:8">
      <c r="A126" s="2">
        <v>45217</v>
      </c>
      <c r="B126" s="1">
        <v>251.100006</v>
      </c>
      <c r="C126" s="1">
        <v>253.550003</v>
      </c>
      <c r="D126" s="1">
        <v>244.100006</v>
      </c>
      <c r="E126" s="1">
        <v>245.850006</v>
      </c>
      <c r="F126" s="1">
        <v>238.568024</v>
      </c>
      <c r="G126" s="1">
        <v>8849737</v>
      </c>
      <c r="H126">
        <f t="shared" si="1"/>
        <v>-0.0223236765554017</v>
      </c>
    </row>
    <row r="127" customHeight="1" spans="1:8">
      <c r="A127" s="2">
        <v>45218</v>
      </c>
      <c r="B127" s="1">
        <v>244.5</v>
      </c>
      <c r="C127" s="1">
        <v>250.75</v>
      </c>
      <c r="D127" s="1">
        <v>242.199997</v>
      </c>
      <c r="E127" s="1">
        <v>249.050003</v>
      </c>
      <c r="F127" s="1">
        <v>241.673248</v>
      </c>
      <c r="G127" s="1">
        <v>10354590</v>
      </c>
      <c r="H127">
        <f t="shared" si="1"/>
        <v>0.012932113324221</v>
      </c>
    </row>
    <row r="128" customHeight="1" spans="1:8">
      <c r="A128" s="2">
        <v>45219</v>
      </c>
      <c r="B128" s="1">
        <v>248.800003</v>
      </c>
      <c r="C128" s="1">
        <v>250.350006</v>
      </c>
      <c r="D128" s="1">
        <v>244.300003</v>
      </c>
      <c r="E128" s="1">
        <v>247.5</v>
      </c>
      <c r="F128" s="1">
        <v>240.169144</v>
      </c>
      <c r="G128" s="1">
        <v>9772348</v>
      </c>
      <c r="H128">
        <f t="shared" si="1"/>
        <v>-0.00624315714194509</v>
      </c>
    </row>
    <row r="129" customHeight="1" spans="1:8">
      <c r="A129" s="2">
        <v>45222</v>
      </c>
      <c r="B129" s="1">
        <v>247.5</v>
      </c>
      <c r="C129" s="1">
        <v>250.949997</v>
      </c>
      <c r="D129" s="1">
        <v>240.600006</v>
      </c>
      <c r="E129" s="1">
        <v>244.149994</v>
      </c>
      <c r="F129" s="1">
        <v>236.918365</v>
      </c>
      <c r="G129" s="1">
        <v>16263512</v>
      </c>
      <c r="H129">
        <f t="shared" si="1"/>
        <v>-0.0136278114559522</v>
      </c>
    </row>
    <row r="130" customHeight="1" spans="1:8">
      <c r="A130" s="2">
        <v>45224</v>
      </c>
      <c r="B130" s="1">
        <v>245.899994</v>
      </c>
      <c r="C130" s="1">
        <v>247.600006</v>
      </c>
      <c r="D130" s="1">
        <v>234.449997</v>
      </c>
      <c r="E130" s="1">
        <v>237.199997</v>
      </c>
      <c r="F130" s="1">
        <v>230.17424</v>
      </c>
      <c r="G130" s="1">
        <v>12354938</v>
      </c>
      <c r="H130">
        <f t="shared" si="1"/>
        <v>-0.0288790429884032</v>
      </c>
    </row>
    <row r="131" customHeight="1" spans="1:8">
      <c r="A131" s="2">
        <v>45225</v>
      </c>
      <c r="B131" s="1">
        <v>235</v>
      </c>
      <c r="C131" s="1">
        <v>236</v>
      </c>
      <c r="D131" s="1">
        <v>225.5</v>
      </c>
      <c r="E131" s="1">
        <v>230.350006</v>
      </c>
      <c r="F131" s="1">
        <v>223.527145</v>
      </c>
      <c r="G131" s="1">
        <v>19102624</v>
      </c>
      <c r="H131">
        <f t="shared" si="1"/>
        <v>-0.0293037265155294</v>
      </c>
    </row>
    <row r="132" customHeight="1" spans="1:8">
      <c r="A132" s="2">
        <v>45226</v>
      </c>
      <c r="B132" s="1">
        <v>234.5</v>
      </c>
      <c r="C132" s="1">
        <v>241</v>
      </c>
      <c r="D132" s="1">
        <v>232.199997</v>
      </c>
      <c r="E132" s="1">
        <v>237.550003</v>
      </c>
      <c r="F132" s="1">
        <v>230.51387</v>
      </c>
      <c r="G132" s="1">
        <v>8633736</v>
      </c>
      <c r="H132">
        <f t="shared" ref="H132:H195" si="2">LN(F132/F131)</f>
        <v>0.0307781733447712</v>
      </c>
    </row>
    <row r="133" customHeight="1" spans="1:8">
      <c r="A133" s="2">
        <v>45229</v>
      </c>
      <c r="B133" s="1">
        <v>238.149994</v>
      </c>
      <c r="C133" s="1">
        <v>239.600006</v>
      </c>
      <c r="D133" s="1">
        <v>233.350006</v>
      </c>
      <c r="E133" s="1">
        <v>238.949997</v>
      </c>
      <c r="F133" s="1">
        <v>231.872406</v>
      </c>
      <c r="G133" s="1">
        <v>8589899</v>
      </c>
      <c r="H133">
        <f t="shared" si="2"/>
        <v>0.00587621207498902</v>
      </c>
    </row>
    <row r="134" customHeight="1" spans="1:8">
      <c r="A134" s="2">
        <v>45230</v>
      </c>
      <c r="B134" s="1">
        <v>240.899994</v>
      </c>
      <c r="C134" s="1">
        <v>247.699997</v>
      </c>
      <c r="D134" s="1">
        <v>239.75</v>
      </c>
      <c r="E134" s="1">
        <v>246.600006</v>
      </c>
      <c r="F134" s="1">
        <v>239.295822</v>
      </c>
      <c r="G134" s="1">
        <v>11247490</v>
      </c>
      <c r="H134">
        <f t="shared" si="2"/>
        <v>0.0315132892686198</v>
      </c>
    </row>
    <row r="135" customHeight="1" spans="1:8">
      <c r="A135" s="2">
        <v>45231</v>
      </c>
      <c r="B135" s="1">
        <v>246.949997</v>
      </c>
      <c r="C135" s="1">
        <v>249.199997</v>
      </c>
      <c r="D135" s="1">
        <v>237.850006</v>
      </c>
      <c r="E135" s="1">
        <v>242.199997</v>
      </c>
      <c r="F135" s="1">
        <v>235.026138</v>
      </c>
      <c r="G135" s="1">
        <v>11485017</v>
      </c>
      <c r="H135">
        <f t="shared" si="2"/>
        <v>-0.0180038020147762</v>
      </c>
    </row>
    <row r="136" customHeight="1" spans="1:8">
      <c r="A136" s="2">
        <v>45232</v>
      </c>
      <c r="B136" s="1">
        <v>245.149994</v>
      </c>
      <c r="C136" s="1">
        <v>259.799988</v>
      </c>
      <c r="D136" s="1">
        <v>245</v>
      </c>
      <c r="E136" s="1">
        <v>257.649994</v>
      </c>
      <c r="F136" s="1">
        <v>250.018524</v>
      </c>
      <c r="G136" s="1">
        <v>31788640</v>
      </c>
      <c r="H136">
        <f t="shared" si="2"/>
        <v>0.0618382776263005</v>
      </c>
    </row>
    <row r="137" customHeight="1" spans="1:8">
      <c r="A137" s="2">
        <v>45233</v>
      </c>
      <c r="B137" s="1">
        <v>259.850006</v>
      </c>
      <c r="C137" s="1">
        <v>262.850006</v>
      </c>
      <c r="D137" s="1">
        <v>256.75</v>
      </c>
      <c r="E137" s="1">
        <v>261.700012</v>
      </c>
      <c r="F137" s="1">
        <v>253.948578</v>
      </c>
      <c r="G137" s="1">
        <v>13074986</v>
      </c>
      <c r="H137">
        <f t="shared" si="2"/>
        <v>0.0155967865868371</v>
      </c>
    </row>
    <row r="138" customHeight="1" spans="1:8">
      <c r="A138" s="2">
        <v>45236</v>
      </c>
      <c r="B138" s="1">
        <v>263.950012</v>
      </c>
      <c r="C138" s="1">
        <v>264.649994</v>
      </c>
      <c r="D138" s="1">
        <v>257.799988</v>
      </c>
      <c r="E138" s="1">
        <v>260.75</v>
      </c>
      <c r="F138" s="1">
        <v>253.026688</v>
      </c>
      <c r="G138" s="1">
        <v>15066704</v>
      </c>
      <c r="H138">
        <f t="shared" si="2"/>
        <v>-0.0036368283738568</v>
      </c>
    </row>
    <row r="139" customHeight="1" spans="1:8">
      <c r="A139" s="2">
        <v>45237</v>
      </c>
      <c r="B139" s="1">
        <v>261.700012</v>
      </c>
      <c r="C139" s="1">
        <v>266.350006</v>
      </c>
      <c r="D139" s="1">
        <v>259.700012</v>
      </c>
      <c r="E139" s="1">
        <v>263.049988</v>
      </c>
      <c r="F139" s="1">
        <v>255.25856</v>
      </c>
      <c r="G139" s="1">
        <v>12712137</v>
      </c>
      <c r="H139">
        <f t="shared" si="2"/>
        <v>0.0087820229014759</v>
      </c>
    </row>
    <row r="140" customHeight="1" spans="1:8">
      <c r="A140" s="2">
        <v>45238</v>
      </c>
      <c r="B140" s="1">
        <v>264.950012</v>
      </c>
      <c r="C140" s="1">
        <v>265.899994</v>
      </c>
      <c r="D140" s="1">
        <v>260</v>
      </c>
      <c r="E140" s="1">
        <v>263.549988</v>
      </c>
      <c r="F140" s="1">
        <v>255.743759</v>
      </c>
      <c r="G140" s="1">
        <v>7008956</v>
      </c>
      <c r="H140">
        <f t="shared" si="2"/>
        <v>0.00189900956520668</v>
      </c>
    </row>
    <row r="141" customHeight="1" spans="1:8">
      <c r="A141" s="2">
        <v>45239</v>
      </c>
      <c r="B141" s="1">
        <v>267</v>
      </c>
      <c r="C141" s="1">
        <v>280.5</v>
      </c>
      <c r="D141" s="1">
        <v>265.450012</v>
      </c>
      <c r="E141" s="1">
        <v>277.299988</v>
      </c>
      <c r="F141" s="1">
        <v>269.086487</v>
      </c>
      <c r="G141" s="1">
        <v>46645094</v>
      </c>
      <c r="H141">
        <f t="shared" si="2"/>
        <v>0.0508568391418226</v>
      </c>
    </row>
    <row r="142" customHeight="1" spans="1:8">
      <c r="A142" s="2">
        <v>45240</v>
      </c>
      <c r="B142" s="1">
        <v>276.350006</v>
      </c>
      <c r="C142" s="1">
        <v>288.899994</v>
      </c>
      <c r="D142" s="1">
        <v>276.049988</v>
      </c>
      <c r="E142" s="1">
        <v>287.700012</v>
      </c>
      <c r="F142" s="1">
        <v>279.178467</v>
      </c>
      <c r="G142" s="1">
        <v>26451061</v>
      </c>
      <c r="H142">
        <f t="shared" si="2"/>
        <v>0.0368184030497543</v>
      </c>
    </row>
    <row r="143" customHeight="1" spans="1:8">
      <c r="A143" s="2">
        <v>45243</v>
      </c>
      <c r="B143" s="1">
        <v>297</v>
      </c>
      <c r="C143" s="1">
        <v>319.799988</v>
      </c>
      <c r="D143" s="1">
        <v>293.75</v>
      </c>
      <c r="E143" s="1">
        <v>307.5</v>
      </c>
      <c r="F143" s="1">
        <v>298.391968</v>
      </c>
      <c r="G143" s="1">
        <v>56941773</v>
      </c>
      <c r="H143">
        <f t="shared" si="2"/>
        <v>0.0665567070887463</v>
      </c>
    </row>
    <row r="144" customHeight="1" spans="1:8">
      <c r="A144" s="2">
        <v>45245</v>
      </c>
      <c r="B144" s="1">
        <v>309</v>
      </c>
      <c r="C144" s="1">
        <v>317.950012</v>
      </c>
      <c r="D144" s="1">
        <v>302</v>
      </c>
      <c r="E144" s="1">
        <v>310.399994</v>
      </c>
      <c r="F144" s="1">
        <v>301.206085</v>
      </c>
      <c r="G144" s="1">
        <v>29545189</v>
      </c>
      <c r="H144">
        <f t="shared" si="2"/>
        <v>0.00938674716765112</v>
      </c>
    </row>
    <row r="145" customHeight="1" spans="1:8">
      <c r="A145" s="2">
        <v>45246</v>
      </c>
      <c r="B145" s="1">
        <v>310</v>
      </c>
      <c r="C145" s="1">
        <v>315.75</v>
      </c>
      <c r="D145" s="1">
        <v>306</v>
      </c>
      <c r="E145" s="1">
        <v>310.299988</v>
      </c>
      <c r="F145" s="1">
        <v>301.109039</v>
      </c>
      <c r="G145" s="1">
        <v>16593003</v>
      </c>
      <c r="H145">
        <f t="shared" si="2"/>
        <v>-0.000322243280876842</v>
      </c>
    </row>
    <row r="146" customHeight="1" spans="1:8">
      <c r="A146" s="2">
        <v>45247</v>
      </c>
      <c r="B146" s="1">
        <v>311.25</v>
      </c>
      <c r="C146" s="1">
        <v>317.950012</v>
      </c>
      <c r="D146" s="1">
        <v>310.049988</v>
      </c>
      <c r="E146" s="1">
        <v>316.25</v>
      </c>
      <c r="F146" s="1">
        <v>306.882813</v>
      </c>
      <c r="G146" s="1">
        <v>15707486</v>
      </c>
      <c r="H146">
        <f t="shared" si="2"/>
        <v>0.0189935031384546</v>
      </c>
    </row>
    <row r="147" customHeight="1" spans="1:8">
      <c r="A147" s="2">
        <v>45250</v>
      </c>
      <c r="B147" s="1">
        <v>316.950012</v>
      </c>
      <c r="C147" s="1">
        <v>325.5</v>
      </c>
      <c r="D147" s="1">
        <v>315.450012</v>
      </c>
      <c r="E147" s="1">
        <v>324.25</v>
      </c>
      <c r="F147" s="1">
        <v>314.645874</v>
      </c>
      <c r="G147" s="1">
        <v>19353142</v>
      </c>
      <c r="H147">
        <f t="shared" si="2"/>
        <v>0.0249818388017993</v>
      </c>
    </row>
    <row r="148" customHeight="1" spans="1:8">
      <c r="A148" s="2">
        <v>45251</v>
      </c>
      <c r="B148" s="1">
        <v>326.600006</v>
      </c>
      <c r="C148" s="1">
        <v>328.649994</v>
      </c>
      <c r="D148" s="1">
        <v>315.600006</v>
      </c>
      <c r="E148" s="1">
        <v>319.549988</v>
      </c>
      <c r="F148" s="1">
        <v>310.085052</v>
      </c>
      <c r="G148" s="1">
        <v>22453701</v>
      </c>
      <c r="H148">
        <f t="shared" si="2"/>
        <v>-0.0146011757649491</v>
      </c>
    </row>
    <row r="149" customHeight="1" spans="1:8">
      <c r="A149" s="2">
        <v>45252</v>
      </c>
      <c r="B149" s="1">
        <v>320</v>
      </c>
      <c r="C149" s="1">
        <v>323.600006</v>
      </c>
      <c r="D149" s="1">
        <v>317.200012</v>
      </c>
      <c r="E149" s="1">
        <v>319.950012</v>
      </c>
      <c r="F149" s="1">
        <v>310.473236</v>
      </c>
      <c r="G149" s="1">
        <v>9908872</v>
      </c>
      <c r="H149">
        <f t="shared" si="2"/>
        <v>0.00125108006173991</v>
      </c>
    </row>
    <row r="150" customHeight="1" spans="1:8">
      <c r="A150" s="2">
        <v>45253</v>
      </c>
      <c r="B150" s="1">
        <v>321.5</v>
      </c>
      <c r="C150" s="1">
        <v>323</v>
      </c>
      <c r="D150" s="1">
        <v>317.5</v>
      </c>
      <c r="E150" s="1">
        <v>320.75</v>
      </c>
      <c r="F150" s="1">
        <v>311.249542</v>
      </c>
      <c r="G150" s="1">
        <v>7050700</v>
      </c>
      <c r="H150">
        <f t="shared" si="2"/>
        <v>0.00249727509081268</v>
      </c>
    </row>
    <row r="151" customHeight="1" spans="1:8">
      <c r="A151" s="2">
        <v>45254</v>
      </c>
      <c r="B151" s="1">
        <v>316.75</v>
      </c>
      <c r="C151" s="1">
        <v>318.399994</v>
      </c>
      <c r="D151" s="1">
        <v>312.149994</v>
      </c>
      <c r="E151" s="1">
        <v>314.950012</v>
      </c>
      <c r="F151" s="1">
        <v>309.970093</v>
      </c>
      <c r="G151" s="1">
        <v>8179159</v>
      </c>
      <c r="H151">
        <f t="shared" si="2"/>
        <v>-0.00411915766018175</v>
      </c>
    </row>
    <row r="152" customHeight="1" spans="1:8">
      <c r="A152" s="2">
        <v>45258</v>
      </c>
      <c r="B152" s="1">
        <v>314.950012</v>
      </c>
      <c r="C152" s="1">
        <v>322</v>
      </c>
      <c r="D152" s="1">
        <v>309.549988</v>
      </c>
      <c r="E152" s="1">
        <v>320.549988</v>
      </c>
      <c r="F152" s="1">
        <v>315.481537</v>
      </c>
      <c r="G152" s="1">
        <v>12393794</v>
      </c>
      <c r="H152">
        <f t="shared" si="2"/>
        <v>0.0176243418273819</v>
      </c>
    </row>
    <row r="153" customHeight="1" spans="1:8">
      <c r="A153" s="2">
        <v>45259</v>
      </c>
      <c r="B153" s="1">
        <v>322.049988</v>
      </c>
      <c r="C153" s="1">
        <v>329.799988</v>
      </c>
      <c r="D153" s="1">
        <v>318.600006</v>
      </c>
      <c r="E153" s="1">
        <v>328.100006</v>
      </c>
      <c r="F153" s="1">
        <v>322.91217</v>
      </c>
      <c r="G153" s="1">
        <v>13325273</v>
      </c>
      <c r="H153">
        <f t="shared" si="2"/>
        <v>0.0232802062821094</v>
      </c>
    </row>
    <row r="154" customHeight="1" spans="1:8">
      <c r="A154" s="2">
        <v>45260</v>
      </c>
      <c r="B154" s="1">
        <v>328.100006</v>
      </c>
      <c r="C154" s="1">
        <v>338.25</v>
      </c>
      <c r="D154" s="1">
        <v>325.700012</v>
      </c>
      <c r="E154" s="1">
        <v>334.899994</v>
      </c>
      <c r="F154" s="1">
        <v>329.604614</v>
      </c>
      <c r="G154" s="1">
        <v>42144243</v>
      </c>
      <c r="H154">
        <f t="shared" si="2"/>
        <v>0.0205134299825416</v>
      </c>
    </row>
    <row r="155" customHeight="1" spans="1:8">
      <c r="A155" s="2">
        <v>45261</v>
      </c>
      <c r="B155" s="1">
        <v>340</v>
      </c>
      <c r="C155" s="1">
        <v>368.350006</v>
      </c>
      <c r="D155" s="1">
        <v>337</v>
      </c>
      <c r="E155" s="1">
        <v>365.149994</v>
      </c>
      <c r="F155" s="1">
        <v>359.376312</v>
      </c>
      <c r="G155" s="1">
        <v>51298211</v>
      </c>
      <c r="H155">
        <f t="shared" si="2"/>
        <v>0.086476265603817</v>
      </c>
    </row>
    <row r="156" customHeight="1" spans="1:8">
      <c r="A156" s="2">
        <v>45264</v>
      </c>
      <c r="B156" s="1">
        <v>382</v>
      </c>
      <c r="C156" s="1">
        <v>386.25</v>
      </c>
      <c r="D156" s="1">
        <v>370.950012</v>
      </c>
      <c r="E156" s="1">
        <v>371.700012</v>
      </c>
      <c r="F156" s="1">
        <v>365.822754</v>
      </c>
      <c r="G156" s="1">
        <v>33279982</v>
      </c>
      <c r="H156">
        <f t="shared" si="2"/>
        <v>0.0177788750844857</v>
      </c>
    </row>
    <row r="157" customHeight="1" spans="1:8">
      <c r="A157" s="2">
        <v>45265</v>
      </c>
      <c r="B157" s="1">
        <v>373</v>
      </c>
      <c r="C157" s="1">
        <v>379.399994</v>
      </c>
      <c r="D157" s="1">
        <v>369.700012</v>
      </c>
      <c r="E157" s="1">
        <v>377.25</v>
      </c>
      <c r="F157" s="1">
        <v>371.285004</v>
      </c>
      <c r="G157" s="1">
        <v>16714263</v>
      </c>
      <c r="H157">
        <f t="shared" si="2"/>
        <v>0.0148210351288236</v>
      </c>
    </row>
    <row r="158" customHeight="1" spans="1:8">
      <c r="A158" s="2">
        <v>45266</v>
      </c>
      <c r="B158" s="1">
        <v>379.100006</v>
      </c>
      <c r="C158" s="1">
        <v>387.899994</v>
      </c>
      <c r="D158" s="1">
        <v>375.799988</v>
      </c>
      <c r="E158" s="1">
        <v>378.600006</v>
      </c>
      <c r="F158" s="1">
        <v>372.613678</v>
      </c>
      <c r="G158" s="1">
        <v>15204248</v>
      </c>
      <c r="H158">
        <f t="shared" si="2"/>
        <v>0.00357219456099689</v>
      </c>
    </row>
    <row r="159" customHeight="1" spans="1:8">
      <c r="A159" s="2">
        <v>45267</v>
      </c>
      <c r="B159" s="1">
        <v>380</v>
      </c>
      <c r="C159" s="1">
        <v>381.899994</v>
      </c>
      <c r="D159" s="1">
        <v>374.5</v>
      </c>
      <c r="E159" s="1">
        <v>377.100006</v>
      </c>
      <c r="F159" s="1">
        <v>371.13739</v>
      </c>
      <c r="G159" s="1">
        <v>9186451</v>
      </c>
      <c r="H159">
        <f t="shared" si="2"/>
        <v>-0.00396984959710078</v>
      </c>
    </row>
    <row r="160" customHeight="1" spans="1:8">
      <c r="A160" s="2">
        <v>45268</v>
      </c>
      <c r="B160" s="1">
        <v>378.700012</v>
      </c>
      <c r="C160" s="1">
        <v>390.700012</v>
      </c>
      <c r="D160" s="1">
        <v>378.100006</v>
      </c>
      <c r="E160" s="1">
        <v>384.600006</v>
      </c>
      <c r="F160" s="1">
        <v>378.518768</v>
      </c>
      <c r="G160" s="1">
        <v>22241955</v>
      </c>
      <c r="H160">
        <f t="shared" si="2"/>
        <v>0.0196933393481886</v>
      </c>
    </row>
    <row r="161" customHeight="1" spans="1:8">
      <c r="A161" s="2">
        <v>45271</v>
      </c>
      <c r="B161" s="1">
        <v>386</v>
      </c>
      <c r="C161" s="1">
        <v>393</v>
      </c>
      <c r="D161" s="1">
        <v>381.200012</v>
      </c>
      <c r="E161" s="1">
        <v>389.549988</v>
      </c>
      <c r="F161" s="1">
        <v>383.390503</v>
      </c>
      <c r="G161" s="1">
        <v>11743284</v>
      </c>
      <c r="H161">
        <f t="shared" si="2"/>
        <v>0.0127884029770973</v>
      </c>
    </row>
    <row r="162" customHeight="1" spans="1:8">
      <c r="A162" s="2">
        <v>45272</v>
      </c>
      <c r="B162" s="1">
        <v>391.350006</v>
      </c>
      <c r="C162" s="1">
        <v>392.75</v>
      </c>
      <c r="D162" s="1">
        <v>385.100006</v>
      </c>
      <c r="E162" s="1">
        <v>389.700012</v>
      </c>
      <c r="F162" s="1">
        <v>383.538147</v>
      </c>
      <c r="G162" s="1">
        <v>9651220</v>
      </c>
      <c r="H162">
        <f t="shared" si="2"/>
        <v>0.000385026695309632</v>
      </c>
    </row>
    <row r="163" customHeight="1" spans="1:8">
      <c r="A163" s="2">
        <v>45273</v>
      </c>
      <c r="B163" s="1">
        <v>392.049988</v>
      </c>
      <c r="C163" s="1">
        <v>424</v>
      </c>
      <c r="D163" s="1">
        <v>391.299988</v>
      </c>
      <c r="E163" s="1">
        <v>421.799988</v>
      </c>
      <c r="F163" s="1">
        <v>415.130585</v>
      </c>
      <c r="G163" s="1">
        <v>47230397</v>
      </c>
      <c r="H163">
        <f t="shared" si="2"/>
        <v>0.079154046860031</v>
      </c>
    </row>
    <row r="164" customHeight="1" spans="1:8">
      <c r="A164" s="2">
        <v>45274</v>
      </c>
      <c r="B164" s="1">
        <v>425.600006</v>
      </c>
      <c r="C164" s="1">
        <v>428.75</v>
      </c>
      <c r="D164" s="1">
        <v>415.549988</v>
      </c>
      <c r="E164" s="1">
        <v>423.100006</v>
      </c>
      <c r="F164" s="1">
        <v>416.410065</v>
      </c>
      <c r="G164" s="1">
        <v>22525232</v>
      </c>
      <c r="H164">
        <f t="shared" si="2"/>
        <v>0.00307737453303749</v>
      </c>
    </row>
    <row r="165" customHeight="1" spans="1:8">
      <c r="A165" s="2">
        <v>45275</v>
      </c>
      <c r="B165" s="1">
        <v>423.299988</v>
      </c>
      <c r="C165" s="1">
        <v>426.299988</v>
      </c>
      <c r="D165" s="1">
        <v>410</v>
      </c>
      <c r="E165" s="1">
        <v>412.299988</v>
      </c>
      <c r="F165" s="1">
        <v>405.780792</v>
      </c>
      <c r="G165" s="1">
        <v>19759589</v>
      </c>
      <c r="H165">
        <f t="shared" si="2"/>
        <v>-0.0258574153088903</v>
      </c>
    </row>
    <row r="166" customHeight="1" spans="1:8">
      <c r="A166" s="2">
        <v>45278</v>
      </c>
      <c r="B166" s="1">
        <v>412.299988</v>
      </c>
      <c r="C166" s="1">
        <v>416.700012</v>
      </c>
      <c r="D166" s="1">
        <v>405.75</v>
      </c>
      <c r="E166" s="1">
        <v>411.799988</v>
      </c>
      <c r="F166" s="1">
        <v>405.288696</v>
      </c>
      <c r="G166" s="1">
        <v>14104514</v>
      </c>
      <c r="H166">
        <f t="shared" si="2"/>
        <v>-0.00121344981573925</v>
      </c>
    </row>
    <row r="167" customHeight="1" spans="1:8">
      <c r="A167" s="2">
        <v>45279</v>
      </c>
      <c r="B167" s="1">
        <v>413.899994</v>
      </c>
      <c r="C167" s="1">
        <v>414.75</v>
      </c>
      <c r="D167" s="1">
        <v>402.049988</v>
      </c>
      <c r="E167" s="1">
        <v>408.75</v>
      </c>
      <c r="F167" s="1">
        <v>402.286926</v>
      </c>
      <c r="G167" s="1">
        <v>10528820</v>
      </c>
      <c r="H167">
        <f t="shared" si="2"/>
        <v>-0.00743406250185256</v>
      </c>
    </row>
    <row r="168" customHeight="1" spans="1:8">
      <c r="A168" s="2">
        <v>45280</v>
      </c>
      <c r="B168" s="1">
        <v>410.200012</v>
      </c>
      <c r="C168" s="1">
        <v>412</v>
      </c>
      <c r="D168" s="1">
        <v>376.950012</v>
      </c>
      <c r="E168" s="1">
        <v>381.850006</v>
      </c>
      <c r="F168" s="1">
        <v>375.812256</v>
      </c>
      <c r="G168" s="1">
        <v>22211254</v>
      </c>
      <c r="H168">
        <f t="shared" si="2"/>
        <v>-0.0680758807523072</v>
      </c>
    </row>
    <row r="169" customHeight="1" spans="1:8">
      <c r="A169" s="2">
        <v>45281</v>
      </c>
      <c r="B169" s="1">
        <v>376</v>
      </c>
      <c r="C169" s="1">
        <v>391.850006</v>
      </c>
      <c r="D169" s="1">
        <v>368.350006</v>
      </c>
      <c r="E169" s="1">
        <v>388.850006</v>
      </c>
      <c r="F169" s="1">
        <v>382.701599</v>
      </c>
      <c r="G169" s="1">
        <v>23330278</v>
      </c>
      <c r="H169">
        <f t="shared" si="2"/>
        <v>0.0181658710907612</v>
      </c>
    </row>
    <row r="170" customHeight="1" spans="1:8">
      <c r="A170" s="2">
        <v>45282</v>
      </c>
      <c r="B170" s="1">
        <v>392</v>
      </c>
      <c r="C170" s="1">
        <v>396.5</v>
      </c>
      <c r="D170" s="1">
        <v>381.549988</v>
      </c>
      <c r="E170" s="1">
        <v>386.899994</v>
      </c>
      <c r="F170" s="1">
        <v>380.78241</v>
      </c>
      <c r="G170" s="1">
        <v>13356416</v>
      </c>
      <c r="H170">
        <f t="shared" si="2"/>
        <v>-0.00502746100697525</v>
      </c>
    </row>
    <row r="171" customHeight="1" spans="1:8">
      <c r="A171" s="2">
        <v>45286</v>
      </c>
      <c r="B171" s="1">
        <v>388</v>
      </c>
      <c r="C171" s="1">
        <v>399</v>
      </c>
      <c r="D171" s="1">
        <v>385.200012</v>
      </c>
      <c r="E171" s="1">
        <v>392.25</v>
      </c>
      <c r="F171" s="1">
        <v>386.047821</v>
      </c>
      <c r="G171" s="1">
        <v>13629896</v>
      </c>
      <c r="H171">
        <f t="shared" si="2"/>
        <v>0.0137331407688825</v>
      </c>
    </row>
    <row r="172" customHeight="1" spans="1:8">
      <c r="A172" s="2">
        <v>45287</v>
      </c>
      <c r="B172" s="1">
        <v>394.600006</v>
      </c>
      <c r="C172" s="1">
        <v>395.649994</v>
      </c>
      <c r="D172" s="1">
        <v>382.549988</v>
      </c>
      <c r="E172" s="1">
        <v>384.799988</v>
      </c>
      <c r="F172" s="1">
        <v>378.715637</v>
      </c>
      <c r="G172" s="1">
        <v>11269286</v>
      </c>
      <c r="H172">
        <f t="shared" si="2"/>
        <v>-0.0191756250774473</v>
      </c>
    </row>
    <row r="173" customHeight="1" spans="1:8">
      <c r="A173" s="2">
        <v>45288</v>
      </c>
      <c r="B173" s="1">
        <v>386.700012</v>
      </c>
      <c r="C173" s="1">
        <v>393.049988</v>
      </c>
      <c r="D173" s="1">
        <v>383.799988</v>
      </c>
      <c r="E173" s="1">
        <v>384.899994</v>
      </c>
      <c r="F173" s="1">
        <v>378.814026</v>
      </c>
      <c r="G173" s="1">
        <v>12371827</v>
      </c>
      <c r="H173">
        <f t="shared" si="2"/>
        <v>0.000259762766684613</v>
      </c>
    </row>
    <row r="174" customHeight="1" spans="1:8">
      <c r="A174" s="2">
        <v>45289</v>
      </c>
      <c r="B174" s="1">
        <v>388</v>
      </c>
      <c r="C174" s="1">
        <v>389</v>
      </c>
      <c r="D174" s="1">
        <v>379.5</v>
      </c>
      <c r="E174" s="1">
        <v>382.600006</v>
      </c>
      <c r="F174" s="1">
        <v>376.550415</v>
      </c>
      <c r="G174" s="1">
        <v>10589854</v>
      </c>
      <c r="H174">
        <f t="shared" si="2"/>
        <v>-0.00599344542351863</v>
      </c>
    </row>
    <row r="175" customHeight="1" spans="1:8">
      <c r="A175" s="2">
        <v>45292</v>
      </c>
      <c r="B175" s="1">
        <v>383.899994</v>
      </c>
      <c r="C175" s="1">
        <v>400</v>
      </c>
      <c r="D175" s="1">
        <v>381</v>
      </c>
      <c r="E175" s="1">
        <v>395.049988</v>
      </c>
      <c r="F175" s="1">
        <v>388.803528</v>
      </c>
      <c r="G175" s="1">
        <v>15293334</v>
      </c>
      <c r="H175">
        <f t="shared" si="2"/>
        <v>0.032022203961162</v>
      </c>
    </row>
    <row r="176" customHeight="1" spans="1:8">
      <c r="A176" s="2">
        <v>45293</v>
      </c>
      <c r="B176" s="1">
        <v>395</v>
      </c>
      <c r="C176" s="1">
        <v>395.25</v>
      </c>
      <c r="D176" s="1">
        <v>382.75</v>
      </c>
      <c r="E176" s="1">
        <v>389.649994</v>
      </c>
      <c r="F176" s="1">
        <v>383.488953</v>
      </c>
      <c r="G176" s="1">
        <v>11799148</v>
      </c>
      <c r="H176">
        <f t="shared" si="2"/>
        <v>-0.0137633319634075</v>
      </c>
    </row>
    <row r="177" customHeight="1" spans="1:8">
      <c r="A177" s="2">
        <v>45294</v>
      </c>
      <c r="B177" s="1">
        <v>389</v>
      </c>
      <c r="C177" s="1">
        <v>401.299988</v>
      </c>
      <c r="D177" s="1">
        <v>385</v>
      </c>
      <c r="E177" s="1">
        <v>393.100006</v>
      </c>
      <c r="F177" s="1">
        <v>386.884399</v>
      </c>
      <c r="G177" s="1">
        <v>13107047</v>
      </c>
      <c r="H177">
        <f t="shared" si="2"/>
        <v>0.00881512315678918</v>
      </c>
    </row>
    <row r="178" customHeight="1" spans="1:8">
      <c r="A178" s="2">
        <v>45295</v>
      </c>
      <c r="B178" s="1">
        <v>397.799988</v>
      </c>
      <c r="C178" s="1">
        <v>409</v>
      </c>
      <c r="D178" s="1">
        <v>397.100006</v>
      </c>
      <c r="E178" s="1">
        <v>405.75</v>
      </c>
      <c r="F178" s="1">
        <v>399.334381</v>
      </c>
      <c r="G178" s="1">
        <v>19291259</v>
      </c>
      <c r="H178">
        <f t="shared" si="2"/>
        <v>0.0316731757305051</v>
      </c>
    </row>
    <row r="179" customHeight="1" spans="1:8">
      <c r="A179" s="2">
        <v>45296</v>
      </c>
      <c r="B179" s="1">
        <v>407.700012</v>
      </c>
      <c r="C179" s="1">
        <v>408.350006</v>
      </c>
      <c r="D179" s="1">
        <v>398.100006</v>
      </c>
      <c r="E179" s="1">
        <v>404</v>
      </c>
      <c r="F179" s="1">
        <v>397.61203</v>
      </c>
      <c r="G179" s="1">
        <v>7735119</v>
      </c>
      <c r="H179">
        <f t="shared" si="2"/>
        <v>-0.00432238267914107</v>
      </c>
    </row>
    <row r="180" customHeight="1" spans="1:8">
      <c r="A180" s="2">
        <v>45299</v>
      </c>
      <c r="B180" s="1">
        <v>405.799988</v>
      </c>
      <c r="C180" s="1">
        <v>412.700012</v>
      </c>
      <c r="D180" s="1">
        <v>401.399994</v>
      </c>
      <c r="E180" s="1">
        <v>405.75</v>
      </c>
      <c r="F180" s="1">
        <v>399.334381</v>
      </c>
      <c r="G180" s="1">
        <v>8020666</v>
      </c>
      <c r="H180">
        <f t="shared" si="2"/>
        <v>0.00432238267914112</v>
      </c>
    </row>
    <row r="181" customHeight="1" spans="1:8">
      <c r="A181" s="2">
        <v>45300</v>
      </c>
      <c r="B181" s="1">
        <v>409.399994</v>
      </c>
      <c r="C181" s="1">
        <v>411.799988</v>
      </c>
      <c r="D181" s="1">
        <v>391.049988</v>
      </c>
      <c r="E181" s="1">
        <v>393.799988</v>
      </c>
      <c r="F181" s="1">
        <v>387.573303</v>
      </c>
      <c r="G181" s="1">
        <v>12629573</v>
      </c>
      <c r="H181">
        <f t="shared" si="2"/>
        <v>-0.029894113607621</v>
      </c>
    </row>
    <row r="182" customHeight="1" spans="1:8">
      <c r="A182" s="2">
        <v>45301</v>
      </c>
      <c r="B182" s="1">
        <v>396</v>
      </c>
      <c r="C182" s="1">
        <v>396</v>
      </c>
      <c r="D182" s="1">
        <v>380.799988</v>
      </c>
      <c r="E182" s="1">
        <v>390.5</v>
      </c>
      <c r="F182" s="1">
        <v>384.3255</v>
      </c>
      <c r="G182" s="1">
        <v>12513678</v>
      </c>
      <c r="H182">
        <f t="shared" si="2"/>
        <v>-0.0084151501553962</v>
      </c>
    </row>
    <row r="183" customHeight="1" spans="1:8">
      <c r="A183" s="2">
        <v>45302</v>
      </c>
      <c r="B183" s="1">
        <v>392.5</v>
      </c>
      <c r="C183" s="1">
        <v>402.200012</v>
      </c>
      <c r="D183" s="1">
        <v>391.649994</v>
      </c>
      <c r="E183" s="1">
        <v>395.5</v>
      </c>
      <c r="F183" s="1">
        <v>389.24646</v>
      </c>
      <c r="G183" s="1">
        <v>8305839</v>
      </c>
      <c r="H183">
        <f t="shared" si="2"/>
        <v>0.0127228664803636</v>
      </c>
    </row>
    <row r="184" customHeight="1" spans="1:8">
      <c r="A184" s="2">
        <v>45303</v>
      </c>
      <c r="B184" s="1">
        <v>397</v>
      </c>
      <c r="C184" s="1">
        <v>402.75</v>
      </c>
      <c r="D184" s="1">
        <v>393.100006</v>
      </c>
      <c r="E184" s="1">
        <v>401.799988</v>
      </c>
      <c r="F184" s="1">
        <v>395.446838</v>
      </c>
      <c r="G184" s="1">
        <v>8217329</v>
      </c>
      <c r="H184">
        <f t="shared" si="2"/>
        <v>0.01580364471906</v>
      </c>
    </row>
    <row r="185" customHeight="1" spans="1:8">
      <c r="A185" s="2">
        <v>45306</v>
      </c>
      <c r="B185" s="1">
        <v>403</v>
      </c>
      <c r="C185" s="1">
        <v>412.350006</v>
      </c>
      <c r="D185" s="1">
        <v>399.549988</v>
      </c>
      <c r="E185" s="1">
        <v>409.5</v>
      </c>
      <c r="F185" s="1">
        <v>403.025055</v>
      </c>
      <c r="G185" s="1">
        <v>10263830</v>
      </c>
      <c r="H185">
        <f t="shared" si="2"/>
        <v>0.0189823702505319</v>
      </c>
    </row>
    <row r="186" customHeight="1" spans="1:8">
      <c r="A186" s="2">
        <v>45307</v>
      </c>
      <c r="B186" s="1">
        <v>409.799988</v>
      </c>
      <c r="C186" s="1">
        <v>413.950012</v>
      </c>
      <c r="D186" s="1">
        <v>394.700012</v>
      </c>
      <c r="E186" s="1">
        <v>400.450012</v>
      </c>
      <c r="F186" s="1">
        <v>394.118195</v>
      </c>
      <c r="G186" s="1">
        <v>11079183</v>
      </c>
      <c r="H186">
        <f t="shared" si="2"/>
        <v>-0.0223478796096315</v>
      </c>
    </row>
    <row r="187" customHeight="1" spans="1:8">
      <c r="A187" s="2">
        <v>45308</v>
      </c>
      <c r="B187" s="1">
        <v>395</v>
      </c>
      <c r="C187" s="1">
        <v>402.450012</v>
      </c>
      <c r="D187" s="1">
        <v>390</v>
      </c>
      <c r="E187" s="1">
        <v>392.549988</v>
      </c>
      <c r="F187" s="1">
        <v>386.343079</v>
      </c>
      <c r="G187" s="1">
        <v>8845319</v>
      </c>
      <c r="H187">
        <f t="shared" si="2"/>
        <v>-0.0199250712099663</v>
      </c>
    </row>
    <row r="188" customHeight="1" spans="1:8">
      <c r="A188" s="2">
        <v>45309</v>
      </c>
      <c r="B188" s="1">
        <v>393.049988</v>
      </c>
      <c r="C188" s="1">
        <v>396.5</v>
      </c>
      <c r="D188" s="1">
        <v>379.200012</v>
      </c>
      <c r="E188" s="1">
        <v>392.700012</v>
      </c>
      <c r="F188" s="1">
        <v>386.490753</v>
      </c>
      <c r="G188" s="1">
        <v>11680203</v>
      </c>
      <c r="H188">
        <f t="shared" si="2"/>
        <v>0.000382162363195435</v>
      </c>
    </row>
    <row r="189" customHeight="1" spans="1:8">
      <c r="A189" s="2">
        <v>45310</v>
      </c>
      <c r="B189" s="1">
        <v>397</v>
      </c>
      <c r="C189" s="1">
        <v>413.600006</v>
      </c>
      <c r="D189" s="1">
        <v>396.149994</v>
      </c>
      <c r="E189" s="1">
        <v>412.350006</v>
      </c>
      <c r="F189" s="1">
        <v>405.830017</v>
      </c>
      <c r="G189" s="1">
        <v>16111152</v>
      </c>
      <c r="H189">
        <f t="shared" si="2"/>
        <v>0.048826451818391</v>
      </c>
    </row>
    <row r="190" customHeight="1" spans="1:8">
      <c r="A190" s="2">
        <v>45314</v>
      </c>
      <c r="B190" s="1">
        <v>430</v>
      </c>
      <c r="C190" s="1">
        <v>430.299988</v>
      </c>
      <c r="D190" s="1">
        <v>382.5</v>
      </c>
      <c r="E190" s="1">
        <v>395.549988</v>
      </c>
      <c r="F190" s="1">
        <v>389.295624</v>
      </c>
      <c r="G190" s="1">
        <v>28172910</v>
      </c>
      <c r="H190">
        <f t="shared" si="2"/>
        <v>-0.0415953807271847</v>
      </c>
    </row>
    <row r="191" customHeight="1" spans="1:8">
      <c r="A191" s="2">
        <v>45315</v>
      </c>
      <c r="B191" s="1">
        <v>399</v>
      </c>
      <c r="C191" s="1">
        <v>422.950012</v>
      </c>
      <c r="D191" s="1">
        <v>390.049988</v>
      </c>
      <c r="E191" s="1">
        <v>421.75</v>
      </c>
      <c r="F191" s="1">
        <v>415.08139</v>
      </c>
      <c r="G191" s="1">
        <v>26232960</v>
      </c>
      <c r="H191">
        <f t="shared" si="2"/>
        <v>0.0641356076187006</v>
      </c>
    </row>
    <row r="192" customHeight="1" spans="1:8">
      <c r="A192" s="2">
        <v>45316</v>
      </c>
      <c r="B192" s="1">
        <v>424.950012</v>
      </c>
      <c r="C192" s="1">
        <v>425.649994</v>
      </c>
      <c r="D192" s="1">
        <v>414.149994</v>
      </c>
      <c r="E192" s="1">
        <v>419</v>
      </c>
      <c r="F192" s="1">
        <v>412.374878</v>
      </c>
      <c r="G192" s="1">
        <v>12426317</v>
      </c>
      <c r="H192">
        <f t="shared" si="2"/>
        <v>-0.00654178778204299</v>
      </c>
    </row>
    <row r="193" customHeight="1" spans="1:8">
      <c r="A193" s="2">
        <v>45320</v>
      </c>
      <c r="B193" s="1">
        <v>422.950012</v>
      </c>
      <c r="C193" s="1">
        <v>448.450012</v>
      </c>
      <c r="D193" s="1">
        <v>421.600006</v>
      </c>
      <c r="E193" s="1">
        <v>446.75</v>
      </c>
      <c r="F193" s="1">
        <v>439.686096</v>
      </c>
      <c r="G193" s="1">
        <v>38320305</v>
      </c>
      <c r="H193">
        <f t="shared" si="2"/>
        <v>0.0641282204251625</v>
      </c>
    </row>
    <row r="194" customHeight="1" spans="1:8">
      <c r="A194" s="2">
        <v>45321</v>
      </c>
      <c r="B194" s="1">
        <v>450</v>
      </c>
      <c r="C194" s="1">
        <v>453.700012</v>
      </c>
      <c r="D194" s="1">
        <v>440.75</v>
      </c>
      <c r="E194" s="1">
        <v>444.899994</v>
      </c>
      <c r="F194" s="1">
        <v>437.865326</v>
      </c>
      <c r="G194" s="1">
        <v>18743455</v>
      </c>
      <c r="H194">
        <f t="shared" si="2"/>
        <v>-0.00414966591613101</v>
      </c>
    </row>
    <row r="195" customHeight="1" spans="1:8">
      <c r="A195" s="2">
        <v>45322</v>
      </c>
      <c r="B195" s="1">
        <v>442.299988</v>
      </c>
      <c r="C195" s="1">
        <v>445.299988</v>
      </c>
      <c r="D195" s="1">
        <v>437.100006</v>
      </c>
      <c r="E195" s="1">
        <v>443.25</v>
      </c>
      <c r="F195" s="1">
        <v>436.241425</v>
      </c>
      <c r="G195" s="1">
        <v>12612238</v>
      </c>
      <c r="H195">
        <f t="shared" si="2"/>
        <v>-0.0037155710475132</v>
      </c>
    </row>
    <row r="196" customHeight="1" spans="1:8">
      <c r="A196" s="2">
        <v>45323</v>
      </c>
      <c r="B196" s="1">
        <v>447</v>
      </c>
      <c r="C196" s="1">
        <v>449.5</v>
      </c>
      <c r="D196" s="1">
        <v>439.450012</v>
      </c>
      <c r="E196" s="1">
        <v>445.75</v>
      </c>
      <c r="F196" s="1">
        <v>438.701904</v>
      </c>
      <c r="G196" s="1">
        <v>12778899</v>
      </c>
      <c r="H196">
        <f t="shared" ref="H196:H247" si="3">LN(F196/F195)</f>
        <v>0.00562433109549393</v>
      </c>
    </row>
    <row r="197" customHeight="1" spans="1:8">
      <c r="A197" s="2">
        <v>45324</v>
      </c>
      <c r="B197" s="1">
        <v>448.100006</v>
      </c>
      <c r="C197" s="1">
        <v>461.5</v>
      </c>
      <c r="D197" s="1">
        <v>448.100006</v>
      </c>
      <c r="E197" s="1">
        <v>450.799988</v>
      </c>
      <c r="F197" s="1">
        <v>443.672058</v>
      </c>
      <c r="G197" s="1">
        <v>13316207</v>
      </c>
      <c r="H197">
        <f t="shared" si="3"/>
        <v>0.0112655331602721</v>
      </c>
    </row>
    <row r="198" customHeight="1" spans="1:8">
      <c r="A198" s="2">
        <v>45327</v>
      </c>
      <c r="B198" s="1">
        <v>454.799988</v>
      </c>
      <c r="C198" s="1">
        <v>464.5</v>
      </c>
      <c r="D198" s="1">
        <v>447.799988</v>
      </c>
      <c r="E198" s="1">
        <v>458.149994</v>
      </c>
      <c r="F198" s="1">
        <v>450.905853</v>
      </c>
      <c r="G198" s="1">
        <v>15932526</v>
      </c>
      <c r="H198">
        <f t="shared" si="3"/>
        <v>0.0161728846292863</v>
      </c>
    </row>
    <row r="199" customHeight="1" spans="1:8">
      <c r="A199" s="2">
        <v>45328</v>
      </c>
      <c r="B199" s="1">
        <v>461.299988</v>
      </c>
      <c r="C199" s="1">
        <v>461.299988</v>
      </c>
      <c r="D199" s="1">
        <v>445.100006</v>
      </c>
      <c r="E199" s="1">
        <v>454</v>
      </c>
      <c r="F199" s="1">
        <v>446.821442</v>
      </c>
      <c r="G199" s="1">
        <v>9403608</v>
      </c>
      <c r="H199">
        <f t="shared" si="3"/>
        <v>-0.00909950985229749</v>
      </c>
    </row>
    <row r="200" customHeight="1" spans="1:8">
      <c r="A200" s="2">
        <v>45329</v>
      </c>
      <c r="B200" s="1">
        <v>451</v>
      </c>
      <c r="C200" s="1">
        <v>469.899994</v>
      </c>
      <c r="D200" s="1">
        <v>451</v>
      </c>
      <c r="E200" s="1">
        <v>469</v>
      </c>
      <c r="F200" s="1">
        <v>461.58429</v>
      </c>
      <c r="G200" s="1">
        <v>11983832</v>
      </c>
      <c r="H200">
        <f t="shared" si="3"/>
        <v>0.0325056246234846</v>
      </c>
    </row>
    <row r="201" customHeight="1" spans="1:8">
      <c r="A201" s="2">
        <v>45330</v>
      </c>
      <c r="B201" s="1">
        <v>470.950012</v>
      </c>
      <c r="C201" s="1">
        <v>477.799988</v>
      </c>
      <c r="D201" s="1">
        <v>464.149994</v>
      </c>
      <c r="E201" s="1">
        <v>468.549988</v>
      </c>
      <c r="F201" s="1">
        <v>461.141388</v>
      </c>
      <c r="G201" s="1">
        <v>14788511</v>
      </c>
      <c r="H201">
        <f t="shared" si="3"/>
        <v>-0.000959986363387849</v>
      </c>
    </row>
    <row r="202" customHeight="1" spans="1:8">
      <c r="A202" s="2">
        <v>45331</v>
      </c>
      <c r="B202" s="1">
        <v>463</v>
      </c>
      <c r="C202" s="1">
        <v>463</v>
      </c>
      <c r="D202" s="1">
        <v>406.75</v>
      </c>
      <c r="E202" s="1">
        <v>428.850006</v>
      </c>
      <c r="F202" s="1">
        <v>422.069122</v>
      </c>
      <c r="G202" s="1">
        <v>56589108</v>
      </c>
      <c r="H202">
        <f t="shared" si="3"/>
        <v>-0.088535597624437</v>
      </c>
    </row>
    <row r="203" customHeight="1" spans="1:8">
      <c r="A203" s="2">
        <v>45334</v>
      </c>
      <c r="B203" s="1">
        <v>429</v>
      </c>
      <c r="C203" s="1">
        <v>435.25</v>
      </c>
      <c r="D203" s="1">
        <v>412.950012</v>
      </c>
      <c r="E203" s="1">
        <v>424.149994</v>
      </c>
      <c r="F203" s="1">
        <v>417.443451</v>
      </c>
      <c r="G203" s="1">
        <v>30349202</v>
      </c>
      <c r="H203">
        <f t="shared" si="3"/>
        <v>-0.0110200084208185</v>
      </c>
    </row>
    <row r="204" customHeight="1" spans="1:8">
      <c r="A204" s="2">
        <v>45335</v>
      </c>
      <c r="B204" s="1">
        <v>419.899994</v>
      </c>
      <c r="C204" s="1">
        <v>426.700012</v>
      </c>
      <c r="D204" s="1">
        <v>414.600006</v>
      </c>
      <c r="E204" s="1">
        <v>420.5</v>
      </c>
      <c r="F204" s="1">
        <v>413.851135</v>
      </c>
      <c r="G204" s="1">
        <v>14073386</v>
      </c>
      <c r="H204">
        <f t="shared" si="3"/>
        <v>-0.00864275654337828</v>
      </c>
    </row>
    <row r="205" customHeight="1" spans="1:8">
      <c r="A205" s="2">
        <v>45336</v>
      </c>
      <c r="B205" s="1">
        <v>416</v>
      </c>
      <c r="C205" s="1">
        <v>437.950012</v>
      </c>
      <c r="D205" s="1">
        <v>411.049988</v>
      </c>
      <c r="E205" s="1">
        <v>434.600006</v>
      </c>
      <c r="F205" s="1">
        <v>427.72821</v>
      </c>
      <c r="G205" s="1">
        <v>11114379</v>
      </c>
      <c r="H205">
        <f t="shared" si="3"/>
        <v>0.0329816386373632</v>
      </c>
    </row>
    <row r="206" customHeight="1" spans="1:8">
      <c r="A206" s="2">
        <v>45337</v>
      </c>
      <c r="B206" s="1">
        <v>437.049988</v>
      </c>
      <c r="C206" s="1">
        <v>438.399994</v>
      </c>
      <c r="D206" s="1">
        <v>430.049988</v>
      </c>
      <c r="E206" s="1">
        <v>435.450012</v>
      </c>
      <c r="F206" s="1">
        <v>428.564758</v>
      </c>
      <c r="G206" s="1">
        <v>6467934</v>
      </c>
      <c r="H206">
        <f t="shared" si="3"/>
        <v>0.00195388330256134</v>
      </c>
    </row>
    <row r="207" customHeight="1" spans="1:8">
      <c r="A207" s="2">
        <v>45338</v>
      </c>
      <c r="B207" s="1">
        <v>437.799988</v>
      </c>
      <c r="C207" s="1">
        <v>437.799988</v>
      </c>
      <c r="D207" s="1">
        <v>427.100006</v>
      </c>
      <c r="E207" s="1">
        <v>433.700012</v>
      </c>
      <c r="F207" s="1">
        <v>426.842438</v>
      </c>
      <c r="G207" s="1">
        <v>8544311</v>
      </c>
      <c r="H207">
        <f t="shared" si="3"/>
        <v>-0.00402690633297907</v>
      </c>
    </row>
    <row r="208" customHeight="1" spans="1:8">
      <c r="A208" s="2">
        <v>45341</v>
      </c>
      <c r="B208" s="1">
        <v>433.75</v>
      </c>
      <c r="C208" s="1">
        <v>442.950012</v>
      </c>
      <c r="D208" s="1">
        <v>430</v>
      </c>
      <c r="E208" s="1">
        <v>431.149994</v>
      </c>
      <c r="F208" s="1">
        <v>424.332733</v>
      </c>
      <c r="G208" s="1">
        <v>5880131</v>
      </c>
      <c r="H208">
        <f t="shared" si="3"/>
        <v>-0.00589705235412482</v>
      </c>
    </row>
    <row r="209" customHeight="1" spans="1:8">
      <c r="A209" s="2">
        <v>45342</v>
      </c>
      <c r="B209" s="1">
        <v>426.5</v>
      </c>
      <c r="C209" s="1">
        <v>430.799988</v>
      </c>
      <c r="D209" s="1">
        <v>422.100006</v>
      </c>
      <c r="E209" s="1">
        <v>426.100006</v>
      </c>
      <c r="F209" s="1">
        <v>422.794769</v>
      </c>
      <c r="G209" s="1">
        <v>6734331</v>
      </c>
      <c r="H209">
        <f t="shared" si="3"/>
        <v>-0.00363101348052472</v>
      </c>
    </row>
    <row r="210" customHeight="1" spans="1:8">
      <c r="A210" s="2">
        <v>45343</v>
      </c>
      <c r="B210" s="1">
        <v>426</v>
      </c>
      <c r="C210" s="1">
        <v>430</v>
      </c>
      <c r="D210" s="1">
        <v>411</v>
      </c>
      <c r="E210" s="1">
        <v>412.399994</v>
      </c>
      <c r="F210" s="1">
        <v>409.201019</v>
      </c>
      <c r="G210" s="1">
        <v>7818084</v>
      </c>
      <c r="H210">
        <f t="shared" si="3"/>
        <v>-0.0326803573403077</v>
      </c>
    </row>
    <row r="211" customHeight="1" spans="1:8">
      <c r="A211" s="2">
        <v>45344</v>
      </c>
      <c r="B211" s="1">
        <v>412</v>
      </c>
      <c r="C211" s="1">
        <v>417.200012</v>
      </c>
      <c r="D211" s="1">
        <v>399.649994</v>
      </c>
      <c r="E211" s="1">
        <v>415.600006</v>
      </c>
      <c r="F211" s="1">
        <v>412.376221</v>
      </c>
      <c r="G211" s="1">
        <v>12734235</v>
      </c>
      <c r="H211">
        <f t="shared" si="3"/>
        <v>0.00772956614240392</v>
      </c>
    </row>
    <row r="212" customHeight="1" spans="1:8">
      <c r="A212" s="2">
        <v>45345</v>
      </c>
      <c r="B212" s="1">
        <v>417.5</v>
      </c>
      <c r="C212" s="1">
        <v>419.5</v>
      </c>
      <c r="D212" s="1">
        <v>411.25</v>
      </c>
      <c r="E212" s="1">
        <v>412.899994</v>
      </c>
      <c r="F212" s="1">
        <v>409.697144</v>
      </c>
      <c r="G212" s="1">
        <v>6086377</v>
      </c>
      <c r="H212">
        <f t="shared" si="3"/>
        <v>-0.00651787686743228</v>
      </c>
    </row>
    <row r="213" customHeight="1" spans="1:8">
      <c r="A213" s="2">
        <v>45348</v>
      </c>
      <c r="B213" s="1">
        <v>411.850006</v>
      </c>
      <c r="C213" s="1">
        <v>416.5</v>
      </c>
      <c r="D213" s="1">
        <v>405.649994</v>
      </c>
      <c r="E213" s="1">
        <v>411.450012</v>
      </c>
      <c r="F213" s="1">
        <v>408.258423</v>
      </c>
      <c r="G213" s="1">
        <v>14668409</v>
      </c>
      <c r="H213">
        <f t="shared" si="3"/>
        <v>-0.00351784997072555</v>
      </c>
    </row>
    <row r="214" customHeight="1" spans="1:8">
      <c r="A214" s="2">
        <v>45349</v>
      </c>
      <c r="B214" s="1">
        <v>407.299988</v>
      </c>
      <c r="C214" s="1">
        <v>410.950012</v>
      </c>
      <c r="D214" s="1">
        <v>394.149994</v>
      </c>
      <c r="E214" s="1">
        <v>401.5</v>
      </c>
      <c r="F214" s="1">
        <v>398.38559</v>
      </c>
      <c r="G214" s="1">
        <v>16060760</v>
      </c>
      <c r="H214">
        <f t="shared" si="3"/>
        <v>-0.0244800082258561</v>
      </c>
    </row>
    <row r="215" customHeight="1" spans="1:8">
      <c r="A215" s="2">
        <v>45350</v>
      </c>
      <c r="B215" s="1">
        <v>401.350006</v>
      </c>
      <c r="C215" s="1">
        <v>401.5</v>
      </c>
      <c r="D215" s="1">
        <v>387.399994</v>
      </c>
      <c r="E215" s="1">
        <v>389.5</v>
      </c>
      <c r="F215" s="1">
        <v>386.478668</v>
      </c>
      <c r="G215" s="1">
        <v>11522019</v>
      </c>
      <c r="H215">
        <f t="shared" si="3"/>
        <v>-0.0303436816287872</v>
      </c>
    </row>
    <row r="216" customHeight="1" spans="1:8">
      <c r="A216" s="2">
        <v>45351</v>
      </c>
      <c r="B216" s="1">
        <v>389</v>
      </c>
      <c r="C216" s="1">
        <v>403.450012</v>
      </c>
      <c r="D216" s="1">
        <v>388.350006</v>
      </c>
      <c r="E216" s="1">
        <v>400.700012</v>
      </c>
      <c r="F216" s="1">
        <v>397.591797</v>
      </c>
      <c r="G216" s="1">
        <v>18634970</v>
      </c>
      <c r="H216">
        <f t="shared" si="3"/>
        <v>0.0283491695330622</v>
      </c>
    </row>
    <row r="217" customHeight="1" spans="1:8">
      <c r="A217" s="2">
        <v>45352</v>
      </c>
      <c r="B217" s="1">
        <v>401.5</v>
      </c>
      <c r="C217" s="1">
        <v>415.899994</v>
      </c>
      <c r="D217" s="1">
        <v>401.5</v>
      </c>
      <c r="E217" s="1">
        <v>413.25</v>
      </c>
      <c r="F217" s="1">
        <v>410.044434</v>
      </c>
      <c r="G217" s="1">
        <v>10009056</v>
      </c>
      <c r="H217">
        <f t="shared" si="3"/>
        <v>0.0308396861540329</v>
      </c>
    </row>
    <row r="218" customHeight="1" spans="1:8">
      <c r="A218" s="2">
        <v>45355</v>
      </c>
      <c r="B218" s="1">
        <v>416.950012</v>
      </c>
      <c r="C218" s="1">
        <v>422.600006</v>
      </c>
      <c r="D218" s="1">
        <v>410.549988</v>
      </c>
      <c r="E218" s="1">
        <v>421.549988</v>
      </c>
      <c r="F218" s="1">
        <v>418.28006</v>
      </c>
      <c r="G218" s="1">
        <v>10217240</v>
      </c>
      <c r="H218">
        <f t="shared" si="3"/>
        <v>0.0198856787390627</v>
      </c>
    </row>
    <row r="219" customHeight="1" spans="1:8">
      <c r="A219" s="2">
        <v>45356</v>
      </c>
      <c r="B219" s="1">
        <v>419.899994</v>
      </c>
      <c r="C219" s="1">
        <v>425.649994</v>
      </c>
      <c r="D219" s="1">
        <v>416.5</v>
      </c>
      <c r="E219" s="1">
        <v>417.350006</v>
      </c>
      <c r="F219" s="1">
        <v>414.11264</v>
      </c>
      <c r="G219" s="1">
        <v>7545389</v>
      </c>
      <c r="H219">
        <f t="shared" si="3"/>
        <v>-0.0100131940612748</v>
      </c>
    </row>
    <row r="220" customHeight="1" spans="1:8">
      <c r="A220" s="2">
        <v>45357</v>
      </c>
      <c r="B220" s="1">
        <v>424.899994</v>
      </c>
      <c r="C220" s="1">
        <v>432.299988</v>
      </c>
      <c r="D220" s="1">
        <v>414</v>
      </c>
      <c r="E220" s="1">
        <v>424.200012</v>
      </c>
      <c r="F220" s="1">
        <v>420.909515</v>
      </c>
      <c r="G220" s="1">
        <v>19232334</v>
      </c>
      <c r="H220">
        <f t="shared" si="3"/>
        <v>0.0162798677271114</v>
      </c>
    </row>
    <row r="221" customHeight="1" spans="1:8">
      <c r="A221" s="2">
        <v>45358</v>
      </c>
      <c r="B221" s="1">
        <v>424.5</v>
      </c>
      <c r="C221" s="1">
        <v>433.350006</v>
      </c>
      <c r="D221" s="1">
        <v>424.5</v>
      </c>
      <c r="E221" s="1">
        <v>429.75</v>
      </c>
      <c r="F221" s="1">
        <v>426.416443</v>
      </c>
      <c r="G221" s="1">
        <v>12256331</v>
      </c>
      <c r="H221">
        <f t="shared" si="3"/>
        <v>0.0129985526500676</v>
      </c>
    </row>
    <row r="222" customHeight="1" spans="1:8">
      <c r="A222" s="2">
        <v>45362</v>
      </c>
      <c r="B222" s="1">
        <v>429.75</v>
      </c>
      <c r="C222" s="1">
        <v>433.899994</v>
      </c>
      <c r="D222" s="1">
        <v>424.350006</v>
      </c>
      <c r="E222" s="1">
        <v>432.549988</v>
      </c>
      <c r="F222" s="1">
        <v>429.194733</v>
      </c>
      <c r="G222" s="1">
        <v>16623737</v>
      </c>
      <c r="H222">
        <f t="shared" si="3"/>
        <v>0.00649430452216135</v>
      </c>
    </row>
    <row r="223" customHeight="1" spans="1:8">
      <c r="A223" s="2">
        <v>45363</v>
      </c>
      <c r="B223" s="1">
        <v>434</v>
      </c>
      <c r="C223" s="1">
        <v>435.049988</v>
      </c>
      <c r="D223" s="1">
        <v>423.350006</v>
      </c>
      <c r="E223" s="1">
        <v>429.049988</v>
      </c>
      <c r="F223" s="1">
        <v>425.721863</v>
      </c>
      <c r="G223" s="1">
        <v>15842050</v>
      </c>
      <c r="H223">
        <f t="shared" si="3"/>
        <v>-0.00812450973400067</v>
      </c>
    </row>
    <row r="224" customHeight="1" spans="1:8">
      <c r="A224" s="2">
        <v>45364</v>
      </c>
      <c r="B224" s="1">
        <v>429.850006</v>
      </c>
      <c r="C224" s="1">
        <v>429.950012</v>
      </c>
      <c r="D224" s="1">
        <v>392.350006</v>
      </c>
      <c r="E224" s="1">
        <v>397.600006</v>
      </c>
      <c r="F224" s="1">
        <v>394.515839</v>
      </c>
      <c r="G224" s="1">
        <v>18357786</v>
      </c>
      <c r="H224">
        <f t="shared" si="3"/>
        <v>-0.0761269402426675</v>
      </c>
    </row>
    <row r="225" customHeight="1" spans="1:8">
      <c r="A225" s="2">
        <v>45365</v>
      </c>
      <c r="B225" s="1">
        <v>397</v>
      </c>
      <c r="C225" s="1">
        <v>407.399994</v>
      </c>
      <c r="D225" s="1">
        <v>390.799988</v>
      </c>
      <c r="E225" s="1">
        <v>399.75</v>
      </c>
      <c r="F225" s="1">
        <v>396.64917</v>
      </c>
      <c r="G225" s="1">
        <v>18459269</v>
      </c>
      <c r="H225">
        <f t="shared" si="3"/>
        <v>0.00539289818456909</v>
      </c>
    </row>
    <row r="226" customHeight="1" spans="1:8">
      <c r="A226" s="2">
        <v>45366</v>
      </c>
      <c r="B226" s="1">
        <v>399.75</v>
      </c>
      <c r="C226" s="1">
        <v>401</v>
      </c>
      <c r="D226" s="1">
        <v>370.299988</v>
      </c>
      <c r="E226" s="1">
        <v>381</v>
      </c>
      <c r="F226" s="1">
        <v>378.044617</v>
      </c>
      <c r="G226" s="1">
        <v>29682116</v>
      </c>
      <c r="H226">
        <f t="shared" si="3"/>
        <v>-0.0480399641753153</v>
      </c>
    </row>
    <row r="227" customHeight="1" spans="1:8">
      <c r="A227" s="2">
        <v>45369</v>
      </c>
      <c r="B227" s="1">
        <v>377.049988</v>
      </c>
      <c r="C227" s="1">
        <v>387.75</v>
      </c>
      <c r="D227" s="1">
        <v>371.399994</v>
      </c>
      <c r="E227" s="1">
        <v>374.850006</v>
      </c>
      <c r="F227" s="1">
        <v>371.942322</v>
      </c>
      <c r="G227" s="1">
        <v>12079910</v>
      </c>
      <c r="H227">
        <f t="shared" si="3"/>
        <v>-0.0162734291808055</v>
      </c>
    </row>
    <row r="228" customHeight="1" spans="1:8">
      <c r="A228" s="2">
        <v>45370</v>
      </c>
      <c r="B228" s="1">
        <v>375.100006</v>
      </c>
      <c r="C228" s="1">
        <v>376.799988</v>
      </c>
      <c r="D228" s="1">
        <v>360.100006</v>
      </c>
      <c r="E228" s="1">
        <v>362.549988</v>
      </c>
      <c r="F228" s="1">
        <v>359.737701</v>
      </c>
      <c r="G228" s="1">
        <v>15002148</v>
      </c>
      <c r="H228">
        <f t="shared" si="3"/>
        <v>-0.0333636363120379</v>
      </c>
    </row>
    <row r="229" customHeight="1" spans="1:8">
      <c r="A229" s="2">
        <v>45371</v>
      </c>
      <c r="B229" s="1">
        <v>364.899994</v>
      </c>
      <c r="C229" s="1">
        <v>367</v>
      </c>
      <c r="D229" s="1">
        <v>351.700012</v>
      </c>
      <c r="E229" s="1">
        <v>361.5</v>
      </c>
      <c r="F229" s="1">
        <v>358.695862</v>
      </c>
      <c r="G229" s="1">
        <v>13037554</v>
      </c>
      <c r="H229">
        <f t="shared" si="3"/>
        <v>-0.00290030918366526</v>
      </c>
    </row>
    <row r="230" customHeight="1" spans="1:8">
      <c r="A230" s="2">
        <v>45372</v>
      </c>
      <c r="B230" s="1">
        <v>368.600006</v>
      </c>
      <c r="C230" s="1">
        <v>388.5</v>
      </c>
      <c r="D230" s="1">
        <v>368</v>
      </c>
      <c r="E230" s="1">
        <v>386.75</v>
      </c>
      <c r="F230" s="1">
        <v>383.75</v>
      </c>
      <c r="G230" s="1">
        <v>22051088</v>
      </c>
      <c r="H230">
        <f t="shared" si="3"/>
        <v>0.0675164505323041</v>
      </c>
    </row>
    <row r="231" customHeight="1" spans="1:8">
      <c r="A231" s="2">
        <v>45373</v>
      </c>
      <c r="B231" s="1">
        <v>384.350006</v>
      </c>
      <c r="C231" s="1">
        <v>394.799988</v>
      </c>
      <c r="D231" s="1">
        <v>379</v>
      </c>
      <c r="E231" s="1">
        <v>391.649994</v>
      </c>
      <c r="F231" s="1">
        <v>391.649994</v>
      </c>
      <c r="G231" s="1">
        <v>13733411</v>
      </c>
      <c r="H231">
        <f t="shared" si="3"/>
        <v>0.0203772695920396</v>
      </c>
    </row>
    <row r="232" customHeight="1" spans="1:8">
      <c r="A232" s="2">
        <v>45377</v>
      </c>
      <c r="B232" s="1">
        <v>385.549988</v>
      </c>
      <c r="C232" s="1">
        <v>396</v>
      </c>
      <c r="D232" s="1">
        <v>385.549988</v>
      </c>
      <c r="E232" s="1">
        <v>394.950012</v>
      </c>
      <c r="F232" s="1">
        <v>394.950012</v>
      </c>
      <c r="G232" s="1">
        <v>10930109</v>
      </c>
      <c r="H232">
        <f t="shared" si="3"/>
        <v>0.00839063650057389</v>
      </c>
    </row>
    <row r="233" customHeight="1" spans="1:8">
      <c r="A233" s="2">
        <v>45378</v>
      </c>
      <c r="B233" s="1">
        <v>397</v>
      </c>
      <c r="C233" s="1">
        <v>400.149994</v>
      </c>
      <c r="D233" s="1">
        <v>380.25</v>
      </c>
      <c r="E233" s="1">
        <v>384.5</v>
      </c>
      <c r="F233" s="1">
        <v>384.5</v>
      </c>
      <c r="G233" s="1">
        <v>28752085</v>
      </c>
      <c r="H233">
        <f t="shared" si="3"/>
        <v>-0.0268154160483219</v>
      </c>
    </row>
    <row r="234" customHeight="1" spans="1:8">
      <c r="A234" s="2">
        <v>45379</v>
      </c>
      <c r="B234" s="1">
        <v>384.549988</v>
      </c>
      <c r="C234" s="1">
        <v>394.200012</v>
      </c>
      <c r="D234" s="1">
        <v>384.549988</v>
      </c>
      <c r="E234" s="1">
        <v>390.25</v>
      </c>
      <c r="F234" s="1">
        <v>390.25</v>
      </c>
      <c r="G234" s="1">
        <v>12411711</v>
      </c>
      <c r="H234">
        <f t="shared" si="3"/>
        <v>0.0148437704498427</v>
      </c>
    </row>
    <row r="235" customHeight="1" spans="1:8">
      <c r="A235" s="2">
        <v>45383</v>
      </c>
      <c r="B235" s="1">
        <v>395</v>
      </c>
      <c r="C235" s="1">
        <v>404.799988</v>
      </c>
      <c r="D235" s="1">
        <v>393.049988</v>
      </c>
      <c r="E235" s="1">
        <v>401.200012</v>
      </c>
      <c r="F235" s="1">
        <v>401.200012</v>
      </c>
      <c r="G235" s="1">
        <v>9276678</v>
      </c>
      <c r="H235">
        <f t="shared" si="3"/>
        <v>0.0276725266025078</v>
      </c>
    </row>
    <row r="236" customHeight="1" spans="1:8">
      <c r="A236" s="2">
        <v>45384</v>
      </c>
      <c r="B236" s="1">
        <v>402.950012</v>
      </c>
      <c r="C236" s="1">
        <v>408.450012</v>
      </c>
      <c r="D236" s="1">
        <v>395.350006</v>
      </c>
      <c r="E236" s="1">
        <v>407.549988</v>
      </c>
      <c r="F236" s="1">
        <v>407.549988</v>
      </c>
      <c r="G236" s="1">
        <v>8003458</v>
      </c>
      <c r="H236">
        <f t="shared" si="3"/>
        <v>0.0157035090981768</v>
      </c>
    </row>
    <row r="237" customHeight="1" spans="1:8">
      <c r="A237" s="2">
        <v>45385</v>
      </c>
      <c r="B237" s="1">
        <v>405</v>
      </c>
      <c r="C237" s="1">
        <v>418.200012</v>
      </c>
      <c r="D237" s="1">
        <v>402.850006</v>
      </c>
      <c r="E237" s="1">
        <v>417.25</v>
      </c>
      <c r="F237" s="1">
        <v>417.25</v>
      </c>
      <c r="G237" s="1">
        <v>10346790</v>
      </c>
      <c r="H237">
        <f t="shared" si="3"/>
        <v>0.0235219674457184</v>
      </c>
    </row>
    <row r="238" customHeight="1" spans="1:8">
      <c r="A238" s="2">
        <v>45386</v>
      </c>
      <c r="B238" s="1">
        <v>420.100006</v>
      </c>
      <c r="C238" s="1">
        <v>426.899994</v>
      </c>
      <c r="D238" s="1">
        <v>412</v>
      </c>
      <c r="E238" s="1">
        <v>415</v>
      </c>
      <c r="F238" s="1">
        <v>415</v>
      </c>
      <c r="G238" s="1">
        <v>14146848</v>
      </c>
      <c r="H238">
        <f t="shared" si="3"/>
        <v>-0.00540704231124617</v>
      </c>
    </row>
    <row r="239" customHeight="1" spans="1:8">
      <c r="A239" s="2">
        <v>45387</v>
      </c>
      <c r="B239" s="1">
        <v>415</v>
      </c>
      <c r="C239" s="1">
        <v>418.649994</v>
      </c>
      <c r="D239" s="1">
        <v>408</v>
      </c>
      <c r="E239" s="1">
        <v>416.799988</v>
      </c>
      <c r="F239" s="1">
        <v>416.799988</v>
      </c>
      <c r="G239" s="1">
        <v>7609006</v>
      </c>
      <c r="H239">
        <f t="shared" si="3"/>
        <v>0.00432794141767149</v>
      </c>
    </row>
    <row r="240" customHeight="1" spans="1:8">
      <c r="A240" s="2">
        <v>45390</v>
      </c>
      <c r="B240" s="1">
        <v>419</v>
      </c>
      <c r="C240" s="1">
        <v>420.450012</v>
      </c>
      <c r="D240" s="1">
        <v>409.25</v>
      </c>
      <c r="E240" s="1">
        <v>410.350006</v>
      </c>
      <c r="F240" s="1">
        <v>410.350006</v>
      </c>
      <c r="G240" s="1">
        <v>9705827</v>
      </c>
      <c r="H240">
        <f t="shared" si="3"/>
        <v>-0.0155959929509848</v>
      </c>
    </row>
    <row r="241" customHeight="1" spans="1:8">
      <c r="A241" s="2">
        <v>45391</v>
      </c>
      <c r="B241" s="1">
        <v>412</v>
      </c>
      <c r="C241" s="1">
        <v>414.350006</v>
      </c>
      <c r="D241" s="1">
        <v>400.350006</v>
      </c>
      <c r="E241" s="1">
        <v>402.75</v>
      </c>
      <c r="F241" s="1">
        <v>402.75</v>
      </c>
      <c r="G241" s="1">
        <v>8624425</v>
      </c>
      <c r="H241">
        <f t="shared" si="3"/>
        <v>-0.0186944466403013</v>
      </c>
    </row>
    <row r="242" customHeight="1" spans="1:8">
      <c r="A242" s="2">
        <v>45392</v>
      </c>
      <c r="B242" s="1">
        <v>403</v>
      </c>
      <c r="C242" s="1">
        <v>410.899994</v>
      </c>
      <c r="D242" s="1">
        <v>403</v>
      </c>
      <c r="E242" s="1">
        <v>406.649994</v>
      </c>
      <c r="F242" s="1">
        <v>406.649994</v>
      </c>
      <c r="G242" s="1">
        <v>6580214</v>
      </c>
      <c r="H242">
        <f t="shared" si="3"/>
        <v>0.00963682780099737</v>
      </c>
    </row>
    <row r="243" customHeight="1" spans="1:8">
      <c r="A243" s="2">
        <v>45394</v>
      </c>
      <c r="B243" s="1">
        <v>405.899994</v>
      </c>
      <c r="C243" s="1">
        <v>410</v>
      </c>
      <c r="D243" s="1">
        <v>402</v>
      </c>
      <c r="E243" s="1">
        <v>403</v>
      </c>
      <c r="F243" s="1">
        <v>403</v>
      </c>
      <c r="G243" s="1">
        <v>7368214</v>
      </c>
      <c r="H243">
        <f t="shared" si="3"/>
        <v>-0.00901628791139808</v>
      </c>
    </row>
    <row r="244" customHeight="1" spans="1:8">
      <c r="A244" s="2">
        <v>45397</v>
      </c>
      <c r="B244" s="1">
        <v>395</v>
      </c>
      <c r="C244" s="1">
        <v>399.850006</v>
      </c>
      <c r="D244" s="1">
        <v>387.600006</v>
      </c>
      <c r="E244" s="1">
        <v>392.399994</v>
      </c>
      <c r="F244" s="1">
        <v>392.399994</v>
      </c>
      <c r="G244" s="1">
        <v>7965565</v>
      </c>
      <c r="H244">
        <f t="shared" si="3"/>
        <v>-0.0266548495459949</v>
      </c>
    </row>
    <row r="245" customHeight="1" spans="1:8">
      <c r="A245" s="2">
        <v>45398</v>
      </c>
      <c r="B245" s="1">
        <v>388.200012</v>
      </c>
      <c r="C245" s="1">
        <v>399.399994</v>
      </c>
      <c r="D245" s="1">
        <v>385</v>
      </c>
      <c r="E245" s="1">
        <v>396.549988</v>
      </c>
      <c r="F245" s="1">
        <v>396.549988</v>
      </c>
      <c r="G245" s="1">
        <v>10543004</v>
      </c>
      <c r="H245">
        <f t="shared" si="3"/>
        <v>0.010520393867639</v>
      </c>
    </row>
    <row r="246" customHeight="1" spans="1:8">
      <c r="A246" s="2">
        <v>45400</v>
      </c>
      <c r="B246" s="1">
        <v>398.25</v>
      </c>
      <c r="C246" s="1">
        <v>407.25</v>
      </c>
      <c r="D246" s="1">
        <v>393.049988</v>
      </c>
      <c r="E246" s="1">
        <v>395.450012</v>
      </c>
      <c r="F246" s="1">
        <v>395.450012</v>
      </c>
      <c r="G246" s="1">
        <v>7589176</v>
      </c>
      <c r="H246">
        <f t="shared" si="3"/>
        <v>-0.00277771895772478</v>
      </c>
    </row>
    <row r="247" customHeight="1" spans="1:8">
      <c r="A247" s="2">
        <v>45401</v>
      </c>
      <c r="B247" s="1">
        <v>392.950012</v>
      </c>
      <c r="C247" s="1">
        <v>400.399994</v>
      </c>
      <c r="D247" s="1">
        <v>385.100006</v>
      </c>
      <c r="E247" s="1">
        <v>398.649994</v>
      </c>
      <c r="F247" s="1">
        <v>398.649994</v>
      </c>
      <c r="G247" s="1">
        <v>8788592</v>
      </c>
      <c r="H247">
        <f t="shared" si="3"/>
        <v>0.00805943658710575</v>
      </c>
    </row>
  </sheetData>
  <hyperlinks>
    <hyperlink ref="I2" r:id="rId1" display="https://finance.yahoo.com/quote/PFC.NS/histor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122.849998</v>
      </c>
      <c r="C2" s="1">
        <v>123.550003</v>
      </c>
      <c r="D2" s="1">
        <v>122.25</v>
      </c>
      <c r="E2" s="1">
        <v>122.699997</v>
      </c>
      <c r="F2" s="1">
        <v>115.428871</v>
      </c>
      <c r="G2" s="1">
        <v>2099290</v>
      </c>
      <c r="I2" s="3" t="s">
        <v>48</v>
      </c>
    </row>
    <row r="3" customHeight="1" spans="1:8">
      <c r="A3" s="2">
        <v>45037</v>
      </c>
      <c r="B3" s="1">
        <v>122.699997</v>
      </c>
      <c r="C3" s="1">
        <v>123.25</v>
      </c>
      <c r="D3" s="1">
        <v>121.550003</v>
      </c>
      <c r="E3" s="1">
        <v>121.900002</v>
      </c>
      <c r="F3" s="1">
        <v>114.676292</v>
      </c>
      <c r="G3" s="1">
        <v>3961253</v>
      </c>
      <c r="H3">
        <f t="shared" ref="H3:H66" si="0">LN(F3/F2)</f>
        <v>-0.00654119771661106</v>
      </c>
    </row>
    <row r="4" customHeight="1" spans="1:8">
      <c r="A4" s="2">
        <v>45040</v>
      </c>
      <c r="B4" s="1">
        <v>122.050003</v>
      </c>
      <c r="C4" s="1">
        <v>124.150002</v>
      </c>
      <c r="D4" s="1">
        <v>121.050003</v>
      </c>
      <c r="E4" s="1">
        <v>123.949997</v>
      </c>
      <c r="F4" s="1">
        <v>116.604805</v>
      </c>
      <c r="G4" s="1">
        <v>4726202</v>
      </c>
      <c r="H4">
        <f t="shared" si="0"/>
        <v>0.0166771752869163</v>
      </c>
    </row>
    <row r="5" customHeight="1" spans="1:8">
      <c r="A5" s="2">
        <v>45041</v>
      </c>
      <c r="B5" s="1">
        <v>124.400002</v>
      </c>
      <c r="C5" s="1">
        <v>127.449997</v>
      </c>
      <c r="D5" s="1">
        <v>124</v>
      </c>
      <c r="E5" s="1">
        <v>125.050003</v>
      </c>
      <c r="F5" s="1">
        <v>117.639626</v>
      </c>
      <c r="G5" s="1">
        <v>9397015</v>
      </c>
      <c r="H5">
        <f t="shared" si="0"/>
        <v>0.00883545216023994</v>
      </c>
    </row>
    <row r="6" customHeight="1" spans="1:8">
      <c r="A6" s="2">
        <v>45042</v>
      </c>
      <c r="B6" s="1">
        <v>125</v>
      </c>
      <c r="C6" s="1">
        <v>126</v>
      </c>
      <c r="D6" s="1">
        <v>124.349998</v>
      </c>
      <c r="E6" s="1">
        <v>125.300003</v>
      </c>
      <c r="F6" s="1">
        <v>117.874817</v>
      </c>
      <c r="G6" s="1">
        <v>4179866</v>
      </c>
      <c r="H6">
        <f t="shared" si="0"/>
        <v>0.00199725397038043</v>
      </c>
    </row>
    <row r="7" customHeight="1" spans="1:8">
      <c r="A7" s="2">
        <v>45043</v>
      </c>
      <c r="B7" s="1">
        <v>125.199997</v>
      </c>
      <c r="C7" s="1">
        <v>125.800003</v>
      </c>
      <c r="D7" s="1">
        <v>124.449997</v>
      </c>
      <c r="E7" s="1">
        <v>125.099998</v>
      </c>
      <c r="F7" s="1">
        <v>117.686661</v>
      </c>
      <c r="G7" s="1">
        <v>3724514</v>
      </c>
      <c r="H7">
        <f t="shared" si="0"/>
        <v>-0.00159751111779962</v>
      </c>
    </row>
    <row r="8" customHeight="1" spans="1:8">
      <c r="A8" s="2">
        <v>45044</v>
      </c>
      <c r="B8" s="1">
        <v>125.449997</v>
      </c>
      <c r="C8" s="1">
        <v>132.399994</v>
      </c>
      <c r="D8" s="1">
        <v>125.150002</v>
      </c>
      <c r="E8" s="1">
        <v>132.149994</v>
      </c>
      <c r="F8" s="1">
        <v>124.318878</v>
      </c>
      <c r="G8" s="1">
        <v>24029372</v>
      </c>
      <c r="H8">
        <f t="shared" si="0"/>
        <v>0.0548241841395156</v>
      </c>
    </row>
    <row r="9" customHeight="1" spans="1:8">
      <c r="A9" s="2">
        <v>45048</v>
      </c>
      <c r="B9" s="1">
        <v>133.899994</v>
      </c>
      <c r="C9" s="1">
        <v>138.399994</v>
      </c>
      <c r="D9" s="1">
        <v>133.050003</v>
      </c>
      <c r="E9" s="1">
        <v>136.449997</v>
      </c>
      <c r="F9" s="1">
        <v>128.364059</v>
      </c>
      <c r="G9" s="1">
        <v>20740058</v>
      </c>
      <c r="H9">
        <f t="shared" si="0"/>
        <v>0.0320205762602288</v>
      </c>
    </row>
    <row r="10" customHeight="1" spans="1:8">
      <c r="A10" s="2">
        <v>45049</v>
      </c>
      <c r="B10" s="1">
        <v>136.199997</v>
      </c>
      <c r="C10" s="1">
        <v>138.600006</v>
      </c>
      <c r="D10" s="1">
        <v>135.75</v>
      </c>
      <c r="E10" s="1">
        <v>136.149994</v>
      </c>
      <c r="F10" s="1">
        <v>128.081848</v>
      </c>
      <c r="G10" s="1">
        <v>10032855</v>
      </c>
      <c r="H10">
        <f t="shared" si="0"/>
        <v>-0.00220094067574601</v>
      </c>
    </row>
    <row r="11" customHeight="1" spans="1:8">
      <c r="A11" s="2">
        <v>45050</v>
      </c>
      <c r="B11" s="1">
        <v>136.699997</v>
      </c>
      <c r="C11" s="1">
        <v>140.800003</v>
      </c>
      <c r="D11" s="1">
        <v>136.25</v>
      </c>
      <c r="E11" s="1">
        <v>136.899994</v>
      </c>
      <c r="F11" s="1">
        <v>128.787384</v>
      </c>
      <c r="G11" s="1">
        <v>12035888</v>
      </c>
      <c r="H11">
        <f t="shared" si="0"/>
        <v>0.00549336149568091</v>
      </c>
    </row>
    <row r="12" customHeight="1" spans="1:8">
      <c r="A12" s="2">
        <v>45051</v>
      </c>
      <c r="B12" s="1">
        <v>137.050003</v>
      </c>
      <c r="C12" s="1">
        <v>137.699997</v>
      </c>
      <c r="D12" s="1">
        <v>132.100006</v>
      </c>
      <c r="E12" s="1">
        <v>132.300003</v>
      </c>
      <c r="F12" s="1">
        <v>124.460007</v>
      </c>
      <c r="G12" s="1">
        <v>12581014</v>
      </c>
      <c r="H12">
        <f t="shared" si="0"/>
        <v>-0.0341784231782094</v>
      </c>
    </row>
    <row r="13" customHeight="1" spans="1:8">
      <c r="A13" s="2">
        <v>45054</v>
      </c>
      <c r="B13" s="1">
        <v>132.899994</v>
      </c>
      <c r="C13" s="1">
        <v>135.25</v>
      </c>
      <c r="D13" s="1">
        <v>132.5</v>
      </c>
      <c r="E13" s="1">
        <v>133.600006</v>
      </c>
      <c r="F13" s="1">
        <v>125.682961</v>
      </c>
      <c r="G13" s="1">
        <v>8158248</v>
      </c>
      <c r="H13">
        <f t="shared" si="0"/>
        <v>0.00977811812029753</v>
      </c>
    </row>
    <row r="14" customHeight="1" spans="1:8">
      <c r="A14" s="2">
        <v>45055</v>
      </c>
      <c r="B14" s="1">
        <v>133.699997</v>
      </c>
      <c r="C14" s="1">
        <v>135.449997</v>
      </c>
      <c r="D14" s="1">
        <v>131.5</v>
      </c>
      <c r="E14" s="1">
        <v>131.949997</v>
      </c>
      <c r="F14" s="1">
        <v>124.13073</v>
      </c>
      <c r="G14" s="1">
        <v>6029220</v>
      </c>
      <c r="H14">
        <f t="shared" si="0"/>
        <v>-0.012427269062492</v>
      </c>
    </row>
    <row r="15" customHeight="1" spans="1:8">
      <c r="A15" s="2">
        <v>45056</v>
      </c>
      <c r="B15" s="1">
        <v>132.100006</v>
      </c>
      <c r="C15" s="1">
        <v>132.449997</v>
      </c>
      <c r="D15" s="1">
        <v>130.699997</v>
      </c>
      <c r="E15" s="1">
        <v>131.449997</v>
      </c>
      <c r="F15" s="1">
        <v>123.660362</v>
      </c>
      <c r="G15" s="1">
        <v>5728123</v>
      </c>
      <c r="H15">
        <f t="shared" si="0"/>
        <v>-0.00379649293417758</v>
      </c>
    </row>
    <row r="16" customHeight="1" spans="1:8">
      <c r="A16" s="2">
        <v>45057</v>
      </c>
      <c r="B16" s="1">
        <v>132.350006</v>
      </c>
      <c r="C16" s="1">
        <v>133.600006</v>
      </c>
      <c r="D16" s="1">
        <v>131.350006</v>
      </c>
      <c r="E16" s="1">
        <v>131.600006</v>
      </c>
      <c r="F16" s="1">
        <v>123.801483</v>
      </c>
      <c r="G16" s="1">
        <v>7647215</v>
      </c>
      <c r="H16">
        <f t="shared" si="0"/>
        <v>0.00114054766946459</v>
      </c>
    </row>
    <row r="17" customHeight="1" spans="1:8">
      <c r="A17" s="2">
        <v>45058</v>
      </c>
      <c r="B17" s="1">
        <v>131.399994</v>
      </c>
      <c r="C17" s="1">
        <v>133.350006</v>
      </c>
      <c r="D17" s="1">
        <v>130.350006</v>
      </c>
      <c r="E17" s="1">
        <v>132.850006</v>
      </c>
      <c r="F17" s="1">
        <v>124.977409</v>
      </c>
      <c r="G17" s="1">
        <v>6697676</v>
      </c>
      <c r="H17">
        <f t="shared" si="0"/>
        <v>0.00945365379189556</v>
      </c>
    </row>
    <row r="18" customHeight="1" spans="1:8">
      <c r="A18" s="2">
        <v>45061</v>
      </c>
      <c r="B18" s="1">
        <v>133.449997</v>
      </c>
      <c r="C18" s="1">
        <v>136.800003</v>
      </c>
      <c r="D18" s="1">
        <v>131.699997</v>
      </c>
      <c r="E18" s="1">
        <v>136.350006</v>
      </c>
      <c r="F18" s="1">
        <v>128.269989</v>
      </c>
      <c r="G18" s="1">
        <v>8845743</v>
      </c>
      <c r="H18">
        <f t="shared" si="0"/>
        <v>0.0260043385861206</v>
      </c>
    </row>
    <row r="19" customHeight="1" spans="1:8">
      <c r="A19" s="2">
        <v>45062</v>
      </c>
      <c r="B19" s="1">
        <v>136.949997</v>
      </c>
      <c r="C19" s="1">
        <v>137.550003</v>
      </c>
      <c r="D19" s="1">
        <v>132.25</v>
      </c>
      <c r="E19" s="1">
        <v>132.649994</v>
      </c>
      <c r="F19" s="1">
        <v>124.789246</v>
      </c>
      <c r="G19" s="1">
        <v>18848790</v>
      </c>
      <c r="H19">
        <f t="shared" si="0"/>
        <v>-0.0275110492044528</v>
      </c>
    </row>
    <row r="20" customHeight="1" spans="1:8">
      <c r="A20" s="2">
        <v>45063</v>
      </c>
      <c r="B20" s="1">
        <v>133.399994</v>
      </c>
      <c r="C20" s="1">
        <v>134.25</v>
      </c>
      <c r="D20" s="1">
        <v>131.350006</v>
      </c>
      <c r="E20" s="1">
        <v>133.100006</v>
      </c>
      <c r="F20" s="1">
        <v>125.212593</v>
      </c>
      <c r="G20" s="1">
        <v>9026909</v>
      </c>
      <c r="H20">
        <f t="shared" si="0"/>
        <v>0.00338675432425759</v>
      </c>
    </row>
    <row r="21" customHeight="1" spans="1:8">
      <c r="A21" s="2">
        <v>45064</v>
      </c>
      <c r="B21" s="1">
        <v>133.100006</v>
      </c>
      <c r="C21" s="1">
        <v>134.350006</v>
      </c>
      <c r="D21" s="1">
        <v>129.050003</v>
      </c>
      <c r="E21" s="1">
        <v>129.5</v>
      </c>
      <c r="F21" s="1">
        <v>121.82592</v>
      </c>
      <c r="G21" s="1">
        <v>11351018</v>
      </c>
      <c r="H21">
        <f t="shared" si="0"/>
        <v>-0.0274198961577685</v>
      </c>
    </row>
    <row r="22" customHeight="1" spans="1:8">
      <c r="A22" s="2">
        <v>45065</v>
      </c>
      <c r="B22" s="1">
        <v>130.25</v>
      </c>
      <c r="C22" s="1">
        <v>130.550003</v>
      </c>
      <c r="D22" s="1">
        <v>127.400002</v>
      </c>
      <c r="E22" s="1">
        <v>129.800003</v>
      </c>
      <c r="F22" s="1">
        <v>122.108147</v>
      </c>
      <c r="G22" s="1">
        <v>7924933</v>
      </c>
      <c r="H22">
        <f t="shared" si="0"/>
        <v>0.00231396237025152</v>
      </c>
    </row>
    <row r="23" customHeight="1" spans="1:8">
      <c r="A23" s="2">
        <v>45068</v>
      </c>
      <c r="B23" s="1">
        <v>129.800003</v>
      </c>
      <c r="C23" s="1">
        <v>130.399994</v>
      </c>
      <c r="D23" s="1">
        <v>128.800003</v>
      </c>
      <c r="E23" s="1">
        <v>129</v>
      </c>
      <c r="F23" s="1">
        <v>121.355545</v>
      </c>
      <c r="G23" s="1">
        <v>7575592</v>
      </c>
      <c r="H23">
        <f t="shared" si="0"/>
        <v>-0.00618247748601251</v>
      </c>
    </row>
    <row r="24" customHeight="1" spans="1:8">
      <c r="A24" s="2">
        <v>45069</v>
      </c>
      <c r="B24" s="1">
        <v>129.5</v>
      </c>
      <c r="C24" s="1">
        <v>131.5</v>
      </c>
      <c r="D24" s="1">
        <v>128.350006</v>
      </c>
      <c r="E24" s="1">
        <v>130.5</v>
      </c>
      <c r="F24" s="1">
        <v>122.766663</v>
      </c>
      <c r="G24" s="1">
        <v>9958429</v>
      </c>
      <c r="H24">
        <f t="shared" si="0"/>
        <v>0.0115608795145294</v>
      </c>
    </row>
    <row r="25" customHeight="1" spans="1:8">
      <c r="A25" s="2">
        <v>45070</v>
      </c>
      <c r="B25" s="1">
        <v>130.5</v>
      </c>
      <c r="C25" s="1">
        <v>131.449997</v>
      </c>
      <c r="D25" s="1">
        <v>129.800003</v>
      </c>
      <c r="E25" s="1">
        <v>130.899994</v>
      </c>
      <c r="F25" s="1">
        <v>123.142944</v>
      </c>
      <c r="G25" s="1">
        <v>4991702</v>
      </c>
      <c r="H25">
        <f t="shared" si="0"/>
        <v>0.00306032202860474</v>
      </c>
    </row>
    <row r="26" customHeight="1" spans="1:8">
      <c r="A26" s="2">
        <v>45071</v>
      </c>
      <c r="B26" s="1">
        <v>130.800003</v>
      </c>
      <c r="C26" s="1">
        <v>133.350006</v>
      </c>
      <c r="D26" s="1">
        <v>130.5</v>
      </c>
      <c r="E26" s="1">
        <v>133</v>
      </c>
      <c r="F26" s="1">
        <v>125.1185</v>
      </c>
      <c r="G26" s="1">
        <v>7354404</v>
      </c>
      <c r="H26">
        <f t="shared" si="0"/>
        <v>0.0159154612895318</v>
      </c>
    </row>
    <row r="27" customHeight="1" spans="1:8">
      <c r="A27" s="2">
        <v>45072</v>
      </c>
      <c r="B27" s="1">
        <v>133</v>
      </c>
      <c r="C27" s="1">
        <v>133.850006</v>
      </c>
      <c r="D27" s="1">
        <v>132.050003</v>
      </c>
      <c r="E27" s="1">
        <v>133.449997</v>
      </c>
      <c r="F27" s="1">
        <v>125.541847</v>
      </c>
      <c r="G27" s="1">
        <v>6649980</v>
      </c>
      <c r="H27">
        <f t="shared" si="0"/>
        <v>0.00337785698931855</v>
      </c>
    </row>
    <row r="28" customHeight="1" spans="1:8">
      <c r="A28" s="2">
        <v>45075</v>
      </c>
      <c r="B28" s="1">
        <v>134.5</v>
      </c>
      <c r="C28" s="1">
        <v>137.800003</v>
      </c>
      <c r="D28" s="1">
        <v>134</v>
      </c>
      <c r="E28" s="1">
        <v>135.850006</v>
      </c>
      <c r="F28" s="1">
        <v>127.799637</v>
      </c>
      <c r="G28" s="1">
        <v>11395309</v>
      </c>
      <c r="H28">
        <f t="shared" si="0"/>
        <v>0.0178245563404054</v>
      </c>
    </row>
    <row r="29" customHeight="1" spans="1:8">
      <c r="A29" s="2">
        <v>45076</v>
      </c>
      <c r="B29" s="1">
        <v>136</v>
      </c>
      <c r="C29" s="1">
        <v>141</v>
      </c>
      <c r="D29" s="1">
        <v>135.199997</v>
      </c>
      <c r="E29" s="1">
        <v>140.350006</v>
      </c>
      <c r="F29" s="1">
        <v>132.032959</v>
      </c>
      <c r="G29" s="1">
        <v>15899557</v>
      </c>
      <c r="H29">
        <f t="shared" si="0"/>
        <v>0.0325878792492879</v>
      </c>
    </row>
    <row r="30" customHeight="1" spans="1:8">
      <c r="A30" s="2">
        <v>45077</v>
      </c>
      <c r="B30" s="1">
        <v>140.449997</v>
      </c>
      <c r="C30" s="1">
        <v>142.649994</v>
      </c>
      <c r="D30" s="1">
        <v>139.75</v>
      </c>
      <c r="E30" s="1">
        <v>141.550003</v>
      </c>
      <c r="F30" s="1">
        <v>133.16185</v>
      </c>
      <c r="G30" s="1">
        <v>13591196</v>
      </c>
      <c r="H30">
        <f t="shared" si="0"/>
        <v>0.00851372485819406</v>
      </c>
    </row>
    <row r="31" customHeight="1" spans="1:8">
      <c r="A31" s="2">
        <v>45078</v>
      </c>
      <c r="B31" s="1">
        <v>142.149994</v>
      </c>
      <c r="C31" s="1">
        <v>142.449997</v>
      </c>
      <c r="D31" s="1">
        <v>140.399994</v>
      </c>
      <c r="E31" s="1">
        <v>140.600006</v>
      </c>
      <c r="F31" s="1">
        <v>132.268127</v>
      </c>
      <c r="G31" s="1">
        <v>6036123</v>
      </c>
      <c r="H31">
        <f t="shared" si="0"/>
        <v>-0.00673417816302427</v>
      </c>
    </row>
    <row r="32" customHeight="1" spans="1:8">
      <c r="A32" s="2">
        <v>45079</v>
      </c>
      <c r="B32" s="1">
        <v>141.75</v>
      </c>
      <c r="C32" s="1">
        <v>145.199997</v>
      </c>
      <c r="D32" s="1">
        <v>141.449997</v>
      </c>
      <c r="E32" s="1">
        <v>144.25</v>
      </c>
      <c r="F32" s="1">
        <v>135.701859</v>
      </c>
      <c r="G32" s="1">
        <v>11032233</v>
      </c>
      <c r="H32">
        <f t="shared" si="0"/>
        <v>0.0256291385754894</v>
      </c>
    </row>
    <row r="33" customHeight="1" spans="1:8">
      <c r="A33" s="2">
        <v>45082</v>
      </c>
      <c r="B33" s="1">
        <v>145</v>
      </c>
      <c r="C33" s="1">
        <v>147.199997</v>
      </c>
      <c r="D33" s="1">
        <v>144.649994</v>
      </c>
      <c r="E33" s="1">
        <v>145.25</v>
      </c>
      <c r="F33" s="1">
        <v>136.642593</v>
      </c>
      <c r="G33" s="1">
        <v>10772251</v>
      </c>
      <c r="H33">
        <f t="shared" si="0"/>
        <v>0.00690844064997666</v>
      </c>
    </row>
    <row r="34" customHeight="1" spans="1:8">
      <c r="A34" s="2">
        <v>45083</v>
      </c>
      <c r="B34" s="1">
        <v>145.5</v>
      </c>
      <c r="C34" s="1">
        <v>146.399994</v>
      </c>
      <c r="D34" s="1">
        <v>142.899994</v>
      </c>
      <c r="E34" s="1">
        <v>146.149994</v>
      </c>
      <c r="F34" s="1">
        <v>137.489243</v>
      </c>
      <c r="G34" s="1">
        <v>5730697</v>
      </c>
      <c r="H34">
        <f t="shared" si="0"/>
        <v>0.00617697458527634</v>
      </c>
    </row>
    <row r="35" customHeight="1" spans="1:8">
      <c r="A35" s="2">
        <v>45084</v>
      </c>
      <c r="B35" s="1">
        <v>146.600006</v>
      </c>
      <c r="C35" s="1">
        <v>147.350006</v>
      </c>
      <c r="D35" s="1">
        <v>146.149994</v>
      </c>
      <c r="E35" s="1">
        <v>146.550003</v>
      </c>
      <c r="F35" s="1">
        <v>137.86554</v>
      </c>
      <c r="G35" s="1">
        <v>3927043</v>
      </c>
      <c r="H35">
        <f t="shared" si="0"/>
        <v>0.0027331810267018</v>
      </c>
    </row>
    <row r="36" customHeight="1" spans="1:8">
      <c r="A36" s="2">
        <v>45085</v>
      </c>
      <c r="B36" s="1">
        <v>146.600006</v>
      </c>
      <c r="C36" s="1">
        <v>147.5</v>
      </c>
      <c r="D36" s="1">
        <v>145</v>
      </c>
      <c r="E36" s="1">
        <v>145.800003</v>
      </c>
      <c r="F36" s="1">
        <v>137.160004</v>
      </c>
      <c r="G36" s="1">
        <v>6645263</v>
      </c>
      <c r="H36">
        <f t="shared" si="0"/>
        <v>-0.00513070558797533</v>
      </c>
    </row>
    <row r="37" customHeight="1" spans="1:8">
      <c r="A37" s="2">
        <v>45086</v>
      </c>
      <c r="B37" s="1">
        <v>145.899994</v>
      </c>
      <c r="C37" s="1">
        <v>149.449997</v>
      </c>
      <c r="D37" s="1">
        <v>145.199997</v>
      </c>
      <c r="E37" s="1">
        <v>149.050003</v>
      </c>
      <c r="F37" s="1">
        <v>140.217392</v>
      </c>
      <c r="G37" s="1">
        <v>8270232</v>
      </c>
      <c r="H37">
        <f t="shared" si="0"/>
        <v>0.0220458615042231</v>
      </c>
    </row>
    <row r="38" customHeight="1" spans="1:8">
      <c r="A38" s="2">
        <v>45089</v>
      </c>
      <c r="B38" s="1">
        <v>149.600006</v>
      </c>
      <c r="C38" s="1">
        <v>155.100006</v>
      </c>
      <c r="D38" s="1">
        <v>148.800003</v>
      </c>
      <c r="E38" s="1">
        <v>154.600006</v>
      </c>
      <c r="F38" s="1">
        <v>145.438507</v>
      </c>
      <c r="G38" s="1">
        <v>14649620</v>
      </c>
      <c r="H38">
        <f t="shared" si="0"/>
        <v>0.0365593467129754</v>
      </c>
    </row>
    <row r="39" customHeight="1" spans="1:8">
      <c r="A39" s="2">
        <v>45090</v>
      </c>
      <c r="B39" s="1">
        <v>155.149994</v>
      </c>
      <c r="C39" s="1">
        <v>156.199997</v>
      </c>
      <c r="D39" s="1">
        <v>151.800003</v>
      </c>
      <c r="E39" s="1">
        <v>154.899994</v>
      </c>
      <c r="F39" s="1">
        <v>145.720734</v>
      </c>
      <c r="G39" s="1">
        <v>12418368</v>
      </c>
      <c r="H39">
        <f t="shared" si="0"/>
        <v>0.00193864421010854</v>
      </c>
    </row>
    <row r="40" customHeight="1" spans="1:8">
      <c r="A40" s="2">
        <v>45091</v>
      </c>
      <c r="B40" s="1">
        <v>155.399994</v>
      </c>
      <c r="C40" s="1">
        <v>155.949997</v>
      </c>
      <c r="D40" s="1">
        <v>152.949997</v>
      </c>
      <c r="E40" s="1">
        <v>153.699997</v>
      </c>
      <c r="F40" s="1">
        <v>144.591827</v>
      </c>
      <c r="G40" s="1">
        <v>7737722</v>
      </c>
      <c r="H40">
        <f t="shared" si="0"/>
        <v>-0.00777722249623069</v>
      </c>
    </row>
    <row r="41" customHeight="1" spans="1:8">
      <c r="A41" s="2">
        <v>45092</v>
      </c>
      <c r="B41" s="1">
        <v>154.649994</v>
      </c>
      <c r="C41" s="1">
        <v>155.149994</v>
      </c>
      <c r="D41" s="1">
        <v>151</v>
      </c>
      <c r="E41" s="1">
        <v>151.550003</v>
      </c>
      <c r="F41" s="1">
        <v>142.569229</v>
      </c>
      <c r="G41" s="1">
        <v>7666988</v>
      </c>
      <c r="H41">
        <f t="shared" si="0"/>
        <v>-0.014087087407388</v>
      </c>
    </row>
    <row r="42" customHeight="1" spans="1:8">
      <c r="A42" s="2">
        <v>45093</v>
      </c>
      <c r="B42" s="1">
        <v>151.75</v>
      </c>
      <c r="C42" s="1">
        <v>153.649994</v>
      </c>
      <c r="D42" s="1">
        <v>150.550003</v>
      </c>
      <c r="E42" s="1">
        <v>152.600006</v>
      </c>
      <c r="F42" s="1">
        <v>143.557037</v>
      </c>
      <c r="G42" s="1">
        <v>7403920</v>
      </c>
      <c r="H42">
        <f t="shared" si="0"/>
        <v>0.00690472733109445</v>
      </c>
    </row>
    <row r="43" customHeight="1" spans="1:8">
      <c r="A43" s="2">
        <v>45096</v>
      </c>
      <c r="B43" s="1">
        <v>153</v>
      </c>
      <c r="C43" s="1">
        <v>154.600006</v>
      </c>
      <c r="D43" s="1">
        <v>152.050003</v>
      </c>
      <c r="E43" s="1">
        <v>153.850006</v>
      </c>
      <c r="F43" s="1">
        <v>144.732956</v>
      </c>
      <c r="G43" s="1">
        <v>7123074</v>
      </c>
      <c r="H43">
        <f t="shared" si="0"/>
        <v>0.00815793506665477</v>
      </c>
    </row>
    <row r="44" customHeight="1" spans="1:8">
      <c r="A44" s="2">
        <v>45097</v>
      </c>
      <c r="B44" s="1">
        <v>153.949997</v>
      </c>
      <c r="C44" s="1">
        <v>161</v>
      </c>
      <c r="D44" s="1">
        <v>153.300003</v>
      </c>
      <c r="E44" s="1">
        <v>159.800003</v>
      </c>
      <c r="F44" s="1">
        <v>150.330353</v>
      </c>
      <c r="G44" s="1">
        <v>15061901</v>
      </c>
      <c r="H44">
        <f t="shared" si="0"/>
        <v>0.0379448641251732</v>
      </c>
    </row>
    <row r="45" customHeight="1" spans="1:8">
      <c r="A45" s="2">
        <v>45098</v>
      </c>
      <c r="B45" s="1">
        <v>161.100006</v>
      </c>
      <c r="C45" s="1">
        <v>168.850006</v>
      </c>
      <c r="D45" s="1">
        <v>160.600006</v>
      </c>
      <c r="E45" s="1">
        <v>163.850006</v>
      </c>
      <c r="F45" s="1">
        <v>154.140366</v>
      </c>
      <c r="G45" s="1">
        <v>24747224</v>
      </c>
      <c r="H45">
        <f t="shared" si="0"/>
        <v>0.0250284290074493</v>
      </c>
    </row>
    <row r="46" customHeight="1" spans="1:8">
      <c r="A46" s="2">
        <v>45099</v>
      </c>
      <c r="B46" s="1">
        <v>163.899994</v>
      </c>
      <c r="C46" s="1">
        <v>163.899994</v>
      </c>
      <c r="D46" s="1">
        <v>156.5</v>
      </c>
      <c r="E46" s="1">
        <v>159.050003</v>
      </c>
      <c r="F46" s="1">
        <v>149.624802</v>
      </c>
      <c r="G46" s="1">
        <v>14009571</v>
      </c>
      <c r="H46">
        <f t="shared" si="0"/>
        <v>-0.0297328142428096</v>
      </c>
    </row>
    <row r="47" customHeight="1" spans="1:8">
      <c r="A47" s="2">
        <v>45100</v>
      </c>
      <c r="B47" s="1">
        <v>160</v>
      </c>
      <c r="C47" s="1">
        <v>160.899994</v>
      </c>
      <c r="D47" s="1">
        <v>155.449997</v>
      </c>
      <c r="E47" s="1">
        <v>156</v>
      </c>
      <c r="F47" s="1">
        <v>146.755539</v>
      </c>
      <c r="G47" s="1">
        <v>8520782</v>
      </c>
      <c r="H47">
        <f t="shared" si="0"/>
        <v>-0.0193626381097163</v>
      </c>
    </row>
    <row r="48" customHeight="1" spans="1:8">
      <c r="A48" s="2">
        <v>45103</v>
      </c>
      <c r="B48" s="1">
        <v>157</v>
      </c>
      <c r="C48" s="1">
        <v>159.399994</v>
      </c>
      <c r="D48" s="1">
        <v>155.199997</v>
      </c>
      <c r="E48" s="1">
        <v>156.25</v>
      </c>
      <c r="F48" s="1">
        <v>146.990723</v>
      </c>
      <c r="G48" s="1">
        <v>10223521</v>
      </c>
      <c r="H48">
        <f t="shared" si="0"/>
        <v>0.00160127348447745</v>
      </c>
    </row>
    <row r="49" customHeight="1" spans="1:8">
      <c r="A49" s="2">
        <v>45104</v>
      </c>
      <c r="B49" s="1">
        <v>157</v>
      </c>
      <c r="C49" s="1">
        <v>161.600006</v>
      </c>
      <c r="D49" s="1">
        <v>156.600006</v>
      </c>
      <c r="E49" s="1">
        <v>161</v>
      </c>
      <c r="F49" s="1">
        <v>151.459244</v>
      </c>
      <c r="G49" s="1">
        <v>13863522</v>
      </c>
      <c r="H49">
        <f t="shared" si="0"/>
        <v>0.0299470963125918</v>
      </c>
    </row>
    <row r="50" customHeight="1" spans="1:8">
      <c r="A50" s="2">
        <v>45105</v>
      </c>
      <c r="B50" s="1">
        <v>162.600006</v>
      </c>
      <c r="C50" s="1">
        <v>168</v>
      </c>
      <c r="D50" s="1">
        <v>161.199997</v>
      </c>
      <c r="E50" s="1">
        <v>166.75</v>
      </c>
      <c r="F50" s="1">
        <v>156.86853</v>
      </c>
      <c r="G50" s="1">
        <v>22329032</v>
      </c>
      <c r="H50">
        <f t="shared" si="0"/>
        <v>0.0350914937512989</v>
      </c>
    </row>
    <row r="51" customHeight="1" spans="1:8">
      <c r="A51" s="2">
        <v>45107</v>
      </c>
      <c r="B51" s="1">
        <v>169</v>
      </c>
      <c r="C51" s="1">
        <v>169.5</v>
      </c>
      <c r="D51" s="1">
        <v>164</v>
      </c>
      <c r="E51" s="1">
        <v>164.649994</v>
      </c>
      <c r="F51" s="1">
        <v>154.892944</v>
      </c>
      <c r="G51" s="1">
        <v>15082058</v>
      </c>
      <c r="H51">
        <f t="shared" si="0"/>
        <v>-0.0126738715913546</v>
      </c>
    </row>
    <row r="52" customHeight="1" spans="1:8">
      <c r="A52" s="2">
        <v>45110</v>
      </c>
      <c r="B52" s="1">
        <v>166.199997</v>
      </c>
      <c r="C52" s="1">
        <v>168</v>
      </c>
      <c r="D52" s="1">
        <v>163.649994</v>
      </c>
      <c r="E52" s="1">
        <v>166.25</v>
      </c>
      <c r="F52" s="1">
        <v>156.398132</v>
      </c>
      <c r="G52" s="1">
        <v>9381695</v>
      </c>
      <c r="H52">
        <f t="shared" si="0"/>
        <v>0.0096706898895801</v>
      </c>
    </row>
    <row r="53" customHeight="1" spans="1:8">
      <c r="A53" s="2">
        <v>45111</v>
      </c>
      <c r="B53" s="1">
        <v>167.899994</v>
      </c>
      <c r="C53" s="1">
        <v>167.899994</v>
      </c>
      <c r="D53" s="1">
        <v>164</v>
      </c>
      <c r="E53" s="1">
        <v>164.649994</v>
      </c>
      <c r="F53" s="1">
        <v>154.892944</v>
      </c>
      <c r="G53" s="1">
        <v>10877690</v>
      </c>
      <c r="H53">
        <f t="shared" si="0"/>
        <v>-0.0096706898895802</v>
      </c>
    </row>
    <row r="54" customHeight="1" spans="1:8">
      <c r="A54" s="2">
        <v>45112</v>
      </c>
      <c r="B54" s="1">
        <v>165.100006</v>
      </c>
      <c r="C54" s="1">
        <v>167</v>
      </c>
      <c r="D54" s="1">
        <v>164.399994</v>
      </c>
      <c r="E54" s="1">
        <v>166.5</v>
      </c>
      <c r="F54" s="1">
        <v>156.633331</v>
      </c>
      <c r="G54" s="1">
        <v>5621375</v>
      </c>
      <c r="H54">
        <f t="shared" si="0"/>
        <v>0.0111734081275854</v>
      </c>
    </row>
    <row r="55" customHeight="1" spans="1:8">
      <c r="A55" s="2">
        <v>45113</v>
      </c>
      <c r="B55" s="1">
        <v>166.399994</v>
      </c>
      <c r="C55" s="1">
        <v>168</v>
      </c>
      <c r="D55" s="1">
        <v>165.300003</v>
      </c>
      <c r="E55" s="1">
        <v>165.649994</v>
      </c>
      <c r="F55" s="1">
        <v>155.833694</v>
      </c>
      <c r="G55" s="1">
        <v>7090232</v>
      </c>
      <c r="H55">
        <f t="shared" si="0"/>
        <v>-0.00511822804741722</v>
      </c>
    </row>
    <row r="56" customHeight="1" spans="1:8">
      <c r="A56" s="2">
        <v>45114</v>
      </c>
      <c r="B56" s="1">
        <v>166.399994</v>
      </c>
      <c r="C56" s="1">
        <v>166.800003</v>
      </c>
      <c r="D56" s="1">
        <v>164.300003</v>
      </c>
      <c r="E56" s="1">
        <v>165.899994</v>
      </c>
      <c r="F56" s="1">
        <v>156.068878</v>
      </c>
      <c r="G56" s="1">
        <v>6167119</v>
      </c>
      <c r="H56">
        <f t="shared" si="0"/>
        <v>0.00150806095034207</v>
      </c>
    </row>
    <row r="57" customHeight="1" spans="1:8">
      <c r="A57" s="2">
        <v>45117</v>
      </c>
      <c r="B57" s="1">
        <v>166</v>
      </c>
      <c r="C57" s="1">
        <v>168.699997</v>
      </c>
      <c r="D57" s="1">
        <v>165.25</v>
      </c>
      <c r="E57" s="1">
        <v>166.899994</v>
      </c>
      <c r="F57" s="1">
        <v>157.009613</v>
      </c>
      <c r="G57" s="1">
        <v>10949947</v>
      </c>
      <c r="H57">
        <f t="shared" si="0"/>
        <v>0.00600959732643555</v>
      </c>
    </row>
    <row r="58" customHeight="1" spans="1:8">
      <c r="A58" s="2">
        <v>45118</v>
      </c>
      <c r="B58" s="1">
        <v>167.949997</v>
      </c>
      <c r="C58" s="1">
        <v>171.149994</v>
      </c>
      <c r="D58" s="1">
        <v>166.5</v>
      </c>
      <c r="E58" s="1">
        <v>169.399994</v>
      </c>
      <c r="F58" s="1">
        <v>159.361481</v>
      </c>
      <c r="G58" s="1">
        <v>17100113</v>
      </c>
      <c r="H58">
        <f t="shared" si="0"/>
        <v>0.0148680544435652</v>
      </c>
    </row>
    <row r="59" customHeight="1" spans="1:8">
      <c r="A59" s="2">
        <v>45119</v>
      </c>
      <c r="B59" s="1">
        <v>170.449997</v>
      </c>
      <c r="C59" s="1">
        <v>170.449997</v>
      </c>
      <c r="D59" s="1">
        <v>168</v>
      </c>
      <c r="E59" s="1">
        <v>169</v>
      </c>
      <c r="F59" s="1">
        <v>158.985153</v>
      </c>
      <c r="G59" s="1">
        <v>6928972</v>
      </c>
      <c r="H59">
        <f t="shared" si="0"/>
        <v>-0.00236426671499531</v>
      </c>
    </row>
    <row r="60" customHeight="1" spans="1:8">
      <c r="A60" s="2">
        <v>45120</v>
      </c>
      <c r="B60" s="1">
        <v>169.600006</v>
      </c>
      <c r="C60" s="1">
        <v>169.600006</v>
      </c>
      <c r="D60" s="1">
        <v>163.75</v>
      </c>
      <c r="E60" s="1">
        <v>165.300003</v>
      </c>
      <c r="F60" s="1">
        <v>155.504425</v>
      </c>
      <c r="G60" s="1">
        <v>10748152</v>
      </c>
      <c r="H60">
        <f t="shared" si="0"/>
        <v>-0.0221366326957565</v>
      </c>
    </row>
    <row r="61" customHeight="1" spans="1:8">
      <c r="A61" s="2">
        <v>45121</v>
      </c>
      <c r="B61" s="1">
        <v>161.800003</v>
      </c>
      <c r="C61" s="1">
        <v>162.300003</v>
      </c>
      <c r="D61" s="1">
        <v>159.5</v>
      </c>
      <c r="E61" s="1">
        <v>160.300003</v>
      </c>
      <c r="F61" s="1">
        <v>154.876419</v>
      </c>
      <c r="G61" s="1">
        <v>10445961</v>
      </c>
      <c r="H61">
        <f t="shared" si="0"/>
        <v>-0.00404668567111109</v>
      </c>
    </row>
    <row r="62" customHeight="1" spans="1:8">
      <c r="A62" s="2">
        <v>45124</v>
      </c>
      <c r="B62" s="1">
        <v>160.699997</v>
      </c>
      <c r="C62" s="1">
        <v>161.899994</v>
      </c>
      <c r="D62" s="1">
        <v>159.850006</v>
      </c>
      <c r="E62" s="1">
        <v>161.199997</v>
      </c>
      <c r="F62" s="1">
        <v>155.745987</v>
      </c>
      <c r="G62" s="1">
        <v>5152924</v>
      </c>
      <c r="H62">
        <f t="shared" si="0"/>
        <v>0.0055988895506059</v>
      </c>
    </row>
    <row r="63" customHeight="1" spans="1:8">
      <c r="A63" s="2">
        <v>45125</v>
      </c>
      <c r="B63" s="1">
        <v>161.25</v>
      </c>
      <c r="C63" s="1">
        <v>162.399994</v>
      </c>
      <c r="D63" s="1">
        <v>159.149994</v>
      </c>
      <c r="E63" s="1">
        <v>160.100006</v>
      </c>
      <c r="F63" s="1">
        <v>154.683212</v>
      </c>
      <c r="G63" s="1">
        <v>8351483</v>
      </c>
      <c r="H63">
        <f t="shared" si="0"/>
        <v>-0.0068471597107908</v>
      </c>
    </row>
    <row r="64" customHeight="1" spans="1:8">
      <c r="A64" s="2">
        <v>45126</v>
      </c>
      <c r="B64" s="1">
        <v>160.100006</v>
      </c>
      <c r="C64" s="1">
        <v>163.300003</v>
      </c>
      <c r="D64" s="1">
        <v>160</v>
      </c>
      <c r="E64" s="1">
        <v>162.350006</v>
      </c>
      <c r="F64" s="1">
        <v>156.857086</v>
      </c>
      <c r="G64" s="1">
        <v>5377036</v>
      </c>
      <c r="H64">
        <f t="shared" si="0"/>
        <v>0.0139558785621141</v>
      </c>
    </row>
    <row r="65" customHeight="1" spans="1:8">
      <c r="A65" s="2">
        <v>45127</v>
      </c>
      <c r="B65" s="1">
        <v>162.850006</v>
      </c>
      <c r="C65" s="1">
        <v>163.149994</v>
      </c>
      <c r="D65" s="1">
        <v>161.550003</v>
      </c>
      <c r="E65" s="1">
        <v>161.75</v>
      </c>
      <c r="F65" s="1">
        <v>156.277374</v>
      </c>
      <c r="G65" s="1">
        <v>2955365</v>
      </c>
      <c r="H65">
        <f t="shared" si="0"/>
        <v>-0.00370264366496127</v>
      </c>
    </row>
    <row r="66" customHeight="1" spans="1:8">
      <c r="A66" s="2">
        <v>45128</v>
      </c>
      <c r="B66" s="1">
        <v>161.149994</v>
      </c>
      <c r="C66" s="1">
        <v>162.800003</v>
      </c>
      <c r="D66" s="1">
        <v>160.399994</v>
      </c>
      <c r="E66" s="1">
        <v>161.850006</v>
      </c>
      <c r="F66" s="1">
        <v>156.373993</v>
      </c>
      <c r="G66" s="1">
        <v>6078651</v>
      </c>
      <c r="H66">
        <f t="shared" si="0"/>
        <v>0.000618062246154883</v>
      </c>
    </row>
    <row r="67" customHeight="1" spans="1:8">
      <c r="A67" s="2">
        <v>45131</v>
      </c>
      <c r="B67" s="1">
        <v>163.100006</v>
      </c>
      <c r="C67" s="1">
        <v>175.649994</v>
      </c>
      <c r="D67" s="1">
        <v>162.350006</v>
      </c>
      <c r="E67" s="1">
        <v>172.949997</v>
      </c>
      <c r="F67" s="1">
        <v>167.098419</v>
      </c>
      <c r="G67" s="1">
        <v>37880425</v>
      </c>
      <c r="H67">
        <f t="shared" ref="H67:H130" si="1">LN(F67/F66)</f>
        <v>0.0663324450381704</v>
      </c>
    </row>
    <row r="68" customHeight="1" spans="1:8">
      <c r="A68" s="2">
        <v>45132</v>
      </c>
      <c r="B68" s="1">
        <v>174.25</v>
      </c>
      <c r="C68" s="1">
        <v>174.25</v>
      </c>
      <c r="D68" s="1">
        <v>171</v>
      </c>
      <c r="E68" s="1">
        <v>172.149994</v>
      </c>
      <c r="F68" s="1">
        <v>166.3255</v>
      </c>
      <c r="G68" s="1">
        <v>12870386</v>
      </c>
      <c r="H68">
        <f t="shared" si="1"/>
        <v>-0.00463626237016349</v>
      </c>
    </row>
    <row r="69" customHeight="1" spans="1:8">
      <c r="A69" s="2">
        <v>45133</v>
      </c>
      <c r="B69" s="1">
        <v>172.949997</v>
      </c>
      <c r="C69" s="1">
        <v>175.550003</v>
      </c>
      <c r="D69" s="1">
        <v>171.300003</v>
      </c>
      <c r="E69" s="1">
        <v>173.550003</v>
      </c>
      <c r="F69" s="1">
        <v>167.678131</v>
      </c>
      <c r="G69" s="1">
        <v>11027961</v>
      </c>
      <c r="H69">
        <f t="shared" si="1"/>
        <v>0.00809954305357553</v>
      </c>
    </row>
    <row r="70" customHeight="1" spans="1:8">
      <c r="A70" s="2">
        <v>45134</v>
      </c>
      <c r="B70" s="1">
        <v>173.75</v>
      </c>
      <c r="C70" s="1">
        <v>188.949997</v>
      </c>
      <c r="D70" s="1">
        <v>173.300003</v>
      </c>
      <c r="E70" s="1">
        <v>188.199997</v>
      </c>
      <c r="F70" s="1">
        <v>181.832458</v>
      </c>
      <c r="G70" s="1">
        <v>59887084</v>
      </c>
      <c r="H70">
        <f t="shared" si="1"/>
        <v>0.0810394478216147</v>
      </c>
    </row>
    <row r="71" customHeight="1" spans="1:8">
      <c r="A71" s="2">
        <v>45135</v>
      </c>
      <c r="B71" s="1">
        <v>189.800003</v>
      </c>
      <c r="C71" s="1">
        <v>196.949997</v>
      </c>
      <c r="D71" s="1">
        <v>188</v>
      </c>
      <c r="E71" s="1">
        <v>194.25</v>
      </c>
      <c r="F71" s="1">
        <v>187.677765</v>
      </c>
      <c r="G71" s="1">
        <v>35054688</v>
      </c>
      <c r="H71">
        <f t="shared" si="1"/>
        <v>0.0316407736052262</v>
      </c>
    </row>
    <row r="72" customHeight="1" spans="1:8">
      <c r="A72" s="2">
        <v>45138</v>
      </c>
      <c r="B72" s="1">
        <v>194.699997</v>
      </c>
      <c r="C72" s="1">
        <v>203.850006</v>
      </c>
      <c r="D72" s="1">
        <v>193.050003</v>
      </c>
      <c r="E72" s="1">
        <v>202.949997</v>
      </c>
      <c r="F72" s="1">
        <v>196.083405</v>
      </c>
      <c r="G72" s="1">
        <v>28733969</v>
      </c>
      <c r="H72">
        <f t="shared" si="1"/>
        <v>0.0438136281636753</v>
      </c>
    </row>
    <row r="73" customHeight="1" spans="1:8">
      <c r="A73" s="2">
        <v>45139</v>
      </c>
      <c r="B73" s="1">
        <v>203</v>
      </c>
      <c r="C73" s="1">
        <v>204.550003</v>
      </c>
      <c r="D73" s="1">
        <v>198</v>
      </c>
      <c r="E73" s="1">
        <v>200</v>
      </c>
      <c r="F73" s="1">
        <v>193.233231</v>
      </c>
      <c r="G73" s="1">
        <v>16275497</v>
      </c>
      <c r="H73">
        <f t="shared" si="1"/>
        <v>-0.0146421943369886</v>
      </c>
    </row>
    <row r="74" customHeight="1" spans="1:8">
      <c r="A74" s="2">
        <v>45140</v>
      </c>
      <c r="B74" s="1">
        <v>199</v>
      </c>
      <c r="C74" s="1">
        <v>202.600006</v>
      </c>
      <c r="D74" s="1">
        <v>191.449997</v>
      </c>
      <c r="E74" s="1">
        <v>196.300003</v>
      </c>
      <c r="F74" s="1">
        <v>189.658401</v>
      </c>
      <c r="G74" s="1">
        <v>20258835</v>
      </c>
      <c r="H74">
        <f t="shared" si="1"/>
        <v>-0.0186733455494332</v>
      </c>
    </row>
    <row r="75" customHeight="1" spans="1:8">
      <c r="A75" s="2">
        <v>45141</v>
      </c>
      <c r="B75" s="1">
        <v>195</v>
      </c>
      <c r="C75" s="1">
        <v>200.899994</v>
      </c>
      <c r="D75" s="1">
        <v>193.649994</v>
      </c>
      <c r="E75" s="1">
        <v>199.550003</v>
      </c>
      <c r="F75" s="1">
        <v>192.798447</v>
      </c>
      <c r="G75" s="1">
        <v>17437906</v>
      </c>
      <c r="H75">
        <f t="shared" si="1"/>
        <v>0.0164207626210143</v>
      </c>
    </row>
    <row r="76" customHeight="1" spans="1:8">
      <c r="A76" s="2">
        <v>45142</v>
      </c>
      <c r="B76" s="1">
        <v>200.300003</v>
      </c>
      <c r="C76" s="1">
        <v>202.449997</v>
      </c>
      <c r="D76" s="1">
        <v>197.399994</v>
      </c>
      <c r="E76" s="1">
        <v>199.399994</v>
      </c>
      <c r="F76" s="1">
        <v>192.653519</v>
      </c>
      <c r="G76" s="1">
        <v>8719652</v>
      </c>
      <c r="H76">
        <f t="shared" si="1"/>
        <v>-0.000751989973399822</v>
      </c>
    </row>
    <row r="77" customHeight="1" spans="1:8">
      <c r="A77" s="2">
        <v>45145</v>
      </c>
      <c r="B77" s="1">
        <v>199.399994</v>
      </c>
      <c r="C77" s="1">
        <v>213</v>
      </c>
      <c r="D77" s="1">
        <v>198.350006</v>
      </c>
      <c r="E77" s="1">
        <v>212.050003</v>
      </c>
      <c r="F77" s="1">
        <v>204.875534</v>
      </c>
      <c r="G77" s="1">
        <v>43892393</v>
      </c>
      <c r="H77">
        <f t="shared" si="1"/>
        <v>0.0615093063366041</v>
      </c>
    </row>
    <row r="78" customHeight="1" spans="1:8">
      <c r="A78" s="2">
        <v>45146</v>
      </c>
      <c r="B78" s="1">
        <v>213.149994</v>
      </c>
      <c r="C78" s="1">
        <v>220.699997</v>
      </c>
      <c r="D78" s="1">
        <v>208</v>
      </c>
      <c r="E78" s="1">
        <v>217</v>
      </c>
      <c r="F78" s="1">
        <v>209.658035</v>
      </c>
      <c r="G78" s="1">
        <v>52495107</v>
      </c>
      <c r="H78">
        <f t="shared" si="1"/>
        <v>0.0230751551354663</v>
      </c>
    </row>
    <row r="79" customHeight="1" spans="1:8">
      <c r="A79" s="2">
        <v>45147</v>
      </c>
      <c r="B79" s="1">
        <v>218.350006</v>
      </c>
      <c r="C79" s="1">
        <v>219.449997</v>
      </c>
      <c r="D79" s="1">
        <v>213.100006</v>
      </c>
      <c r="E79" s="1">
        <v>217.850006</v>
      </c>
      <c r="F79" s="1">
        <v>210.479309</v>
      </c>
      <c r="G79" s="1">
        <v>21739954</v>
      </c>
      <c r="H79">
        <f t="shared" si="1"/>
        <v>0.00390955509097291</v>
      </c>
    </row>
    <row r="80" customHeight="1" spans="1:8">
      <c r="A80" s="2">
        <v>45148</v>
      </c>
      <c r="B80" s="1">
        <v>217.449997</v>
      </c>
      <c r="C80" s="1">
        <v>218.199997</v>
      </c>
      <c r="D80" s="1">
        <v>212.699997</v>
      </c>
      <c r="E80" s="1">
        <v>216.600006</v>
      </c>
      <c r="F80" s="1">
        <v>209.271591</v>
      </c>
      <c r="G80" s="1">
        <v>16597765</v>
      </c>
      <c r="H80">
        <f t="shared" si="1"/>
        <v>-0.00575446691208928</v>
      </c>
    </row>
    <row r="81" customHeight="1" spans="1:8">
      <c r="A81" s="2">
        <v>45149</v>
      </c>
      <c r="B81" s="1">
        <v>227</v>
      </c>
      <c r="C81" s="1">
        <v>230.649994</v>
      </c>
      <c r="D81" s="1">
        <v>222</v>
      </c>
      <c r="E81" s="1">
        <v>224.300003</v>
      </c>
      <c r="F81" s="1">
        <v>216.71106</v>
      </c>
      <c r="G81" s="1">
        <v>58045332</v>
      </c>
      <c r="H81">
        <f t="shared" si="1"/>
        <v>0.0349320586993981</v>
      </c>
    </row>
    <row r="82" customHeight="1" spans="1:8">
      <c r="A82" s="2">
        <v>45152</v>
      </c>
      <c r="B82" s="1">
        <v>221.850006</v>
      </c>
      <c r="C82" s="1">
        <v>223.600006</v>
      </c>
      <c r="D82" s="1">
        <v>217.350006</v>
      </c>
      <c r="E82" s="1">
        <v>222.149994</v>
      </c>
      <c r="F82" s="1">
        <v>217.543427</v>
      </c>
      <c r="G82" s="1">
        <v>19733602</v>
      </c>
      <c r="H82">
        <f t="shared" si="1"/>
        <v>0.00383354942457469</v>
      </c>
    </row>
    <row r="83" customHeight="1" spans="1:8">
      <c r="A83" s="2">
        <v>45154</v>
      </c>
      <c r="B83" s="1">
        <v>219.949997</v>
      </c>
      <c r="C83" s="1">
        <v>225.649994</v>
      </c>
      <c r="D83" s="1">
        <v>218.600006</v>
      </c>
      <c r="E83" s="1">
        <v>223.149994</v>
      </c>
      <c r="F83" s="1">
        <v>218.52269</v>
      </c>
      <c r="G83" s="1">
        <v>15393266</v>
      </c>
      <c r="H83">
        <f t="shared" si="1"/>
        <v>0.00449135857150385</v>
      </c>
    </row>
    <row r="84" customHeight="1" spans="1:8">
      <c r="A84" s="2">
        <v>45155</v>
      </c>
      <c r="B84" s="1">
        <v>223.5</v>
      </c>
      <c r="C84" s="1">
        <v>236.149994</v>
      </c>
      <c r="D84" s="1">
        <v>222.300003</v>
      </c>
      <c r="E84" s="1">
        <v>235.100006</v>
      </c>
      <c r="F84" s="1">
        <v>230.224899</v>
      </c>
      <c r="G84" s="1">
        <v>32482447</v>
      </c>
      <c r="H84">
        <f t="shared" si="1"/>
        <v>0.0521667993682822</v>
      </c>
    </row>
    <row r="85" customHeight="1" spans="1:8">
      <c r="A85" s="2">
        <v>45156</v>
      </c>
      <c r="B85" s="1">
        <v>235.699997</v>
      </c>
      <c r="C85" s="1">
        <v>238.800003</v>
      </c>
      <c r="D85" s="1">
        <v>232.25</v>
      </c>
      <c r="E85" s="1">
        <v>234.649994</v>
      </c>
      <c r="F85" s="1">
        <v>229.784225</v>
      </c>
      <c r="G85" s="1">
        <v>23001607</v>
      </c>
      <c r="H85">
        <f t="shared" si="1"/>
        <v>-0.00191593649695797</v>
      </c>
    </row>
    <row r="86" customHeight="1" spans="1:8">
      <c r="A86" s="2">
        <v>45159</v>
      </c>
      <c r="B86" s="1">
        <v>235.75</v>
      </c>
      <c r="C86" s="1">
        <v>240.550003</v>
      </c>
      <c r="D86" s="1">
        <v>231.449997</v>
      </c>
      <c r="E86" s="1">
        <v>238.899994</v>
      </c>
      <c r="F86" s="1">
        <v>233.946091</v>
      </c>
      <c r="G86" s="1">
        <v>18895677</v>
      </c>
      <c r="H86">
        <f t="shared" si="1"/>
        <v>0.0179499920650876</v>
      </c>
    </row>
    <row r="87" customHeight="1" spans="1:8">
      <c r="A87" s="2">
        <v>45160</v>
      </c>
      <c r="B87" s="1">
        <v>239.850006</v>
      </c>
      <c r="C87" s="1">
        <v>243.199997</v>
      </c>
      <c r="D87" s="1">
        <v>237.149994</v>
      </c>
      <c r="E87" s="1">
        <v>238.350006</v>
      </c>
      <c r="F87" s="1">
        <v>233.407501</v>
      </c>
      <c r="G87" s="1">
        <v>17249691</v>
      </c>
      <c r="H87">
        <f t="shared" si="1"/>
        <v>-0.00230485117756851</v>
      </c>
    </row>
    <row r="88" customHeight="1" spans="1:8">
      <c r="A88" s="2">
        <v>45161</v>
      </c>
      <c r="B88" s="1">
        <v>239.25</v>
      </c>
      <c r="C88" s="1">
        <v>240.899994</v>
      </c>
      <c r="D88" s="1">
        <v>237.699997</v>
      </c>
      <c r="E88" s="1">
        <v>240.050003</v>
      </c>
      <c r="F88" s="1">
        <v>235.07225</v>
      </c>
      <c r="G88" s="1">
        <v>12598059</v>
      </c>
      <c r="H88">
        <f t="shared" si="1"/>
        <v>0.0071070564039593</v>
      </c>
    </row>
    <row r="89" customHeight="1" spans="1:8">
      <c r="A89" s="2">
        <v>45162</v>
      </c>
      <c r="B89" s="1">
        <v>242.100006</v>
      </c>
      <c r="C89" s="1">
        <v>245.899994</v>
      </c>
      <c r="D89" s="1">
        <v>240.550003</v>
      </c>
      <c r="E89" s="1">
        <v>243.5</v>
      </c>
      <c r="F89" s="1">
        <v>238.450714</v>
      </c>
      <c r="G89" s="1">
        <v>15816126</v>
      </c>
      <c r="H89">
        <f t="shared" si="1"/>
        <v>0.0142697253776017</v>
      </c>
    </row>
    <row r="90" customHeight="1" spans="1:8">
      <c r="A90" s="2">
        <v>45163</v>
      </c>
      <c r="B90" s="1">
        <v>242.850006</v>
      </c>
      <c r="C90" s="1">
        <v>245.350006</v>
      </c>
      <c r="D90" s="1">
        <v>235.5</v>
      </c>
      <c r="E90" s="1">
        <v>239.300003</v>
      </c>
      <c r="F90" s="1">
        <v>234.337814</v>
      </c>
      <c r="G90" s="1">
        <v>21513620</v>
      </c>
      <c r="H90">
        <f t="shared" si="1"/>
        <v>-0.017398915208049</v>
      </c>
    </row>
    <row r="91" customHeight="1" spans="1:8">
      <c r="A91" s="2">
        <v>45166</v>
      </c>
      <c r="B91" s="1">
        <v>240.449997</v>
      </c>
      <c r="C91" s="1">
        <v>244.25</v>
      </c>
      <c r="D91" s="1">
        <v>239.149994</v>
      </c>
      <c r="E91" s="1">
        <v>243.25</v>
      </c>
      <c r="F91" s="1">
        <v>238.205887</v>
      </c>
      <c r="G91" s="1">
        <v>16039839</v>
      </c>
      <c r="H91">
        <f t="shared" si="1"/>
        <v>0.0163716472712725</v>
      </c>
    </row>
    <row r="92" customHeight="1" spans="1:8">
      <c r="A92" s="2">
        <v>45167</v>
      </c>
      <c r="B92" s="1">
        <v>244</v>
      </c>
      <c r="C92" s="1">
        <v>247</v>
      </c>
      <c r="D92" s="1">
        <v>241.550003</v>
      </c>
      <c r="E92" s="1">
        <v>244.350006</v>
      </c>
      <c r="F92" s="1">
        <v>239.283081</v>
      </c>
      <c r="G92" s="1">
        <v>18658395</v>
      </c>
      <c r="H92">
        <f t="shared" si="1"/>
        <v>0.00451191922577158</v>
      </c>
    </row>
    <row r="93" customHeight="1" spans="1:8">
      <c r="A93" s="2">
        <v>45168</v>
      </c>
      <c r="B93" s="1">
        <v>245.600006</v>
      </c>
      <c r="C93" s="1">
        <v>249.25</v>
      </c>
      <c r="D93" s="1">
        <v>244.5</v>
      </c>
      <c r="E93" s="1">
        <v>245.100006</v>
      </c>
      <c r="F93" s="1">
        <v>240.017548</v>
      </c>
      <c r="G93" s="1">
        <v>13806303</v>
      </c>
      <c r="H93">
        <f t="shared" si="1"/>
        <v>0.00306474696858356</v>
      </c>
    </row>
    <row r="94" customHeight="1" spans="1:8">
      <c r="A94" s="2">
        <v>45169</v>
      </c>
      <c r="B94" s="1">
        <v>248</v>
      </c>
      <c r="C94" s="1">
        <v>249.050003</v>
      </c>
      <c r="D94" s="1">
        <v>234.850006</v>
      </c>
      <c r="E94" s="1">
        <v>238.649994</v>
      </c>
      <c r="F94" s="1">
        <v>233.701279</v>
      </c>
      <c r="G94" s="1">
        <v>158351032</v>
      </c>
      <c r="H94">
        <f t="shared" si="1"/>
        <v>-0.0266683229775159</v>
      </c>
    </row>
    <row r="95" customHeight="1" spans="1:8">
      <c r="A95" s="2">
        <v>45170</v>
      </c>
      <c r="B95" s="1">
        <v>237.949997</v>
      </c>
      <c r="C95" s="1">
        <v>240.800003</v>
      </c>
      <c r="D95" s="1">
        <v>230.550003</v>
      </c>
      <c r="E95" s="1">
        <v>238.800003</v>
      </c>
      <c r="F95" s="1">
        <v>233.84819</v>
      </c>
      <c r="G95" s="1">
        <v>14221473</v>
      </c>
      <c r="H95">
        <f t="shared" si="1"/>
        <v>0.000628429779416021</v>
      </c>
    </row>
    <row r="96" customHeight="1" spans="1:8">
      <c r="A96" s="2">
        <v>45173</v>
      </c>
      <c r="B96" s="1">
        <v>240.199997</v>
      </c>
      <c r="C96" s="1">
        <v>244.800003</v>
      </c>
      <c r="D96" s="1">
        <v>237</v>
      </c>
      <c r="E96" s="1">
        <v>243.600006</v>
      </c>
      <c r="F96" s="1">
        <v>238.548645</v>
      </c>
      <c r="G96" s="1">
        <v>10478574</v>
      </c>
      <c r="H96">
        <f t="shared" si="1"/>
        <v>0.0199011076574072</v>
      </c>
    </row>
    <row r="97" customHeight="1" spans="1:8">
      <c r="A97" s="2">
        <v>45174</v>
      </c>
      <c r="B97" s="1">
        <v>243.949997</v>
      </c>
      <c r="C97" s="1">
        <v>244.449997</v>
      </c>
      <c r="D97" s="1">
        <v>238</v>
      </c>
      <c r="E97" s="1">
        <v>240.300003</v>
      </c>
      <c r="F97" s="1">
        <v>235.317078</v>
      </c>
      <c r="G97" s="1">
        <v>15883425</v>
      </c>
      <c r="H97">
        <f t="shared" si="1"/>
        <v>-0.0136393790100253</v>
      </c>
    </row>
    <row r="98" customHeight="1" spans="1:8">
      <c r="A98" s="2">
        <v>45175</v>
      </c>
      <c r="B98" s="1">
        <v>240.300003</v>
      </c>
      <c r="C98" s="1">
        <v>240.800003</v>
      </c>
      <c r="D98" s="1">
        <v>233.649994</v>
      </c>
      <c r="E98" s="1">
        <v>234.649994</v>
      </c>
      <c r="F98" s="1">
        <v>229.784225</v>
      </c>
      <c r="G98" s="1">
        <v>16847543</v>
      </c>
      <c r="H98">
        <f t="shared" si="1"/>
        <v>-0.0237931563759408</v>
      </c>
    </row>
    <row r="99" customHeight="1" spans="1:8">
      <c r="A99" s="2">
        <v>45176</v>
      </c>
      <c r="B99" s="1">
        <v>236.949997</v>
      </c>
      <c r="C99" s="1">
        <v>246.5</v>
      </c>
      <c r="D99" s="1">
        <v>235.550003</v>
      </c>
      <c r="E99" s="1">
        <v>245.550003</v>
      </c>
      <c r="F99" s="1">
        <v>240.458206</v>
      </c>
      <c r="G99" s="1">
        <v>21384056</v>
      </c>
      <c r="H99">
        <f t="shared" si="1"/>
        <v>0.0454055784095014</v>
      </c>
    </row>
    <row r="100" customHeight="1" spans="1:8">
      <c r="A100" s="2">
        <v>45177</v>
      </c>
      <c r="B100" s="1">
        <v>246.399994</v>
      </c>
      <c r="C100" s="1">
        <v>272.799988</v>
      </c>
      <c r="D100" s="1">
        <v>244.399994</v>
      </c>
      <c r="E100" s="1">
        <v>270.149994</v>
      </c>
      <c r="F100" s="1">
        <v>264.548096</v>
      </c>
      <c r="G100" s="1">
        <v>63796670</v>
      </c>
      <c r="H100">
        <f t="shared" si="1"/>
        <v>0.0954767773784366</v>
      </c>
    </row>
    <row r="101" customHeight="1" spans="1:8">
      <c r="A101" s="2">
        <v>45180</v>
      </c>
      <c r="B101" s="1">
        <v>272.899994</v>
      </c>
      <c r="C101" s="1">
        <v>284.700012</v>
      </c>
      <c r="D101" s="1">
        <v>269.049988</v>
      </c>
      <c r="E101" s="1">
        <v>270.450012</v>
      </c>
      <c r="F101" s="1">
        <v>264.841888</v>
      </c>
      <c r="G101" s="1">
        <v>30479843</v>
      </c>
      <c r="H101">
        <f t="shared" si="1"/>
        <v>0.00110992666669389</v>
      </c>
    </row>
    <row r="102" customHeight="1" spans="1:8">
      <c r="A102" s="2">
        <v>45181</v>
      </c>
      <c r="B102" s="1">
        <v>272.200012</v>
      </c>
      <c r="C102" s="1">
        <v>272.450012</v>
      </c>
      <c r="D102" s="1">
        <v>246.199997</v>
      </c>
      <c r="E102" s="1">
        <v>248.350006</v>
      </c>
      <c r="F102" s="1">
        <v>243.20015</v>
      </c>
      <c r="G102" s="1">
        <v>49300899</v>
      </c>
      <c r="H102">
        <f t="shared" si="1"/>
        <v>-0.0852482319956004</v>
      </c>
    </row>
    <row r="103" customHeight="1" spans="1:8">
      <c r="A103" s="2">
        <v>45182</v>
      </c>
      <c r="B103" s="1">
        <v>248</v>
      </c>
      <c r="C103" s="1">
        <v>253.050003</v>
      </c>
      <c r="D103" s="1">
        <v>239.899994</v>
      </c>
      <c r="E103" s="1">
        <v>244.399994</v>
      </c>
      <c r="F103" s="1">
        <v>239.332047</v>
      </c>
      <c r="G103" s="1">
        <v>31677735</v>
      </c>
      <c r="H103">
        <f t="shared" si="1"/>
        <v>-0.0160328611542772</v>
      </c>
    </row>
    <row r="104" customHeight="1" spans="1:8">
      <c r="A104" s="2">
        <v>45183</v>
      </c>
      <c r="B104" s="1">
        <v>245.350006</v>
      </c>
      <c r="C104" s="1">
        <v>251</v>
      </c>
      <c r="D104" s="1">
        <v>240.600006</v>
      </c>
      <c r="E104" s="1">
        <v>246.5</v>
      </c>
      <c r="F104" s="1">
        <v>241.388504</v>
      </c>
      <c r="G104" s="1">
        <v>19465778</v>
      </c>
      <c r="H104">
        <f t="shared" si="1"/>
        <v>0.00855577961178662</v>
      </c>
    </row>
    <row r="105" customHeight="1" spans="1:8">
      <c r="A105" s="2">
        <v>45184</v>
      </c>
      <c r="B105" s="1">
        <v>248</v>
      </c>
      <c r="C105" s="1">
        <v>255.25</v>
      </c>
      <c r="D105" s="1">
        <v>243</v>
      </c>
      <c r="E105" s="1">
        <v>244.899994</v>
      </c>
      <c r="F105" s="1">
        <v>239.821671</v>
      </c>
      <c r="G105" s="1">
        <v>21570264</v>
      </c>
      <c r="H105">
        <f t="shared" si="1"/>
        <v>-0.00651207567283984</v>
      </c>
    </row>
    <row r="106" customHeight="1" spans="1:8">
      <c r="A106" s="2">
        <v>45187</v>
      </c>
      <c r="B106" s="1">
        <v>247</v>
      </c>
      <c r="C106" s="1">
        <v>252.75</v>
      </c>
      <c r="D106" s="1">
        <v>239.600006</v>
      </c>
      <c r="E106" s="1">
        <v>250.449997</v>
      </c>
      <c r="F106" s="1">
        <v>245.256592</v>
      </c>
      <c r="G106" s="1">
        <v>22803288</v>
      </c>
      <c r="H106">
        <f t="shared" si="1"/>
        <v>0.0224093671266488</v>
      </c>
    </row>
    <row r="107" customHeight="1" spans="1:8">
      <c r="A107" s="2">
        <v>45189</v>
      </c>
      <c r="B107" s="1">
        <v>250.350006</v>
      </c>
      <c r="C107" s="1">
        <v>256.700012</v>
      </c>
      <c r="D107" s="1">
        <v>247.850006</v>
      </c>
      <c r="E107" s="1">
        <v>254.300003</v>
      </c>
      <c r="F107" s="1">
        <v>249.026764</v>
      </c>
      <c r="G107" s="1">
        <v>18170640</v>
      </c>
      <c r="H107">
        <f t="shared" si="1"/>
        <v>0.0152553998528267</v>
      </c>
    </row>
    <row r="108" customHeight="1" spans="1:8">
      <c r="A108" s="2">
        <v>45190</v>
      </c>
      <c r="B108" s="1">
        <v>255</v>
      </c>
      <c r="C108" s="1">
        <v>264</v>
      </c>
      <c r="D108" s="1">
        <v>251.5</v>
      </c>
      <c r="E108" s="1">
        <v>259.100006</v>
      </c>
      <c r="F108" s="1">
        <v>253.727249</v>
      </c>
      <c r="G108" s="1">
        <v>28152219</v>
      </c>
      <c r="H108">
        <f t="shared" si="1"/>
        <v>0.0186994905907956</v>
      </c>
    </row>
    <row r="109" customHeight="1" spans="1:8">
      <c r="A109" s="2">
        <v>45191</v>
      </c>
      <c r="B109" s="1">
        <v>261.950012</v>
      </c>
      <c r="C109" s="1">
        <v>272</v>
      </c>
      <c r="D109" s="1">
        <v>259.350006</v>
      </c>
      <c r="E109" s="1">
        <v>270.899994</v>
      </c>
      <c r="F109" s="1">
        <v>265.282532</v>
      </c>
      <c r="G109" s="1">
        <v>28891418</v>
      </c>
      <c r="H109">
        <f t="shared" si="1"/>
        <v>0.0445355493103893</v>
      </c>
    </row>
    <row r="110" customHeight="1" spans="1:8">
      <c r="A110" s="2">
        <v>45194</v>
      </c>
      <c r="B110" s="1">
        <v>271.799988</v>
      </c>
      <c r="C110" s="1">
        <v>273.399994</v>
      </c>
      <c r="D110" s="1">
        <v>265.700012</v>
      </c>
      <c r="E110" s="1">
        <v>270.450012</v>
      </c>
      <c r="F110" s="1">
        <v>264.841888</v>
      </c>
      <c r="G110" s="1">
        <v>15387154</v>
      </c>
      <c r="H110">
        <f t="shared" si="1"/>
        <v>-0.00166241766972937</v>
      </c>
    </row>
    <row r="111" customHeight="1" spans="1:8">
      <c r="A111" s="2">
        <v>45195</v>
      </c>
      <c r="B111" s="1">
        <v>269</v>
      </c>
      <c r="C111" s="1">
        <v>272.75</v>
      </c>
      <c r="D111" s="1">
        <v>265.799988</v>
      </c>
      <c r="E111" s="1">
        <v>267.299988</v>
      </c>
      <c r="F111" s="1">
        <v>261.757172</v>
      </c>
      <c r="G111" s="1">
        <v>13775707</v>
      </c>
      <c r="H111">
        <f t="shared" si="1"/>
        <v>-0.011715749297448</v>
      </c>
    </row>
    <row r="112" customHeight="1" spans="1:8">
      <c r="A112" s="2">
        <v>45196</v>
      </c>
      <c r="B112" s="1">
        <v>268.700012</v>
      </c>
      <c r="C112" s="1">
        <v>285.950012</v>
      </c>
      <c r="D112" s="1">
        <v>267.200012</v>
      </c>
      <c r="E112" s="1">
        <v>284.350006</v>
      </c>
      <c r="F112" s="1">
        <v>278.453644</v>
      </c>
      <c r="G112" s="1">
        <v>44789295</v>
      </c>
      <c r="H112">
        <f t="shared" si="1"/>
        <v>0.0618343471138703</v>
      </c>
    </row>
    <row r="113" customHeight="1" spans="1:8">
      <c r="A113" s="2">
        <v>45197</v>
      </c>
      <c r="B113" s="1">
        <v>284.200012</v>
      </c>
      <c r="C113" s="1">
        <v>286</v>
      </c>
      <c r="D113" s="1">
        <v>279.600006</v>
      </c>
      <c r="E113" s="1">
        <v>281.299988</v>
      </c>
      <c r="F113" s="1">
        <v>275.466858</v>
      </c>
      <c r="G113" s="1">
        <v>17643718</v>
      </c>
      <c r="H113">
        <f t="shared" si="1"/>
        <v>-0.010784272964186</v>
      </c>
    </row>
    <row r="114" customHeight="1" spans="1:8">
      <c r="A114" s="2">
        <v>45198</v>
      </c>
      <c r="B114" s="1">
        <v>283.25</v>
      </c>
      <c r="C114" s="1">
        <v>291.950012</v>
      </c>
      <c r="D114" s="1">
        <v>282.799988</v>
      </c>
      <c r="E114" s="1">
        <v>287.399994</v>
      </c>
      <c r="F114" s="1">
        <v>281.440399</v>
      </c>
      <c r="G114" s="1">
        <v>23448560</v>
      </c>
      <c r="H114">
        <f t="shared" si="1"/>
        <v>0.0214533749811943</v>
      </c>
    </row>
    <row r="115" customHeight="1" spans="1:8">
      <c r="A115" s="2">
        <v>45202</v>
      </c>
      <c r="B115" s="1">
        <v>287.950012</v>
      </c>
      <c r="C115" s="1">
        <v>294.299988</v>
      </c>
      <c r="D115" s="1">
        <v>285.299988</v>
      </c>
      <c r="E115" s="1">
        <v>291.799988</v>
      </c>
      <c r="F115" s="1">
        <v>285.749146</v>
      </c>
      <c r="G115" s="1">
        <v>20802588</v>
      </c>
      <c r="H115">
        <f t="shared" si="1"/>
        <v>0.0151936153468638</v>
      </c>
    </row>
    <row r="116" customHeight="1" spans="1:8">
      <c r="A116" s="2">
        <v>45203</v>
      </c>
      <c r="B116" s="1">
        <v>291.600006</v>
      </c>
      <c r="C116" s="1">
        <v>293.450012</v>
      </c>
      <c r="D116" s="1">
        <v>280.149994</v>
      </c>
      <c r="E116" s="1">
        <v>283.149994</v>
      </c>
      <c r="F116" s="1">
        <v>277.278503</v>
      </c>
      <c r="G116" s="1">
        <v>17320364</v>
      </c>
      <c r="H116">
        <f t="shared" si="1"/>
        <v>-0.030091886966094</v>
      </c>
    </row>
    <row r="117" customHeight="1" spans="1:8">
      <c r="A117" s="2">
        <v>45204</v>
      </c>
      <c r="B117" s="1">
        <v>286.149994</v>
      </c>
      <c r="C117" s="1">
        <v>287</v>
      </c>
      <c r="D117" s="1">
        <v>277.700012</v>
      </c>
      <c r="E117" s="1">
        <v>279.299988</v>
      </c>
      <c r="F117" s="1">
        <v>273.508331</v>
      </c>
      <c r="G117" s="1">
        <v>11888870</v>
      </c>
      <c r="H117">
        <f t="shared" si="1"/>
        <v>-0.0136903449851217</v>
      </c>
    </row>
    <row r="118" customHeight="1" spans="1:8">
      <c r="A118" s="2">
        <v>45205</v>
      </c>
      <c r="B118" s="1">
        <v>280.700012</v>
      </c>
      <c r="C118" s="1">
        <v>286.799988</v>
      </c>
      <c r="D118" s="1">
        <v>278.200012</v>
      </c>
      <c r="E118" s="1">
        <v>285.5</v>
      </c>
      <c r="F118" s="1">
        <v>279.579773</v>
      </c>
      <c r="G118" s="1">
        <v>11040241</v>
      </c>
      <c r="H118">
        <f t="shared" si="1"/>
        <v>0.0219555830176522</v>
      </c>
    </row>
    <row r="119" customHeight="1" spans="1:8">
      <c r="A119" s="2">
        <v>45208</v>
      </c>
      <c r="B119" s="1">
        <v>282.25</v>
      </c>
      <c r="C119" s="1">
        <v>285.450012</v>
      </c>
      <c r="D119" s="1">
        <v>278.5</v>
      </c>
      <c r="E119" s="1">
        <v>280.399994</v>
      </c>
      <c r="F119" s="1">
        <v>274.585541</v>
      </c>
      <c r="G119" s="1">
        <v>10063388</v>
      </c>
      <c r="H119">
        <f t="shared" si="1"/>
        <v>-0.0180248279334847</v>
      </c>
    </row>
    <row r="120" customHeight="1" spans="1:8">
      <c r="A120" s="2">
        <v>45209</v>
      </c>
      <c r="B120" s="1">
        <v>282.350006</v>
      </c>
      <c r="C120" s="1">
        <v>291.649994</v>
      </c>
      <c r="D120" s="1">
        <v>279.700012</v>
      </c>
      <c r="E120" s="1">
        <v>290.899994</v>
      </c>
      <c r="F120" s="1">
        <v>284.867828</v>
      </c>
      <c r="G120" s="1">
        <v>16215694</v>
      </c>
      <c r="H120">
        <f t="shared" si="1"/>
        <v>0.0367624741175785</v>
      </c>
    </row>
    <row r="121" customHeight="1" spans="1:8">
      <c r="A121" s="2">
        <v>45210</v>
      </c>
      <c r="B121" s="1">
        <v>293</v>
      </c>
      <c r="C121" s="1">
        <v>294.25</v>
      </c>
      <c r="D121" s="1">
        <v>288.600006</v>
      </c>
      <c r="E121" s="1">
        <v>291.600006</v>
      </c>
      <c r="F121" s="1">
        <v>285.553314</v>
      </c>
      <c r="G121" s="1">
        <v>12689010</v>
      </c>
      <c r="H121">
        <f t="shared" si="1"/>
        <v>0.0024034394222261</v>
      </c>
    </row>
    <row r="122" customHeight="1" spans="1:8">
      <c r="A122" s="2">
        <v>45211</v>
      </c>
      <c r="B122" s="1">
        <v>292.899994</v>
      </c>
      <c r="C122" s="1">
        <v>296.5</v>
      </c>
      <c r="D122" s="1">
        <v>289.049988</v>
      </c>
      <c r="E122" s="1">
        <v>289.799988</v>
      </c>
      <c r="F122" s="1">
        <v>283.790619</v>
      </c>
      <c r="G122" s="1">
        <v>9982500</v>
      </c>
      <c r="H122">
        <f t="shared" si="1"/>
        <v>-0.00619204150546149</v>
      </c>
    </row>
    <row r="123" customHeight="1" spans="1:8">
      <c r="A123" s="2">
        <v>45212</v>
      </c>
      <c r="B123" s="1">
        <v>290</v>
      </c>
      <c r="C123" s="1">
        <v>296.950012</v>
      </c>
      <c r="D123" s="1">
        <v>289.149994</v>
      </c>
      <c r="E123" s="1">
        <v>293.25</v>
      </c>
      <c r="F123" s="1">
        <v>287.169098</v>
      </c>
      <c r="G123" s="1">
        <v>9635780</v>
      </c>
      <c r="H123">
        <f t="shared" si="1"/>
        <v>0.0118345246806801</v>
      </c>
    </row>
    <row r="124" customHeight="1" spans="1:8">
      <c r="A124" s="2">
        <v>45215</v>
      </c>
      <c r="B124" s="1">
        <v>294.850006</v>
      </c>
      <c r="C124" s="1">
        <v>299.200012</v>
      </c>
      <c r="D124" s="1">
        <v>292.600006</v>
      </c>
      <c r="E124" s="1">
        <v>294.049988</v>
      </c>
      <c r="F124" s="1">
        <v>287.952484</v>
      </c>
      <c r="G124" s="1">
        <v>9744816</v>
      </c>
      <c r="H124">
        <f t="shared" si="1"/>
        <v>0.00272424652112174</v>
      </c>
    </row>
    <row r="125" customHeight="1" spans="1:8">
      <c r="A125" s="2">
        <v>45216</v>
      </c>
      <c r="B125" s="1">
        <v>296.5</v>
      </c>
      <c r="C125" s="1">
        <v>297.899994</v>
      </c>
      <c r="D125" s="1">
        <v>292</v>
      </c>
      <c r="E125" s="1">
        <v>294.100006</v>
      </c>
      <c r="F125" s="1">
        <v>288.001465</v>
      </c>
      <c r="G125" s="1">
        <v>8283781</v>
      </c>
      <c r="H125">
        <f t="shared" si="1"/>
        <v>0.00017008651543433</v>
      </c>
    </row>
    <row r="126" customHeight="1" spans="1:8">
      <c r="A126" s="2">
        <v>45217</v>
      </c>
      <c r="B126" s="1">
        <v>294</v>
      </c>
      <c r="C126" s="1">
        <v>295.450012</v>
      </c>
      <c r="D126" s="1">
        <v>287.25</v>
      </c>
      <c r="E126" s="1">
        <v>289</v>
      </c>
      <c r="F126" s="1">
        <v>283.007202</v>
      </c>
      <c r="G126" s="1">
        <v>6449758</v>
      </c>
      <c r="H126">
        <f t="shared" si="1"/>
        <v>-0.0174932208458895</v>
      </c>
    </row>
    <row r="127" customHeight="1" spans="1:8">
      <c r="A127" s="2">
        <v>45218</v>
      </c>
      <c r="B127" s="1">
        <v>287.700012</v>
      </c>
      <c r="C127" s="1">
        <v>295.899994</v>
      </c>
      <c r="D127" s="1">
        <v>284.350006</v>
      </c>
      <c r="E127" s="1">
        <v>295</v>
      </c>
      <c r="F127" s="1">
        <v>288.882813</v>
      </c>
      <c r="G127" s="1">
        <v>11059767</v>
      </c>
      <c r="H127">
        <f t="shared" si="1"/>
        <v>0.0205487684464288</v>
      </c>
    </row>
    <row r="128" customHeight="1" spans="1:8">
      <c r="A128" s="2">
        <v>45219</v>
      </c>
      <c r="B128" s="1">
        <v>294.799988</v>
      </c>
      <c r="C128" s="1">
        <v>295.549988</v>
      </c>
      <c r="D128" s="1">
        <v>284.799988</v>
      </c>
      <c r="E128" s="1">
        <v>287.850006</v>
      </c>
      <c r="F128" s="1">
        <v>281.881073</v>
      </c>
      <c r="G128" s="1">
        <v>9900926</v>
      </c>
      <c r="H128">
        <f t="shared" si="1"/>
        <v>-0.0245358594931642</v>
      </c>
    </row>
    <row r="129" customHeight="1" spans="1:8">
      <c r="A129" s="2">
        <v>45222</v>
      </c>
      <c r="B129" s="1">
        <v>287.850006</v>
      </c>
      <c r="C129" s="1">
        <v>291.149994</v>
      </c>
      <c r="D129" s="1">
        <v>275.450012</v>
      </c>
      <c r="E129" s="1">
        <v>278.299988</v>
      </c>
      <c r="F129" s="1">
        <v>272.529083</v>
      </c>
      <c r="G129" s="1">
        <v>16531193</v>
      </c>
      <c r="H129">
        <f t="shared" si="1"/>
        <v>-0.0337399200220144</v>
      </c>
    </row>
    <row r="130" customHeight="1" spans="1:8">
      <c r="A130" s="2">
        <v>45224</v>
      </c>
      <c r="B130" s="1">
        <v>278.5</v>
      </c>
      <c r="C130" s="1">
        <v>283.700012</v>
      </c>
      <c r="D130" s="1">
        <v>269.5</v>
      </c>
      <c r="E130" s="1">
        <v>273.299988</v>
      </c>
      <c r="F130" s="1">
        <v>267.632782</v>
      </c>
      <c r="G130" s="1">
        <v>14751988</v>
      </c>
      <c r="H130">
        <f t="shared" si="1"/>
        <v>-0.0181295105259002</v>
      </c>
    </row>
    <row r="131" customHeight="1" spans="1:8">
      <c r="A131" s="2">
        <v>45225</v>
      </c>
      <c r="B131" s="1">
        <v>270</v>
      </c>
      <c r="C131" s="1">
        <v>272.399994</v>
      </c>
      <c r="D131" s="1">
        <v>259.450012</v>
      </c>
      <c r="E131" s="1">
        <v>265.75</v>
      </c>
      <c r="F131" s="1">
        <v>260.239319</v>
      </c>
      <c r="G131" s="1">
        <v>22159911</v>
      </c>
      <c r="H131">
        <f t="shared" ref="H131:H194" si="2">LN(F131/F130)</f>
        <v>-0.0280141591415994</v>
      </c>
    </row>
    <row r="132" customHeight="1" spans="1:8">
      <c r="A132" s="2">
        <v>45226</v>
      </c>
      <c r="B132" s="1">
        <v>267</v>
      </c>
      <c r="C132" s="1">
        <v>277.600006</v>
      </c>
      <c r="D132" s="1">
        <v>266.899994</v>
      </c>
      <c r="E132" s="1">
        <v>273.049988</v>
      </c>
      <c r="F132" s="1">
        <v>267.387939</v>
      </c>
      <c r="G132" s="1">
        <v>9403379</v>
      </c>
      <c r="H132">
        <f t="shared" si="2"/>
        <v>0.0270988935921281</v>
      </c>
    </row>
    <row r="133" customHeight="1" spans="1:8">
      <c r="A133" s="2">
        <v>45229</v>
      </c>
      <c r="B133" s="1">
        <v>275.799988</v>
      </c>
      <c r="C133" s="1">
        <v>279.549988</v>
      </c>
      <c r="D133" s="1">
        <v>268</v>
      </c>
      <c r="E133" s="1">
        <v>278.399994</v>
      </c>
      <c r="F133" s="1">
        <v>272.627014</v>
      </c>
      <c r="G133" s="1">
        <v>7839191</v>
      </c>
      <c r="H133">
        <f t="shared" si="2"/>
        <v>0.0194040529929087</v>
      </c>
    </row>
    <row r="134" customHeight="1" spans="1:8">
      <c r="A134" s="2">
        <v>45230</v>
      </c>
      <c r="B134" s="1">
        <v>279.200012</v>
      </c>
      <c r="C134" s="1">
        <v>288.850006</v>
      </c>
      <c r="D134" s="1">
        <v>277.399994</v>
      </c>
      <c r="E134" s="1">
        <v>287.600006</v>
      </c>
      <c r="F134" s="1">
        <v>281.636261</v>
      </c>
      <c r="G134" s="1">
        <v>14086055</v>
      </c>
      <c r="H134">
        <f t="shared" si="2"/>
        <v>0.0325117718182516</v>
      </c>
    </row>
    <row r="135" customHeight="1" spans="1:8">
      <c r="A135" s="2">
        <v>45231</v>
      </c>
      <c r="B135" s="1">
        <v>288.950012</v>
      </c>
      <c r="C135" s="1">
        <v>291.899994</v>
      </c>
      <c r="D135" s="1">
        <v>273.149994</v>
      </c>
      <c r="E135" s="1">
        <v>282.850006</v>
      </c>
      <c r="F135" s="1">
        <v>276.984741</v>
      </c>
      <c r="G135" s="1">
        <v>19583321</v>
      </c>
      <c r="H135">
        <f t="shared" si="2"/>
        <v>-0.016653965722299</v>
      </c>
    </row>
    <row r="136" customHeight="1" spans="1:8">
      <c r="A136" s="2">
        <v>45232</v>
      </c>
      <c r="B136" s="1">
        <v>287.100006</v>
      </c>
      <c r="C136" s="1">
        <v>307.399994</v>
      </c>
      <c r="D136" s="1">
        <v>287.100006</v>
      </c>
      <c r="E136" s="1">
        <v>302.399994</v>
      </c>
      <c r="F136" s="1">
        <v>296.129333</v>
      </c>
      <c r="G136" s="1">
        <v>58777830</v>
      </c>
      <c r="H136">
        <f t="shared" si="2"/>
        <v>0.0668338766788018</v>
      </c>
    </row>
    <row r="137" customHeight="1" spans="1:8">
      <c r="A137" s="2">
        <v>45233</v>
      </c>
      <c r="B137" s="1">
        <v>304</v>
      </c>
      <c r="C137" s="1">
        <v>306.399994</v>
      </c>
      <c r="D137" s="1">
        <v>299.700012</v>
      </c>
      <c r="E137" s="1">
        <v>303.850006</v>
      </c>
      <c r="F137" s="1">
        <v>297.549286</v>
      </c>
      <c r="G137" s="1">
        <v>14619611</v>
      </c>
      <c r="H137">
        <f t="shared" si="2"/>
        <v>0.00478358378505931</v>
      </c>
    </row>
    <row r="138" customHeight="1" spans="1:8">
      <c r="A138" s="2">
        <v>45236</v>
      </c>
      <c r="B138" s="1">
        <v>307</v>
      </c>
      <c r="C138" s="1">
        <v>307.299988</v>
      </c>
      <c r="D138" s="1">
        <v>300.5</v>
      </c>
      <c r="E138" s="1">
        <v>304.200012</v>
      </c>
      <c r="F138" s="1">
        <v>297.892029</v>
      </c>
      <c r="G138" s="1">
        <v>9262299</v>
      </c>
      <c r="H138">
        <f t="shared" si="2"/>
        <v>0.00115122356887025</v>
      </c>
    </row>
    <row r="139" customHeight="1" spans="1:8">
      <c r="A139" s="2">
        <v>45237</v>
      </c>
      <c r="B139" s="1">
        <v>304</v>
      </c>
      <c r="C139" s="1">
        <v>312.350006</v>
      </c>
      <c r="D139" s="1">
        <v>302.100006</v>
      </c>
      <c r="E139" s="1">
        <v>308.450012</v>
      </c>
      <c r="F139" s="1">
        <v>302.053894</v>
      </c>
      <c r="G139" s="1">
        <v>15973268</v>
      </c>
      <c r="H139">
        <f t="shared" si="2"/>
        <v>0.0138743563468182</v>
      </c>
    </row>
    <row r="140" customHeight="1" spans="1:8">
      <c r="A140" s="2">
        <v>45238</v>
      </c>
      <c r="B140" s="1">
        <v>311.5</v>
      </c>
      <c r="C140" s="1">
        <v>311.950012</v>
      </c>
      <c r="D140" s="1">
        <v>307.899994</v>
      </c>
      <c r="E140" s="1">
        <v>310.200012</v>
      </c>
      <c r="F140" s="1">
        <v>303.767609</v>
      </c>
      <c r="G140" s="1">
        <v>8658346</v>
      </c>
      <c r="H140">
        <f t="shared" si="2"/>
        <v>0.00565750658394263</v>
      </c>
    </row>
    <row r="141" customHeight="1" spans="1:8">
      <c r="A141" s="2">
        <v>45239</v>
      </c>
      <c r="B141" s="1">
        <v>311</v>
      </c>
      <c r="C141" s="1">
        <v>321.649994</v>
      </c>
      <c r="D141" s="1">
        <v>310.799988</v>
      </c>
      <c r="E141" s="1">
        <v>318</v>
      </c>
      <c r="F141" s="1">
        <v>311.405853</v>
      </c>
      <c r="G141" s="1">
        <v>20491696</v>
      </c>
      <c r="H141">
        <f t="shared" si="2"/>
        <v>0.0248340899934321</v>
      </c>
    </row>
    <row r="142" customHeight="1" spans="1:8">
      <c r="A142" s="2">
        <v>45240</v>
      </c>
      <c r="B142" s="1">
        <v>317.899994</v>
      </c>
      <c r="C142" s="1">
        <v>326.899994</v>
      </c>
      <c r="D142" s="1">
        <v>317.149994</v>
      </c>
      <c r="E142" s="1">
        <v>325.700012</v>
      </c>
      <c r="F142" s="1">
        <v>318.946198</v>
      </c>
      <c r="G142" s="1">
        <v>11467991</v>
      </c>
      <c r="H142">
        <f t="shared" si="2"/>
        <v>0.0239253752688841</v>
      </c>
    </row>
    <row r="143" customHeight="1" spans="1:8">
      <c r="A143" s="2">
        <v>45243</v>
      </c>
      <c r="B143" s="1">
        <v>328.299988</v>
      </c>
      <c r="C143" s="1">
        <v>345.149994</v>
      </c>
      <c r="D143" s="1">
        <v>324.200012</v>
      </c>
      <c r="E143" s="1">
        <v>333.5</v>
      </c>
      <c r="F143" s="1">
        <v>330.13208</v>
      </c>
      <c r="G143" s="1">
        <v>23410469</v>
      </c>
      <c r="H143">
        <f t="shared" si="2"/>
        <v>0.0344703865559121</v>
      </c>
    </row>
    <row r="144" customHeight="1" spans="1:8">
      <c r="A144" s="2">
        <v>45245</v>
      </c>
      <c r="B144" s="1">
        <v>336.950012</v>
      </c>
      <c r="C144" s="1">
        <v>342.350006</v>
      </c>
      <c r="D144" s="1">
        <v>327.850006</v>
      </c>
      <c r="E144" s="1">
        <v>333.850006</v>
      </c>
      <c r="F144" s="1">
        <v>330.478546</v>
      </c>
      <c r="G144" s="1">
        <v>13163544</v>
      </c>
      <c r="H144">
        <f t="shared" si="2"/>
        <v>0.00104892660859667</v>
      </c>
    </row>
    <row r="145" customHeight="1" spans="1:8">
      <c r="A145" s="2">
        <v>45246</v>
      </c>
      <c r="B145" s="1">
        <v>333.850006</v>
      </c>
      <c r="C145" s="1">
        <v>336.350006</v>
      </c>
      <c r="D145" s="1">
        <v>328.75</v>
      </c>
      <c r="E145" s="1">
        <v>330.350006</v>
      </c>
      <c r="F145" s="1">
        <v>327.013885</v>
      </c>
      <c r="G145" s="1">
        <v>7127417</v>
      </c>
      <c r="H145">
        <f t="shared" si="2"/>
        <v>-0.0105391116482534</v>
      </c>
    </row>
    <row r="146" customHeight="1" spans="1:8">
      <c r="A146" s="2">
        <v>45247</v>
      </c>
      <c r="B146" s="1">
        <v>331.049988</v>
      </c>
      <c r="C146" s="1">
        <v>341.049988</v>
      </c>
      <c r="D146" s="1">
        <v>330.600006</v>
      </c>
      <c r="E146" s="1">
        <v>339.799988</v>
      </c>
      <c r="F146" s="1">
        <v>336.368439</v>
      </c>
      <c r="G146" s="1">
        <v>10484434</v>
      </c>
      <c r="H146">
        <f t="shared" si="2"/>
        <v>0.0282044720706442</v>
      </c>
    </row>
    <row r="147" customHeight="1" spans="1:8">
      <c r="A147" s="2">
        <v>45250</v>
      </c>
      <c r="B147" s="1">
        <v>340.450012</v>
      </c>
      <c r="C147" s="1">
        <v>348</v>
      </c>
      <c r="D147" s="1">
        <v>339.049988</v>
      </c>
      <c r="E147" s="1">
        <v>346.75</v>
      </c>
      <c r="F147" s="1">
        <v>343.24826</v>
      </c>
      <c r="G147" s="1">
        <v>10306588</v>
      </c>
      <c r="H147">
        <f t="shared" si="2"/>
        <v>0.0202468716035585</v>
      </c>
    </row>
    <row r="148" customHeight="1" spans="1:8">
      <c r="A148" s="2">
        <v>45251</v>
      </c>
      <c r="B148" s="1">
        <v>349.850006</v>
      </c>
      <c r="C148" s="1">
        <v>351</v>
      </c>
      <c r="D148" s="1">
        <v>332.25</v>
      </c>
      <c r="E148" s="1">
        <v>339.100006</v>
      </c>
      <c r="F148" s="1">
        <v>335.675507</v>
      </c>
      <c r="G148" s="1">
        <v>18413395</v>
      </c>
      <c r="H148">
        <f t="shared" si="2"/>
        <v>-0.022309035096536</v>
      </c>
    </row>
    <row r="149" customHeight="1" spans="1:8">
      <c r="A149" s="2">
        <v>45252</v>
      </c>
      <c r="B149" s="1">
        <v>340.700012</v>
      </c>
      <c r="C149" s="1">
        <v>341.899994</v>
      </c>
      <c r="D149" s="1">
        <v>335.299988</v>
      </c>
      <c r="E149" s="1">
        <v>337.299988</v>
      </c>
      <c r="F149" s="1">
        <v>333.893677</v>
      </c>
      <c r="G149" s="1">
        <v>6725503</v>
      </c>
      <c r="H149">
        <f t="shared" si="2"/>
        <v>-0.00532233038426684</v>
      </c>
    </row>
    <row r="150" customHeight="1" spans="1:8">
      <c r="A150" s="2">
        <v>45253</v>
      </c>
      <c r="B150" s="1">
        <v>338.950012</v>
      </c>
      <c r="C150" s="1">
        <v>342.700012</v>
      </c>
      <c r="D150" s="1">
        <v>335.799988</v>
      </c>
      <c r="E150" s="1">
        <v>341.25</v>
      </c>
      <c r="F150" s="1">
        <v>337.803802</v>
      </c>
      <c r="G150" s="1">
        <v>7836758</v>
      </c>
      <c r="H150">
        <f t="shared" si="2"/>
        <v>0.011642649528063</v>
      </c>
    </row>
    <row r="151" customHeight="1" spans="1:8">
      <c r="A151" s="2">
        <v>45254</v>
      </c>
      <c r="B151" s="1">
        <v>342.25</v>
      </c>
      <c r="C151" s="1">
        <v>342.299988</v>
      </c>
      <c r="D151" s="1">
        <v>337.299988</v>
      </c>
      <c r="E151" s="1">
        <v>337.950012</v>
      </c>
      <c r="F151" s="1">
        <v>334.53714</v>
      </c>
      <c r="G151" s="1">
        <v>7468477</v>
      </c>
      <c r="H151">
        <f t="shared" si="2"/>
        <v>-0.00971735469605172</v>
      </c>
    </row>
    <row r="152" customHeight="1" spans="1:8">
      <c r="A152" s="2">
        <v>45258</v>
      </c>
      <c r="B152" s="1">
        <v>339</v>
      </c>
      <c r="C152" s="1">
        <v>342.399994</v>
      </c>
      <c r="D152" s="1">
        <v>331.850006</v>
      </c>
      <c r="E152" s="1">
        <v>339.049988</v>
      </c>
      <c r="F152" s="1">
        <v>335.626007</v>
      </c>
      <c r="G152" s="1">
        <v>9994686</v>
      </c>
      <c r="H152">
        <f t="shared" si="2"/>
        <v>0.00324956083617843</v>
      </c>
    </row>
    <row r="153" customHeight="1" spans="1:8">
      <c r="A153" s="2">
        <v>45259</v>
      </c>
      <c r="B153" s="1">
        <v>341.5</v>
      </c>
      <c r="C153" s="1">
        <v>346.649994</v>
      </c>
      <c r="D153" s="1">
        <v>339.25</v>
      </c>
      <c r="E153" s="1">
        <v>342.899994</v>
      </c>
      <c r="F153" s="1">
        <v>339.437134</v>
      </c>
      <c r="G153" s="1">
        <v>8756635</v>
      </c>
      <c r="H153">
        <f t="shared" si="2"/>
        <v>0.01129129190895</v>
      </c>
    </row>
    <row r="154" customHeight="1" spans="1:8">
      <c r="A154" s="2">
        <v>45260</v>
      </c>
      <c r="B154" s="1">
        <v>342.950012</v>
      </c>
      <c r="C154" s="1">
        <v>352</v>
      </c>
      <c r="D154" s="1">
        <v>338.600006</v>
      </c>
      <c r="E154" s="1">
        <v>348.700012</v>
      </c>
      <c r="F154" s="1">
        <v>345.178589</v>
      </c>
      <c r="G154" s="1">
        <v>27118028</v>
      </c>
      <c r="H154">
        <f t="shared" si="2"/>
        <v>0.0167731748325368</v>
      </c>
    </row>
    <row r="155" customHeight="1" spans="1:8">
      <c r="A155" s="2">
        <v>45261</v>
      </c>
      <c r="B155" s="1">
        <v>354.899994</v>
      </c>
      <c r="C155" s="1">
        <v>382.700012</v>
      </c>
      <c r="D155" s="1">
        <v>351.100006</v>
      </c>
      <c r="E155" s="1">
        <v>374</v>
      </c>
      <c r="F155" s="1">
        <v>370.223053</v>
      </c>
      <c r="G155" s="1">
        <v>39839613</v>
      </c>
      <c r="H155">
        <f t="shared" si="2"/>
        <v>0.0700437375730407</v>
      </c>
    </row>
    <row r="156" customHeight="1" spans="1:8">
      <c r="A156" s="2">
        <v>45264</v>
      </c>
      <c r="B156" s="1">
        <v>385.5</v>
      </c>
      <c r="C156" s="1">
        <v>394.799988</v>
      </c>
      <c r="D156" s="1">
        <v>376.149994</v>
      </c>
      <c r="E156" s="1">
        <v>389.799988</v>
      </c>
      <c r="F156" s="1">
        <v>385.863495</v>
      </c>
      <c r="G156" s="1">
        <v>26066333</v>
      </c>
      <c r="H156">
        <f t="shared" si="2"/>
        <v>0.0413779970775283</v>
      </c>
    </row>
    <row r="157" customHeight="1" spans="1:8">
      <c r="A157" s="2">
        <v>45265</v>
      </c>
      <c r="B157" s="1">
        <v>395.700012</v>
      </c>
      <c r="C157" s="1">
        <v>395.700012</v>
      </c>
      <c r="D157" s="1">
        <v>386.299988</v>
      </c>
      <c r="E157" s="1">
        <v>392.100006</v>
      </c>
      <c r="F157" s="1">
        <v>388.140289</v>
      </c>
      <c r="G157" s="1">
        <v>17979133</v>
      </c>
      <c r="H157">
        <f t="shared" si="2"/>
        <v>0.00588317683724744</v>
      </c>
    </row>
    <row r="158" customHeight="1" spans="1:8">
      <c r="A158" s="2">
        <v>45266</v>
      </c>
      <c r="B158" s="1">
        <v>392.549988</v>
      </c>
      <c r="C158" s="1">
        <v>408</v>
      </c>
      <c r="D158" s="1">
        <v>392.100006</v>
      </c>
      <c r="E158" s="1">
        <v>400.600006</v>
      </c>
      <c r="F158" s="1">
        <v>396.554443</v>
      </c>
      <c r="G158" s="1">
        <v>19441163</v>
      </c>
      <c r="H158">
        <f t="shared" si="2"/>
        <v>0.0214464967418618</v>
      </c>
    </row>
    <row r="159" customHeight="1" spans="1:8">
      <c r="A159" s="2">
        <v>45267</v>
      </c>
      <c r="B159" s="1">
        <v>401.399994</v>
      </c>
      <c r="C159" s="1">
        <v>403.25</v>
      </c>
      <c r="D159" s="1">
        <v>393</v>
      </c>
      <c r="E159" s="1">
        <v>394.600006</v>
      </c>
      <c r="F159" s="1">
        <v>390.615051</v>
      </c>
      <c r="G159" s="1">
        <v>10437035</v>
      </c>
      <c r="H159">
        <f t="shared" si="2"/>
        <v>-0.0150907898759187</v>
      </c>
    </row>
    <row r="160" customHeight="1" spans="1:8">
      <c r="A160" s="2">
        <v>45268</v>
      </c>
      <c r="B160" s="1">
        <v>396</v>
      </c>
      <c r="C160" s="1">
        <v>409.200012</v>
      </c>
      <c r="D160" s="1">
        <v>395.100006</v>
      </c>
      <c r="E160" s="1">
        <v>405.450012</v>
      </c>
      <c r="F160" s="1">
        <v>401.355469</v>
      </c>
      <c r="G160" s="1">
        <v>15781777</v>
      </c>
      <c r="H160">
        <f t="shared" si="2"/>
        <v>0.0271249402689587</v>
      </c>
    </row>
    <row r="161" customHeight="1" spans="1:8">
      <c r="A161" s="2">
        <v>45271</v>
      </c>
      <c r="B161" s="1">
        <v>407.200012</v>
      </c>
      <c r="C161" s="1">
        <v>412</v>
      </c>
      <c r="D161" s="1">
        <v>404.049988</v>
      </c>
      <c r="E161" s="1">
        <v>408.350006</v>
      </c>
      <c r="F161" s="1">
        <v>404.226166</v>
      </c>
      <c r="G161" s="1">
        <v>9038725</v>
      </c>
      <c r="H161">
        <f t="shared" si="2"/>
        <v>0.00712704715857453</v>
      </c>
    </row>
    <row r="162" customHeight="1" spans="1:8">
      <c r="A162" s="2">
        <v>45272</v>
      </c>
      <c r="B162" s="1">
        <v>412.399994</v>
      </c>
      <c r="C162" s="1">
        <v>412.399994</v>
      </c>
      <c r="D162" s="1">
        <v>403.399994</v>
      </c>
      <c r="E162" s="1">
        <v>408.200012</v>
      </c>
      <c r="F162" s="1">
        <v>404.077698</v>
      </c>
      <c r="G162" s="1">
        <v>12696174</v>
      </c>
      <c r="H162">
        <f t="shared" si="2"/>
        <v>-0.000367356901982155</v>
      </c>
    </row>
    <row r="163" customHeight="1" spans="1:8">
      <c r="A163" s="2">
        <v>45273</v>
      </c>
      <c r="B163" s="1">
        <v>410</v>
      </c>
      <c r="C163" s="1">
        <v>446.799988</v>
      </c>
      <c r="D163" s="1">
        <v>409.600006</v>
      </c>
      <c r="E163" s="1">
        <v>444.799988</v>
      </c>
      <c r="F163" s="1">
        <v>440.308075</v>
      </c>
      <c r="G163" s="1">
        <v>43470874</v>
      </c>
      <c r="H163">
        <f t="shared" si="2"/>
        <v>0.0858674711100113</v>
      </c>
    </row>
    <row r="164" customHeight="1" spans="1:8">
      <c r="A164" s="2">
        <v>45274</v>
      </c>
      <c r="B164" s="1">
        <v>447</v>
      </c>
      <c r="C164" s="1">
        <v>454.75</v>
      </c>
      <c r="D164" s="1">
        <v>434.049988</v>
      </c>
      <c r="E164" s="1">
        <v>442.100006</v>
      </c>
      <c r="F164" s="1">
        <v>437.635345</v>
      </c>
      <c r="G164" s="1">
        <v>23742544</v>
      </c>
      <c r="H164">
        <f t="shared" si="2"/>
        <v>-0.00608863440614543</v>
      </c>
    </row>
    <row r="165" customHeight="1" spans="1:8">
      <c r="A165" s="2">
        <v>45275</v>
      </c>
      <c r="B165" s="1">
        <v>443</v>
      </c>
      <c r="C165" s="1">
        <v>444.75</v>
      </c>
      <c r="D165" s="1">
        <v>423.649994</v>
      </c>
      <c r="E165" s="1">
        <v>431.850006</v>
      </c>
      <c r="F165" s="1">
        <v>427.488861</v>
      </c>
      <c r="G165" s="1">
        <v>20631949</v>
      </c>
      <c r="H165">
        <f t="shared" si="2"/>
        <v>-0.023457786058734</v>
      </c>
    </row>
    <row r="166" customHeight="1" spans="1:8">
      <c r="A166" s="2">
        <v>45278</v>
      </c>
      <c r="B166" s="1">
        <v>431.850006</v>
      </c>
      <c r="C166" s="1">
        <v>441.600006</v>
      </c>
      <c r="D166" s="1">
        <v>423.549988</v>
      </c>
      <c r="E166" s="1">
        <v>435.100006</v>
      </c>
      <c r="F166" s="1">
        <v>430.706024</v>
      </c>
      <c r="G166" s="1">
        <v>13171236</v>
      </c>
      <c r="H166">
        <f t="shared" si="2"/>
        <v>0.0074975465988074</v>
      </c>
    </row>
    <row r="167" customHeight="1" spans="1:8">
      <c r="A167" s="2">
        <v>45279</v>
      </c>
      <c r="B167" s="1">
        <v>437</v>
      </c>
      <c r="C167" s="1">
        <v>439.200012</v>
      </c>
      <c r="D167" s="1">
        <v>425.299988</v>
      </c>
      <c r="E167" s="1">
        <v>435.149994</v>
      </c>
      <c r="F167" s="1">
        <v>430.755524</v>
      </c>
      <c r="G167" s="1">
        <v>10186585</v>
      </c>
      <c r="H167">
        <f t="shared" si="2"/>
        <v>0.000114920973941024</v>
      </c>
    </row>
    <row r="168" customHeight="1" spans="1:8">
      <c r="A168" s="2">
        <v>45280</v>
      </c>
      <c r="B168" s="1">
        <v>436.850006</v>
      </c>
      <c r="C168" s="1">
        <v>439.149994</v>
      </c>
      <c r="D168" s="1">
        <v>401</v>
      </c>
      <c r="E168" s="1">
        <v>404.450012</v>
      </c>
      <c r="F168" s="1">
        <v>400.36557</v>
      </c>
      <c r="G168" s="1">
        <v>16918062</v>
      </c>
      <c r="H168">
        <f t="shared" si="2"/>
        <v>-0.0731626447369358</v>
      </c>
    </row>
    <row r="169" customHeight="1" spans="1:8">
      <c r="A169" s="2">
        <v>45281</v>
      </c>
      <c r="B169" s="1">
        <v>398</v>
      </c>
      <c r="C169" s="1">
        <v>415.399994</v>
      </c>
      <c r="D169" s="1">
        <v>389.200012</v>
      </c>
      <c r="E169" s="1">
        <v>412.200012</v>
      </c>
      <c r="F169" s="1">
        <v>408.037292</v>
      </c>
      <c r="G169" s="1">
        <v>20536948</v>
      </c>
      <c r="H169">
        <f t="shared" si="2"/>
        <v>0.0189805174552317</v>
      </c>
    </row>
    <row r="170" customHeight="1" spans="1:8">
      <c r="A170" s="2">
        <v>45282</v>
      </c>
      <c r="B170" s="1">
        <v>417</v>
      </c>
      <c r="C170" s="1">
        <v>419</v>
      </c>
      <c r="D170" s="1">
        <v>398.75</v>
      </c>
      <c r="E170" s="1">
        <v>406.600006</v>
      </c>
      <c r="F170" s="1">
        <v>402.493866</v>
      </c>
      <c r="G170" s="1">
        <v>13716584</v>
      </c>
      <c r="H170">
        <f t="shared" si="2"/>
        <v>-0.0136787151971021</v>
      </c>
    </row>
    <row r="171" customHeight="1" spans="1:8">
      <c r="A171" s="2">
        <v>45286</v>
      </c>
      <c r="B171" s="1">
        <v>408.25</v>
      </c>
      <c r="C171" s="1">
        <v>422.700012</v>
      </c>
      <c r="D171" s="1">
        <v>405.25</v>
      </c>
      <c r="E171" s="1">
        <v>419</v>
      </c>
      <c r="F171" s="1">
        <v>414.768616</v>
      </c>
      <c r="G171" s="1">
        <v>13481039</v>
      </c>
      <c r="H171">
        <f t="shared" si="2"/>
        <v>0.030040955942723</v>
      </c>
    </row>
    <row r="172" customHeight="1" spans="1:8">
      <c r="A172" s="2">
        <v>45287</v>
      </c>
      <c r="B172" s="1">
        <v>421.450012</v>
      </c>
      <c r="C172" s="1">
        <v>421.450012</v>
      </c>
      <c r="D172" s="1">
        <v>408.100006</v>
      </c>
      <c r="E172" s="1">
        <v>410.5</v>
      </c>
      <c r="F172" s="1">
        <v>406.354462</v>
      </c>
      <c r="G172" s="1">
        <v>9149448</v>
      </c>
      <c r="H172">
        <f t="shared" si="2"/>
        <v>-0.0204949751130571</v>
      </c>
    </row>
    <row r="173" customHeight="1" spans="1:8">
      <c r="A173" s="2">
        <v>45288</v>
      </c>
      <c r="B173" s="1">
        <v>413.799988</v>
      </c>
      <c r="C173" s="1">
        <v>416.899994</v>
      </c>
      <c r="D173" s="1">
        <v>407.049988</v>
      </c>
      <c r="E173" s="1">
        <v>410.25</v>
      </c>
      <c r="F173" s="1">
        <v>406.106995</v>
      </c>
      <c r="G173" s="1">
        <v>8028672</v>
      </c>
      <c r="H173">
        <f t="shared" si="2"/>
        <v>-0.000609178455225905</v>
      </c>
    </row>
    <row r="174" customHeight="1" spans="1:8">
      <c r="A174" s="2">
        <v>45289</v>
      </c>
      <c r="B174" s="1">
        <v>414</v>
      </c>
      <c r="C174" s="1">
        <v>415.450012</v>
      </c>
      <c r="D174" s="1">
        <v>406.200012</v>
      </c>
      <c r="E174" s="1">
        <v>412.850006</v>
      </c>
      <c r="F174" s="1">
        <v>408.680725</v>
      </c>
      <c r="G174" s="1">
        <v>6932668</v>
      </c>
      <c r="H174">
        <f t="shared" si="2"/>
        <v>0.00631756836038103</v>
      </c>
    </row>
    <row r="175" customHeight="1" spans="1:8">
      <c r="A175" s="2">
        <v>45292</v>
      </c>
      <c r="B175" s="1">
        <v>413.700012</v>
      </c>
      <c r="C175" s="1">
        <v>432.649994</v>
      </c>
      <c r="D175" s="1">
        <v>410.700012</v>
      </c>
      <c r="E175" s="1">
        <v>424.850006</v>
      </c>
      <c r="F175" s="1">
        <v>420.55954</v>
      </c>
      <c r="G175" s="1">
        <v>12660166</v>
      </c>
      <c r="H175">
        <f t="shared" si="2"/>
        <v>0.0286518350051121</v>
      </c>
    </row>
    <row r="176" customHeight="1" spans="1:8">
      <c r="A176" s="2">
        <v>45293</v>
      </c>
      <c r="B176" s="1">
        <v>426</v>
      </c>
      <c r="C176" s="1">
        <v>426.649994</v>
      </c>
      <c r="D176" s="1">
        <v>412</v>
      </c>
      <c r="E176" s="1">
        <v>419.700012</v>
      </c>
      <c r="F176" s="1">
        <v>415.461578</v>
      </c>
      <c r="G176" s="1">
        <v>11435302</v>
      </c>
      <c r="H176">
        <f t="shared" si="2"/>
        <v>-0.0121959244319609</v>
      </c>
    </row>
    <row r="177" customHeight="1" spans="1:8">
      <c r="A177" s="2">
        <v>45294</v>
      </c>
      <c r="B177" s="1">
        <v>421</v>
      </c>
      <c r="C177" s="1">
        <v>431.850006</v>
      </c>
      <c r="D177" s="1">
        <v>415.350006</v>
      </c>
      <c r="E177" s="1">
        <v>423.549988</v>
      </c>
      <c r="F177" s="1">
        <v>419.272675</v>
      </c>
      <c r="G177" s="1">
        <v>10747906</v>
      </c>
      <c r="H177">
        <f t="shared" si="2"/>
        <v>0.00913134561689856</v>
      </c>
    </row>
    <row r="178" customHeight="1" spans="1:8">
      <c r="A178" s="2">
        <v>45295</v>
      </c>
      <c r="B178" s="1">
        <v>426</v>
      </c>
      <c r="C178" s="1">
        <v>437.700012</v>
      </c>
      <c r="D178" s="1">
        <v>425.25</v>
      </c>
      <c r="E178" s="1">
        <v>435.799988</v>
      </c>
      <c r="F178" s="1">
        <v>431.398956</v>
      </c>
      <c r="G178" s="1">
        <v>11523818</v>
      </c>
      <c r="H178">
        <f t="shared" si="2"/>
        <v>0.0285118300085015</v>
      </c>
    </row>
    <row r="179" customHeight="1" spans="1:8">
      <c r="A179" s="2">
        <v>45296</v>
      </c>
      <c r="B179" s="1">
        <v>440</v>
      </c>
      <c r="C179" s="1">
        <v>440.149994</v>
      </c>
      <c r="D179" s="1">
        <v>428.649994</v>
      </c>
      <c r="E179" s="1">
        <v>434.299988</v>
      </c>
      <c r="F179" s="1">
        <v>429.914093</v>
      </c>
      <c r="G179" s="1">
        <v>7441404</v>
      </c>
      <c r="H179">
        <f t="shared" si="2"/>
        <v>-0.00344790891705949</v>
      </c>
    </row>
    <row r="180" customHeight="1" spans="1:8">
      <c r="A180" s="2">
        <v>45299</v>
      </c>
      <c r="B180" s="1">
        <v>435.5</v>
      </c>
      <c r="C180" s="1">
        <v>444.799988</v>
      </c>
      <c r="D180" s="1">
        <v>432.450012</v>
      </c>
      <c r="E180" s="1">
        <v>434.950012</v>
      </c>
      <c r="F180" s="1">
        <v>430.557556</v>
      </c>
      <c r="G180" s="1">
        <v>9463209</v>
      </c>
      <c r="H180">
        <f t="shared" si="2"/>
        <v>0.00149560562673094</v>
      </c>
    </row>
    <row r="181" customHeight="1" spans="1:8">
      <c r="A181" s="2">
        <v>45300</v>
      </c>
      <c r="B181" s="1">
        <v>437.5</v>
      </c>
      <c r="C181" s="1">
        <v>443.049988</v>
      </c>
      <c r="D181" s="1">
        <v>425.5</v>
      </c>
      <c r="E181" s="1">
        <v>428.799988</v>
      </c>
      <c r="F181" s="1">
        <v>424.469635</v>
      </c>
      <c r="G181" s="1">
        <v>11682652</v>
      </c>
      <c r="H181">
        <f t="shared" si="2"/>
        <v>-0.014240538654252</v>
      </c>
    </row>
    <row r="182" customHeight="1" spans="1:8">
      <c r="A182" s="2">
        <v>45301</v>
      </c>
      <c r="B182" s="1">
        <v>427.100006</v>
      </c>
      <c r="C182" s="1">
        <v>427.899994</v>
      </c>
      <c r="D182" s="1">
        <v>411.700012</v>
      </c>
      <c r="E182" s="1">
        <v>420.799988</v>
      </c>
      <c r="F182" s="1">
        <v>416.550446</v>
      </c>
      <c r="G182" s="1">
        <v>11436427</v>
      </c>
      <c r="H182">
        <f t="shared" si="2"/>
        <v>-0.0188328988595897</v>
      </c>
    </row>
    <row r="183" customHeight="1" spans="1:8">
      <c r="A183" s="2">
        <v>45302</v>
      </c>
      <c r="B183" s="1">
        <v>422</v>
      </c>
      <c r="C183" s="1">
        <v>431.600006</v>
      </c>
      <c r="D183" s="1">
        <v>419.299988</v>
      </c>
      <c r="E183" s="1">
        <v>422.899994</v>
      </c>
      <c r="F183" s="1">
        <v>418.629242</v>
      </c>
      <c r="G183" s="1">
        <v>7460083</v>
      </c>
      <c r="H183">
        <f t="shared" si="2"/>
        <v>0.00497809111696901</v>
      </c>
    </row>
    <row r="184" customHeight="1" spans="1:8">
      <c r="A184" s="2">
        <v>45303</v>
      </c>
      <c r="B184" s="1">
        <v>423.200012</v>
      </c>
      <c r="C184" s="1">
        <v>429.850006</v>
      </c>
      <c r="D184" s="1">
        <v>418.350006</v>
      </c>
      <c r="E184" s="1">
        <v>428.549988</v>
      </c>
      <c r="F184" s="1">
        <v>424.222168</v>
      </c>
      <c r="G184" s="1">
        <v>6411181</v>
      </c>
      <c r="H184">
        <f t="shared" si="2"/>
        <v>0.013271634896745</v>
      </c>
    </row>
    <row r="185" customHeight="1" spans="1:8">
      <c r="A185" s="2">
        <v>45306</v>
      </c>
      <c r="B185" s="1">
        <v>430</v>
      </c>
      <c r="C185" s="1">
        <v>444.700012</v>
      </c>
      <c r="D185" s="1">
        <v>429.75</v>
      </c>
      <c r="E185" s="1">
        <v>440.399994</v>
      </c>
      <c r="F185" s="1">
        <v>435.952515</v>
      </c>
      <c r="G185" s="1">
        <v>11016779</v>
      </c>
      <c r="H185">
        <f t="shared" si="2"/>
        <v>0.0272760277335359</v>
      </c>
    </row>
    <row r="186" customHeight="1" spans="1:8">
      <c r="A186" s="2">
        <v>45307</v>
      </c>
      <c r="B186" s="1">
        <v>442.950012</v>
      </c>
      <c r="C186" s="1">
        <v>447.799988</v>
      </c>
      <c r="D186" s="1">
        <v>430.850006</v>
      </c>
      <c r="E186" s="1">
        <v>437.950012</v>
      </c>
      <c r="F186" s="1">
        <v>433.527252</v>
      </c>
      <c r="G186" s="1">
        <v>13609749</v>
      </c>
      <c r="H186">
        <f t="shared" si="2"/>
        <v>-0.00557866757081589</v>
      </c>
    </row>
    <row r="187" customHeight="1" spans="1:8">
      <c r="A187" s="2">
        <v>45308</v>
      </c>
      <c r="B187" s="1">
        <v>432.5</v>
      </c>
      <c r="C187" s="1">
        <v>439</v>
      </c>
      <c r="D187" s="1">
        <v>424.350006</v>
      </c>
      <c r="E187" s="1">
        <v>426.399994</v>
      </c>
      <c r="F187" s="1">
        <v>422.093872</v>
      </c>
      <c r="G187" s="1">
        <v>7584545</v>
      </c>
      <c r="H187">
        <f t="shared" si="2"/>
        <v>-0.0267269245002642</v>
      </c>
    </row>
    <row r="188" customHeight="1" spans="1:8">
      <c r="A188" s="2">
        <v>45309</v>
      </c>
      <c r="B188" s="1">
        <v>424</v>
      </c>
      <c r="C188" s="1">
        <v>429.5</v>
      </c>
      <c r="D188" s="1">
        <v>411.600006</v>
      </c>
      <c r="E188" s="1">
        <v>424.299988</v>
      </c>
      <c r="F188" s="1">
        <v>420.015076</v>
      </c>
      <c r="G188" s="1">
        <v>8956008</v>
      </c>
      <c r="H188">
        <f t="shared" si="2"/>
        <v>-0.00493712892502016</v>
      </c>
    </row>
    <row r="189" customHeight="1" spans="1:8">
      <c r="A189" s="2">
        <v>45310</v>
      </c>
      <c r="B189" s="1">
        <v>434</v>
      </c>
      <c r="C189" s="1">
        <v>453.850006</v>
      </c>
      <c r="D189" s="1">
        <v>429.25</v>
      </c>
      <c r="E189" s="1">
        <v>451.600006</v>
      </c>
      <c r="F189" s="1">
        <v>447.039398</v>
      </c>
      <c r="G189" s="1">
        <v>22121350</v>
      </c>
      <c r="H189">
        <f t="shared" si="2"/>
        <v>0.0623561235607518</v>
      </c>
    </row>
    <row r="190" customHeight="1" spans="1:8">
      <c r="A190" s="2">
        <v>45314</v>
      </c>
      <c r="B190" s="1">
        <v>482</v>
      </c>
      <c r="C190" s="1">
        <v>482</v>
      </c>
      <c r="D190" s="1">
        <v>416.200012</v>
      </c>
      <c r="E190" s="1">
        <v>434.75</v>
      </c>
      <c r="F190" s="1">
        <v>430.359558</v>
      </c>
      <c r="G190" s="1">
        <v>39365502</v>
      </c>
      <c r="H190">
        <f t="shared" si="2"/>
        <v>-0.0380256887539849</v>
      </c>
    </row>
    <row r="191" customHeight="1" spans="1:8">
      <c r="A191" s="2">
        <v>45315</v>
      </c>
      <c r="B191" s="1">
        <v>439.950012</v>
      </c>
      <c r="C191" s="1">
        <v>473.25</v>
      </c>
      <c r="D191" s="1">
        <v>435.5</v>
      </c>
      <c r="E191" s="1">
        <v>467.5</v>
      </c>
      <c r="F191" s="1">
        <v>462.778839</v>
      </c>
      <c r="G191" s="1">
        <v>35198592</v>
      </c>
      <c r="H191">
        <f t="shared" si="2"/>
        <v>0.0726282297412997</v>
      </c>
    </row>
    <row r="192" customHeight="1" spans="1:8">
      <c r="A192" s="2">
        <v>45316</v>
      </c>
      <c r="B192" s="1">
        <v>474</v>
      </c>
      <c r="C192" s="1">
        <v>474.899994</v>
      </c>
      <c r="D192" s="1">
        <v>462.549988</v>
      </c>
      <c r="E192" s="1">
        <v>470.149994</v>
      </c>
      <c r="F192" s="1">
        <v>465.402069</v>
      </c>
      <c r="G192" s="1">
        <v>12311262</v>
      </c>
      <c r="H192">
        <f t="shared" si="2"/>
        <v>0.00565242607711291</v>
      </c>
    </row>
    <row r="193" customHeight="1" spans="1:8">
      <c r="A193" s="2">
        <v>45320</v>
      </c>
      <c r="B193" s="1">
        <v>477.200012</v>
      </c>
      <c r="C193" s="1">
        <v>505.600006</v>
      </c>
      <c r="D193" s="1">
        <v>472.5</v>
      </c>
      <c r="E193" s="1">
        <v>499.700012</v>
      </c>
      <c r="F193" s="1">
        <v>494.653656</v>
      </c>
      <c r="G193" s="1">
        <v>27272127</v>
      </c>
      <c r="H193">
        <f t="shared" si="2"/>
        <v>0.0609561363300526</v>
      </c>
    </row>
    <row r="194" customHeight="1" spans="1:8">
      <c r="A194" s="2">
        <v>45321</v>
      </c>
      <c r="B194" s="1">
        <v>504</v>
      </c>
      <c r="C194" s="1">
        <v>511.799988</v>
      </c>
      <c r="D194" s="1">
        <v>488.450012</v>
      </c>
      <c r="E194" s="1">
        <v>492.049988</v>
      </c>
      <c r="F194" s="1">
        <v>487.080902</v>
      </c>
      <c r="G194" s="1">
        <v>17607741</v>
      </c>
      <c r="H194">
        <f t="shared" si="2"/>
        <v>-0.0154276003375791</v>
      </c>
    </row>
    <row r="195" customHeight="1" spans="1:8">
      <c r="A195" s="2">
        <v>45322</v>
      </c>
      <c r="B195" s="1">
        <v>492.049988</v>
      </c>
      <c r="C195" s="1">
        <v>501</v>
      </c>
      <c r="D195" s="1">
        <v>484</v>
      </c>
      <c r="E195" s="1">
        <v>499.049988</v>
      </c>
      <c r="F195" s="1">
        <v>494.010193</v>
      </c>
      <c r="G195" s="1">
        <v>11483576</v>
      </c>
      <c r="H195">
        <f t="shared" ref="H195:H247" si="3">LN(F195/F194)</f>
        <v>0.0141259180893476</v>
      </c>
    </row>
    <row r="196" customHeight="1" spans="1:8">
      <c r="A196" s="2">
        <v>45323</v>
      </c>
      <c r="B196" s="1">
        <v>503.450012</v>
      </c>
      <c r="C196" s="1">
        <v>505.799988</v>
      </c>
      <c r="D196" s="1">
        <v>487.450012</v>
      </c>
      <c r="E196" s="1">
        <v>494.25</v>
      </c>
      <c r="F196" s="1">
        <v>489.258698</v>
      </c>
      <c r="G196" s="1">
        <v>13618703</v>
      </c>
      <c r="H196">
        <f t="shared" si="3"/>
        <v>-0.00966476622814915</v>
      </c>
    </row>
    <row r="197" customHeight="1" spans="1:8">
      <c r="A197" s="2">
        <v>45324</v>
      </c>
      <c r="B197" s="1">
        <v>500</v>
      </c>
      <c r="C197" s="1">
        <v>513.799988</v>
      </c>
      <c r="D197" s="1">
        <v>494</v>
      </c>
      <c r="E197" s="1">
        <v>496.899994</v>
      </c>
      <c r="F197" s="1">
        <v>491.881927</v>
      </c>
      <c r="G197" s="1">
        <v>14700875</v>
      </c>
      <c r="H197">
        <f t="shared" si="3"/>
        <v>0.00534731756861448</v>
      </c>
    </row>
    <row r="198" customHeight="1" spans="1:8">
      <c r="A198" s="2">
        <v>45327</v>
      </c>
      <c r="B198" s="1">
        <v>499.5</v>
      </c>
      <c r="C198" s="1">
        <v>510.850006</v>
      </c>
      <c r="D198" s="1">
        <v>494.799988</v>
      </c>
      <c r="E198" s="1">
        <v>499.899994</v>
      </c>
      <c r="F198" s="1">
        <v>494.851624</v>
      </c>
      <c r="G198" s="1">
        <v>10632549</v>
      </c>
      <c r="H198">
        <f t="shared" si="3"/>
        <v>0.00601926622112449</v>
      </c>
    </row>
    <row r="199" customHeight="1" spans="1:8">
      <c r="A199" s="2">
        <v>45328</v>
      </c>
      <c r="B199" s="1">
        <v>502.149994</v>
      </c>
      <c r="C199" s="1">
        <v>504.950012</v>
      </c>
      <c r="D199" s="1">
        <v>490.649994</v>
      </c>
      <c r="E199" s="1">
        <v>502.950012</v>
      </c>
      <c r="F199" s="1">
        <v>497.87085</v>
      </c>
      <c r="G199" s="1">
        <v>9819635</v>
      </c>
      <c r="H199">
        <f t="shared" si="3"/>
        <v>0.00608273790162839</v>
      </c>
    </row>
    <row r="200" customHeight="1" spans="1:8">
      <c r="A200" s="2">
        <v>45329</v>
      </c>
      <c r="B200" s="1">
        <v>499.200012</v>
      </c>
      <c r="C200" s="1">
        <v>511.75</v>
      </c>
      <c r="D200" s="1">
        <v>498.200012</v>
      </c>
      <c r="E200" s="1">
        <v>509</v>
      </c>
      <c r="F200" s="1">
        <v>503.859741</v>
      </c>
      <c r="G200" s="1">
        <v>8628913</v>
      </c>
      <c r="H200">
        <f t="shared" si="3"/>
        <v>0.0119572316328804</v>
      </c>
    </row>
    <row r="201" customHeight="1" spans="1:8">
      <c r="A201" s="2">
        <v>45330</v>
      </c>
      <c r="B201" s="1">
        <v>512.549988</v>
      </c>
      <c r="C201" s="1">
        <v>524</v>
      </c>
      <c r="D201" s="1">
        <v>505.5</v>
      </c>
      <c r="E201" s="1">
        <v>509.850006</v>
      </c>
      <c r="F201" s="1">
        <v>504.701141</v>
      </c>
      <c r="G201" s="1">
        <v>13436922</v>
      </c>
      <c r="H201">
        <f t="shared" si="3"/>
        <v>0.00166851641823066</v>
      </c>
    </row>
    <row r="202" customHeight="1" spans="1:8">
      <c r="A202" s="2">
        <v>45331</v>
      </c>
      <c r="B202" s="1">
        <v>503</v>
      </c>
      <c r="C202" s="1">
        <v>505.850006</v>
      </c>
      <c r="D202" s="1">
        <v>463.299988</v>
      </c>
      <c r="E202" s="1">
        <v>482.399994</v>
      </c>
      <c r="F202" s="1">
        <v>477.528351</v>
      </c>
      <c r="G202" s="1">
        <v>24572692</v>
      </c>
      <c r="H202">
        <f t="shared" si="3"/>
        <v>-0.0553429221124021</v>
      </c>
    </row>
    <row r="203" customHeight="1" spans="1:8">
      <c r="A203" s="2">
        <v>45334</v>
      </c>
      <c r="B203" s="1">
        <v>482.399994</v>
      </c>
      <c r="C203" s="1">
        <v>488.75</v>
      </c>
      <c r="D203" s="1">
        <v>449.100006</v>
      </c>
      <c r="E203" s="1">
        <v>453.549988</v>
      </c>
      <c r="F203" s="1">
        <v>448.969696</v>
      </c>
      <c r="G203" s="1">
        <v>23580970</v>
      </c>
      <c r="H203">
        <f t="shared" si="3"/>
        <v>-0.0616681387205656</v>
      </c>
    </row>
    <row r="204" customHeight="1" spans="1:8">
      <c r="A204" s="2">
        <v>45335</v>
      </c>
      <c r="B204" s="1">
        <v>449.549988</v>
      </c>
      <c r="C204" s="1">
        <v>468.25</v>
      </c>
      <c r="D204" s="1">
        <v>446</v>
      </c>
      <c r="E204" s="1">
        <v>464.450012</v>
      </c>
      <c r="F204" s="1">
        <v>459.759644</v>
      </c>
      <c r="G204" s="1">
        <v>14626501</v>
      </c>
      <c r="H204">
        <f t="shared" si="3"/>
        <v>0.0237484466224981</v>
      </c>
    </row>
    <row r="205" customHeight="1" spans="1:8">
      <c r="A205" s="2">
        <v>45336</v>
      </c>
      <c r="B205" s="1">
        <v>457</v>
      </c>
      <c r="C205" s="1">
        <v>484.700012</v>
      </c>
      <c r="D205" s="1">
        <v>453.149994</v>
      </c>
      <c r="E205" s="1">
        <v>481.600006</v>
      </c>
      <c r="F205" s="1">
        <v>476.73645</v>
      </c>
      <c r="G205" s="1">
        <v>9168453</v>
      </c>
      <c r="H205">
        <f t="shared" si="3"/>
        <v>0.036259982589861</v>
      </c>
    </row>
    <row r="206" customHeight="1" spans="1:8">
      <c r="A206" s="2">
        <v>45337</v>
      </c>
      <c r="B206" s="1">
        <v>485.950012</v>
      </c>
      <c r="C206" s="1">
        <v>489.399994</v>
      </c>
      <c r="D206" s="1">
        <v>479.350006</v>
      </c>
      <c r="E206" s="1">
        <v>483.350006</v>
      </c>
      <c r="F206" s="1">
        <v>478.468781</v>
      </c>
      <c r="G206" s="1">
        <v>7358984</v>
      </c>
      <c r="H206">
        <f t="shared" si="3"/>
        <v>0.00362714282337422</v>
      </c>
    </row>
    <row r="207" customHeight="1" spans="1:8">
      <c r="A207" s="2">
        <v>45338</v>
      </c>
      <c r="B207" s="1">
        <v>486.899994</v>
      </c>
      <c r="C207" s="1">
        <v>486.950012</v>
      </c>
      <c r="D207" s="1">
        <v>468.049988</v>
      </c>
      <c r="E207" s="1">
        <v>473.649994</v>
      </c>
      <c r="F207" s="1">
        <v>468.86673</v>
      </c>
      <c r="G207" s="1">
        <v>8695716</v>
      </c>
      <c r="H207">
        <f t="shared" si="3"/>
        <v>-0.0202723950120958</v>
      </c>
    </row>
    <row r="208" customHeight="1" spans="1:8">
      <c r="A208" s="2">
        <v>45341</v>
      </c>
      <c r="B208" s="1">
        <v>475</v>
      </c>
      <c r="C208" s="1">
        <v>480.649994</v>
      </c>
      <c r="D208" s="1">
        <v>466.5</v>
      </c>
      <c r="E208" s="1">
        <v>468.100006</v>
      </c>
      <c r="F208" s="1">
        <v>463.372772</v>
      </c>
      <c r="G208" s="1">
        <v>6309404</v>
      </c>
      <c r="H208">
        <f t="shared" si="3"/>
        <v>-0.0117867170246554</v>
      </c>
    </row>
    <row r="209" customHeight="1" spans="1:8">
      <c r="A209" s="2">
        <v>45342</v>
      </c>
      <c r="B209" s="1">
        <v>468.100006</v>
      </c>
      <c r="C209" s="1">
        <v>474.399994</v>
      </c>
      <c r="D209" s="1">
        <v>463</v>
      </c>
      <c r="E209" s="1">
        <v>467.200012</v>
      </c>
      <c r="F209" s="1">
        <v>462.481873</v>
      </c>
      <c r="G209" s="1">
        <v>8232269</v>
      </c>
      <c r="H209">
        <f t="shared" si="3"/>
        <v>-0.001924490587755</v>
      </c>
    </row>
    <row r="210" customHeight="1" spans="1:8">
      <c r="A210" s="2">
        <v>45343</v>
      </c>
      <c r="B210" s="1">
        <v>467.75</v>
      </c>
      <c r="C210" s="1">
        <v>473.700012</v>
      </c>
      <c r="D210" s="1">
        <v>450.75</v>
      </c>
      <c r="E210" s="1">
        <v>454</v>
      </c>
      <c r="F210" s="1">
        <v>449.415161</v>
      </c>
      <c r="G210" s="1">
        <v>6738300</v>
      </c>
      <c r="H210">
        <f t="shared" si="3"/>
        <v>-0.028660267396133</v>
      </c>
    </row>
    <row r="211" customHeight="1" spans="1:8">
      <c r="A211" s="2">
        <v>45344</v>
      </c>
      <c r="B211" s="1">
        <v>455</v>
      </c>
      <c r="C211" s="1">
        <v>463.649994</v>
      </c>
      <c r="D211" s="1">
        <v>441.350006</v>
      </c>
      <c r="E211" s="1">
        <v>461.549988</v>
      </c>
      <c r="F211" s="1">
        <v>456.888916</v>
      </c>
      <c r="G211" s="1">
        <v>9483457</v>
      </c>
      <c r="H211">
        <f t="shared" si="3"/>
        <v>0.0164931938625538</v>
      </c>
    </row>
    <row r="212" customHeight="1" spans="1:8">
      <c r="A212" s="2">
        <v>45345</v>
      </c>
      <c r="B212" s="1">
        <v>462.100006</v>
      </c>
      <c r="C212" s="1">
        <v>468.649994</v>
      </c>
      <c r="D212" s="1">
        <v>459.049988</v>
      </c>
      <c r="E212" s="1">
        <v>463.950012</v>
      </c>
      <c r="F212" s="1">
        <v>459.264709</v>
      </c>
      <c r="G212" s="1">
        <v>7543070</v>
      </c>
      <c r="H212">
        <f t="shared" si="3"/>
        <v>0.00518646275206085</v>
      </c>
    </row>
    <row r="213" customHeight="1" spans="1:8">
      <c r="A213" s="2">
        <v>45348</v>
      </c>
      <c r="B213" s="1">
        <v>463</v>
      </c>
      <c r="C213" s="1">
        <v>467.200012</v>
      </c>
      <c r="D213" s="1">
        <v>458.549988</v>
      </c>
      <c r="E213" s="1">
        <v>459.5</v>
      </c>
      <c r="F213" s="1">
        <v>454.859619</v>
      </c>
      <c r="G213" s="1">
        <v>5906306</v>
      </c>
      <c r="H213">
        <f t="shared" si="3"/>
        <v>-0.00963791021381193</v>
      </c>
    </row>
    <row r="214" customHeight="1" spans="1:8">
      <c r="A214" s="2">
        <v>45349</v>
      </c>
      <c r="B214" s="1">
        <v>458.5</v>
      </c>
      <c r="C214" s="1">
        <v>460.049988</v>
      </c>
      <c r="D214" s="1">
        <v>436.850006</v>
      </c>
      <c r="E214" s="1">
        <v>443.200012</v>
      </c>
      <c r="F214" s="1">
        <v>438.724243</v>
      </c>
      <c r="G214" s="1">
        <v>11612298</v>
      </c>
      <c r="H214">
        <f t="shared" si="3"/>
        <v>-0.0361177740318102</v>
      </c>
    </row>
    <row r="215" customHeight="1" spans="1:8">
      <c r="A215" s="2">
        <v>45350</v>
      </c>
      <c r="B215" s="1">
        <v>446.049988</v>
      </c>
      <c r="C215" s="1">
        <v>446.299988</v>
      </c>
      <c r="D215" s="1">
        <v>424.600006</v>
      </c>
      <c r="E215" s="1">
        <v>426.600006</v>
      </c>
      <c r="F215" s="1">
        <v>422.29187</v>
      </c>
      <c r="G215" s="1">
        <v>10456948</v>
      </c>
      <c r="H215">
        <f t="shared" si="3"/>
        <v>-0.0381743576059477</v>
      </c>
    </row>
    <row r="216" customHeight="1" spans="1:8">
      <c r="A216" s="2">
        <v>45351</v>
      </c>
      <c r="B216" s="1">
        <v>429.200012</v>
      </c>
      <c r="C216" s="1">
        <v>445</v>
      </c>
      <c r="D216" s="1">
        <v>424.850006</v>
      </c>
      <c r="E216" s="1">
        <v>442.049988</v>
      </c>
      <c r="F216" s="1">
        <v>437.585846</v>
      </c>
      <c r="G216" s="1">
        <v>17584650</v>
      </c>
      <c r="H216">
        <f t="shared" si="3"/>
        <v>0.0355761959399342</v>
      </c>
    </row>
    <row r="217" customHeight="1" spans="1:8">
      <c r="A217" s="2">
        <v>45352</v>
      </c>
      <c r="B217" s="1">
        <v>446.350006</v>
      </c>
      <c r="C217" s="1">
        <v>462.5</v>
      </c>
      <c r="D217" s="1">
        <v>444.350006</v>
      </c>
      <c r="E217" s="1">
        <v>459.649994</v>
      </c>
      <c r="F217" s="1">
        <v>455.008087</v>
      </c>
      <c r="G217" s="1">
        <v>9312316</v>
      </c>
      <c r="H217">
        <f t="shared" si="3"/>
        <v>0.0390422864416486</v>
      </c>
    </row>
    <row r="218" customHeight="1" spans="1:8">
      <c r="A218" s="2">
        <v>45355</v>
      </c>
      <c r="B218" s="1">
        <v>464.799988</v>
      </c>
      <c r="C218" s="1">
        <v>469</v>
      </c>
      <c r="D218" s="1">
        <v>453</v>
      </c>
      <c r="E218" s="1">
        <v>464.950012</v>
      </c>
      <c r="F218" s="1">
        <v>460.254608</v>
      </c>
      <c r="G218" s="1">
        <v>8549034</v>
      </c>
      <c r="H218">
        <f t="shared" si="3"/>
        <v>0.0114646395937202</v>
      </c>
    </row>
    <row r="219" customHeight="1" spans="1:8">
      <c r="A219" s="2">
        <v>45356</v>
      </c>
      <c r="B219" s="1">
        <v>464</v>
      </c>
      <c r="C219" s="1">
        <v>470</v>
      </c>
      <c r="D219" s="1">
        <v>457.799988</v>
      </c>
      <c r="E219" s="1">
        <v>464.950012</v>
      </c>
      <c r="F219" s="1">
        <v>460.254608</v>
      </c>
      <c r="G219" s="1">
        <v>10459135</v>
      </c>
      <c r="H219">
        <f t="shared" si="3"/>
        <v>0</v>
      </c>
    </row>
    <row r="220" customHeight="1" spans="1:8">
      <c r="A220" s="2">
        <v>45357</v>
      </c>
      <c r="B220" s="1">
        <v>471</v>
      </c>
      <c r="C220" s="1">
        <v>481</v>
      </c>
      <c r="D220" s="1">
        <v>463</v>
      </c>
      <c r="E220" s="1">
        <v>469.600006</v>
      </c>
      <c r="F220" s="1">
        <v>464.857635</v>
      </c>
      <c r="G220" s="1">
        <v>20162210</v>
      </c>
      <c r="H220">
        <f t="shared" si="3"/>
        <v>0.00995136540700251</v>
      </c>
    </row>
    <row r="221" customHeight="1" spans="1:8">
      <c r="A221" s="2">
        <v>45358</v>
      </c>
      <c r="B221" s="1">
        <v>471.799988</v>
      </c>
      <c r="C221" s="1">
        <v>479</v>
      </c>
      <c r="D221" s="1">
        <v>470.200012</v>
      </c>
      <c r="E221" s="1">
        <v>472.899994</v>
      </c>
      <c r="F221" s="1">
        <v>468.124298</v>
      </c>
      <c r="G221" s="1">
        <v>7147710</v>
      </c>
      <c r="H221">
        <f t="shared" si="3"/>
        <v>0.00700265725079587</v>
      </c>
    </row>
    <row r="222" customHeight="1" spans="1:8">
      <c r="A222" s="2">
        <v>45362</v>
      </c>
      <c r="B222" s="1">
        <v>474.450012</v>
      </c>
      <c r="C222" s="1">
        <v>487.399994</v>
      </c>
      <c r="D222" s="1">
        <v>470.25</v>
      </c>
      <c r="E222" s="1">
        <v>484.149994</v>
      </c>
      <c r="F222" s="1">
        <v>479.260681</v>
      </c>
      <c r="G222" s="1">
        <v>15406212</v>
      </c>
      <c r="H222">
        <f t="shared" si="3"/>
        <v>0.0235108139131357</v>
      </c>
    </row>
    <row r="223" customHeight="1" spans="1:8">
      <c r="A223" s="2">
        <v>45363</v>
      </c>
      <c r="B223" s="1">
        <v>484.950012</v>
      </c>
      <c r="C223" s="1">
        <v>492.100006</v>
      </c>
      <c r="D223" s="1">
        <v>474.850006</v>
      </c>
      <c r="E223" s="1">
        <v>483.5</v>
      </c>
      <c r="F223" s="1">
        <v>478.617249</v>
      </c>
      <c r="G223" s="1">
        <v>19398756</v>
      </c>
      <c r="H223">
        <f t="shared" si="3"/>
        <v>-0.00134345322430737</v>
      </c>
    </row>
    <row r="224" customHeight="1" spans="1:8">
      <c r="A224" s="2">
        <v>45364</v>
      </c>
      <c r="B224" s="1">
        <v>483</v>
      </c>
      <c r="C224" s="1">
        <v>485.700012</v>
      </c>
      <c r="D224" s="1">
        <v>441.5</v>
      </c>
      <c r="E224" s="1">
        <v>448.5</v>
      </c>
      <c r="F224" s="1">
        <v>443.970703</v>
      </c>
      <c r="G224" s="1">
        <v>22269570</v>
      </c>
      <c r="H224">
        <f t="shared" si="3"/>
        <v>-0.0751426393387868</v>
      </c>
    </row>
    <row r="225" customHeight="1" spans="1:8">
      <c r="A225" s="2">
        <v>45365</v>
      </c>
      <c r="B225" s="1">
        <v>448</v>
      </c>
      <c r="C225" s="1">
        <v>467.700012</v>
      </c>
      <c r="D225" s="1">
        <v>443.549988</v>
      </c>
      <c r="E225" s="1">
        <v>464.299988</v>
      </c>
      <c r="F225" s="1">
        <v>459.611145</v>
      </c>
      <c r="G225" s="1">
        <v>14650115</v>
      </c>
      <c r="H225">
        <f t="shared" si="3"/>
        <v>0.0346222190069133</v>
      </c>
    </row>
    <row r="226" customHeight="1" spans="1:8">
      <c r="A226" s="2">
        <v>45366</v>
      </c>
      <c r="B226" s="1">
        <v>464.950012</v>
      </c>
      <c r="C226" s="1">
        <v>466.5</v>
      </c>
      <c r="D226" s="1">
        <v>430.350006</v>
      </c>
      <c r="E226" s="1">
        <v>446.700012</v>
      </c>
      <c r="F226" s="1">
        <v>442.188904</v>
      </c>
      <c r="G226" s="1">
        <v>32430198</v>
      </c>
      <c r="H226">
        <f t="shared" si="3"/>
        <v>-0.0386436196375572</v>
      </c>
    </row>
    <row r="227" customHeight="1" spans="1:8">
      <c r="A227" s="2">
        <v>45369</v>
      </c>
      <c r="B227" s="1">
        <v>441</v>
      </c>
      <c r="C227" s="1">
        <v>454.700012</v>
      </c>
      <c r="D227" s="1">
        <v>433.649994</v>
      </c>
      <c r="E227" s="1">
        <v>436.25</v>
      </c>
      <c r="F227" s="1">
        <v>431.844421</v>
      </c>
      <c r="G227" s="1">
        <v>9735909</v>
      </c>
      <c r="H227">
        <f t="shared" si="3"/>
        <v>-0.023671788585005</v>
      </c>
    </row>
    <row r="228" customHeight="1" spans="1:8">
      <c r="A228" s="2">
        <v>45370</v>
      </c>
      <c r="B228" s="1">
        <v>434.100006</v>
      </c>
      <c r="C228" s="1">
        <v>438.549988</v>
      </c>
      <c r="D228" s="1">
        <v>419.549988</v>
      </c>
      <c r="E228" s="1">
        <v>429.049988</v>
      </c>
      <c r="F228" s="1">
        <v>424.717102</v>
      </c>
      <c r="G228" s="1">
        <v>20288936</v>
      </c>
      <c r="H228">
        <f t="shared" si="3"/>
        <v>-0.0166420818720417</v>
      </c>
    </row>
    <row r="229" customHeight="1" spans="1:8">
      <c r="A229" s="2">
        <v>45371</v>
      </c>
      <c r="B229" s="1">
        <v>432.049988</v>
      </c>
      <c r="C229" s="1">
        <v>434.350006</v>
      </c>
      <c r="D229" s="1">
        <v>414.549988</v>
      </c>
      <c r="E229" s="1">
        <v>423</v>
      </c>
      <c r="F229" s="1">
        <v>418.728241</v>
      </c>
      <c r="G229" s="1">
        <v>14832362</v>
      </c>
      <c r="H229">
        <f t="shared" si="3"/>
        <v>-0.0142011849350738</v>
      </c>
    </row>
    <row r="230" customHeight="1" spans="1:8">
      <c r="A230" s="2">
        <v>45372</v>
      </c>
      <c r="B230" s="1">
        <v>430</v>
      </c>
      <c r="C230" s="1">
        <v>452.450012</v>
      </c>
      <c r="D230" s="1">
        <v>430</v>
      </c>
      <c r="E230" s="1">
        <v>450.25</v>
      </c>
      <c r="F230" s="1">
        <v>445.703033</v>
      </c>
      <c r="G230" s="1">
        <v>18429233</v>
      </c>
      <c r="H230">
        <f t="shared" si="3"/>
        <v>0.0624307649569872</v>
      </c>
    </row>
    <row r="231" customHeight="1" spans="1:8">
      <c r="A231" s="2">
        <v>45373</v>
      </c>
      <c r="B231" s="1">
        <v>447.950012</v>
      </c>
      <c r="C231" s="1">
        <v>464.75</v>
      </c>
      <c r="D231" s="1">
        <v>444</v>
      </c>
      <c r="E231" s="1">
        <v>460.100006</v>
      </c>
      <c r="F231" s="1">
        <v>455.453583</v>
      </c>
      <c r="G231" s="1">
        <v>12531582</v>
      </c>
      <c r="H231">
        <f t="shared" si="3"/>
        <v>0.0216409231494962</v>
      </c>
    </row>
    <row r="232" customHeight="1" spans="1:8">
      <c r="A232" s="2">
        <v>45377</v>
      </c>
      <c r="B232" s="1">
        <v>455.200012</v>
      </c>
      <c r="C232" s="1">
        <v>462.950012</v>
      </c>
      <c r="D232" s="1">
        <v>453.5</v>
      </c>
      <c r="E232" s="1">
        <v>461.399994</v>
      </c>
      <c r="F232" s="1">
        <v>456.740417</v>
      </c>
      <c r="G232" s="1">
        <v>10475524</v>
      </c>
      <c r="H232">
        <f t="shared" si="3"/>
        <v>0.00282140609044887</v>
      </c>
    </row>
    <row r="233" customHeight="1" spans="1:8">
      <c r="A233" s="2">
        <v>45378</v>
      </c>
      <c r="B233" s="1">
        <v>463</v>
      </c>
      <c r="C233" s="1">
        <v>466.549988</v>
      </c>
      <c r="D233" s="1">
        <v>440.799988</v>
      </c>
      <c r="E233" s="1">
        <v>445.600006</v>
      </c>
      <c r="F233" s="1">
        <v>441.100006</v>
      </c>
      <c r="G233" s="1">
        <v>28138339</v>
      </c>
      <c r="H233">
        <f t="shared" si="3"/>
        <v>-0.0348435934818515</v>
      </c>
    </row>
    <row r="234" customHeight="1" spans="1:8">
      <c r="A234" s="2">
        <v>45379</v>
      </c>
      <c r="B234" s="1">
        <v>446</v>
      </c>
      <c r="C234" s="1">
        <v>455.600006</v>
      </c>
      <c r="D234" s="1">
        <v>445</v>
      </c>
      <c r="E234" s="1">
        <v>451</v>
      </c>
      <c r="F234" s="1">
        <v>451</v>
      </c>
      <c r="G234" s="1">
        <v>12637899</v>
      </c>
      <c r="H234">
        <f t="shared" si="3"/>
        <v>0.0221957187894266</v>
      </c>
    </row>
    <row r="235" customHeight="1" spans="1:8">
      <c r="A235" s="2">
        <v>45383</v>
      </c>
      <c r="B235" s="1">
        <v>453</v>
      </c>
      <c r="C235" s="1">
        <v>468.350006</v>
      </c>
      <c r="D235" s="1">
        <v>453</v>
      </c>
      <c r="E235" s="1">
        <v>460.549988</v>
      </c>
      <c r="F235" s="1">
        <v>460.549988</v>
      </c>
      <c r="G235" s="1">
        <v>11296547</v>
      </c>
      <c r="H235">
        <f t="shared" si="3"/>
        <v>0.0209540618757631</v>
      </c>
    </row>
    <row r="236" customHeight="1" spans="1:8">
      <c r="A236" s="2">
        <v>45384</v>
      </c>
      <c r="B236" s="1">
        <v>461.899994</v>
      </c>
      <c r="C236" s="1">
        <v>465.899994</v>
      </c>
      <c r="D236" s="1">
        <v>452.450012</v>
      </c>
      <c r="E236" s="1">
        <v>463.799988</v>
      </c>
      <c r="F236" s="1">
        <v>463.799988</v>
      </c>
      <c r="G236" s="1">
        <v>9639474</v>
      </c>
      <c r="H236">
        <f t="shared" si="3"/>
        <v>0.00703199756976827</v>
      </c>
    </row>
    <row r="237" customHeight="1" spans="1:8">
      <c r="A237" s="2">
        <v>45385</v>
      </c>
      <c r="B237" s="1">
        <v>459.049988</v>
      </c>
      <c r="C237" s="1">
        <v>475.200012</v>
      </c>
      <c r="D237" s="1">
        <v>459.049988</v>
      </c>
      <c r="E237" s="1">
        <v>474.049988</v>
      </c>
      <c r="F237" s="1">
        <v>474.049988</v>
      </c>
      <c r="G237" s="1">
        <v>14035202</v>
      </c>
      <c r="H237">
        <f t="shared" si="3"/>
        <v>0.0218593771019727</v>
      </c>
    </row>
    <row r="238" customHeight="1" spans="1:8">
      <c r="A238" s="2">
        <v>45386</v>
      </c>
      <c r="B238" s="1">
        <v>478.299988</v>
      </c>
      <c r="C238" s="1">
        <v>482.399994</v>
      </c>
      <c r="D238" s="1">
        <v>469.649994</v>
      </c>
      <c r="E238" s="1">
        <v>473.899994</v>
      </c>
      <c r="F238" s="1">
        <v>473.899994</v>
      </c>
      <c r="G238" s="1">
        <v>8469182</v>
      </c>
      <c r="H238">
        <f t="shared" si="3"/>
        <v>-0.000316459737538668</v>
      </c>
    </row>
    <row r="239" customHeight="1" spans="1:8">
      <c r="A239" s="2">
        <v>45387</v>
      </c>
      <c r="B239" s="1">
        <v>472.899994</v>
      </c>
      <c r="C239" s="1">
        <v>476.899994</v>
      </c>
      <c r="D239" s="1">
        <v>465.25</v>
      </c>
      <c r="E239" s="1">
        <v>471.600006</v>
      </c>
      <c r="F239" s="1">
        <v>471.600006</v>
      </c>
      <c r="G239" s="1">
        <v>7448407</v>
      </c>
      <c r="H239">
        <f t="shared" si="3"/>
        <v>-0.00486513492678146</v>
      </c>
    </row>
    <row r="240" customHeight="1" spans="1:8">
      <c r="A240" s="2">
        <v>45390</v>
      </c>
      <c r="B240" s="1">
        <v>472.450012</v>
      </c>
      <c r="C240" s="1">
        <v>474.149994</v>
      </c>
      <c r="D240" s="1">
        <v>452.600006</v>
      </c>
      <c r="E240" s="1">
        <v>453.5</v>
      </c>
      <c r="F240" s="1">
        <v>453.5</v>
      </c>
      <c r="G240" s="1">
        <v>15289897</v>
      </c>
      <c r="H240">
        <f t="shared" si="3"/>
        <v>-0.0391359118306708</v>
      </c>
    </row>
    <row r="241" customHeight="1" spans="1:8">
      <c r="A241" s="2">
        <v>45391</v>
      </c>
      <c r="B241" s="1">
        <v>458</v>
      </c>
      <c r="C241" s="1">
        <v>458.399994</v>
      </c>
      <c r="D241" s="1">
        <v>439.700012</v>
      </c>
      <c r="E241" s="1">
        <v>440.899994</v>
      </c>
      <c r="F241" s="1">
        <v>440.899994</v>
      </c>
      <c r="G241" s="1">
        <v>14262840</v>
      </c>
      <c r="H241">
        <f t="shared" si="3"/>
        <v>-0.0281771907998274</v>
      </c>
    </row>
    <row r="242" customHeight="1" spans="1:8">
      <c r="A242" s="2">
        <v>45392</v>
      </c>
      <c r="B242" s="1">
        <v>443.399994</v>
      </c>
      <c r="C242" s="1">
        <v>453.399994</v>
      </c>
      <c r="D242" s="1">
        <v>442.799988</v>
      </c>
      <c r="E242" s="1">
        <v>448.450012</v>
      </c>
      <c r="F242" s="1">
        <v>448.450012</v>
      </c>
      <c r="G242" s="1">
        <v>9265502</v>
      </c>
      <c r="H242">
        <f t="shared" si="3"/>
        <v>0.016979140567484</v>
      </c>
    </row>
    <row r="243" customHeight="1" spans="1:8">
      <c r="A243" s="2">
        <v>45394</v>
      </c>
      <c r="B243" s="1">
        <v>444.049988</v>
      </c>
      <c r="C243" s="1">
        <v>448.799988</v>
      </c>
      <c r="D243" s="1">
        <v>438.25</v>
      </c>
      <c r="E243" s="1">
        <v>439.25</v>
      </c>
      <c r="F243" s="1">
        <v>439.25</v>
      </c>
      <c r="G243" s="1">
        <v>10809891</v>
      </c>
      <c r="H243">
        <f t="shared" si="3"/>
        <v>-0.0207284922556412</v>
      </c>
    </row>
    <row r="244" customHeight="1" spans="1:8">
      <c r="A244" s="2">
        <v>45397</v>
      </c>
      <c r="B244" s="1">
        <v>431</v>
      </c>
      <c r="C244" s="1">
        <v>436.450012</v>
      </c>
      <c r="D244" s="1">
        <v>422.299988</v>
      </c>
      <c r="E244" s="1">
        <v>429.100006</v>
      </c>
      <c r="F244" s="1">
        <v>429.100006</v>
      </c>
      <c r="G244" s="1">
        <v>9341527</v>
      </c>
      <c r="H244">
        <f t="shared" si="3"/>
        <v>-0.0233787210869731</v>
      </c>
    </row>
    <row r="245" customHeight="1" spans="1:8">
      <c r="A245" s="2">
        <v>45398</v>
      </c>
      <c r="B245" s="1">
        <v>425</v>
      </c>
      <c r="C245" s="1">
        <v>432.850006</v>
      </c>
      <c r="D245" s="1">
        <v>420.149994</v>
      </c>
      <c r="E245" s="1">
        <v>429.350006</v>
      </c>
      <c r="F245" s="1">
        <v>429.350006</v>
      </c>
      <c r="G245" s="1">
        <v>12115039</v>
      </c>
      <c r="H245">
        <f t="shared" si="3"/>
        <v>0.000582445112872863</v>
      </c>
    </row>
    <row r="246" customHeight="1" spans="1:8">
      <c r="A246" s="2">
        <v>45400</v>
      </c>
      <c r="B246" s="1">
        <v>431</v>
      </c>
      <c r="C246" s="1">
        <v>440.299988</v>
      </c>
      <c r="D246" s="1">
        <v>426.049988</v>
      </c>
      <c r="E246" s="1">
        <v>428.649994</v>
      </c>
      <c r="F246" s="1">
        <v>428.649994</v>
      </c>
      <c r="G246" s="1">
        <v>9425546</v>
      </c>
      <c r="H246">
        <f t="shared" si="3"/>
        <v>-0.0016317299657754</v>
      </c>
    </row>
    <row r="247" customHeight="1" spans="1:8">
      <c r="A247" s="2">
        <v>45401</v>
      </c>
      <c r="B247" s="1">
        <v>421</v>
      </c>
      <c r="C247" s="1">
        <v>428.549988</v>
      </c>
      <c r="D247" s="1">
        <v>414.799988</v>
      </c>
      <c r="E247" s="1">
        <v>425.75</v>
      </c>
      <c r="F247" s="1">
        <v>425.75</v>
      </c>
      <c r="G247" s="1">
        <v>7628906</v>
      </c>
      <c r="H247">
        <f t="shared" si="3"/>
        <v>-0.00678840158453339</v>
      </c>
    </row>
  </sheetData>
  <hyperlinks>
    <hyperlink ref="I2" r:id="rId1" display="https://finance.yahoo.com/quote/RECLTD.NS/history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260.75</v>
      </c>
      <c r="C2" s="1">
        <v>260.75</v>
      </c>
      <c r="D2" s="1">
        <v>252.550003</v>
      </c>
      <c r="E2" s="1">
        <v>253.449997</v>
      </c>
      <c r="F2" s="1">
        <v>242.043091</v>
      </c>
      <c r="G2" s="1">
        <v>1658470</v>
      </c>
      <c r="I2" s="3" t="s">
        <v>49</v>
      </c>
    </row>
    <row r="3" customHeight="1" spans="1:8">
      <c r="A3" s="2">
        <v>45037</v>
      </c>
      <c r="B3" s="1">
        <v>254.300003</v>
      </c>
      <c r="C3" s="1">
        <v>257.649994</v>
      </c>
      <c r="D3" s="1">
        <v>250.399994</v>
      </c>
      <c r="E3" s="1">
        <v>256.649994</v>
      </c>
      <c r="F3" s="1">
        <v>245.09906</v>
      </c>
      <c r="G3" s="1">
        <v>1143923</v>
      </c>
      <c r="H3">
        <f t="shared" ref="H3:H66" si="0">LN(F3/F2)</f>
        <v>0.0125466830683898</v>
      </c>
    </row>
    <row r="4" customHeight="1" spans="1:8">
      <c r="A4" s="2">
        <v>45040</v>
      </c>
      <c r="B4" s="1">
        <v>256</v>
      </c>
      <c r="C4" s="1">
        <v>257.200012</v>
      </c>
      <c r="D4" s="1">
        <v>253.5</v>
      </c>
      <c r="E4" s="1">
        <v>254.300003</v>
      </c>
      <c r="F4" s="1">
        <v>242.854843</v>
      </c>
      <c r="G4" s="1">
        <v>763758</v>
      </c>
      <c r="H4">
        <f t="shared" si="0"/>
        <v>-0.00919854441324068</v>
      </c>
    </row>
    <row r="5" customHeight="1" spans="1:8">
      <c r="A5" s="2">
        <v>45041</v>
      </c>
      <c r="B5" s="1">
        <v>255.199997</v>
      </c>
      <c r="C5" s="1">
        <v>258.950012</v>
      </c>
      <c r="D5" s="1">
        <v>251.399994</v>
      </c>
      <c r="E5" s="1">
        <v>253.600006</v>
      </c>
      <c r="F5" s="1">
        <v>242.186356</v>
      </c>
      <c r="G5" s="1">
        <v>1761119</v>
      </c>
      <c r="H5">
        <f t="shared" si="0"/>
        <v>-0.00275641502054681</v>
      </c>
    </row>
    <row r="6" customHeight="1" spans="1:8">
      <c r="A6" s="2">
        <v>45042</v>
      </c>
      <c r="B6" s="1">
        <v>253.600006</v>
      </c>
      <c r="C6" s="1">
        <v>260</v>
      </c>
      <c r="D6" s="1">
        <v>253.550003</v>
      </c>
      <c r="E6" s="1">
        <v>259.399994</v>
      </c>
      <c r="F6" s="1">
        <v>247.725311</v>
      </c>
      <c r="G6" s="1">
        <v>1285849</v>
      </c>
      <c r="H6">
        <f t="shared" si="0"/>
        <v>0.02261301944493</v>
      </c>
    </row>
    <row r="7" customHeight="1" spans="1:8">
      <c r="A7" s="2">
        <v>45043</v>
      </c>
      <c r="B7" s="1">
        <v>258.899994</v>
      </c>
      <c r="C7" s="1">
        <v>258.899994</v>
      </c>
      <c r="D7" s="1">
        <v>255.550003</v>
      </c>
      <c r="E7" s="1">
        <v>256.850006</v>
      </c>
      <c r="F7" s="1">
        <v>245.290085</v>
      </c>
      <c r="G7" s="1">
        <v>1254220</v>
      </c>
      <c r="H7">
        <f t="shared" si="0"/>
        <v>-0.00987898481500629</v>
      </c>
    </row>
    <row r="8" customHeight="1" spans="1:8">
      <c r="A8" s="2">
        <v>45044</v>
      </c>
      <c r="B8" s="1">
        <v>258</v>
      </c>
      <c r="C8" s="1">
        <v>259.600006</v>
      </c>
      <c r="D8" s="1">
        <v>254.449997</v>
      </c>
      <c r="E8" s="1">
        <v>254.850006</v>
      </c>
      <c r="F8" s="1">
        <v>243.380096</v>
      </c>
      <c r="G8" s="1">
        <v>1113714</v>
      </c>
      <c r="H8">
        <f t="shared" si="0"/>
        <v>-0.00781712820005314</v>
      </c>
    </row>
    <row r="9" customHeight="1" spans="1:8">
      <c r="A9" s="2">
        <v>45048</v>
      </c>
      <c r="B9" s="1">
        <v>256.899994</v>
      </c>
      <c r="C9" s="1">
        <v>259.100006</v>
      </c>
      <c r="D9" s="1">
        <v>254.75</v>
      </c>
      <c r="E9" s="1">
        <v>258</v>
      </c>
      <c r="F9" s="1">
        <v>246.388336</v>
      </c>
      <c r="G9" s="1">
        <v>1352133</v>
      </c>
      <c r="H9">
        <f t="shared" si="0"/>
        <v>0.0122844905230874</v>
      </c>
    </row>
    <row r="10" customHeight="1" spans="1:8">
      <c r="A10" s="2">
        <v>45049</v>
      </c>
      <c r="B10" s="1">
        <v>256</v>
      </c>
      <c r="C10" s="1">
        <v>260.950012</v>
      </c>
      <c r="D10" s="1">
        <v>255.350006</v>
      </c>
      <c r="E10" s="1">
        <v>257.049988</v>
      </c>
      <c r="F10" s="1">
        <v>245.481064</v>
      </c>
      <c r="G10" s="1">
        <v>1378199</v>
      </c>
      <c r="H10">
        <f t="shared" si="0"/>
        <v>-0.00368908099973653</v>
      </c>
    </row>
    <row r="11" customHeight="1" spans="1:8">
      <c r="A11" s="2">
        <v>45050</v>
      </c>
      <c r="B11" s="1">
        <v>256</v>
      </c>
      <c r="C11" s="1">
        <v>260.899994</v>
      </c>
      <c r="D11" s="1">
        <v>255.600006</v>
      </c>
      <c r="E11" s="1">
        <v>258.149994</v>
      </c>
      <c r="F11" s="1">
        <v>246.53157</v>
      </c>
      <c r="G11" s="1">
        <v>1570141</v>
      </c>
      <c r="H11">
        <f t="shared" si="0"/>
        <v>0.00427024642757981</v>
      </c>
    </row>
    <row r="12" customHeight="1" spans="1:8">
      <c r="A12" s="2">
        <v>45051</v>
      </c>
      <c r="B12" s="1">
        <v>259.399994</v>
      </c>
      <c r="C12" s="1">
        <v>259.549988</v>
      </c>
      <c r="D12" s="1">
        <v>252.550003</v>
      </c>
      <c r="E12" s="1">
        <v>253.050003</v>
      </c>
      <c r="F12" s="1">
        <v>241.661118</v>
      </c>
      <c r="G12" s="1">
        <v>970736</v>
      </c>
      <c r="H12">
        <f t="shared" si="0"/>
        <v>-0.0199536523814276</v>
      </c>
    </row>
    <row r="13" customHeight="1" spans="1:8">
      <c r="A13" s="2">
        <v>45054</v>
      </c>
      <c r="B13" s="1">
        <v>254.100006</v>
      </c>
      <c r="C13" s="1">
        <v>260.649994</v>
      </c>
      <c r="D13" s="1">
        <v>254.100006</v>
      </c>
      <c r="E13" s="1">
        <v>258.299988</v>
      </c>
      <c r="F13" s="1">
        <v>246.67482</v>
      </c>
      <c r="G13" s="1">
        <v>1516621</v>
      </c>
      <c r="H13">
        <f t="shared" si="0"/>
        <v>0.0205345451149064</v>
      </c>
    </row>
    <row r="14" customHeight="1" spans="1:8">
      <c r="A14" s="2">
        <v>45055</v>
      </c>
      <c r="B14" s="1">
        <v>258.299988</v>
      </c>
      <c r="C14" s="1">
        <v>259.600006</v>
      </c>
      <c r="D14" s="1">
        <v>253.449997</v>
      </c>
      <c r="E14" s="1">
        <v>254.050003</v>
      </c>
      <c r="F14" s="1">
        <v>242.616104</v>
      </c>
      <c r="G14" s="1">
        <v>1366438</v>
      </c>
      <c r="H14">
        <f t="shared" si="0"/>
        <v>-0.0165905758571831</v>
      </c>
    </row>
    <row r="15" customHeight="1" spans="1:8">
      <c r="A15" s="2">
        <v>45056</v>
      </c>
      <c r="B15" s="1">
        <v>254.199997</v>
      </c>
      <c r="C15" s="1">
        <v>260.5</v>
      </c>
      <c r="D15" s="1">
        <v>254.100006</v>
      </c>
      <c r="E15" s="1">
        <v>259.299988</v>
      </c>
      <c r="F15" s="1">
        <v>247.629807</v>
      </c>
      <c r="G15" s="1">
        <v>1432415</v>
      </c>
      <c r="H15">
        <f t="shared" si="0"/>
        <v>0.0204545420675637</v>
      </c>
    </row>
    <row r="16" customHeight="1" spans="1:8">
      <c r="A16" s="2">
        <v>45057</v>
      </c>
      <c r="B16" s="1">
        <v>257.899994</v>
      </c>
      <c r="C16" s="1">
        <v>259.899994</v>
      </c>
      <c r="D16" s="1">
        <v>255.050003</v>
      </c>
      <c r="E16" s="1">
        <v>258.850006</v>
      </c>
      <c r="F16" s="1">
        <v>247.200073</v>
      </c>
      <c r="G16" s="1">
        <v>1636015</v>
      </c>
      <c r="H16">
        <f t="shared" si="0"/>
        <v>-0.00173689635733167</v>
      </c>
    </row>
    <row r="17" customHeight="1" spans="1:8">
      <c r="A17" s="2">
        <v>45058</v>
      </c>
      <c r="B17" s="1">
        <v>258.299988</v>
      </c>
      <c r="C17" s="1">
        <v>259.399994</v>
      </c>
      <c r="D17" s="1">
        <v>255.300003</v>
      </c>
      <c r="E17" s="1">
        <v>256.049988</v>
      </c>
      <c r="F17" s="1">
        <v>244.526077</v>
      </c>
      <c r="G17" s="1">
        <v>915524</v>
      </c>
      <c r="H17">
        <f t="shared" si="0"/>
        <v>-0.0108760632664566</v>
      </c>
    </row>
    <row r="18" customHeight="1" spans="1:8">
      <c r="A18" s="2">
        <v>45061</v>
      </c>
      <c r="B18" s="1">
        <v>255.199997</v>
      </c>
      <c r="C18" s="1">
        <v>260.5</v>
      </c>
      <c r="D18" s="1">
        <v>255</v>
      </c>
      <c r="E18" s="1">
        <v>259.299988</v>
      </c>
      <c r="F18" s="1">
        <v>247.629807</v>
      </c>
      <c r="G18" s="1">
        <v>1158382</v>
      </c>
      <c r="H18">
        <f t="shared" si="0"/>
        <v>0.0126129596237882</v>
      </c>
    </row>
    <row r="19" customHeight="1" spans="1:8">
      <c r="A19" s="2">
        <v>45062</v>
      </c>
      <c r="B19" s="1">
        <v>261.75</v>
      </c>
      <c r="C19" s="1">
        <v>266.100006</v>
      </c>
      <c r="D19" s="1">
        <v>260.049988</v>
      </c>
      <c r="E19" s="1">
        <v>261.049988</v>
      </c>
      <c r="F19" s="1">
        <v>249.301041</v>
      </c>
      <c r="G19" s="1">
        <v>2574171</v>
      </c>
      <c r="H19">
        <f t="shared" si="0"/>
        <v>0.00672624896446436</v>
      </c>
    </row>
    <row r="20" customHeight="1" spans="1:8">
      <c r="A20" s="2">
        <v>45063</v>
      </c>
      <c r="B20" s="1">
        <v>262.799988</v>
      </c>
      <c r="C20" s="1">
        <v>267.850006</v>
      </c>
      <c r="D20" s="1">
        <v>261.799988</v>
      </c>
      <c r="E20" s="1">
        <v>265.649994</v>
      </c>
      <c r="F20" s="1">
        <v>253.694016</v>
      </c>
      <c r="G20" s="1">
        <v>2569993</v>
      </c>
      <c r="H20">
        <f t="shared" si="0"/>
        <v>0.0174677132006516</v>
      </c>
    </row>
    <row r="21" customHeight="1" spans="1:8">
      <c r="A21" s="2">
        <v>45064</v>
      </c>
      <c r="B21" s="1">
        <v>268</v>
      </c>
      <c r="C21" s="1">
        <v>274</v>
      </c>
      <c r="D21" s="1">
        <v>266.100006</v>
      </c>
      <c r="E21" s="1">
        <v>268</v>
      </c>
      <c r="F21" s="1">
        <v>255.938263</v>
      </c>
      <c r="G21" s="1">
        <v>2982903</v>
      </c>
      <c r="H21">
        <f t="shared" si="0"/>
        <v>0.00880737582614308</v>
      </c>
    </row>
    <row r="22" customHeight="1" spans="1:8">
      <c r="A22" s="2">
        <v>45065</v>
      </c>
      <c r="B22" s="1">
        <v>269.450012</v>
      </c>
      <c r="C22" s="1">
        <v>274.049988</v>
      </c>
      <c r="D22" s="1">
        <v>266.549988</v>
      </c>
      <c r="E22" s="1">
        <v>268.899994</v>
      </c>
      <c r="F22" s="1">
        <v>256.79776</v>
      </c>
      <c r="G22" s="1">
        <v>1510079</v>
      </c>
      <c r="H22">
        <f t="shared" si="0"/>
        <v>0.00335259379680366</v>
      </c>
    </row>
    <row r="23" customHeight="1" spans="1:8">
      <c r="A23" s="2">
        <v>45068</v>
      </c>
      <c r="B23" s="1">
        <v>266.200012</v>
      </c>
      <c r="C23" s="1">
        <v>268.399994</v>
      </c>
      <c r="D23" s="1">
        <v>263.100006</v>
      </c>
      <c r="E23" s="1">
        <v>264.350006</v>
      </c>
      <c r="F23" s="1">
        <v>252.452545</v>
      </c>
      <c r="G23" s="1">
        <v>939994</v>
      </c>
      <c r="H23">
        <f t="shared" si="0"/>
        <v>-0.0170655585780212</v>
      </c>
    </row>
    <row r="24" customHeight="1" spans="1:8">
      <c r="A24" s="2">
        <v>45069</v>
      </c>
      <c r="B24" s="1">
        <v>265.950012</v>
      </c>
      <c r="C24" s="1">
        <v>270.5</v>
      </c>
      <c r="D24" s="1">
        <v>262.100006</v>
      </c>
      <c r="E24" s="1">
        <v>269.450012</v>
      </c>
      <c r="F24" s="1">
        <v>257.323029</v>
      </c>
      <c r="G24" s="1">
        <v>844770</v>
      </c>
      <c r="H24">
        <f t="shared" si="0"/>
        <v>0.019108927350512</v>
      </c>
    </row>
    <row r="25" customHeight="1" spans="1:8">
      <c r="A25" s="2">
        <v>45070</v>
      </c>
      <c r="B25" s="1">
        <v>271.850006</v>
      </c>
      <c r="C25" s="1">
        <v>273.25</v>
      </c>
      <c r="D25" s="1">
        <v>268</v>
      </c>
      <c r="E25" s="1">
        <v>269.649994</v>
      </c>
      <c r="F25" s="1">
        <v>257.514008</v>
      </c>
      <c r="G25" s="1">
        <v>1109305</v>
      </c>
      <c r="H25">
        <f t="shared" si="0"/>
        <v>0.000741900815343942</v>
      </c>
    </row>
    <row r="26" customHeight="1" spans="1:8">
      <c r="A26" s="2">
        <v>45071</v>
      </c>
      <c r="B26" s="1">
        <v>264</v>
      </c>
      <c r="C26" s="1">
        <v>269.700012</v>
      </c>
      <c r="D26" s="1">
        <v>257.200012</v>
      </c>
      <c r="E26" s="1">
        <v>260.600006</v>
      </c>
      <c r="F26" s="1">
        <v>248.871323</v>
      </c>
      <c r="G26" s="1">
        <v>3251945</v>
      </c>
      <c r="H26">
        <f t="shared" si="0"/>
        <v>-0.0341381308341313</v>
      </c>
    </row>
    <row r="27" customHeight="1" spans="1:8">
      <c r="A27" s="2">
        <v>45072</v>
      </c>
      <c r="B27" s="1">
        <v>260.899994</v>
      </c>
      <c r="C27" s="1">
        <v>261.799988</v>
      </c>
      <c r="D27" s="1">
        <v>253.899994</v>
      </c>
      <c r="E27" s="1">
        <v>260.5</v>
      </c>
      <c r="F27" s="1">
        <v>248.775803</v>
      </c>
      <c r="G27" s="1">
        <v>1881736</v>
      </c>
      <c r="H27">
        <f t="shared" si="0"/>
        <v>-0.000383886477716896</v>
      </c>
    </row>
    <row r="28" customHeight="1" spans="1:8">
      <c r="A28" s="2">
        <v>45075</v>
      </c>
      <c r="B28" s="1">
        <v>261.049988</v>
      </c>
      <c r="C28" s="1">
        <v>262.799988</v>
      </c>
      <c r="D28" s="1">
        <v>256.299988</v>
      </c>
      <c r="E28" s="1">
        <v>256.75</v>
      </c>
      <c r="F28" s="1">
        <v>245.19458</v>
      </c>
      <c r="G28" s="1">
        <v>1002603</v>
      </c>
      <c r="H28">
        <f t="shared" si="0"/>
        <v>-0.0145000018991336</v>
      </c>
    </row>
    <row r="29" customHeight="1" spans="1:8">
      <c r="A29" s="2">
        <v>45076</v>
      </c>
      <c r="B29" s="1">
        <v>256.700012</v>
      </c>
      <c r="C29" s="1">
        <v>260.600006</v>
      </c>
      <c r="D29" s="1">
        <v>256.100006</v>
      </c>
      <c r="E29" s="1">
        <v>256.649994</v>
      </c>
      <c r="F29" s="1">
        <v>245.09906</v>
      </c>
      <c r="G29" s="1">
        <v>984039</v>
      </c>
      <c r="H29">
        <f t="shared" si="0"/>
        <v>-0.000389644055788664</v>
      </c>
    </row>
    <row r="30" customHeight="1" spans="1:8">
      <c r="A30" s="2">
        <v>45077</v>
      </c>
      <c r="B30" s="1">
        <v>256.649994</v>
      </c>
      <c r="C30" s="1">
        <v>258</v>
      </c>
      <c r="D30" s="1">
        <v>253.5</v>
      </c>
      <c r="E30" s="1">
        <v>257.25</v>
      </c>
      <c r="F30" s="1">
        <v>245.672073</v>
      </c>
      <c r="G30" s="1">
        <v>1376739</v>
      </c>
      <c r="H30">
        <f t="shared" si="0"/>
        <v>0.00233515470594786</v>
      </c>
    </row>
    <row r="31" customHeight="1" spans="1:8">
      <c r="A31" s="2">
        <v>45078</v>
      </c>
      <c r="B31" s="1">
        <v>256.450012</v>
      </c>
      <c r="C31" s="1">
        <v>258.200012</v>
      </c>
      <c r="D31" s="1">
        <v>254</v>
      </c>
      <c r="E31" s="1">
        <v>254.25</v>
      </c>
      <c r="F31" s="1">
        <v>242.807114</v>
      </c>
      <c r="G31" s="1">
        <v>1022080</v>
      </c>
      <c r="H31">
        <f t="shared" si="0"/>
        <v>-0.0117302514719749</v>
      </c>
    </row>
    <row r="32" customHeight="1" spans="1:8">
      <c r="A32" s="2">
        <v>45079</v>
      </c>
      <c r="B32" s="1">
        <v>256.450012</v>
      </c>
      <c r="C32" s="1">
        <v>256.450012</v>
      </c>
      <c r="D32" s="1">
        <v>249.449997</v>
      </c>
      <c r="E32" s="1">
        <v>250</v>
      </c>
      <c r="F32" s="1">
        <v>238.748367</v>
      </c>
      <c r="G32" s="1">
        <v>1563456</v>
      </c>
      <c r="H32">
        <f t="shared" si="0"/>
        <v>-0.0168572190444946</v>
      </c>
    </row>
    <row r="33" customHeight="1" spans="1:8">
      <c r="A33" s="2">
        <v>45082</v>
      </c>
      <c r="B33" s="1">
        <v>253.5</v>
      </c>
      <c r="C33" s="1">
        <v>255.600006</v>
      </c>
      <c r="D33" s="1">
        <v>252</v>
      </c>
      <c r="E33" s="1">
        <v>253.949997</v>
      </c>
      <c r="F33" s="1">
        <v>242.520599</v>
      </c>
      <c r="G33" s="1">
        <v>1673476</v>
      </c>
      <c r="H33">
        <f t="shared" si="0"/>
        <v>0.0156765115529972</v>
      </c>
    </row>
    <row r="34" customHeight="1" spans="1:8">
      <c r="A34" s="2">
        <v>45083</v>
      </c>
      <c r="B34" s="1">
        <v>255.399994</v>
      </c>
      <c r="C34" s="1">
        <v>255.5</v>
      </c>
      <c r="D34" s="1">
        <v>253.600006</v>
      </c>
      <c r="E34" s="1">
        <v>254.149994</v>
      </c>
      <c r="F34" s="1">
        <v>242.711594</v>
      </c>
      <c r="G34" s="1">
        <v>326967</v>
      </c>
      <c r="H34">
        <f t="shared" si="0"/>
        <v>0.000787231402281651</v>
      </c>
    </row>
    <row r="35" customHeight="1" spans="1:8">
      <c r="A35" s="2">
        <v>45084</v>
      </c>
      <c r="B35" s="1">
        <v>254.050003</v>
      </c>
      <c r="C35" s="1">
        <v>255</v>
      </c>
      <c r="D35" s="1">
        <v>252.550003</v>
      </c>
      <c r="E35" s="1">
        <v>254</v>
      </c>
      <c r="F35" s="1">
        <v>242.568359</v>
      </c>
      <c r="G35" s="1">
        <v>955430</v>
      </c>
      <c r="H35">
        <f t="shared" si="0"/>
        <v>-0.000590319065413795</v>
      </c>
    </row>
    <row r="36" customHeight="1" spans="1:8">
      <c r="A36" s="2">
        <v>45085</v>
      </c>
      <c r="B36" s="1">
        <v>254.449997</v>
      </c>
      <c r="C36" s="1">
        <v>255.350006</v>
      </c>
      <c r="D36" s="1">
        <v>252.100006</v>
      </c>
      <c r="E36" s="1">
        <v>252.850006</v>
      </c>
      <c r="F36" s="1">
        <v>241.470123</v>
      </c>
      <c r="G36" s="1">
        <v>911435</v>
      </c>
      <c r="H36">
        <f t="shared" si="0"/>
        <v>-0.00453781228306778</v>
      </c>
    </row>
    <row r="37" customHeight="1" spans="1:8">
      <c r="A37" s="2">
        <v>45086</v>
      </c>
      <c r="B37" s="1">
        <v>254.850006</v>
      </c>
      <c r="C37" s="1">
        <v>256.600006</v>
      </c>
      <c r="D37" s="1">
        <v>251.600006</v>
      </c>
      <c r="E37" s="1">
        <v>255.949997</v>
      </c>
      <c r="F37" s="1">
        <v>244.430588</v>
      </c>
      <c r="G37" s="1">
        <v>971147</v>
      </c>
      <c r="H37">
        <f t="shared" si="0"/>
        <v>0.0121856237952916</v>
      </c>
    </row>
    <row r="38" customHeight="1" spans="1:8">
      <c r="A38" s="2">
        <v>45089</v>
      </c>
      <c r="B38" s="1">
        <v>256</v>
      </c>
      <c r="C38" s="1">
        <v>257.5</v>
      </c>
      <c r="D38" s="1">
        <v>252.050003</v>
      </c>
      <c r="E38" s="1">
        <v>255.600006</v>
      </c>
      <c r="F38" s="1">
        <v>244.096344</v>
      </c>
      <c r="G38" s="1">
        <v>1094419</v>
      </c>
      <c r="H38">
        <f t="shared" si="0"/>
        <v>-0.00136837513046102</v>
      </c>
    </row>
    <row r="39" customHeight="1" spans="1:8">
      <c r="A39" s="2">
        <v>45090</v>
      </c>
      <c r="B39" s="1">
        <v>255.600006</v>
      </c>
      <c r="C39" s="1">
        <v>257.399994</v>
      </c>
      <c r="D39" s="1">
        <v>253.25</v>
      </c>
      <c r="E39" s="1">
        <v>255.199997</v>
      </c>
      <c r="F39" s="1">
        <v>243.714325</v>
      </c>
      <c r="G39" s="1">
        <v>1313146</v>
      </c>
      <c r="H39">
        <f t="shared" si="0"/>
        <v>-0.00156625962642253</v>
      </c>
    </row>
    <row r="40" customHeight="1" spans="1:8">
      <c r="A40" s="2">
        <v>45091</v>
      </c>
      <c r="B40" s="1">
        <v>257</v>
      </c>
      <c r="C40" s="1">
        <v>257.149994</v>
      </c>
      <c r="D40" s="1">
        <v>252.5</v>
      </c>
      <c r="E40" s="1">
        <v>253.100006</v>
      </c>
      <c r="F40" s="1">
        <v>241.708862</v>
      </c>
      <c r="G40" s="1">
        <v>1058875</v>
      </c>
      <c r="H40">
        <f t="shared" si="0"/>
        <v>-0.008262787867249</v>
      </c>
    </row>
    <row r="41" customHeight="1" spans="1:8">
      <c r="A41" s="2">
        <v>45092</v>
      </c>
      <c r="B41" s="1">
        <v>253.300003</v>
      </c>
      <c r="C41" s="1">
        <v>254.25</v>
      </c>
      <c r="D41" s="1">
        <v>251.75</v>
      </c>
      <c r="E41" s="1">
        <v>253.449997</v>
      </c>
      <c r="F41" s="1">
        <v>242.043091</v>
      </c>
      <c r="G41" s="1">
        <v>1577723</v>
      </c>
      <c r="H41">
        <f t="shared" si="0"/>
        <v>0.00138181996417556</v>
      </c>
    </row>
    <row r="42" customHeight="1" spans="1:8">
      <c r="A42" s="2">
        <v>45093</v>
      </c>
      <c r="B42" s="1">
        <v>255</v>
      </c>
      <c r="C42" s="1">
        <v>256.549988</v>
      </c>
      <c r="D42" s="1">
        <v>252.75</v>
      </c>
      <c r="E42" s="1">
        <v>254.300003</v>
      </c>
      <c r="F42" s="1">
        <v>242.854843</v>
      </c>
      <c r="G42" s="1">
        <v>2381455</v>
      </c>
      <c r="H42">
        <f t="shared" si="0"/>
        <v>0.00334813865514929</v>
      </c>
    </row>
    <row r="43" customHeight="1" spans="1:8">
      <c r="A43" s="2">
        <v>45096</v>
      </c>
      <c r="B43" s="1">
        <v>254.5</v>
      </c>
      <c r="C43" s="1">
        <v>255.399994</v>
      </c>
      <c r="D43" s="1">
        <v>252.5</v>
      </c>
      <c r="E43" s="1">
        <v>253.949997</v>
      </c>
      <c r="F43" s="1">
        <v>242.520599</v>
      </c>
      <c r="G43" s="1">
        <v>1657845</v>
      </c>
      <c r="H43">
        <f t="shared" si="0"/>
        <v>-0.00137725984428387</v>
      </c>
    </row>
    <row r="44" customHeight="1" spans="1:8">
      <c r="A44" s="2">
        <v>45097</v>
      </c>
      <c r="B44" s="1">
        <v>253.949997</v>
      </c>
      <c r="C44" s="1">
        <v>254.199997</v>
      </c>
      <c r="D44" s="1">
        <v>251.25</v>
      </c>
      <c r="E44" s="1">
        <v>252.199997</v>
      </c>
      <c r="F44" s="1">
        <v>240.849365</v>
      </c>
      <c r="G44" s="1">
        <v>1170196</v>
      </c>
      <c r="H44">
        <f t="shared" si="0"/>
        <v>-0.00691495452285948</v>
      </c>
    </row>
    <row r="45" customHeight="1" spans="1:8">
      <c r="A45" s="2">
        <v>45098</v>
      </c>
      <c r="B45" s="1">
        <v>252.649994</v>
      </c>
      <c r="C45" s="1">
        <v>253.449997</v>
      </c>
      <c r="D45" s="1">
        <v>249.050003</v>
      </c>
      <c r="E45" s="1">
        <v>250.949997</v>
      </c>
      <c r="F45" s="1">
        <v>239.655624</v>
      </c>
      <c r="G45" s="1">
        <v>1611845</v>
      </c>
      <c r="H45">
        <f t="shared" si="0"/>
        <v>-0.00496870368987482</v>
      </c>
    </row>
    <row r="46" customHeight="1" spans="1:8">
      <c r="A46" s="2">
        <v>45099</v>
      </c>
      <c r="B46" s="1">
        <v>251</v>
      </c>
      <c r="C46" s="1">
        <v>251.850006</v>
      </c>
      <c r="D46" s="1">
        <v>246</v>
      </c>
      <c r="E46" s="1">
        <v>247.449997</v>
      </c>
      <c r="F46" s="1">
        <v>236.313141</v>
      </c>
      <c r="G46" s="1">
        <v>1503638</v>
      </c>
      <c r="H46">
        <f t="shared" si="0"/>
        <v>-0.0140451987297444</v>
      </c>
    </row>
    <row r="47" customHeight="1" spans="1:8">
      <c r="A47" s="2">
        <v>45100</v>
      </c>
      <c r="B47" s="1">
        <v>247</v>
      </c>
      <c r="C47" s="1">
        <v>247</v>
      </c>
      <c r="D47" s="1">
        <v>242.649994</v>
      </c>
      <c r="E47" s="1">
        <v>243.75</v>
      </c>
      <c r="F47" s="1">
        <v>232.779663</v>
      </c>
      <c r="G47" s="1">
        <v>1057462</v>
      </c>
      <c r="H47">
        <f t="shared" si="0"/>
        <v>-0.0150654403634847</v>
      </c>
    </row>
    <row r="48" customHeight="1" spans="1:8">
      <c r="A48" s="2">
        <v>45103</v>
      </c>
      <c r="B48" s="1">
        <v>244</v>
      </c>
      <c r="C48" s="1">
        <v>245.75</v>
      </c>
      <c r="D48" s="1">
        <v>240.800003</v>
      </c>
      <c r="E48" s="1">
        <v>241.649994</v>
      </c>
      <c r="F48" s="1">
        <v>230.77417</v>
      </c>
      <c r="G48" s="1">
        <v>857663</v>
      </c>
      <c r="H48">
        <f t="shared" si="0"/>
        <v>-0.00865274050091092</v>
      </c>
    </row>
    <row r="49" customHeight="1" spans="1:8">
      <c r="A49" s="2">
        <v>45104</v>
      </c>
      <c r="B49" s="1">
        <v>242</v>
      </c>
      <c r="C49" s="1">
        <v>245.600006</v>
      </c>
      <c r="D49" s="1">
        <v>241.100006</v>
      </c>
      <c r="E49" s="1">
        <v>244.550003</v>
      </c>
      <c r="F49" s="1">
        <v>233.543655</v>
      </c>
      <c r="G49" s="1">
        <v>1414990</v>
      </c>
      <c r="H49">
        <f t="shared" si="0"/>
        <v>0.0119294056560171</v>
      </c>
    </row>
    <row r="50" customHeight="1" spans="1:8">
      <c r="A50" s="2">
        <v>45105</v>
      </c>
      <c r="B50" s="1">
        <v>244.550003</v>
      </c>
      <c r="C50" s="1">
        <v>245.5</v>
      </c>
      <c r="D50" s="1">
        <v>241.100006</v>
      </c>
      <c r="E50" s="1">
        <v>242.800003</v>
      </c>
      <c r="F50" s="1">
        <v>231.872421</v>
      </c>
      <c r="G50" s="1">
        <v>6675427</v>
      </c>
      <c r="H50">
        <f t="shared" si="0"/>
        <v>-0.00718170802113456</v>
      </c>
    </row>
    <row r="51" customHeight="1" spans="1:8">
      <c r="A51" s="2">
        <v>45107</v>
      </c>
      <c r="B51" s="1">
        <v>243.399994</v>
      </c>
      <c r="C51" s="1">
        <v>246.199997</v>
      </c>
      <c r="D51" s="1">
        <v>241.300003</v>
      </c>
      <c r="E51" s="1">
        <v>244.949997</v>
      </c>
      <c r="F51" s="1">
        <v>233.925659</v>
      </c>
      <c r="G51" s="1">
        <v>4233375</v>
      </c>
      <c r="H51">
        <f t="shared" si="0"/>
        <v>0.00881605737237702</v>
      </c>
    </row>
    <row r="52" customHeight="1" spans="1:8">
      <c r="A52" s="2">
        <v>45110</v>
      </c>
      <c r="B52" s="1">
        <v>246</v>
      </c>
      <c r="C52" s="1">
        <v>247.5</v>
      </c>
      <c r="D52" s="1">
        <v>243.600006</v>
      </c>
      <c r="E52" s="1">
        <v>244.850006</v>
      </c>
      <c r="F52" s="1">
        <v>233.830154</v>
      </c>
      <c r="G52" s="1">
        <v>1227666</v>
      </c>
      <c r="H52">
        <f t="shared" si="0"/>
        <v>-0.00040835409704318</v>
      </c>
    </row>
    <row r="53" customHeight="1" spans="1:8">
      <c r="A53" s="2">
        <v>45111</v>
      </c>
      <c r="B53" s="1">
        <v>246.699997</v>
      </c>
      <c r="C53" s="1">
        <v>249.25</v>
      </c>
      <c r="D53" s="1">
        <v>244.600006</v>
      </c>
      <c r="E53" s="1">
        <v>246.449997</v>
      </c>
      <c r="F53" s="1">
        <v>235.358154</v>
      </c>
      <c r="G53" s="1">
        <v>1513169</v>
      </c>
      <c r="H53">
        <f t="shared" si="0"/>
        <v>0.00651339931528182</v>
      </c>
    </row>
    <row r="54" customHeight="1" spans="1:8">
      <c r="A54" s="2">
        <v>45112</v>
      </c>
      <c r="B54" s="1">
        <v>247.25</v>
      </c>
      <c r="C54" s="1">
        <v>251</v>
      </c>
      <c r="D54" s="1">
        <v>246.300003</v>
      </c>
      <c r="E54" s="1">
        <v>249.350006</v>
      </c>
      <c r="F54" s="1">
        <v>238.127655</v>
      </c>
      <c r="G54" s="1">
        <v>1089199</v>
      </c>
      <c r="H54">
        <f t="shared" si="0"/>
        <v>0.0116984819066145</v>
      </c>
    </row>
    <row r="55" customHeight="1" spans="1:8">
      <c r="A55" s="2">
        <v>45113</v>
      </c>
      <c r="B55" s="1">
        <v>250</v>
      </c>
      <c r="C55" s="1">
        <v>252.649994</v>
      </c>
      <c r="D55" s="1">
        <v>249.25</v>
      </c>
      <c r="E55" s="1">
        <v>250</v>
      </c>
      <c r="F55" s="1">
        <v>238.748367</v>
      </c>
      <c r="G55" s="1">
        <v>1060911</v>
      </c>
      <c r="H55">
        <f t="shared" si="0"/>
        <v>0.00260324412176407</v>
      </c>
    </row>
    <row r="56" customHeight="1" spans="1:8">
      <c r="A56" s="2">
        <v>45114</v>
      </c>
      <c r="B56" s="1">
        <v>251</v>
      </c>
      <c r="C56" s="1">
        <v>253.899994</v>
      </c>
      <c r="D56" s="1">
        <v>250.5</v>
      </c>
      <c r="E56" s="1">
        <v>253.199997</v>
      </c>
      <c r="F56" s="1">
        <v>241.804337</v>
      </c>
      <c r="G56" s="1">
        <v>1146678</v>
      </c>
      <c r="H56">
        <f t="shared" si="0"/>
        <v>0.0127187347839671</v>
      </c>
    </row>
    <row r="57" customHeight="1" spans="1:8">
      <c r="A57" s="2">
        <v>45117</v>
      </c>
      <c r="B57" s="1">
        <v>254</v>
      </c>
      <c r="C57" s="1">
        <v>256.950012</v>
      </c>
      <c r="D57" s="1">
        <v>253.350006</v>
      </c>
      <c r="E57" s="1">
        <v>254.850006</v>
      </c>
      <c r="F57" s="1">
        <v>243.380096</v>
      </c>
      <c r="G57" s="1">
        <v>881042</v>
      </c>
      <c r="H57">
        <f t="shared" si="0"/>
        <v>0.00649552802263766</v>
      </c>
    </row>
    <row r="58" customHeight="1" spans="1:8">
      <c r="A58" s="2">
        <v>45118</v>
      </c>
      <c r="B58" s="1">
        <v>256.149994</v>
      </c>
      <c r="C58" s="1">
        <v>256.149994</v>
      </c>
      <c r="D58" s="1">
        <v>253</v>
      </c>
      <c r="E58" s="1">
        <v>254.25</v>
      </c>
      <c r="F58" s="1">
        <v>242.807114</v>
      </c>
      <c r="G58" s="1">
        <v>607400</v>
      </c>
      <c r="H58">
        <f t="shared" si="0"/>
        <v>-0.00235704376211045</v>
      </c>
    </row>
    <row r="59" customHeight="1" spans="1:8">
      <c r="A59" s="2">
        <v>45119</v>
      </c>
      <c r="B59" s="1">
        <v>256</v>
      </c>
      <c r="C59" s="1">
        <v>256.450012</v>
      </c>
      <c r="D59" s="1">
        <v>254.149994</v>
      </c>
      <c r="E59" s="1">
        <v>255.449997</v>
      </c>
      <c r="F59" s="1">
        <v>243.953079</v>
      </c>
      <c r="G59" s="1">
        <v>821495</v>
      </c>
      <c r="H59">
        <f t="shared" si="0"/>
        <v>0.00470854902964915</v>
      </c>
    </row>
    <row r="60" customHeight="1" spans="1:8">
      <c r="A60" s="2">
        <v>45120</v>
      </c>
      <c r="B60" s="1">
        <v>256.899994</v>
      </c>
      <c r="C60" s="1">
        <v>257.450012</v>
      </c>
      <c r="D60" s="1">
        <v>253.75</v>
      </c>
      <c r="E60" s="1">
        <v>255.699997</v>
      </c>
      <c r="F60" s="1">
        <v>244.191849</v>
      </c>
      <c r="G60" s="1">
        <v>694951</v>
      </c>
      <c r="H60">
        <f t="shared" si="0"/>
        <v>0.000978275120139581</v>
      </c>
    </row>
    <row r="61" customHeight="1" spans="1:8">
      <c r="A61" s="2">
        <v>45121</v>
      </c>
      <c r="B61" s="1">
        <v>258</v>
      </c>
      <c r="C61" s="1">
        <v>258</v>
      </c>
      <c r="D61" s="1">
        <v>255.399994</v>
      </c>
      <c r="E61" s="1">
        <v>256.049988</v>
      </c>
      <c r="F61" s="1">
        <v>244.526077</v>
      </c>
      <c r="G61" s="1">
        <v>579514</v>
      </c>
      <c r="H61">
        <f t="shared" si="0"/>
        <v>0.00136777488332336</v>
      </c>
    </row>
    <row r="62" customHeight="1" spans="1:8">
      <c r="A62" s="2">
        <v>45124</v>
      </c>
      <c r="B62" s="1">
        <v>255</v>
      </c>
      <c r="C62" s="1">
        <v>256.549988</v>
      </c>
      <c r="D62" s="1">
        <v>254</v>
      </c>
      <c r="E62" s="1">
        <v>255.350006</v>
      </c>
      <c r="F62" s="1">
        <v>243.857605</v>
      </c>
      <c r="G62" s="1">
        <v>610220</v>
      </c>
      <c r="H62">
        <f t="shared" si="0"/>
        <v>-0.00273748874947886</v>
      </c>
    </row>
    <row r="63" customHeight="1" spans="1:8">
      <c r="A63" s="2">
        <v>45125</v>
      </c>
      <c r="B63" s="1">
        <v>255.550003</v>
      </c>
      <c r="C63" s="1">
        <v>258.5</v>
      </c>
      <c r="D63" s="1">
        <v>253.899994</v>
      </c>
      <c r="E63" s="1">
        <v>254.800003</v>
      </c>
      <c r="F63" s="1">
        <v>243.332367</v>
      </c>
      <c r="G63" s="1">
        <v>956323</v>
      </c>
      <c r="H63">
        <f t="shared" si="0"/>
        <v>-0.00215619464143497</v>
      </c>
    </row>
    <row r="64" customHeight="1" spans="1:8">
      <c r="A64" s="2">
        <v>45126</v>
      </c>
      <c r="B64" s="1">
        <v>255</v>
      </c>
      <c r="C64" s="1">
        <v>257.700012</v>
      </c>
      <c r="D64" s="1">
        <v>253.699997</v>
      </c>
      <c r="E64" s="1">
        <v>256.399994</v>
      </c>
      <c r="F64" s="1">
        <v>244.860336</v>
      </c>
      <c r="G64" s="1">
        <v>958745</v>
      </c>
      <c r="H64">
        <f t="shared" si="0"/>
        <v>0.00625971662395562</v>
      </c>
    </row>
    <row r="65" customHeight="1" spans="1:8">
      <c r="A65" s="2">
        <v>45127</v>
      </c>
      <c r="B65" s="1">
        <v>256.299988</v>
      </c>
      <c r="C65" s="1">
        <v>257.5</v>
      </c>
      <c r="D65" s="1">
        <v>254</v>
      </c>
      <c r="E65" s="1">
        <v>256.850006</v>
      </c>
      <c r="F65" s="1">
        <v>245.290085</v>
      </c>
      <c r="G65" s="1">
        <v>974290</v>
      </c>
      <c r="H65">
        <f t="shared" si="0"/>
        <v>0.00175353969600953</v>
      </c>
    </row>
    <row r="66" customHeight="1" spans="1:8">
      <c r="A66" s="2">
        <v>45128</v>
      </c>
      <c r="B66" s="1">
        <v>257</v>
      </c>
      <c r="C66" s="1">
        <v>258.5</v>
      </c>
      <c r="D66" s="1">
        <v>255.550003</v>
      </c>
      <c r="E66" s="1">
        <v>258.049988</v>
      </c>
      <c r="F66" s="1">
        <v>246.436066</v>
      </c>
      <c r="G66" s="1">
        <v>473851</v>
      </c>
      <c r="H66">
        <f t="shared" si="0"/>
        <v>0.00466106214778125</v>
      </c>
    </row>
    <row r="67" customHeight="1" spans="1:8">
      <c r="A67" s="2">
        <v>45131</v>
      </c>
      <c r="B67" s="1">
        <v>258.899994</v>
      </c>
      <c r="C67" s="1">
        <v>261.350006</v>
      </c>
      <c r="D67" s="1">
        <v>258.049988</v>
      </c>
      <c r="E67" s="1">
        <v>258.850006</v>
      </c>
      <c r="F67" s="1">
        <v>247.200073</v>
      </c>
      <c r="G67" s="1">
        <v>771929</v>
      </c>
      <c r="H67">
        <f t="shared" ref="H67:H130" si="1">LN(F67/F66)</f>
        <v>0.00309542818962392</v>
      </c>
    </row>
    <row r="68" customHeight="1" spans="1:8">
      <c r="A68" s="2">
        <v>45132</v>
      </c>
      <c r="B68" s="1">
        <v>261.450012</v>
      </c>
      <c r="C68" s="1">
        <v>264.5</v>
      </c>
      <c r="D68" s="1">
        <v>260.100006</v>
      </c>
      <c r="E68" s="1">
        <v>262.450012</v>
      </c>
      <c r="F68" s="1">
        <v>250.638046</v>
      </c>
      <c r="G68" s="1">
        <v>1441409</v>
      </c>
      <c r="H68">
        <f t="shared" si="1"/>
        <v>0.0138118296804795</v>
      </c>
    </row>
    <row r="69" customHeight="1" spans="1:8">
      <c r="A69" s="2">
        <v>45133</v>
      </c>
      <c r="B69" s="1">
        <v>264</v>
      </c>
      <c r="C69" s="1">
        <v>271</v>
      </c>
      <c r="D69" s="1">
        <v>263.549988</v>
      </c>
      <c r="E69" s="1">
        <v>270.049988</v>
      </c>
      <c r="F69" s="1">
        <v>257.895966</v>
      </c>
      <c r="G69" s="1">
        <v>1505430</v>
      </c>
      <c r="H69">
        <f t="shared" si="1"/>
        <v>0.0285464204719536</v>
      </c>
    </row>
    <row r="70" customHeight="1" spans="1:8">
      <c r="A70" s="2">
        <v>45134</v>
      </c>
      <c r="B70" s="1">
        <v>270.5</v>
      </c>
      <c r="C70" s="1">
        <v>276.899994</v>
      </c>
      <c r="D70" s="1">
        <v>270.450012</v>
      </c>
      <c r="E70" s="1">
        <v>273.399994</v>
      </c>
      <c r="F70" s="1">
        <v>261.095215</v>
      </c>
      <c r="G70" s="1">
        <v>1753998</v>
      </c>
      <c r="H70">
        <f t="shared" si="1"/>
        <v>0.0123288781820279</v>
      </c>
    </row>
    <row r="71" customHeight="1" spans="1:8">
      <c r="A71" s="2">
        <v>45135</v>
      </c>
      <c r="B71" s="1">
        <v>273.450012</v>
      </c>
      <c r="C71" s="1">
        <v>273.950012</v>
      </c>
      <c r="D71" s="1">
        <v>269.149994</v>
      </c>
      <c r="E71" s="1">
        <v>271.549988</v>
      </c>
      <c r="F71" s="1">
        <v>259.328461</v>
      </c>
      <c r="G71" s="1">
        <v>473183</v>
      </c>
      <c r="H71">
        <f t="shared" si="1"/>
        <v>-0.00678970180934732</v>
      </c>
    </row>
    <row r="72" customHeight="1" spans="1:8">
      <c r="A72" s="2">
        <v>45138</v>
      </c>
      <c r="B72" s="1">
        <v>275</v>
      </c>
      <c r="C72" s="1">
        <v>276.5</v>
      </c>
      <c r="D72" s="1">
        <v>272.100006</v>
      </c>
      <c r="E72" s="1">
        <v>275.700012</v>
      </c>
      <c r="F72" s="1">
        <v>263.291748</v>
      </c>
      <c r="G72" s="1">
        <v>1206780</v>
      </c>
      <c r="H72">
        <f t="shared" si="1"/>
        <v>0.0151672779190504</v>
      </c>
    </row>
    <row r="73" customHeight="1" spans="1:8">
      <c r="A73" s="2">
        <v>45139</v>
      </c>
      <c r="B73" s="1">
        <v>277.350006</v>
      </c>
      <c r="C73" s="1">
        <v>277.799988</v>
      </c>
      <c r="D73" s="1">
        <v>273.700012</v>
      </c>
      <c r="E73" s="1">
        <v>274.399994</v>
      </c>
      <c r="F73" s="1">
        <v>262.050201</v>
      </c>
      <c r="G73" s="1">
        <v>565094</v>
      </c>
      <c r="H73">
        <f t="shared" si="1"/>
        <v>-0.00472663305802541</v>
      </c>
    </row>
    <row r="74" customHeight="1" spans="1:8">
      <c r="A74" s="2">
        <v>45140</v>
      </c>
      <c r="B74" s="1">
        <v>274</v>
      </c>
      <c r="C74" s="1">
        <v>276.700012</v>
      </c>
      <c r="D74" s="1">
        <v>264.950012</v>
      </c>
      <c r="E74" s="1">
        <v>270.600006</v>
      </c>
      <c r="F74" s="1">
        <v>258.421234</v>
      </c>
      <c r="G74" s="1">
        <v>917638</v>
      </c>
      <c r="H74">
        <f t="shared" si="1"/>
        <v>-0.0139451488222006</v>
      </c>
    </row>
    <row r="75" customHeight="1" spans="1:8">
      <c r="A75" s="2">
        <v>45141</v>
      </c>
      <c r="B75" s="1">
        <v>271</v>
      </c>
      <c r="C75" s="1">
        <v>273.700012</v>
      </c>
      <c r="D75" s="1">
        <v>267.700012</v>
      </c>
      <c r="E75" s="1">
        <v>269.25</v>
      </c>
      <c r="F75" s="1">
        <v>257.132019</v>
      </c>
      <c r="G75" s="1">
        <v>750649</v>
      </c>
      <c r="H75">
        <f t="shared" si="1"/>
        <v>-0.00500129784753002</v>
      </c>
    </row>
    <row r="76" customHeight="1" spans="1:8">
      <c r="A76" s="2">
        <v>45142</v>
      </c>
      <c r="B76" s="1">
        <v>272.799988</v>
      </c>
      <c r="C76" s="1">
        <v>276.100006</v>
      </c>
      <c r="D76" s="1">
        <v>270.850006</v>
      </c>
      <c r="E76" s="1">
        <v>273.700012</v>
      </c>
      <c r="F76" s="1">
        <v>261.381714</v>
      </c>
      <c r="G76" s="1">
        <v>573061</v>
      </c>
      <c r="H76">
        <f t="shared" si="1"/>
        <v>0.0163921990425328</v>
      </c>
    </row>
    <row r="77" customHeight="1" spans="1:8">
      <c r="A77" s="2">
        <v>45145</v>
      </c>
      <c r="B77" s="1">
        <v>277</v>
      </c>
      <c r="C77" s="1">
        <v>277.100006</v>
      </c>
      <c r="D77" s="1">
        <v>271.100006</v>
      </c>
      <c r="E77" s="1">
        <v>272.75</v>
      </c>
      <c r="F77" s="1">
        <v>260.474487</v>
      </c>
      <c r="G77" s="1">
        <v>557490</v>
      </c>
      <c r="H77">
        <f t="shared" si="1"/>
        <v>-0.00347692683240501</v>
      </c>
    </row>
    <row r="78" customHeight="1" spans="1:8">
      <c r="A78" s="2">
        <v>45146</v>
      </c>
      <c r="B78" s="1">
        <v>273.200012</v>
      </c>
      <c r="C78" s="1">
        <v>275</v>
      </c>
      <c r="D78" s="1">
        <v>270.450012</v>
      </c>
      <c r="E78" s="1">
        <v>273.649994</v>
      </c>
      <c r="F78" s="1">
        <v>261.333954</v>
      </c>
      <c r="G78" s="1">
        <v>549212</v>
      </c>
      <c r="H78">
        <f t="shared" si="1"/>
        <v>0.00329418886200663</v>
      </c>
    </row>
    <row r="79" customHeight="1" spans="1:8">
      <c r="A79" s="2">
        <v>45147</v>
      </c>
      <c r="B79" s="1">
        <v>270</v>
      </c>
      <c r="C79" s="1">
        <v>279.399994</v>
      </c>
      <c r="D79" s="1">
        <v>261.549988</v>
      </c>
      <c r="E79" s="1">
        <v>276.549988</v>
      </c>
      <c r="F79" s="1">
        <v>264.103455</v>
      </c>
      <c r="G79" s="1">
        <v>2278017</v>
      </c>
      <c r="H79">
        <f t="shared" si="1"/>
        <v>0.0105417947038842</v>
      </c>
    </row>
    <row r="80" customHeight="1" spans="1:8">
      <c r="A80" s="2">
        <v>45148</v>
      </c>
      <c r="B80" s="1">
        <v>279.950012</v>
      </c>
      <c r="C80" s="1">
        <v>279.950012</v>
      </c>
      <c r="D80" s="1">
        <v>275.100006</v>
      </c>
      <c r="E80" s="1">
        <v>277.950012</v>
      </c>
      <c r="F80" s="1">
        <v>265.44046</v>
      </c>
      <c r="G80" s="1">
        <v>1183662</v>
      </c>
      <c r="H80">
        <f t="shared" si="1"/>
        <v>0.00504965802894027</v>
      </c>
    </row>
    <row r="81" customHeight="1" spans="1:8">
      <c r="A81" s="2">
        <v>45149</v>
      </c>
      <c r="B81" s="1">
        <v>278</v>
      </c>
      <c r="C81" s="1">
        <v>279.649994</v>
      </c>
      <c r="D81" s="1">
        <v>277.5</v>
      </c>
      <c r="E81" s="1">
        <v>278.299988</v>
      </c>
      <c r="F81" s="1">
        <v>265.774689</v>
      </c>
      <c r="G81" s="1">
        <v>605106</v>
      </c>
      <c r="H81">
        <f t="shared" si="1"/>
        <v>0.00125835659895025</v>
      </c>
    </row>
    <row r="82" customHeight="1" spans="1:8">
      <c r="A82" s="2">
        <v>45152</v>
      </c>
      <c r="B82" s="1">
        <v>280</v>
      </c>
      <c r="C82" s="1">
        <v>280</v>
      </c>
      <c r="D82" s="1">
        <v>275.100006</v>
      </c>
      <c r="E82" s="1">
        <v>279.350006</v>
      </c>
      <c r="F82" s="1">
        <v>266.777466</v>
      </c>
      <c r="G82" s="1">
        <v>506091</v>
      </c>
      <c r="H82">
        <f t="shared" si="1"/>
        <v>0.0037659341933814</v>
      </c>
    </row>
    <row r="83" customHeight="1" spans="1:8">
      <c r="A83" s="2">
        <v>45154</v>
      </c>
      <c r="B83" s="1">
        <v>278</v>
      </c>
      <c r="C83" s="1">
        <v>287</v>
      </c>
      <c r="D83" s="1">
        <v>273.75</v>
      </c>
      <c r="E83" s="1">
        <v>285.850006</v>
      </c>
      <c r="F83" s="1">
        <v>272.984894</v>
      </c>
      <c r="G83" s="1">
        <v>1481877</v>
      </c>
      <c r="H83">
        <f t="shared" si="1"/>
        <v>0.0230016101160468</v>
      </c>
    </row>
    <row r="84" customHeight="1" spans="1:8">
      <c r="A84" s="2">
        <v>45155</v>
      </c>
      <c r="B84" s="1">
        <v>287</v>
      </c>
      <c r="C84" s="1">
        <v>291.549988</v>
      </c>
      <c r="D84" s="1">
        <v>284.100006</v>
      </c>
      <c r="E84" s="1">
        <v>288.549988</v>
      </c>
      <c r="F84" s="1">
        <v>275.563354</v>
      </c>
      <c r="G84" s="1">
        <v>1202295</v>
      </c>
      <c r="H84">
        <f t="shared" si="1"/>
        <v>0.00940110190811876</v>
      </c>
    </row>
    <row r="85" customHeight="1" spans="1:8">
      <c r="A85" s="2">
        <v>45156</v>
      </c>
      <c r="B85" s="1">
        <v>288.549988</v>
      </c>
      <c r="C85" s="1">
        <v>290.600006</v>
      </c>
      <c r="D85" s="1">
        <v>284.25</v>
      </c>
      <c r="E85" s="1">
        <v>288.350006</v>
      </c>
      <c r="F85" s="1">
        <v>275.372375</v>
      </c>
      <c r="G85" s="1">
        <v>494955</v>
      </c>
      <c r="H85">
        <f t="shared" si="1"/>
        <v>-0.000693289607469029</v>
      </c>
    </row>
    <row r="86" customHeight="1" spans="1:8">
      <c r="A86" s="2">
        <v>45159</v>
      </c>
      <c r="B86" s="1">
        <v>289.5</v>
      </c>
      <c r="C86" s="1">
        <v>293</v>
      </c>
      <c r="D86" s="1">
        <v>288.25</v>
      </c>
      <c r="E86" s="1">
        <v>291</v>
      </c>
      <c r="F86" s="1">
        <v>277.903107</v>
      </c>
      <c r="G86" s="1">
        <v>932626</v>
      </c>
      <c r="H86">
        <f t="shared" si="1"/>
        <v>0.00914824434530482</v>
      </c>
    </row>
    <row r="87" customHeight="1" spans="1:8">
      <c r="A87" s="2">
        <v>45160</v>
      </c>
      <c r="B87" s="1">
        <v>292.5</v>
      </c>
      <c r="C87" s="1">
        <v>293.299988</v>
      </c>
      <c r="D87" s="1">
        <v>290</v>
      </c>
      <c r="E87" s="1">
        <v>291.299988</v>
      </c>
      <c r="F87" s="1">
        <v>278.189575</v>
      </c>
      <c r="G87" s="1">
        <v>511618</v>
      </c>
      <c r="H87">
        <f t="shared" si="1"/>
        <v>0.0010302887795973</v>
      </c>
    </row>
    <row r="88" customHeight="1" spans="1:8">
      <c r="A88" s="2">
        <v>45161</v>
      </c>
      <c r="B88" s="1">
        <v>294.450012</v>
      </c>
      <c r="C88" s="1">
        <v>296.950012</v>
      </c>
      <c r="D88" s="1">
        <v>289.350006</v>
      </c>
      <c r="E88" s="1">
        <v>290.950012</v>
      </c>
      <c r="F88" s="1">
        <v>277.855377</v>
      </c>
      <c r="G88" s="1">
        <v>1015999</v>
      </c>
      <c r="H88">
        <f t="shared" si="1"/>
        <v>-0.00120205403911725</v>
      </c>
    </row>
    <row r="89" customHeight="1" spans="1:8">
      <c r="A89" s="2">
        <v>45162</v>
      </c>
      <c r="B89" s="1">
        <v>293.600006</v>
      </c>
      <c r="C89" s="1">
        <v>294.450012</v>
      </c>
      <c r="D89" s="1">
        <v>287.600006</v>
      </c>
      <c r="E89" s="1">
        <v>289.399994</v>
      </c>
      <c r="F89" s="1">
        <v>276.375122</v>
      </c>
      <c r="G89" s="1">
        <v>746401</v>
      </c>
      <c r="H89">
        <f t="shared" si="1"/>
        <v>-0.00534167110038517</v>
      </c>
    </row>
    <row r="90" customHeight="1" spans="1:8">
      <c r="A90" s="2">
        <v>45163</v>
      </c>
      <c r="B90" s="1">
        <v>284</v>
      </c>
      <c r="C90" s="1">
        <v>287.399994</v>
      </c>
      <c r="D90" s="1">
        <v>281.549988</v>
      </c>
      <c r="E90" s="1">
        <v>282.700012</v>
      </c>
      <c r="F90" s="1">
        <v>275.20694</v>
      </c>
      <c r="G90" s="1">
        <v>451187</v>
      </c>
      <c r="H90">
        <f t="shared" si="1"/>
        <v>-0.00423575684225512</v>
      </c>
    </row>
    <row r="91" customHeight="1" spans="1:8">
      <c r="A91" s="2">
        <v>45166</v>
      </c>
      <c r="B91" s="1">
        <v>280</v>
      </c>
      <c r="C91" s="1">
        <v>281.950012</v>
      </c>
      <c r="D91" s="1">
        <v>275.5</v>
      </c>
      <c r="E91" s="1">
        <v>275.850006</v>
      </c>
      <c r="F91" s="1">
        <v>268.538483</v>
      </c>
      <c r="G91" s="1">
        <v>727177</v>
      </c>
      <c r="H91">
        <f t="shared" si="1"/>
        <v>-0.0245290942011855</v>
      </c>
    </row>
    <row r="92" customHeight="1" spans="1:8">
      <c r="A92" s="2">
        <v>45167</v>
      </c>
      <c r="B92" s="1">
        <v>277.299988</v>
      </c>
      <c r="C92" s="1">
        <v>281.399994</v>
      </c>
      <c r="D92" s="1">
        <v>276</v>
      </c>
      <c r="E92" s="1">
        <v>277.399994</v>
      </c>
      <c r="F92" s="1">
        <v>270.047394</v>
      </c>
      <c r="G92" s="1">
        <v>1332736</v>
      </c>
      <c r="H92">
        <f t="shared" si="1"/>
        <v>0.00560324736424522</v>
      </c>
    </row>
    <row r="93" customHeight="1" spans="1:8">
      <c r="A93" s="2">
        <v>45168</v>
      </c>
      <c r="B93" s="1">
        <v>279.950012</v>
      </c>
      <c r="C93" s="1">
        <v>280.549988</v>
      </c>
      <c r="D93" s="1">
        <v>275.100006</v>
      </c>
      <c r="E93" s="1">
        <v>275.899994</v>
      </c>
      <c r="F93" s="1">
        <v>268.587158</v>
      </c>
      <c r="G93" s="1">
        <v>992810</v>
      </c>
      <c r="H93">
        <f t="shared" si="1"/>
        <v>-0.00542200485255802</v>
      </c>
    </row>
    <row r="94" customHeight="1" spans="1:8">
      <c r="A94" s="2">
        <v>45169</v>
      </c>
      <c r="B94" s="1">
        <v>276.299988</v>
      </c>
      <c r="C94" s="1">
        <v>277.700012</v>
      </c>
      <c r="D94" s="1">
        <v>272.299988</v>
      </c>
      <c r="E94" s="1">
        <v>273.100006</v>
      </c>
      <c r="F94" s="1">
        <v>265.861359</v>
      </c>
      <c r="G94" s="1">
        <v>863704</v>
      </c>
      <c r="H94">
        <f t="shared" si="1"/>
        <v>-0.0102005059356572</v>
      </c>
    </row>
    <row r="95" customHeight="1" spans="1:8">
      <c r="A95" s="2">
        <v>45170</v>
      </c>
      <c r="B95" s="1">
        <v>273.100006</v>
      </c>
      <c r="C95" s="1">
        <v>284.549988</v>
      </c>
      <c r="D95" s="1">
        <v>272.200012</v>
      </c>
      <c r="E95" s="1">
        <v>273.049988</v>
      </c>
      <c r="F95" s="1">
        <v>265.812683</v>
      </c>
      <c r="G95" s="1">
        <v>1980858</v>
      </c>
      <c r="H95">
        <f t="shared" si="1"/>
        <v>-0.000183104670496538</v>
      </c>
    </row>
    <row r="96" customHeight="1" spans="1:8">
      <c r="A96" s="2">
        <v>45173</v>
      </c>
      <c r="B96" s="1">
        <v>275.799988</v>
      </c>
      <c r="C96" s="1">
        <v>283</v>
      </c>
      <c r="D96" s="1">
        <v>275.100006</v>
      </c>
      <c r="E96" s="1">
        <v>277.950012</v>
      </c>
      <c r="F96" s="1">
        <v>270.582825</v>
      </c>
      <c r="G96" s="1">
        <v>1484339</v>
      </c>
      <c r="H96">
        <f t="shared" si="1"/>
        <v>0.0177863821870355</v>
      </c>
    </row>
    <row r="97" customHeight="1" spans="1:8">
      <c r="A97" s="2">
        <v>45174</v>
      </c>
      <c r="B97" s="1">
        <v>283</v>
      </c>
      <c r="C97" s="1">
        <v>288.399994</v>
      </c>
      <c r="D97" s="1">
        <v>279.299988</v>
      </c>
      <c r="E97" s="1">
        <v>280.600006</v>
      </c>
      <c r="F97" s="1">
        <v>273.162598</v>
      </c>
      <c r="G97" s="1">
        <v>3178039</v>
      </c>
      <c r="H97">
        <f t="shared" si="1"/>
        <v>0.00948897130115831</v>
      </c>
    </row>
    <row r="98" customHeight="1" spans="1:8">
      <c r="A98" s="2">
        <v>45175</v>
      </c>
      <c r="B98" s="1">
        <v>284.850006</v>
      </c>
      <c r="C98" s="1">
        <v>286.549988</v>
      </c>
      <c r="D98" s="1">
        <v>280.799988</v>
      </c>
      <c r="E98" s="1">
        <v>282.549988</v>
      </c>
      <c r="F98" s="1">
        <v>275.060883</v>
      </c>
      <c r="G98" s="1">
        <v>1090705</v>
      </c>
      <c r="H98">
        <f t="shared" si="1"/>
        <v>0.00692525093307344</v>
      </c>
    </row>
    <row r="99" customHeight="1" spans="1:8">
      <c r="A99" s="2">
        <v>45176</v>
      </c>
      <c r="B99" s="1">
        <v>284</v>
      </c>
      <c r="C99" s="1">
        <v>286.200012</v>
      </c>
      <c r="D99" s="1">
        <v>278.649994</v>
      </c>
      <c r="E99" s="1">
        <v>281.799988</v>
      </c>
      <c r="F99" s="1">
        <v>274.33075</v>
      </c>
      <c r="G99" s="1">
        <v>793859</v>
      </c>
      <c r="H99">
        <f t="shared" si="1"/>
        <v>-0.00265797069339079</v>
      </c>
    </row>
    <row r="100" customHeight="1" spans="1:8">
      <c r="A100" s="2">
        <v>45177</v>
      </c>
      <c r="B100" s="1">
        <v>281.850006</v>
      </c>
      <c r="C100" s="1">
        <v>284.399994</v>
      </c>
      <c r="D100" s="1">
        <v>280.799988</v>
      </c>
      <c r="E100" s="1">
        <v>281.350006</v>
      </c>
      <c r="F100" s="1">
        <v>273.8927</v>
      </c>
      <c r="G100" s="1">
        <v>1163730</v>
      </c>
      <c r="H100">
        <f t="shared" si="1"/>
        <v>-0.0015980713456367</v>
      </c>
    </row>
    <row r="101" customHeight="1" spans="1:8">
      <c r="A101" s="2">
        <v>45180</v>
      </c>
      <c r="B101" s="1">
        <v>284</v>
      </c>
      <c r="C101" s="1">
        <v>289.799988</v>
      </c>
      <c r="D101" s="1">
        <v>280.5</v>
      </c>
      <c r="E101" s="1">
        <v>281.350006</v>
      </c>
      <c r="F101" s="1">
        <v>273.8927</v>
      </c>
      <c r="G101" s="1">
        <v>2246059</v>
      </c>
      <c r="H101">
        <f t="shared" si="1"/>
        <v>0</v>
      </c>
    </row>
    <row r="102" customHeight="1" spans="1:8">
      <c r="A102" s="2">
        <v>45181</v>
      </c>
      <c r="B102" s="1">
        <v>283.700012</v>
      </c>
      <c r="C102" s="1">
        <v>286.799988</v>
      </c>
      <c r="D102" s="1">
        <v>270.5</v>
      </c>
      <c r="E102" s="1">
        <v>272.450012</v>
      </c>
      <c r="F102" s="1">
        <v>265.228607</v>
      </c>
      <c r="G102" s="1">
        <v>2010936</v>
      </c>
      <c r="H102">
        <f t="shared" si="1"/>
        <v>-0.0321443018244271</v>
      </c>
    </row>
    <row r="103" customHeight="1" spans="1:8">
      <c r="A103" s="2">
        <v>45182</v>
      </c>
      <c r="B103" s="1">
        <v>275.049988</v>
      </c>
      <c r="C103" s="1">
        <v>278.600006</v>
      </c>
      <c r="D103" s="1">
        <v>271.799988</v>
      </c>
      <c r="E103" s="1">
        <v>273.799988</v>
      </c>
      <c r="F103" s="1">
        <v>266.542786</v>
      </c>
      <c r="G103" s="1">
        <v>2003887</v>
      </c>
      <c r="H103">
        <f t="shared" si="1"/>
        <v>0.00494265653523888</v>
      </c>
    </row>
    <row r="104" customHeight="1" spans="1:8">
      <c r="A104" s="2">
        <v>45183</v>
      </c>
      <c r="B104" s="1">
        <v>275.549988</v>
      </c>
      <c r="C104" s="1">
        <v>284.600006</v>
      </c>
      <c r="D104" s="1">
        <v>275.5</v>
      </c>
      <c r="E104" s="1">
        <v>278.049988</v>
      </c>
      <c r="F104" s="1">
        <v>270.680145</v>
      </c>
      <c r="G104" s="1">
        <v>2948293</v>
      </c>
      <c r="H104">
        <f t="shared" si="1"/>
        <v>0.0154030684899033</v>
      </c>
    </row>
    <row r="105" customHeight="1" spans="1:8">
      <c r="A105" s="2">
        <v>45184</v>
      </c>
      <c r="B105" s="1">
        <v>285</v>
      </c>
      <c r="C105" s="1">
        <v>294.649994</v>
      </c>
      <c r="D105" s="1">
        <v>282.600006</v>
      </c>
      <c r="E105" s="1">
        <v>284.399994</v>
      </c>
      <c r="F105" s="1">
        <v>276.861847</v>
      </c>
      <c r="G105" s="1">
        <v>5968878</v>
      </c>
      <c r="H105">
        <f t="shared" si="1"/>
        <v>0.0225807874273408</v>
      </c>
    </row>
    <row r="106" customHeight="1" spans="1:8">
      <c r="A106" s="2">
        <v>45187</v>
      </c>
      <c r="B106" s="1">
        <v>285.5</v>
      </c>
      <c r="C106" s="1">
        <v>290.450012</v>
      </c>
      <c r="D106" s="1">
        <v>283</v>
      </c>
      <c r="E106" s="1">
        <v>285.850006</v>
      </c>
      <c r="F106" s="1">
        <v>278.273438</v>
      </c>
      <c r="G106" s="1">
        <v>2020049</v>
      </c>
      <c r="H106">
        <f t="shared" si="1"/>
        <v>0.00508558573195941</v>
      </c>
    </row>
    <row r="107" customHeight="1" spans="1:8">
      <c r="A107" s="2">
        <v>45189</v>
      </c>
      <c r="B107" s="1">
        <v>284.799988</v>
      </c>
      <c r="C107" s="1">
        <v>287.799988</v>
      </c>
      <c r="D107" s="1">
        <v>279.5</v>
      </c>
      <c r="E107" s="1">
        <v>280.899994</v>
      </c>
      <c r="F107" s="1">
        <v>273.45462</v>
      </c>
      <c r="G107" s="1">
        <v>1436959</v>
      </c>
      <c r="H107">
        <f t="shared" si="1"/>
        <v>-0.017468535333373</v>
      </c>
    </row>
    <row r="108" customHeight="1" spans="1:8">
      <c r="A108" s="2">
        <v>45190</v>
      </c>
      <c r="B108" s="1">
        <v>280.649994</v>
      </c>
      <c r="C108" s="1">
        <v>281.350006</v>
      </c>
      <c r="D108" s="1">
        <v>275.200012</v>
      </c>
      <c r="E108" s="1">
        <v>276.049988</v>
      </c>
      <c r="F108" s="1">
        <v>268.733185</v>
      </c>
      <c r="G108" s="1">
        <v>853379</v>
      </c>
      <c r="H108">
        <f t="shared" si="1"/>
        <v>-0.0174166748351177</v>
      </c>
    </row>
    <row r="109" customHeight="1" spans="1:8">
      <c r="A109" s="2">
        <v>45191</v>
      </c>
      <c r="B109" s="1">
        <v>276.450012</v>
      </c>
      <c r="C109" s="1">
        <v>280.700012</v>
      </c>
      <c r="D109" s="1">
        <v>273.399994</v>
      </c>
      <c r="E109" s="1">
        <v>277.75</v>
      </c>
      <c r="F109" s="1">
        <v>270.388123</v>
      </c>
      <c r="G109" s="1">
        <v>1016658</v>
      </c>
      <c r="H109">
        <f t="shared" si="1"/>
        <v>0.00613940934497401</v>
      </c>
    </row>
    <row r="110" customHeight="1" spans="1:8">
      <c r="A110" s="2">
        <v>45194</v>
      </c>
      <c r="B110" s="1">
        <v>280</v>
      </c>
      <c r="C110" s="1">
        <v>281.950012</v>
      </c>
      <c r="D110" s="1">
        <v>276.049988</v>
      </c>
      <c r="E110" s="1">
        <v>278.100006</v>
      </c>
      <c r="F110" s="1">
        <v>270.728851</v>
      </c>
      <c r="G110" s="1">
        <v>720287</v>
      </c>
      <c r="H110">
        <f t="shared" si="1"/>
        <v>0.00125935079254003</v>
      </c>
    </row>
    <row r="111" customHeight="1" spans="1:8">
      <c r="A111" s="2">
        <v>45195</v>
      </c>
      <c r="B111" s="1">
        <v>278.100006</v>
      </c>
      <c r="C111" s="1">
        <v>279.899994</v>
      </c>
      <c r="D111" s="1">
        <v>276</v>
      </c>
      <c r="E111" s="1">
        <v>276.149994</v>
      </c>
      <c r="F111" s="1">
        <v>268.830536</v>
      </c>
      <c r="G111" s="1">
        <v>498359</v>
      </c>
      <c r="H111">
        <f t="shared" si="1"/>
        <v>-0.0070365667927579</v>
      </c>
    </row>
    <row r="112" customHeight="1" spans="1:8">
      <c r="A112" s="2">
        <v>45196</v>
      </c>
      <c r="B112" s="1">
        <v>277</v>
      </c>
      <c r="C112" s="1">
        <v>288.25</v>
      </c>
      <c r="D112" s="1">
        <v>276.600006</v>
      </c>
      <c r="E112" s="1">
        <v>287.5</v>
      </c>
      <c r="F112" s="1">
        <v>279.8797</v>
      </c>
      <c r="G112" s="1">
        <v>2816372</v>
      </c>
      <c r="H112">
        <f t="shared" si="1"/>
        <v>0.0402786646018256</v>
      </c>
    </row>
    <row r="113" customHeight="1" spans="1:8">
      <c r="A113" s="2">
        <v>45197</v>
      </c>
      <c r="B113" s="1">
        <v>288.799988</v>
      </c>
      <c r="C113" s="1">
        <v>305.450012</v>
      </c>
      <c r="D113" s="1">
        <v>288.75</v>
      </c>
      <c r="E113" s="1">
        <v>292.25</v>
      </c>
      <c r="F113" s="1">
        <v>284.503784</v>
      </c>
      <c r="G113" s="1">
        <v>9574588</v>
      </c>
      <c r="H113">
        <f t="shared" si="1"/>
        <v>0.0163866860160056</v>
      </c>
    </row>
    <row r="114" customHeight="1" spans="1:8">
      <c r="A114" s="2">
        <v>45198</v>
      </c>
      <c r="B114" s="1">
        <v>296</v>
      </c>
      <c r="C114" s="1">
        <v>300</v>
      </c>
      <c r="D114" s="1">
        <v>290</v>
      </c>
      <c r="E114" s="1">
        <v>298.850006</v>
      </c>
      <c r="F114" s="1">
        <v>290.928864</v>
      </c>
      <c r="G114" s="1">
        <v>2246924</v>
      </c>
      <c r="H114">
        <f t="shared" si="1"/>
        <v>0.0223322296744164</v>
      </c>
    </row>
    <row r="115" customHeight="1" spans="1:8">
      <c r="A115" s="2">
        <v>45202</v>
      </c>
      <c r="B115" s="1">
        <v>295</v>
      </c>
      <c r="C115" s="1">
        <v>295</v>
      </c>
      <c r="D115" s="1">
        <v>289.399994</v>
      </c>
      <c r="E115" s="1">
        <v>294.049988</v>
      </c>
      <c r="F115" s="1">
        <v>286.256073</v>
      </c>
      <c r="G115" s="1">
        <v>1969590</v>
      </c>
      <c r="H115">
        <f t="shared" si="1"/>
        <v>-0.0161920133156683</v>
      </c>
    </row>
    <row r="116" customHeight="1" spans="1:8">
      <c r="A116" s="2">
        <v>45203</v>
      </c>
      <c r="B116" s="1">
        <v>294.450012</v>
      </c>
      <c r="C116" s="1">
        <v>295.600006</v>
      </c>
      <c r="D116" s="1">
        <v>290.049988</v>
      </c>
      <c r="E116" s="1">
        <v>294</v>
      </c>
      <c r="F116" s="1">
        <v>286.207428</v>
      </c>
      <c r="G116" s="1">
        <v>1396855</v>
      </c>
      <c r="H116">
        <f t="shared" si="1"/>
        <v>-0.000169949699962143</v>
      </c>
    </row>
    <row r="117" customHeight="1" spans="1:8">
      <c r="A117" s="2">
        <v>45204</v>
      </c>
      <c r="B117" s="1">
        <v>291.350006</v>
      </c>
      <c r="C117" s="1">
        <v>296</v>
      </c>
      <c r="D117" s="1">
        <v>290.5</v>
      </c>
      <c r="E117" s="1">
        <v>294.950012</v>
      </c>
      <c r="F117" s="1">
        <v>287.132263</v>
      </c>
      <c r="G117" s="1">
        <v>1496561</v>
      </c>
      <c r="H117">
        <f t="shared" si="1"/>
        <v>0.00322613562833321</v>
      </c>
    </row>
    <row r="118" customHeight="1" spans="1:8">
      <c r="A118" s="2">
        <v>45205</v>
      </c>
      <c r="B118" s="1">
        <v>296</v>
      </c>
      <c r="C118" s="1">
        <v>297.100006</v>
      </c>
      <c r="D118" s="1">
        <v>290.799988</v>
      </c>
      <c r="E118" s="1">
        <v>295.75</v>
      </c>
      <c r="F118" s="1">
        <v>287.911041</v>
      </c>
      <c r="G118" s="1">
        <v>1278674</v>
      </c>
      <c r="H118">
        <f t="shared" si="1"/>
        <v>0.00270859071205875</v>
      </c>
    </row>
    <row r="119" customHeight="1" spans="1:8">
      <c r="A119" s="2">
        <v>45208</v>
      </c>
      <c r="B119" s="1">
        <v>298.799988</v>
      </c>
      <c r="C119" s="1">
        <v>318.399994</v>
      </c>
      <c r="D119" s="1">
        <v>297.600006</v>
      </c>
      <c r="E119" s="1">
        <v>311.25</v>
      </c>
      <c r="F119" s="1">
        <v>303.000183</v>
      </c>
      <c r="G119" s="1">
        <v>17113849</v>
      </c>
      <c r="H119">
        <f t="shared" si="1"/>
        <v>0.0510818624652296</v>
      </c>
    </row>
    <row r="120" customHeight="1" spans="1:8">
      <c r="A120" s="2">
        <v>45209</v>
      </c>
      <c r="B120" s="1">
        <v>318</v>
      </c>
      <c r="C120" s="1">
        <v>322.700012</v>
      </c>
      <c r="D120" s="1">
        <v>314</v>
      </c>
      <c r="E120" s="1">
        <v>319.450012</v>
      </c>
      <c r="F120" s="1">
        <v>310.98288</v>
      </c>
      <c r="G120" s="1">
        <v>5433111</v>
      </c>
      <c r="H120">
        <f t="shared" si="1"/>
        <v>0.0260044529629307</v>
      </c>
    </row>
    <row r="121" customHeight="1" spans="1:8">
      <c r="A121" s="2">
        <v>45210</v>
      </c>
      <c r="B121" s="1">
        <v>321</v>
      </c>
      <c r="C121" s="1">
        <v>322</v>
      </c>
      <c r="D121" s="1">
        <v>309.399994</v>
      </c>
      <c r="E121" s="1">
        <v>311.850006</v>
      </c>
      <c r="F121" s="1">
        <v>303.58429</v>
      </c>
      <c r="G121" s="1">
        <v>3055665</v>
      </c>
      <c r="H121">
        <f t="shared" si="1"/>
        <v>-0.0240785639679445</v>
      </c>
    </row>
    <row r="122" customHeight="1" spans="1:8">
      <c r="A122" s="2">
        <v>45211</v>
      </c>
      <c r="B122" s="1">
        <v>314.25</v>
      </c>
      <c r="C122" s="1">
        <v>321.799988</v>
      </c>
      <c r="D122" s="1">
        <v>311.049988</v>
      </c>
      <c r="E122" s="1">
        <v>312.850006</v>
      </c>
      <c r="F122" s="1">
        <v>304.5578</v>
      </c>
      <c r="G122" s="1">
        <v>2947605</v>
      </c>
      <c r="H122">
        <f t="shared" si="1"/>
        <v>0.00320159004799068</v>
      </c>
    </row>
    <row r="123" customHeight="1" spans="1:8">
      <c r="A123" s="2">
        <v>45212</v>
      </c>
      <c r="B123" s="1">
        <v>313.399994</v>
      </c>
      <c r="C123" s="1">
        <v>319.149994</v>
      </c>
      <c r="D123" s="1">
        <v>312.25</v>
      </c>
      <c r="E123" s="1">
        <v>315.200012</v>
      </c>
      <c r="F123" s="1">
        <v>306.84552</v>
      </c>
      <c r="G123" s="1">
        <v>2423172</v>
      </c>
      <c r="H123">
        <f t="shared" si="1"/>
        <v>0.00748354024855512</v>
      </c>
    </row>
    <row r="124" customHeight="1" spans="1:8">
      <c r="A124" s="2">
        <v>45215</v>
      </c>
      <c r="B124" s="1">
        <v>319.799988</v>
      </c>
      <c r="C124" s="1">
        <v>324.799988</v>
      </c>
      <c r="D124" s="1">
        <v>318.5</v>
      </c>
      <c r="E124" s="1">
        <v>319.850006</v>
      </c>
      <c r="F124" s="1">
        <v>311.372253</v>
      </c>
      <c r="G124" s="1">
        <v>3087554</v>
      </c>
      <c r="H124">
        <f t="shared" si="1"/>
        <v>0.0146447226225392</v>
      </c>
    </row>
    <row r="125" customHeight="1" spans="1:8">
      <c r="A125" s="2">
        <v>45216</v>
      </c>
      <c r="B125" s="1">
        <v>322.950012</v>
      </c>
      <c r="C125" s="1">
        <v>334.700012</v>
      </c>
      <c r="D125" s="1">
        <v>318.350006</v>
      </c>
      <c r="E125" s="1">
        <v>331.600006</v>
      </c>
      <c r="F125" s="1">
        <v>322.810791</v>
      </c>
      <c r="G125" s="1">
        <v>5025342</v>
      </c>
      <c r="H125">
        <f t="shared" si="1"/>
        <v>0.0360772138214208</v>
      </c>
    </row>
    <row r="126" customHeight="1" spans="1:8">
      <c r="A126" s="2">
        <v>45217</v>
      </c>
      <c r="B126" s="1">
        <v>335</v>
      </c>
      <c r="C126" s="1">
        <v>339.399994</v>
      </c>
      <c r="D126" s="1">
        <v>324.350006</v>
      </c>
      <c r="E126" s="1">
        <v>328.350006</v>
      </c>
      <c r="F126" s="1">
        <v>319.646942</v>
      </c>
      <c r="G126" s="1">
        <v>5111092</v>
      </c>
      <c r="H126">
        <f t="shared" si="1"/>
        <v>-0.00984928475169295</v>
      </c>
    </row>
    <row r="127" customHeight="1" spans="1:8">
      <c r="A127" s="2">
        <v>45218</v>
      </c>
      <c r="B127" s="1">
        <v>328</v>
      </c>
      <c r="C127" s="1">
        <v>329.200012</v>
      </c>
      <c r="D127" s="1">
        <v>321.700012</v>
      </c>
      <c r="E127" s="1">
        <v>324.100006</v>
      </c>
      <c r="F127" s="1">
        <v>315.509613</v>
      </c>
      <c r="G127" s="1">
        <v>2493625</v>
      </c>
      <c r="H127">
        <f t="shared" si="1"/>
        <v>-0.0130279298396154</v>
      </c>
    </row>
    <row r="128" customHeight="1" spans="1:8">
      <c r="A128" s="2">
        <v>45219</v>
      </c>
      <c r="B128" s="1">
        <v>326.350006</v>
      </c>
      <c r="C128" s="1">
        <v>331.600006</v>
      </c>
      <c r="D128" s="1">
        <v>320.600006</v>
      </c>
      <c r="E128" s="1">
        <v>322.549988</v>
      </c>
      <c r="F128" s="1">
        <v>314.000671</v>
      </c>
      <c r="G128" s="1">
        <v>2061047</v>
      </c>
      <c r="H128">
        <f t="shared" si="1"/>
        <v>-0.00479402776512104</v>
      </c>
    </row>
    <row r="129" customHeight="1" spans="1:8">
      <c r="A129" s="2">
        <v>45222</v>
      </c>
      <c r="B129" s="1">
        <v>322.549988</v>
      </c>
      <c r="C129" s="1">
        <v>323</v>
      </c>
      <c r="D129" s="1">
        <v>304</v>
      </c>
      <c r="E129" s="1">
        <v>307.399994</v>
      </c>
      <c r="F129" s="1">
        <v>299.252228</v>
      </c>
      <c r="G129" s="1">
        <v>1759499</v>
      </c>
      <c r="H129">
        <f t="shared" si="1"/>
        <v>-0.0481083331584124</v>
      </c>
    </row>
    <row r="130" customHeight="1" spans="1:8">
      <c r="A130" s="2">
        <v>45224</v>
      </c>
      <c r="B130" s="1">
        <v>308.799988</v>
      </c>
      <c r="C130" s="1">
        <v>314.799988</v>
      </c>
      <c r="D130" s="1">
        <v>300</v>
      </c>
      <c r="E130" s="1">
        <v>301.450012</v>
      </c>
      <c r="F130" s="1">
        <v>293.45993</v>
      </c>
      <c r="G130" s="1">
        <v>1654323</v>
      </c>
      <c r="H130">
        <f t="shared" si="1"/>
        <v>-0.0195456844443012</v>
      </c>
    </row>
    <row r="131" customHeight="1" spans="1:8">
      <c r="A131" s="2">
        <v>45225</v>
      </c>
      <c r="B131" s="1">
        <v>301</v>
      </c>
      <c r="C131" s="1">
        <v>304.450012</v>
      </c>
      <c r="D131" s="1">
        <v>294.549988</v>
      </c>
      <c r="E131" s="1">
        <v>300.649994</v>
      </c>
      <c r="F131" s="1">
        <v>292.681122</v>
      </c>
      <c r="G131" s="1">
        <v>1044784</v>
      </c>
      <c r="H131">
        <f t="shared" ref="H131:H194" si="2">LN(F131/F130)</f>
        <v>-0.00265740969911509</v>
      </c>
    </row>
    <row r="132" customHeight="1" spans="1:8">
      <c r="A132" s="2">
        <v>45226</v>
      </c>
      <c r="B132" s="1">
        <v>302.850006</v>
      </c>
      <c r="C132" s="1">
        <v>306</v>
      </c>
      <c r="D132" s="1">
        <v>300.049988</v>
      </c>
      <c r="E132" s="1">
        <v>301.899994</v>
      </c>
      <c r="F132" s="1">
        <v>293.89801</v>
      </c>
      <c r="G132" s="1">
        <v>1326059</v>
      </c>
      <c r="H132">
        <f t="shared" si="2"/>
        <v>0.0041491068445838</v>
      </c>
    </row>
    <row r="133" customHeight="1" spans="1:8">
      <c r="A133" s="2">
        <v>45229</v>
      </c>
      <c r="B133" s="1">
        <v>305</v>
      </c>
      <c r="C133" s="1">
        <v>308.5</v>
      </c>
      <c r="D133" s="1">
        <v>303</v>
      </c>
      <c r="E133" s="1">
        <v>303.799988</v>
      </c>
      <c r="F133" s="1">
        <v>295.74765</v>
      </c>
      <c r="G133" s="1">
        <v>899406</v>
      </c>
      <c r="H133">
        <f t="shared" si="2"/>
        <v>0.00627375453527332</v>
      </c>
    </row>
    <row r="134" customHeight="1" spans="1:8">
      <c r="A134" s="2">
        <v>45230</v>
      </c>
      <c r="B134" s="1">
        <v>306.899994</v>
      </c>
      <c r="C134" s="1">
        <v>307</v>
      </c>
      <c r="D134" s="1">
        <v>296.649994</v>
      </c>
      <c r="E134" s="1">
        <v>298.850006</v>
      </c>
      <c r="F134" s="1">
        <v>290.928864</v>
      </c>
      <c r="G134" s="1">
        <v>830839</v>
      </c>
      <c r="H134">
        <f t="shared" si="2"/>
        <v>-0.0164277732470822</v>
      </c>
    </row>
    <row r="135" customHeight="1" spans="1:8">
      <c r="A135" s="2">
        <v>45231</v>
      </c>
      <c r="B135" s="1">
        <v>299</v>
      </c>
      <c r="C135" s="1">
        <v>307.5</v>
      </c>
      <c r="D135" s="1">
        <v>298.850006</v>
      </c>
      <c r="E135" s="1">
        <v>301.700012</v>
      </c>
      <c r="F135" s="1">
        <v>293.703339</v>
      </c>
      <c r="G135" s="1">
        <v>1245410</v>
      </c>
      <c r="H135">
        <f t="shared" si="2"/>
        <v>0.00949142320397535</v>
      </c>
    </row>
    <row r="136" customHeight="1" spans="1:8">
      <c r="A136" s="2">
        <v>45232</v>
      </c>
      <c r="B136" s="1">
        <v>305.450012</v>
      </c>
      <c r="C136" s="1">
        <v>307.5</v>
      </c>
      <c r="D136" s="1">
        <v>297.450012</v>
      </c>
      <c r="E136" s="1">
        <v>300.299988</v>
      </c>
      <c r="F136" s="1">
        <v>292.340424</v>
      </c>
      <c r="G136" s="1">
        <v>957056</v>
      </c>
      <c r="H136">
        <f t="shared" si="2"/>
        <v>-0.00465124805745969</v>
      </c>
    </row>
    <row r="137" customHeight="1" spans="1:8">
      <c r="A137" s="2">
        <v>45233</v>
      </c>
      <c r="B137" s="1">
        <v>303.950012</v>
      </c>
      <c r="C137" s="1">
        <v>308.299988</v>
      </c>
      <c r="D137" s="1">
        <v>301</v>
      </c>
      <c r="E137" s="1">
        <v>303.399994</v>
      </c>
      <c r="F137" s="1">
        <v>295.358246</v>
      </c>
      <c r="G137" s="1">
        <v>1743608</v>
      </c>
      <c r="H137">
        <f t="shared" si="2"/>
        <v>0.0102700539550377</v>
      </c>
    </row>
    <row r="138" customHeight="1" spans="1:8">
      <c r="A138" s="2">
        <v>45236</v>
      </c>
      <c r="B138" s="1">
        <v>305</v>
      </c>
      <c r="C138" s="1">
        <v>315.700012</v>
      </c>
      <c r="D138" s="1">
        <v>303.350006</v>
      </c>
      <c r="E138" s="1">
        <v>311.299988</v>
      </c>
      <c r="F138" s="1">
        <v>303.048859</v>
      </c>
      <c r="G138" s="1">
        <v>3352889</v>
      </c>
      <c r="H138">
        <f t="shared" si="2"/>
        <v>0.02570503055379</v>
      </c>
    </row>
    <row r="139" customHeight="1" spans="1:8">
      <c r="A139" s="2">
        <v>45237</v>
      </c>
      <c r="B139" s="1">
        <v>310.850006</v>
      </c>
      <c r="C139" s="1">
        <v>317.600006</v>
      </c>
      <c r="D139" s="1">
        <v>309.299988</v>
      </c>
      <c r="E139" s="1">
        <v>311.649994</v>
      </c>
      <c r="F139" s="1">
        <v>303.389587</v>
      </c>
      <c r="G139" s="1">
        <v>1439631</v>
      </c>
      <c r="H139">
        <f t="shared" si="2"/>
        <v>0.00112370196217176</v>
      </c>
    </row>
    <row r="140" customHeight="1" spans="1:8">
      <c r="A140" s="2">
        <v>45238</v>
      </c>
      <c r="B140" s="1">
        <v>312.399994</v>
      </c>
      <c r="C140" s="1">
        <v>317.5</v>
      </c>
      <c r="D140" s="1">
        <v>309</v>
      </c>
      <c r="E140" s="1">
        <v>310.600006</v>
      </c>
      <c r="F140" s="1">
        <v>302.367432</v>
      </c>
      <c r="G140" s="1">
        <v>2048031</v>
      </c>
      <c r="H140">
        <f t="shared" si="2"/>
        <v>-0.00337480520431745</v>
      </c>
    </row>
    <row r="141" customHeight="1" spans="1:8">
      <c r="A141" s="2">
        <v>45239</v>
      </c>
      <c r="B141" s="1">
        <v>306.450012</v>
      </c>
      <c r="C141" s="1">
        <v>308.850006</v>
      </c>
      <c r="D141" s="1">
        <v>297.299988</v>
      </c>
      <c r="E141" s="1">
        <v>302.299988</v>
      </c>
      <c r="F141" s="1">
        <v>294.287384</v>
      </c>
      <c r="G141" s="1">
        <v>4930044</v>
      </c>
      <c r="H141">
        <f t="shared" si="2"/>
        <v>-0.0270861535941637</v>
      </c>
    </row>
    <row r="142" customHeight="1" spans="1:8">
      <c r="A142" s="2">
        <v>45240</v>
      </c>
      <c r="B142" s="1">
        <v>302.200012</v>
      </c>
      <c r="C142" s="1">
        <v>307</v>
      </c>
      <c r="D142" s="1">
        <v>300.799988</v>
      </c>
      <c r="E142" s="1">
        <v>305.75</v>
      </c>
      <c r="F142" s="1">
        <v>297.645966</v>
      </c>
      <c r="G142" s="1">
        <v>920565</v>
      </c>
      <c r="H142">
        <f t="shared" si="2"/>
        <v>0.0113479601784277</v>
      </c>
    </row>
    <row r="143" customHeight="1" spans="1:8">
      <c r="A143" s="2">
        <v>45243</v>
      </c>
      <c r="B143" s="1">
        <v>308</v>
      </c>
      <c r="C143" s="1">
        <v>315.450012</v>
      </c>
      <c r="D143" s="1">
        <v>306.299988</v>
      </c>
      <c r="E143" s="1">
        <v>314.25</v>
      </c>
      <c r="F143" s="1">
        <v>305.920685</v>
      </c>
      <c r="G143" s="1">
        <v>1139287</v>
      </c>
      <c r="H143">
        <f t="shared" si="2"/>
        <v>0.0274211223309662</v>
      </c>
    </row>
    <row r="144" customHeight="1" spans="1:8">
      <c r="A144" s="2">
        <v>45245</v>
      </c>
      <c r="B144" s="1">
        <v>319.799988</v>
      </c>
      <c r="C144" s="1">
        <v>324</v>
      </c>
      <c r="D144" s="1">
        <v>312</v>
      </c>
      <c r="E144" s="1">
        <v>313.649994</v>
      </c>
      <c r="F144" s="1">
        <v>305.336578</v>
      </c>
      <c r="G144" s="1">
        <v>2277927</v>
      </c>
      <c r="H144">
        <f t="shared" si="2"/>
        <v>-0.00191116642090635</v>
      </c>
    </row>
    <row r="145" customHeight="1" spans="1:8">
      <c r="A145" s="2">
        <v>45246</v>
      </c>
      <c r="B145" s="1">
        <v>313.649994</v>
      </c>
      <c r="C145" s="1">
        <v>323.950012</v>
      </c>
      <c r="D145" s="1">
        <v>313.149994</v>
      </c>
      <c r="E145" s="1">
        <v>322.799988</v>
      </c>
      <c r="F145" s="1">
        <v>314.244019</v>
      </c>
      <c r="G145" s="1">
        <v>1911539</v>
      </c>
      <c r="H145">
        <f t="shared" si="2"/>
        <v>0.0287551120847785</v>
      </c>
    </row>
    <row r="146" customHeight="1" spans="1:8">
      <c r="A146" s="2">
        <v>45247</v>
      </c>
      <c r="B146" s="1">
        <v>320</v>
      </c>
      <c r="C146" s="1">
        <v>325.149994</v>
      </c>
      <c r="D146" s="1">
        <v>314.100006</v>
      </c>
      <c r="E146" s="1">
        <v>315.25</v>
      </c>
      <c r="F146" s="1">
        <v>306.894165</v>
      </c>
      <c r="G146" s="1">
        <v>1207967</v>
      </c>
      <c r="H146">
        <f t="shared" si="2"/>
        <v>-0.023666865934667</v>
      </c>
    </row>
    <row r="147" customHeight="1" spans="1:8">
      <c r="A147" s="2">
        <v>45250</v>
      </c>
      <c r="B147" s="1">
        <v>317.899994</v>
      </c>
      <c r="C147" s="1">
        <v>328.299988</v>
      </c>
      <c r="D147" s="1">
        <v>313.5</v>
      </c>
      <c r="E147" s="1">
        <v>314</v>
      </c>
      <c r="F147" s="1">
        <v>305.677307</v>
      </c>
      <c r="G147" s="1">
        <v>1055443</v>
      </c>
      <c r="H147">
        <f t="shared" si="2"/>
        <v>-0.00397295550391394</v>
      </c>
    </row>
    <row r="148" customHeight="1" spans="1:8">
      <c r="A148" s="2">
        <v>45251</v>
      </c>
      <c r="B148" s="1">
        <v>316.950012</v>
      </c>
      <c r="C148" s="1">
        <v>317.100006</v>
      </c>
      <c r="D148" s="1">
        <v>307.149994</v>
      </c>
      <c r="E148" s="1">
        <v>307.5</v>
      </c>
      <c r="F148" s="1">
        <v>299.349609</v>
      </c>
      <c r="G148" s="1">
        <v>1268953</v>
      </c>
      <c r="H148">
        <f t="shared" si="2"/>
        <v>-0.0209178420261562</v>
      </c>
    </row>
    <row r="149" customHeight="1" spans="1:8">
      <c r="A149" s="2">
        <v>45252</v>
      </c>
      <c r="B149" s="1">
        <v>306.25</v>
      </c>
      <c r="C149" s="1">
        <v>308.25</v>
      </c>
      <c r="D149" s="1">
        <v>302.549988</v>
      </c>
      <c r="E149" s="1">
        <v>303.649994</v>
      </c>
      <c r="F149" s="1">
        <v>299.004944</v>
      </c>
      <c r="G149" s="1">
        <v>1108956</v>
      </c>
      <c r="H149">
        <f t="shared" si="2"/>
        <v>-0.00115204283611426</v>
      </c>
    </row>
    <row r="150" customHeight="1" spans="1:8">
      <c r="A150" s="2">
        <v>45253</v>
      </c>
      <c r="B150" s="1">
        <v>302.950012</v>
      </c>
      <c r="C150" s="1">
        <v>304.299988</v>
      </c>
      <c r="D150" s="1">
        <v>297.350006</v>
      </c>
      <c r="E150" s="1">
        <v>299.25</v>
      </c>
      <c r="F150" s="1">
        <v>294.672241</v>
      </c>
      <c r="G150" s="1">
        <v>1808907</v>
      </c>
      <c r="H150">
        <f t="shared" si="2"/>
        <v>-0.0145964171596238</v>
      </c>
    </row>
    <row r="151" customHeight="1" spans="1:8">
      <c r="A151" s="2">
        <v>45254</v>
      </c>
      <c r="B151" s="1">
        <v>299.25</v>
      </c>
      <c r="C151" s="1">
        <v>302.100006</v>
      </c>
      <c r="D151" s="1">
        <v>295.25</v>
      </c>
      <c r="E151" s="1">
        <v>298.899994</v>
      </c>
      <c r="F151" s="1">
        <v>294.327606</v>
      </c>
      <c r="G151" s="1">
        <v>1478380</v>
      </c>
      <c r="H151">
        <f t="shared" si="2"/>
        <v>-0.00117023812853463</v>
      </c>
    </row>
    <row r="152" customHeight="1" spans="1:8">
      <c r="A152" s="2">
        <v>45258</v>
      </c>
      <c r="B152" s="1">
        <v>300.899994</v>
      </c>
      <c r="C152" s="1">
        <v>303.850006</v>
      </c>
      <c r="D152" s="1">
        <v>293.200012</v>
      </c>
      <c r="E152" s="1">
        <v>298.950012</v>
      </c>
      <c r="F152" s="1">
        <v>294.376862</v>
      </c>
      <c r="G152" s="1">
        <v>1903035</v>
      </c>
      <c r="H152">
        <f t="shared" si="2"/>
        <v>0.000167336933189219</v>
      </c>
    </row>
    <row r="153" customHeight="1" spans="1:8">
      <c r="A153" s="2">
        <v>45259</v>
      </c>
      <c r="B153" s="1">
        <v>299</v>
      </c>
      <c r="C153" s="1">
        <v>311.950012</v>
      </c>
      <c r="D153" s="1">
        <v>297.75</v>
      </c>
      <c r="E153" s="1">
        <v>310.600006</v>
      </c>
      <c r="F153" s="1">
        <v>305.848633</v>
      </c>
      <c r="G153" s="1">
        <v>2264127</v>
      </c>
      <c r="H153">
        <f t="shared" si="2"/>
        <v>0.0382295261513167</v>
      </c>
    </row>
    <row r="154" customHeight="1" spans="1:8">
      <c r="A154" s="2">
        <v>45260</v>
      </c>
      <c r="B154" s="1">
        <v>312</v>
      </c>
      <c r="C154" s="1">
        <v>313.399994</v>
      </c>
      <c r="D154" s="1">
        <v>298.899994</v>
      </c>
      <c r="E154" s="1">
        <v>305.200012</v>
      </c>
      <c r="F154" s="1">
        <v>300.53125</v>
      </c>
      <c r="G154" s="1">
        <v>9608619</v>
      </c>
      <c r="H154">
        <f t="shared" si="2"/>
        <v>-0.017538574254632</v>
      </c>
    </row>
    <row r="155" customHeight="1" spans="1:8">
      <c r="A155" s="2">
        <v>45261</v>
      </c>
      <c r="B155" s="1">
        <v>308</v>
      </c>
      <c r="C155" s="1">
        <v>314.5</v>
      </c>
      <c r="D155" s="1">
        <v>305.5</v>
      </c>
      <c r="E155" s="1">
        <v>309.899994</v>
      </c>
      <c r="F155" s="1">
        <v>305.159332</v>
      </c>
      <c r="G155" s="1">
        <v>2192240</v>
      </c>
      <c r="H155">
        <f t="shared" si="2"/>
        <v>0.0152822982912791</v>
      </c>
    </row>
    <row r="156" customHeight="1" spans="1:8">
      <c r="A156" s="2">
        <v>45264</v>
      </c>
      <c r="B156" s="1">
        <v>315.5</v>
      </c>
      <c r="C156" s="1">
        <v>335.5</v>
      </c>
      <c r="D156" s="1">
        <v>308.600006</v>
      </c>
      <c r="E156" s="1">
        <v>328.200012</v>
      </c>
      <c r="F156" s="1">
        <v>323.179413</v>
      </c>
      <c r="G156" s="1">
        <v>13259679</v>
      </c>
      <c r="H156">
        <f t="shared" si="2"/>
        <v>0.0573735870131504</v>
      </c>
    </row>
    <row r="157" customHeight="1" spans="1:8">
      <c r="A157" s="2">
        <v>45265</v>
      </c>
      <c r="B157" s="1">
        <v>332.200012</v>
      </c>
      <c r="C157" s="1">
        <v>334.799988</v>
      </c>
      <c r="D157" s="1">
        <v>322.600006</v>
      </c>
      <c r="E157" s="1">
        <v>324.350006</v>
      </c>
      <c r="F157" s="1">
        <v>319.388275</v>
      </c>
      <c r="G157" s="1">
        <v>5051635</v>
      </c>
      <c r="H157">
        <f t="shared" si="2"/>
        <v>-0.0118001015653096</v>
      </c>
    </row>
    <row r="158" customHeight="1" spans="1:8">
      <c r="A158" s="2">
        <v>45266</v>
      </c>
      <c r="B158" s="1">
        <v>326.100006</v>
      </c>
      <c r="C158" s="1">
        <v>330.75</v>
      </c>
      <c r="D158" s="1">
        <v>318.049988</v>
      </c>
      <c r="E158" s="1">
        <v>319.899994</v>
      </c>
      <c r="F158" s="1">
        <v>315.006348</v>
      </c>
      <c r="G158" s="1">
        <v>3761698</v>
      </c>
      <c r="H158">
        <f t="shared" si="2"/>
        <v>-0.0138147346483461</v>
      </c>
    </row>
    <row r="159" customHeight="1" spans="1:8">
      <c r="A159" s="2">
        <v>45267</v>
      </c>
      <c r="B159" s="1">
        <v>322</v>
      </c>
      <c r="C159" s="1">
        <v>324</v>
      </c>
      <c r="D159" s="1">
        <v>314.700012</v>
      </c>
      <c r="E159" s="1">
        <v>316.549988</v>
      </c>
      <c r="F159" s="1">
        <v>311.707581</v>
      </c>
      <c r="G159" s="1">
        <v>2830993</v>
      </c>
      <c r="H159">
        <f t="shared" si="2"/>
        <v>-0.0105272830630543</v>
      </c>
    </row>
    <row r="160" customHeight="1" spans="1:8">
      <c r="A160" s="2">
        <v>45268</v>
      </c>
      <c r="B160" s="1">
        <v>318.700012</v>
      </c>
      <c r="C160" s="1">
        <v>324.799988</v>
      </c>
      <c r="D160" s="1">
        <v>315.899994</v>
      </c>
      <c r="E160" s="1">
        <v>319.899994</v>
      </c>
      <c r="F160" s="1">
        <v>315.006348</v>
      </c>
      <c r="G160" s="1">
        <v>2227079</v>
      </c>
      <c r="H160">
        <f t="shared" si="2"/>
        <v>0.0105272830630544</v>
      </c>
    </row>
    <row r="161" customHeight="1" spans="1:8">
      <c r="A161" s="2">
        <v>45271</v>
      </c>
      <c r="B161" s="1">
        <v>322</v>
      </c>
      <c r="C161" s="1">
        <v>323.799988</v>
      </c>
      <c r="D161" s="1">
        <v>316.549988</v>
      </c>
      <c r="E161" s="1">
        <v>318.75</v>
      </c>
      <c r="F161" s="1">
        <v>313.873962</v>
      </c>
      <c r="G161" s="1">
        <v>1138192</v>
      </c>
      <c r="H161">
        <f t="shared" si="2"/>
        <v>-0.00360128058023256</v>
      </c>
    </row>
    <row r="162" customHeight="1" spans="1:8">
      <c r="A162" s="2">
        <v>45272</v>
      </c>
      <c r="B162" s="1">
        <v>319.75</v>
      </c>
      <c r="C162" s="1">
        <v>321</v>
      </c>
      <c r="D162" s="1">
        <v>311.899994</v>
      </c>
      <c r="E162" s="1">
        <v>312.700012</v>
      </c>
      <c r="F162" s="1">
        <v>307.916504</v>
      </c>
      <c r="G162" s="1">
        <v>1638530</v>
      </c>
      <c r="H162">
        <f t="shared" si="2"/>
        <v>-0.0191628551105955</v>
      </c>
    </row>
    <row r="163" customHeight="1" spans="1:8">
      <c r="A163" s="2">
        <v>45273</v>
      </c>
      <c r="B163" s="1">
        <v>312</v>
      </c>
      <c r="C163" s="1">
        <v>315.950012</v>
      </c>
      <c r="D163" s="1">
        <v>308.700012</v>
      </c>
      <c r="E163" s="1">
        <v>310.149994</v>
      </c>
      <c r="F163" s="1">
        <v>305.405487</v>
      </c>
      <c r="G163" s="1">
        <v>1622702</v>
      </c>
      <c r="H163">
        <f t="shared" si="2"/>
        <v>-0.00818829608838743</v>
      </c>
    </row>
    <row r="164" customHeight="1" spans="1:8">
      <c r="A164" s="2">
        <v>45274</v>
      </c>
      <c r="B164" s="1">
        <v>314.25</v>
      </c>
      <c r="C164" s="1">
        <v>327.950012</v>
      </c>
      <c r="D164" s="1">
        <v>312.350006</v>
      </c>
      <c r="E164" s="1">
        <v>324.399994</v>
      </c>
      <c r="F164" s="1">
        <v>319.4375</v>
      </c>
      <c r="G164" s="1">
        <v>6369135</v>
      </c>
      <c r="H164">
        <f t="shared" si="2"/>
        <v>0.0449212773041849</v>
      </c>
    </row>
    <row r="165" customHeight="1" spans="1:8">
      <c r="A165" s="2">
        <v>45275</v>
      </c>
      <c r="B165" s="1">
        <v>325.049988</v>
      </c>
      <c r="C165" s="1">
        <v>330.5</v>
      </c>
      <c r="D165" s="1">
        <v>319.75</v>
      </c>
      <c r="E165" s="1">
        <v>323.350006</v>
      </c>
      <c r="F165" s="1">
        <v>318.403595</v>
      </c>
      <c r="G165" s="1">
        <v>2806232</v>
      </c>
      <c r="H165">
        <f t="shared" si="2"/>
        <v>-0.00324189179286561</v>
      </c>
    </row>
    <row r="166" customHeight="1" spans="1:8">
      <c r="A166" s="2">
        <v>45278</v>
      </c>
      <c r="B166" s="1">
        <v>322.950012</v>
      </c>
      <c r="C166" s="1">
        <v>328</v>
      </c>
      <c r="D166" s="1">
        <v>319.700012</v>
      </c>
      <c r="E166" s="1">
        <v>322</v>
      </c>
      <c r="F166" s="1">
        <v>317.074219</v>
      </c>
      <c r="G166" s="1">
        <v>1532115</v>
      </c>
      <c r="H166">
        <f t="shared" si="2"/>
        <v>-0.00418386892480861</v>
      </c>
    </row>
    <row r="167" customHeight="1" spans="1:8">
      <c r="A167" s="2">
        <v>45279</v>
      </c>
      <c r="B167" s="1">
        <v>329</v>
      </c>
      <c r="C167" s="1">
        <v>347.100006</v>
      </c>
      <c r="D167" s="1">
        <v>326</v>
      </c>
      <c r="E167" s="1">
        <v>341.399994</v>
      </c>
      <c r="F167" s="1">
        <v>336.17746</v>
      </c>
      <c r="G167" s="1">
        <v>8531644</v>
      </c>
      <c r="H167">
        <f t="shared" si="2"/>
        <v>0.0585032994896483</v>
      </c>
    </row>
    <row r="168" customHeight="1" spans="1:8">
      <c r="A168" s="2">
        <v>45280</v>
      </c>
      <c r="B168" s="1">
        <v>350</v>
      </c>
      <c r="C168" s="1">
        <v>406.399994</v>
      </c>
      <c r="D168" s="1">
        <v>344.75</v>
      </c>
      <c r="E168" s="1">
        <v>360.600006</v>
      </c>
      <c r="F168" s="1">
        <v>355.083771</v>
      </c>
      <c r="G168" s="1">
        <v>41442087</v>
      </c>
      <c r="H168">
        <f t="shared" si="2"/>
        <v>0.0547145609851928</v>
      </c>
    </row>
    <row r="169" customHeight="1" spans="1:8">
      <c r="A169" s="2">
        <v>45281</v>
      </c>
      <c r="B169" s="1">
        <v>363</v>
      </c>
      <c r="C169" s="1">
        <v>389.600006</v>
      </c>
      <c r="D169" s="1">
        <v>363</v>
      </c>
      <c r="E169" s="1">
        <v>376.350006</v>
      </c>
      <c r="F169" s="1">
        <v>370.592834</v>
      </c>
      <c r="G169" s="1">
        <v>25032559</v>
      </c>
      <c r="H169">
        <f t="shared" si="2"/>
        <v>0.0427502411670985</v>
      </c>
    </row>
    <row r="170" customHeight="1" spans="1:8">
      <c r="A170" s="2">
        <v>45282</v>
      </c>
      <c r="B170" s="1">
        <v>383.5</v>
      </c>
      <c r="C170" s="1">
        <v>383.899994</v>
      </c>
      <c r="D170" s="1">
        <v>365.100006</v>
      </c>
      <c r="E170" s="1">
        <v>373.25</v>
      </c>
      <c r="F170" s="1">
        <v>367.540253</v>
      </c>
      <c r="G170" s="1">
        <v>7136807</v>
      </c>
      <c r="H170">
        <f t="shared" si="2"/>
        <v>-0.00827113282527159</v>
      </c>
    </row>
    <row r="171" customHeight="1" spans="1:8">
      <c r="A171" s="2">
        <v>45286</v>
      </c>
      <c r="B171" s="1">
        <v>376.899994</v>
      </c>
      <c r="C171" s="1">
        <v>393.899994</v>
      </c>
      <c r="D171" s="1">
        <v>369.649994</v>
      </c>
      <c r="E171" s="1">
        <v>381.700012</v>
      </c>
      <c r="F171" s="1">
        <v>375.860992</v>
      </c>
      <c r="G171" s="1">
        <v>8480672</v>
      </c>
      <c r="H171">
        <f t="shared" si="2"/>
        <v>0.0223865282780632</v>
      </c>
    </row>
    <row r="172" customHeight="1" spans="1:8">
      <c r="A172" s="2">
        <v>45287</v>
      </c>
      <c r="B172" s="1">
        <v>386.100006</v>
      </c>
      <c r="C172" s="1">
        <v>391</v>
      </c>
      <c r="D172" s="1">
        <v>378</v>
      </c>
      <c r="E172" s="1">
        <v>382.299988</v>
      </c>
      <c r="F172" s="1">
        <v>376.451782</v>
      </c>
      <c r="G172" s="1">
        <v>4990380</v>
      </c>
      <c r="H172">
        <f t="shared" si="2"/>
        <v>0.00157059707574626</v>
      </c>
    </row>
    <row r="173" customHeight="1" spans="1:8">
      <c r="A173" s="2">
        <v>45288</v>
      </c>
      <c r="B173" s="1">
        <v>384.5</v>
      </c>
      <c r="C173" s="1">
        <v>389.049988</v>
      </c>
      <c r="D173" s="1">
        <v>374.299988</v>
      </c>
      <c r="E173" s="1">
        <v>382.700012</v>
      </c>
      <c r="F173" s="1">
        <v>376.845703</v>
      </c>
      <c r="G173" s="1">
        <v>5349594</v>
      </c>
      <c r="H173">
        <f t="shared" si="2"/>
        <v>0.00104585782841572</v>
      </c>
    </row>
    <row r="174" customHeight="1" spans="1:8">
      <c r="A174" s="2">
        <v>45289</v>
      </c>
      <c r="B174" s="1">
        <v>383</v>
      </c>
      <c r="C174" s="1">
        <v>383.100006</v>
      </c>
      <c r="D174" s="1">
        <v>370</v>
      </c>
      <c r="E174" s="1">
        <v>372.149994</v>
      </c>
      <c r="F174" s="1">
        <v>366.457062</v>
      </c>
      <c r="G174" s="1">
        <v>4486432</v>
      </c>
      <c r="H174">
        <f t="shared" si="2"/>
        <v>-0.0279544702359106</v>
      </c>
    </row>
    <row r="175" customHeight="1" spans="1:8">
      <c r="A175" s="2">
        <v>45292</v>
      </c>
      <c r="B175" s="1">
        <v>373.5</v>
      </c>
      <c r="C175" s="1">
        <v>382.600006</v>
      </c>
      <c r="D175" s="1">
        <v>371.350006</v>
      </c>
      <c r="E175" s="1">
        <v>378.75</v>
      </c>
      <c r="F175" s="1">
        <v>372.956116</v>
      </c>
      <c r="G175" s="1">
        <v>2440997</v>
      </c>
      <c r="H175">
        <f t="shared" si="2"/>
        <v>0.0175794036740006</v>
      </c>
    </row>
    <row r="176" customHeight="1" spans="1:8">
      <c r="A176" s="2">
        <v>45293</v>
      </c>
      <c r="B176" s="1">
        <v>376</v>
      </c>
      <c r="C176" s="1">
        <v>389</v>
      </c>
      <c r="D176" s="1">
        <v>374.25</v>
      </c>
      <c r="E176" s="1">
        <v>383.299988</v>
      </c>
      <c r="F176" s="1">
        <v>377.436493</v>
      </c>
      <c r="G176" s="1">
        <v>4465413</v>
      </c>
      <c r="H176">
        <f t="shared" si="2"/>
        <v>0.0119415628253643</v>
      </c>
    </row>
    <row r="177" customHeight="1" spans="1:8">
      <c r="A177" s="2">
        <v>45294</v>
      </c>
      <c r="B177" s="1">
        <v>383.600006</v>
      </c>
      <c r="C177" s="1">
        <v>391.850006</v>
      </c>
      <c r="D177" s="1">
        <v>377.299988</v>
      </c>
      <c r="E177" s="1">
        <v>385.700012</v>
      </c>
      <c r="F177" s="1">
        <v>379.799805</v>
      </c>
      <c r="G177" s="1">
        <v>3137954</v>
      </c>
      <c r="H177">
        <f t="shared" si="2"/>
        <v>0.00624196087676214</v>
      </c>
    </row>
    <row r="178" customHeight="1" spans="1:8">
      <c r="A178" s="2">
        <v>45295</v>
      </c>
      <c r="B178" s="1">
        <v>389.399994</v>
      </c>
      <c r="C178" s="1">
        <v>389.399994</v>
      </c>
      <c r="D178" s="1">
        <v>381.5</v>
      </c>
      <c r="E178" s="1">
        <v>382.75</v>
      </c>
      <c r="F178" s="1">
        <v>376.894928</v>
      </c>
      <c r="G178" s="1">
        <v>1885391</v>
      </c>
      <c r="H178">
        <f t="shared" si="2"/>
        <v>-0.00767784191782993</v>
      </c>
    </row>
    <row r="179" customHeight="1" spans="1:8">
      <c r="A179" s="2">
        <v>45296</v>
      </c>
      <c r="B179" s="1">
        <v>384.899994</v>
      </c>
      <c r="C179" s="1">
        <v>386.549988</v>
      </c>
      <c r="D179" s="1">
        <v>376.75</v>
      </c>
      <c r="E179" s="1">
        <v>380.399994</v>
      </c>
      <c r="F179" s="1">
        <v>374.580872</v>
      </c>
      <c r="G179" s="1">
        <v>2139325</v>
      </c>
      <c r="H179">
        <f t="shared" si="2"/>
        <v>-0.00615871679247875</v>
      </c>
    </row>
    <row r="180" customHeight="1" spans="1:8">
      <c r="A180" s="2">
        <v>45299</v>
      </c>
      <c r="B180" s="1">
        <v>379.950012</v>
      </c>
      <c r="C180" s="1">
        <v>381.950012</v>
      </c>
      <c r="D180" s="1">
        <v>372.799988</v>
      </c>
      <c r="E180" s="1">
        <v>374.149994</v>
      </c>
      <c r="F180" s="1">
        <v>368.426453</v>
      </c>
      <c r="G180" s="1">
        <v>1910498</v>
      </c>
      <c r="H180">
        <f t="shared" si="2"/>
        <v>-0.0165666193331874</v>
      </c>
    </row>
    <row r="181" customHeight="1" spans="1:8">
      <c r="A181" s="2">
        <v>45300</v>
      </c>
      <c r="B181" s="1">
        <v>378</v>
      </c>
      <c r="C181" s="1">
        <v>381.450012</v>
      </c>
      <c r="D181" s="1">
        <v>373.5</v>
      </c>
      <c r="E181" s="1">
        <v>374.149994</v>
      </c>
      <c r="F181" s="1">
        <v>368.426453</v>
      </c>
      <c r="G181" s="1">
        <v>1807092</v>
      </c>
      <c r="H181">
        <f t="shared" si="2"/>
        <v>0</v>
      </c>
    </row>
    <row r="182" customHeight="1" spans="1:8">
      <c r="A182" s="2">
        <v>45301</v>
      </c>
      <c r="B182" s="1">
        <v>376</v>
      </c>
      <c r="C182" s="1">
        <v>376</v>
      </c>
      <c r="D182" s="1">
        <v>363.299988</v>
      </c>
      <c r="E182" s="1">
        <v>364.799988</v>
      </c>
      <c r="F182" s="1">
        <v>359.219482</v>
      </c>
      <c r="G182" s="1">
        <v>2908270</v>
      </c>
      <c r="H182">
        <f t="shared" si="2"/>
        <v>-0.0253075347554123</v>
      </c>
    </row>
    <row r="183" customHeight="1" spans="1:8">
      <c r="A183" s="2">
        <v>45302</v>
      </c>
      <c r="B183" s="1">
        <v>367</v>
      </c>
      <c r="C183" s="1">
        <v>375.649994</v>
      </c>
      <c r="D183" s="1">
        <v>362.399994</v>
      </c>
      <c r="E183" s="1">
        <v>373.75</v>
      </c>
      <c r="F183" s="1">
        <v>368.032593</v>
      </c>
      <c r="G183" s="1">
        <v>4918421</v>
      </c>
      <c r="H183">
        <f t="shared" si="2"/>
        <v>0.0242379300307806</v>
      </c>
    </row>
    <row r="184" customHeight="1" spans="1:8">
      <c r="A184" s="2">
        <v>45303</v>
      </c>
      <c r="B184" s="1">
        <v>372.200012</v>
      </c>
      <c r="C184" s="1">
        <v>376.649994</v>
      </c>
      <c r="D184" s="1">
        <v>369.25</v>
      </c>
      <c r="E184" s="1">
        <v>375</v>
      </c>
      <c r="F184" s="1">
        <v>369.263458</v>
      </c>
      <c r="G184" s="1">
        <v>4960906</v>
      </c>
      <c r="H184">
        <f t="shared" si="2"/>
        <v>0.00333886541723966</v>
      </c>
    </row>
    <row r="185" customHeight="1" spans="1:8">
      <c r="A185" s="2">
        <v>45306</v>
      </c>
      <c r="B185" s="1">
        <v>378</v>
      </c>
      <c r="C185" s="1">
        <v>398.200012</v>
      </c>
      <c r="D185" s="1">
        <v>377.399994</v>
      </c>
      <c r="E185" s="1">
        <v>396.5</v>
      </c>
      <c r="F185" s="1">
        <v>390.43457</v>
      </c>
      <c r="G185" s="1">
        <v>8591383</v>
      </c>
      <c r="H185">
        <f t="shared" si="2"/>
        <v>0.0557500332244721</v>
      </c>
    </row>
    <row r="186" customHeight="1" spans="1:8">
      <c r="A186" s="2">
        <v>45307</v>
      </c>
      <c r="B186" s="1">
        <v>400.950012</v>
      </c>
      <c r="C186" s="1">
        <v>402.799988</v>
      </c>
      <c r="D186" s="1">
        <v>385.600006</v>
      </c>
      <c r="E186" s="1">
        <v>389.350006</v>
      </c>
      <c r="F186" s="1">
        <v>383.393951</v>
      </c>
      <c r="G186" s="1">
        <v>5018015</v>
      </c>
      <c r="H186">
        <f t="shared" si="2"/>
        <v>-0.0181973475925649</v>
      </c>
    </row>
    <row r="187" customHeight="1" spans="1:8">
      <c r="A187" s="2">
        <v>45308</v>
      </c>
      <c r="B187" s="1">
        <v>385</v>
      </c>
      <c r="C187" s="1">
        <v>385</v>
      </c>
      <c r="D187" s="1">
        <v>379</v>
      </c>
      <c r="E187" s="1">
        <v>381.350006</v>
      </c>
      <c r="F187" s="1">
        <v>375.516327</v>
      </c>
      <c r="G187" s="1">
        <v>2445706</v>
      </c>
      <c r="H187">
        <f t="shared" si="2"/>
        <v>-0.0207611022796109</v>
      </c>
    </row>
    <row r="188" customHeight="1" spans="1:8">
      <c r="A188" s="2">
        <v>45309</v>
      </c>
      <c r="B188" s="1">
        <v>378.399994</v>
      </c>
      <c r="C188" s="1">
        <v>406.799988</v>
      </c>
      <c r="D188" s="1">
        <v>376.5</v>
      </c>
      <c r="E188" s="1">
        <v>395.450012</v>
      </c>
      <c r="F188" s="1">
        <v>389.400665</v>
      </c>
      <c r="G188" s="1">
        <v>9113048</v>
      </c>
      <c r="H188">
        <f t="shared" si="2"/>
        <v>0.0363068497408208</v>
      </c>
    </row>
    <row r="189" customHeight="1" spans="1:8">
      <c r="A189" s="2">
        <v>45310</v>
      </c>
      <c r="B189" s="1">
        <v>400.75</v>
      </c>
      <c r="C189" s="1">
        <v>419.799988</v>
      </c>
      <c r="D189" s="1">
        <v>398.049988</v>
      </c>
      <c r="E189" s="1">
        <v>412.299988</v>
      </c>
      <c r="F189" s="1">
        <v>405.992859</v>
      </c>
      <c r="G189" s="1">
        <v>9490296</v>
      </c>
      <c r="H189">
        <f t="shared" si="2"/>
        <v>0.0417267700849371</v>
      </c>
    </row>
    <row r="190" customHeight="1" spans="1:8">
      <c r="A190" s="2">
        <v>45314</v>
      </c>
      <c r="B190" s="1">
        <v>422.049988</v>
      </c>
      <c r="C190" s="1">
        <v>422.200012</v>
      </c>
      <c r="D190" s="1">
        <v>392</v>
      </c>
      <c r="E190" s="1">
        <v>396.25</v>
      </c>
      <c r="F190" s="1">
        <v>390.188385</v>
      </c>
      <c r="G190" s="1">
        <v>4390390</v>
      </c>
      <c r="H190">
        <f t="shared" si="2"/>
        <v>-0.0397059098173917</v>
      </c>
    </row>
    <row r="191" customHeight="1" spans="1:8">
      <c r="A191" s="2">
        <v>45315</v>
      </c>
      <c r="B191" s="1">
        <v>398.399994</v>
      </c>
      <c r="C191" s="1">
        <v>406.5</v>
      </c>
      <c r="D191" s="1">
        <v>393.5</v>
      </c>
      <c r="E191" s="1">
        <v>401.700012</v>
      </c>
      <c r="F191" s="1">
        <v>395.555054</v>
      </c>
      <c r="G191" s="1">
        <v>2060957</v>
      </c>
      <c r="H191">
        <f t="shared" si="2"/>
        <v>0.0136603175718169</v>
      </c>
    </row>
    <row r="192" customHeight="1" spans="1:8">
      <c r="A192" s="2">
        <v>45316</v>
      </c>
      <c r="B192" s="1">
        <v>406</v>
      </c>
      <c r="C192" s="1">
        <v>407.049988</v>
      </c>
      <c r="D192" s="1">
        <v>400.100006</v>
      </c>
      <c r="E192" s="1">
        <v>403.100006</v>
      </c>
      <c r="F192" s="1">
        <v>396.933624</v>
      </c>
      <c r="G192" s="1">
        <v>1031063</v>
      </c>
      <c r="H192">
        <f t="shared" si="2"/>
        <v>0.00347909422253849</v>
      </c>
    </row>
    <row r="193" customHeight="1" spans="1:8">
      <c r="A193" s="2">
        <v>45320</v>
      </c>
      <c r="B193" s="1">
        <v>408</v>
      </c>
      <c r="C193" s="1">
        <v>421</v>
      </c>
      <c r="D193" s="1">
        <v>404.299988</v>
      </c>
      <c r="E193" s="1">
        <v>413.600006</v>
      </c>
      <c r="F193" s="1">
        <v>407.27301</v>
      </c>
      <c r="G193" s="1">
        <v>3946643</v>
      </c>
      <c r="H193">
        <f t="shared" si="2"/>
        <v>0.0257146740527847</v>
      </c>
    </row>
    <row r="194" customHeight="1" spans="1:8">
      <c r="A194" s="2">
        <v>45321</v>
      </c>
      <c r="B194" s="1">
        <v>418.200012</v>
      </c>
      <c r="C194" s="1">
        <v>443.350006</v>
      </c>
      <c r="D194" s="1">
        <v>416.450012</v>
      </c>
      <c r="E194" s="1">
        <v>429.100006</v>
      </c>
      <c r="F194" s="1">
        <v>422.535889</v>
      </c>
      <c r="G194" s="1">
        <v>9623887</v>
      </c>
      <c r="H194">
        <f t="shared" si="2"/>
        <v>0.0367906407615093</v>
      </c>
    </row>
    <row r="195" customHeight="1" spans="1:8">
      <c r="A195" s="2">
        <v>45322</v>
      </c>
      <c r="B195" s="1">
        <v>433.850006</v>
      </c>
      <c r="C195" s="1">
        <v>433.850006</v>
      </c>
      <c r="D195" s="1">
        <v>418.549988</v>
      </c>
      <c r="E195" s="1">
        <v>426.5</v>
      </c>
      <c r="F195" s="1">
        <v>419.975647</v>
      </c>
      <c r="G195" s="1">
        <v>3512753</v>
      </c>
      <c r="H195">
        <f t="shared" ref="H195:H247" si="3">LN(F195/F194)</f>
        <v>-0.00607766130537521</v>
      </c>
    </row>
    <row r="196" customHeight="1" spans="1:8">
      <c r="A196" s="2">
        <v>45323</v>
      </c>
      <c r="B196" s="1">
        <v>427.899994</v>
      </c>
      <c r="C196" s="1">
        <v>439</v>
      </c>
      <c r="D196" s="1">
        <v>423.049988</v>
      </c>
      <c r="E196" s="1">
        <v>436.350006</v>
      </c>
      <c r="F196" s="1">
        <v>429.674988</v>
      </c>
      <c r="G196" s="1">
        <v>3073478</v>
      </c>
      <c r="H196">
        <f t="shared" si="3"/>
        <v>0.0228323547716834</v>
      </c>
    </row>
    <row r="197" customHeight="1" spans="1:8">
      <c r="A197" s="2">
        <v>45324</v>
      </c>
      <c r="B197" s="1">
        <v>437</v>
      </c>
      <c r="C197" s="1">
        <v>449.799988</v>
      </c>
      <c r="D197" s="1">
        <v>433.149994</v>
      </c>
      <c r="E197" s="1">
        <v>446.899994</v>
      </c>
      <c r="F197" s="1">
        <v>440.063568</v>
      </c>
      <c r="G197" s="1">
        <v>6149976</v>
      </c>
      <c r="H197">
        <f t="shared" si="3"/>
        <v>0.0238901081697346</v>
      </c>
    </row>
    <row r="198" customHeight="1" spans="1:8">
      <c r="A198" s="2">
        <v>45327</v>
      </c>
      <c r="B198" s="1">
        <v>446.450012</v>
      </c>
      <c r="C198" s="1">
        <v>464.200012</v>
      </c>
      <c r="D198" s="1">
        <v>440.049988</v>
      </c>
      <c r="E198" s="1">
        <v>459.5</v>
      </c>
      <c r="F198" s="1">
        <v>452.470825</v>
      </c>
      <c r="G198" s="1">
        <v>6311035</v>
      </c>
      <c r="H198">
        <f t="shared" si="3"/>
        <v>0.0278040967188482</v>
      </c>
    </row>
    <row r="199" customHeight="1" spans="1:8">
      <c r="A199" s="2">
        <v>45328</v>
      </c>
      <c r="B199" s="1">
        <v>462</v>
      </c>
      <c r="C199" s="1">
        <v>516.400024</v>
      </c>
      <c r="D199" s="1">
        <v>446</v>
      </c>
      <c r="E199" s="1">
        <v>481</v>
      </c>
      <c r="F199" s="1">
        <v>473.641937</v>
      </c>
      <c r="G199" s="1">
        <v>16937801</v>
      </c>
      <c r="H199">
        <f t="shared" si="3"/>
        <v>0.045728343135064</v>
      </c>
    </row>
    <row r="200" customHeight="1" spans="1:8">
      <c r="A200" s="2">
        <v>45329</v>
      </c>
      <c r="B200" s="1">
        <v>484.799988</v>
      </c>
      <c r="C200" s="1">
        <v>496.700012</v>
      </c>
      <c r="D200" s="1">
        <v>473</v>
      </c>
      <c r="E200" s="1">
        <v>487.600006</v>
      </c>
      <c r="F200" s="1">
        <v>480.140991</v>
      </c>
      <c r="G200" s="1">
        <v>6636411</v>
      </c>
      <c r="H200">
        <f t="shared" si="3"/>
        <v>0.0136281629630464</v>
      </c>
    </row>
    <row r="201" customHeight="1" spans="1:8">
      <c r="A201" s="2">
        <v>45330</v>
      </c>
      <c r="B201" s="1">
        <v>489.600006</v>
      </c>
      <c r="C201" s="1">
        <v>520</v>
      </c>
      <c r="D201" s="1">
        <v>483.75</v>
      </c>
      <c r="E201" s="1">
        <v>513.150024</v>
      </c>
      <c r="F201" s="1">
        <v>505.300171</v>
      </c>
      <c r="G201" s="1">
        <v>9475104</v>
      </c>
      <c r="H201">
        <f t="shared" si="3"/>
        <v>0.0510728586892711</v>
      </c>
    </row>
    <row r="202" customHeight="1" spans="1:8">
      <c r="A202" s="2">
        <v>45331</v>
      </c>
      <c r="B202" s="1">
        <v>518.049988</v>
      </c>
      <c r="C202" s="1">
        <v>524.400024</v>
      </c>
      <c r="D202" s="1">
        <v>502.049988</v>
      </c>
      <c r="E202" s="1">
        <v>516.150024</v>
      </c>
      <c r="F202" s="1">
        <v>508.254272</v>
      </c>
      <c r="G202" s="1">
        <v>6252556</v>
      </c>
      <c r="H202">
        <f t="shared" si="3"/>
        <v>0.0058292070748482</v>
      </c>
    </row>
    <row r="203" customHeight="1" spans="1:8">
      <c r="A203" s="2">
        <v>45334</v>
      </c>
      <c r="B203" s="1">
        <v>519.799988</v>
      </c>
      <c r="C203" s="1">
        <v>519.799988</v>
      </c>
      <c r="D203" s="1">
        <v>456.5</v>
      </c>
      <c r="E203" s="1">
        <v>468.899994</v>
      </c>
      <c r="F203" s="1">
        <v>461.727051</v>
      </c>
      <c r="G203" s="1">
        <v>5794083</v>
      </c>
      <c r="H203">
        <f t="shared" si="3"/>
        <v>-0.096007939995359</v>
      </c>
    </row>
    <row r="204" customHeight="1" spans="1:8">
      <c r="A204" s="2">
        <v>45335</v>
      </c>
      <c r="B204" s="1">
        <v>469</v>
      </c>
      <c r="C204" s="1">
        <v>476.350006</v>
      </c>
      <c r="D204" s="1">
        <v>443.549988</v>
      </c>
      <c r="E204" s="1">
        <v>469.850006</v>
      </c>
      <c r="F204" s="1">
        <v>462.662506</v>
      </c>
      <c r="G204" s="1">
        <v>5803115</v>
      </c>
      <c r="H204">
        <f t="shared" si="3"/>
        <v>0.00202394177269675</v>
      </c>
    </row>
    <row r="205" customHeight="1" spans="1:8">
      <c r="A205" s="2">
        <v>45336</v>
      </c>
      <c r="B205" s="1">
        <v>470</v>
      </c>
      <c r="C205" s="1">
        <v>504.850006</v>
      </c>
      <c r="D205" s="1">
        <v>458.600006</v>
      </c>
      <c r="E205" s="1">
        <v>498.75</v>
      </c>
      <c r="F205" s="1">
        <v>491.120422</v>
      </c>
      <c r="G205" s="1">
        <v>11250697</v>
      </c>
      <c r="H205">
        <f t="shared" si="3"/>
        <v>0.059691496816522</v>
      </c>
    </row>
    <row r="206" customHeight="1" spans="1:8">
      <c r="A206" s="2">
        <v>45337</v>
      </c>
      <c r="B206" s="1">
        <v>506.850006</v>
      </c>
      <c r="C206" s="1">
        <v>575.400024</v>
      </c>
      <c r="D206" s="1">
        <v>503</v>
      </c>
      <c r="E206" s="1">
        <v>563.150024</v>
      </c>
      <c r="F206" s="1">
        <v>554.535278</v>
      </c>
      <c r="G206" s="1">
        <v>28015245</v>
      </c>
      <c r="H206">
        <f t="shared" si="3"/>
        <v>0.121441069667769</v>
      </c>
    </row>
    <row r="207" customHeight="1" spans="1:8">
      <c r="A207" s="2">
        <v>45338</v>
      </c>
      <c r="B207" s="1">
        <v>567.849976</v>
      </c>
      <c r="C207" s="1">
        <v>617</v>
      </c>
      <c r="D207" s="1">
        <v>556</v>
      </c>
      <c r="E207" s="1">
        <v>573.650024</v>
      </c>
      <c r="F207" s="1">
        <v>564.874634</v>
      </c>
      <c r="G207" s="1">
        <v>19635917</v>
      </c>
      <c r="H207">
        <f t="shared" si="3"/>
        <v>0.018473393753169</v>
      </c>
    </row>
    <row r="208" customHeight="1" spans="1:8">
      <c r="A208" s="2">
        <v>45341</v>
      </c>
      <c r="B208" s="1">
        <v>576</v>
      </c>
      <c r="C208" s="1">
        <v>610</v>
      </c>
      <c r="D208" s="1">
        <v>574.200012</v>
      </c>
      <c r="E208" s="1">
        <v>594.200012</v>
      </c>
      <c r="F208" s="1">
        <v>585.110291</v>
      </c>
      <c r="G208" s="1">
        <v>9982622</v>
      </c>
      <c r="H208">
        <f t="shared" si="3"/>
        <v>0.0351965412856592</v>
      </c>
    </row>
    <row r="209" customHeight="1" spans="1:8">
      <c r="A209" s="2">
        <v>45342</v>
      </c>
      <c r="B209" s="1">
        <v>596.849976</v>
      </c>
      <c r="C209" s="1">
        <v>630</v>
      </c>
      <c r="D209" s="1">
        <v>574</v>
      </c>
      <c r="E209" s="1">
        <v>604.700012</v>
      </c>
      <c r="F209" s="1">
        <v>595.449646</v>
      </c>
      <c r="G209" s="1">
        <v>12997336</v>
      </c>
      <c r="H209">
        <f t="shared" si="3"/>
        <v>0.0175164666195384</v>
      </c>
    </row>
    <row r="210" customHeight="1" spans="1:8">
      <c r="A210" s="2">
        <v>45343</v>
      </c>
      <c r="B210" s="1">
        <v>608.900024</v>
      </c>
      <c r="C210" s="1">
        <v>624</v>
      </c>
      <c r="D210" s="1">
        <v>578.200012</v>
      </c>
      <c r="E210" s="1">
        <v>585.200012</v>
      </c>
      <c r="F210" s="1">
        <v>576.247986</v>
      </c>
      <c r="G210" s="1">
        <v>8671615</v>
      </c>
      <c r="H210">
        <f t="shared" si="3"/>
        <v>-0.0327787284115685</v>
      </c>
    </row>
    <row r="211" customHeight="1" spans="1:8">
      <c r="A211" s="2">
        <v>45344</v>
      </c>
      <c r="B211" s="1">
        <v>592</v>
      </c>
      <c r="C211" s="1">
        <v>609.700012</v>
      </c>
      <c r="D211" s="1">
        <v>572.849976</v>
      </c>
      <c r="E211" s="1">
        <v>598.5</v>
      </c>
      <c r="F211" s="1">
        <v>589.344482</v>
      </c>
      <c r="G211" s="1">
        <v>9476678</v>
      </c>
      <c r="H211">
        <f t="shared" si="3"/>
        <v>0.0224727724774566</v>
      </c>
    </row>
    <row r="212" customHeight="1" spans="1:8">
      <c r="A212" s="2">
        <v>45345</v>
      </c>
      <c r="B212" s="1">
        <v>604</v>
      </c>
      <c r="C212" s="1">
        <v>604.299988</v>
      </c>
      <c r="D212" s="1">
        <v>587</v>
      </c>
      <c r="E212" s="1">
        <v>591.599976</v>
      </c>
      <c r="F212" s="1">
        <v>582.550049</v>
      </c>
      <c r="G212" s="1">
        <v>4018573</v>
      </c>
      <c r="H212">
        <f t="shared" si="3"/>
        <v>-0.0115957689924631</v>
      </c>
    </row>
    <row r="213" customHeight="1" spans="1:8">
      <c r="A213" s="2">
        <v>45348</v>
      </c>
      <c r="B213" s="1">
        <v>587.349976</v>
      </c>
      <c r="C213" s="1">
        <v>593.950012</v>
      </c>
      <c r="D213" s="1">
        <v>563.299988</v>
      </c>
      <c r="E213" s="1">
        <v>570</v>
      </c>
      <c r="F213" s="1">
        <v>561.280457</v>
      </c>
      <c r="G213" s="1">
        <v>4179841</v>
      </c>
      <c r="H213">
        <f t="shared" si="3"/>
        <v>-0.0371943988250899</v>
      </c>
    </row>
    <row r="214" customHeight="1" spans="1:8">
      <c r="A214" s="2">
        <v>45349</v>
      </c>
      <c r="B214" s="1">
        <v>573.950012</v>
      </c>
      <c r="C214" s="1">
        <v>583.799988</v>
      </c>
      <c r="D214" s="1">
        <v>562.599976</v>
      </c>
      <c r="E214" s="1">
        <v>574.299988</v>
      </c>
      <c r="F214" s="1">
        <v>565.514709</v>
      </c>
      <c r="G214" s="1">
        <v>6084332</v>
      </c>
      <c r="H214">
        <f t="shared" si="3"/>
        <v>0.00751560187417654</v>
      </c>
    </row>
    <row r="215" customHeight="1" spans="1:8">
      <c r="A215" s="2">
        <v>45350</v>
      </c>
      <c r="B215" s="1">
        <v>579.700012</v>
      </c>
      <c r="C215" s="1">
        <v>586</v>
      </c>
      <c r="D215" s="1">
        <v>561.200012</v>
      </c>
      <c r="E215" s="1">
        <v>567.150024</v>
      </c>
      <c r="F215" s="1">
        <v>558.474121</v>
      </c>
      <c r="G215" s="1">
        <v>4303625</v>
      </c>
      <c r="H215">
        <f t="shared" si="3"/>
        <v>-0.0125280250082391</v>
      </c>
    </row>
    <row r="216" customHeight="1" spans="1:8">
      <c r="A216" s="2">
        <v>45351</v>
      </c>
      <c r="B216" s="1">
        <v>571</v>
      </c>
      <c r="C216" s="1">
        <v>571.200012</v>
      </c>
      <c r="D216" s="1">
        <v>544</v>
      </c>
      <c r="E216" s="1">
        <v>546.549988</v>
      </c>
      <c r="F216" s="1">
        <v>538.189209</v>
      </c>
      <c r="G216" s="1">
        <v>5120713</v>
      </c>
      <c r="H216">
        <f t="shared" si="3"/>
        <v>-0.0369980928951716</v>
      </c>
    </row>
    <row r="217" customHeight="1" spans="1:8">
      <c r="A217" s="2">
        <v>45352</v>
      </c>
      <c r="B217" s="1">
        <v>554.349976</v>
      </c>
      <c r="C217" s="1">
        <v>593.900024</v>
      </c>
      <c r="D217" s="1">
        <v>552.900024</v>
      </c>
      <c r="E217" s="1">
        <v>589.150024</v>
      </c>
      <c r="F217" s="1">
        <v>580.137573</v>
      </c>
      <c r="G217" s="1">
        <v>10763632</v>
      </c>
      <c r="H217">
        <f t="shared" si="3"/>
        <v>0.0750550823172316</v>
      </c>
    </row>
    <row r="218" customHeight="1" spans="1:8">
      <c r="A218" s="2">
        <v>45355</v>
      </c>
      <c r="B218" s="1">
        <v>594</v>
      </c>
      <c r="C218" s="1">
        <v>639.200012</v>
      </c>
      <c r="D218" s="1">
        <v>593.900024</v>
      </c>
      <c r="E218" s="1">
        <v>624.900024</v>
      </c>
      <c r="F218" s="1">
        <v>615.340698</v>
      </c>
      <c r="G218" s="1">
        <v>16520224</v>
      </c>
      <c r="H218">
        <f t="shared" si="3"/>
        <v>0.0589108246619743</v>
      </c>
    </row>
    <row r="219" customHeight="1" spans="1:8">
      <c r="A219" s="2">
        <v>45356</v>
      </c>
      <c r="B219" s="1">
        <v>628.900024</v>
      </c>
      <c r="C219" s="1">
        <v>638.700012</v>
      </c>
      <c r="D219" s="1">
        <v>618</v>
      </c>
      <c r="E219" s="1">
        <v>631.5</v>
      </c>
      <c r="F219" s="1">
        <v>621.839661</v>
      </c>
      <c r="G219" s="1">
        <v>6399505</v>
      </c>
      <c r="H219">
        <f t="shared" si="3"/>
        <v>0.0105061848617254</v>
      </c>
    </row>
    <row r="220" customHeight="1" spans="1:8">
      <c r="A220" s="2">
        <v>45357</v>
      </c>
      <c r="B220" s="1">
        <v>634</v>
      </c>
      <c r="C220" s="1">
        <v>647</v>
      </c>
      <c r="D220" s="1">
        <v>618</v>
      </c>
      <c r="E220" s="1">
        <v>633.849976</v>
      </c>
      <c r="F220" s="1">
        <v>624.153687</v>
      </c>
      <c r="G220" s="1">
        <v>6500747</v>
      </c>
      <c r="H220">
        <f t="shared" si="3"/>
        <v>0.003714351547945</v>
      </c>
    </row>
    <row r="221" customHeight="1" spans="1:8">
      <c r="A221" s="2">
        <v>45358</v>
      </c>
      <c r="B221" s="1">
        <v>636</v>
      </c>
      <c r="C221" s="1">
        <v>643.549988</v>
      </c>
      <c r="D221" s="1">
        <v>627.349976</v>
      </c>
      <c r="E221" s="1">
        <v>630.099976</v>
      </c>
      <c r="F221" s="1">
        <v>620.46106</v>
      </c>
      <c r="G221" s="1">
        <v>4085947</v>
      </c>
      <c r="H221">
        <f t="shared" si="3"/>
        <v>-0.00593378448008155</v>
      </c>
    </row>
    <row r="222" customHeight="1" spans="1:8">
      <c r="A222" s="2">
        <v>45362</v>
      </c>
      <c r="B222" s="1">
        <v>632.900024</v>
      </c>
      <c r="C222" s="1">
        <v>643</v>
      </c>
      <c r="D222" s="1">
        <v>610.5</v>
      </c>
      <c r="E222" s="1">
        <v>615.349976</v>
      </c>
      <c r="F222" s="1">
        <v>605.936707</v>
      </c>
      <c r="G222" s="1">
        <v>4968431</v>
      </c>
      <c r="H222">
        <f t="shared" si="3"/>
        <v>-0.0236873101130872</v>
      </c>
    </row>
    <row r="223" customHeight="1" spans="1:8">
      <c r="A223" s="2">
        <v>45363</v>
      </c>
      <c r="B223" s="1">
        <v>621.5</v>
      </c>
      <c r="C223" s="1">
        <v>627.25</v>
      </c>
      <c r="D223" s="1">
        <v>603</v>
      </c>
      <c r="E223" s="1">
        <v>612.700012</v>
      </c>
      <c r="F223" s="1">
        <v>603.327271</v>
      </c>
      <c r="G223" s="1">
        <v>4743079</v>
      </c>
      <c r="H223">
        <f t="shared" si="3"/>
        <v>-0.00431574924530031</v>
      </c>
    </row>
    <row r="224" customHeight="1" spans="1:8">
      <c r="A224" s="2">
        <v>45364</v>
      </c>
      <c r="B224" s="1">
        <v>618.650024</v>
      </c>
      <c r="C224" s="1">
        <v>619.349976</v>
      </c>
      <c r="D224" s="1">
        <v>563.150024</v>
      </c>
      <c r="E224" s="1">
        <v>573.799988</v>
      </c>
      <c r="F224" s="1">
        <v>565.022339</v>
      </c>
      <c r="G224" s="1">
        <v>5636750</v>
      </c>
      <c r="H224">
        <f t="shared" si="3"/>
        <v>-0.0655945190570511</v>
      </c>
    </row>
    <row r="225" customHeight="1" spans="1:8">
      <c r="A225" s="2">
        <v>45365</v>
      </c>
      <c r="B225" s="1">
        <v>573.799988</v>
      </c>
      <c r="C225" s="1">
        <v>590.5</v>
      </c>
      <c r="D225" s="1">
        <v>562</v>
      </c>
      <c r="E225" s="1">
        <v>573.150024</v>
      </c>
      <c r="F225" s="1">
        <v>564.382324</v>
      </c>
      <c r="G225" s="1">
        <v>4069176</v>
      </c>
      <c r="H225">
        <f t="shared" si="3"/>
        <v>-0.00113336714372911</v>
      </c>
    </row>
    <row r="226" customHeight="1" spans="1:8">
      <c r="A226" s="2">
        <v>45366</v>
      </c>
      <c r="B226" s="1">
        <v>579.5</v>
      </c>
      <c r="C226" s="1">
        <v>588.700012</v>
      </c>
      <c r="D226" s="1">
        <v>513</v>
      </c>
      <c r="E226" s="1">
        <v>555.650024</v>
      </c>
      <c r="F226" s="1">
        <v>547.150024</v>
      </c>
      <c r="G226" s="1">
        <v>17276038</v>
      </c>
      <c r="H226">
        <f t="shared" si="3"/>
        <v>-0.0310088695460927</v>
      </c>
    </row>
    <row r="227" customHeight="1" spans="1:8">
      <c r="A227" s="2">
        <v>45369</v>
      </c>
      <c r="B227" s="1">
        <v>548.5</v>
      </c>
      <c r="C227" s="1">
        <v>554.049988</v>
      </c>
      <c r="D227" s="1">
        <v>534.299988</v>
      </c>
      <c r="E227" s="1">
        <v>545.200012</v>
      </c>
      <c r="F227" s="1">
        <v>545.200012</v>
      </c>
      <c r="G227" s="1">
        <v>2799865</v>
      </c>
      <c r="H227">
        <f t="shared" si="3"/>
        <v>-0.00357030989545946</v>
      </c>
    </row>
    <row r="228" customHeight="1" spans="1:8">
      <c r="A228" s="2">
        <v>45370</v>
      </c>
      <c r="B228" s="1">
        <v>545</v>
      </c>
      <c r="C228" s="1">
        <v>559.150024</v>
      </c>
      <c r="D228" s="1">
        <v>533.349976</v>
      </c>
      <c r="E228" s="1">
        <v>545.700012</v>
      </c>
      <c r="F228" s="1">
        <v>545.700012</v>
      </c>
      <c r="G228" s="1">
        <v>5496693</v>
      </c>
      <c r="H228">
        <f t="shared" si="3"/>
        <v>0.000916674349641747</v>
      </c>
    </row>
    <row r="229" customHeight="1" spans="1:8">
      <c r="A229" s="2">
        <v>45371</v>
      </c>
      <c r="B229" s="1">
        <v>555</v>
      </c>
      <c r="C229" s="1">
        <v>570</v>
      </c>
      <c r="D229" s="1">
        <v>544.799988</v>
      </c>
      <c r="E229" s="1">
        <v>565.200012</v>
      </c>
      <c r="F229" s="1">
        <v>565.200012</v>
      </c>
      <c r="G229" s="1">
        <v>3563564</v>
      </c>
      <c r="H229">
        <f t="shared" si="3"/>
        <v>0.0351102758595041</v>
      </c>
    </row>
    <row r="230" customHeight="1" spans="1:8">
      <c r="A230" s="2">
        <v>45372</v>
      </c>
      <c r="B230" s="1">
        <v>568.950012</v>
      </c>
      <c r="C230" s="1">
        <v>596.599976</v>
      </c>
      <c r="D230" s="1">
        <v>568.5</v>
      </c>
      <c r="E230" s="1">
        <v>590.950012</v>
      </c>
      <c r="F230" s="1">
        <v>590.950012</v>
      </c>
      <c r="G230" s="1">
        <v>3967419</v>
      </c>
      <c r="H230">
        <f t="shared" si="3"/>
        <v>0.0445517597227411</v>
      </c>
    </row>
    <row r="231" customHeight="1" spans="1:8">
      <c r="A231" s="2">
        <v>45373</v>
      </c>
      <c r="B231" s="1">
        <v>592.150024</v>
      </c>
      <c r="C231" s="1">
        <v>595.950012</v>
      </c>
      <c r="D231" s="1">
        <v>578.75</v>
      </c>
      <c r="E231" s="1">
        <v>581.75</v>
      </c>
      <c r="F231" s="1">
        <v>581.75</v>
      </c>
      <c r="G231" s="1">
        <v>3230740</v>
      </c>
      <c r="H231">
        <f t="shared" si="3"/>
        <v>-0.0156906295821347</v>
      </c>
    </row>
    <row r="232" customHeight="1" spans="1:8">
      <c r="A232" s="2">
        <v>45377</v>
      </c>
      <c r="B232" s="1">
        <v>584.400024</v>
      </c>
      <c r="C232" s="1">
        <v>615.700012</v>
      </c>
      <c r="D232" s="1">
        <v>578.75</v>
      </c>
      <c r="E232" s="1">
        <v>611.450012</v>
      </c>
      <c r="F232" s="1">
        <v>611.450012</v>
      </c>
      <c r="G232" s="1">
        <v>5545893</v>
      </c>
      <c r="H232">
        <f t="shared" si="3"/>
        <v>0.049792403078458</v>
      </c>
    </row>
    <row r="233" customHeight="1" spans="1:8">
      <c r="A233" s="2">
        <v>45378</v>
      </c>
      <c r="B233" s="1">
        <v>611.950012</v>
      </c>
      <c r="C233" s="1">
        <v>629.799988</v>
      </c>
      <c r="D233" s="1">
        <v>592.049988</v>
      </c>
      <c r="E233" s="1">
        <v>598.799988</v>
      </c>
      <c r="F233" s="1">
        <v>598.799988</v>
      </c>
      <c r="G233" s="1">
        <v>5887727</v>
      </c>
      <c r="H233">
        <f t="shared" si="3"/>
        <v>-0.0209055727554662</v>
      </c>
    </row>
    <row r="234" customHeight="1" spans="1:8">
      <c r="A234" s="2">
        <v>45379</v>
      </c>
      <c r="B234" s="1">
        <v>603.950012</v>
      </c>
      <c r="C234" s="1">
        <v>611</v>
      </c>
      <c r="D234" s="1">
        <v>592.200012</v>
      </c>
      <c r="E234" s="1">
        <v>600.25</v>
      </c>
      <c r="F234" s="1">
        <v>600.25</v>
      </c>
      <c r="G234" s="1">
        <v>3445960</v>
      </c>
      <c r="H234">
        <f t="shared" si="3"/>
        <v>0.00241860259596972</v>
      </c>
    </row>
    <row r="235" customHeight="1" spans="1:8">
      <c r="A235" s="2">
        <v>45383</v>
      </c>
      <c r="B235" s="1">
        <v>606.299988</v>
      </c>
      <c r="C235" s="1">
        <v>608.5</v>
      </c>
      <c r="D235" s="1">
        <v>582.5</v>
      </c>
      <c r="E235" s="1">
        <v>591</v>
      </c>
      <c r="F235" s="1">
        <v>591</v>
      </c>
      <c r="G235" s="1">
        <v>4273811</v>
      </c>
      <c r="H235">
        <f t="shared" si="3"/>
        <v>-0.0155302176952644</v>
      </c>
    </row>
    <row r="236" customHeight="1" spans="1:8">
      <c r="A236" s="2">
        <v>45384</v>
      </c>
      <c r="B236" s="1">
        <v>595</v>
      </c>
      <c r="C236" s="1">
        <v>635</v>
      </c>
      <c r="D236" s="1">
        <v>590.150024</v>
      </c>
      <c r="E236" s="1">
        <v>630.099976</v>
      </c>
      <c r="F236" s="1">
        <v>630.099976</v>
      </c>
      <c r="G236" s="1">
        <v>7008541</v>
      </c>
      <c r="H236">
        <f t="shared" si="3"/>
        <v>0.0640624814527186</v>
      </c>
    </row>
    <row r="237" customHeight="1" spans="1:8">
      <c r="A237" s="2">
        <v>45385</v>
      </c>
      <c r="B237" s="1">
        <v>630.099976</v>
      </c>
      <c r="C237" s="1">
        <v>669.5</v>
      </c>
      <c r="D237" s="1">
        <v>625.099976</v>
      </c>
      <c r="E237" s="1">
        <v>635.650024</v>
      </c>
      <c r="F237" s="1">
        <v>635.650024</v>
      </c>
      <c r="G237" s="1">
        <v>13422782</v>
      </c>
      <c r="H237">
        <f t="shared" si="3"/>
        <v>0.00876963629394111</v>
      </c>
    </row>
    <row r="238" customHeight="1" spans="1:8">
      <c r="A238" s="2">
        <v>45386</v>
      </c>
      <c r="B238" s="1">
        <v>639</v>
      </c>
      <c r="C238" s="1">
        <v>641.599976</v>
      </c>
      <c r="D238" s="1">
        <v>613.349976</v>
      </c>
      <c r="E238" s="1">
        <v>621.75</v>
      </c>
      <c r="F238" s="1">
        <v>621.75</v>
      </c>
      <c r="G238" s="1">
        <v>5682592</v>
      </c>
      <c r="H238">
        <f t="shared" si="3"/>
        <v>-0.0221100524692439</v>
      </c>
    </row>
    <row r="239" customHeight="1" spans="1:8">
      <c r="A239" s="2">
        <v>45387</v>
      </c>
      <c r="B239" s="1">
        <v>624.849976</v>
      </c>
      <c r="C239" s="1">
        <v>648.599976</v>
      </c>
      <c r="D239" s="1">
        <v>622.200012</v>
      </c>
      <c r="E239" s="1">
        <v>628.400024</v>
      </c>
      <c r="F239" s="1">
        <v>628.400024</v>
      </c>
      <c r="G239" s="1">
        <v>5179614</v>
      </c>
      <c r="H239">
        <f t="shared" si="3"/>
        <v>0.0106388618901856</v>
      </c>
    </row>
    <row r="240" customHeight="1" spans="1:8">
      <c r="A240" s="2">
        <v>45390</v>
      </c>
      <c r="B240" s="1">
        <v>634.5</v>
      </c>
      <c r="C240" s="1">
        <v>644</v>
      </c>
      <c r="D240" s="1">
        <v>618.5</v>
      </c>
      <c r="E240" s="1">
        <v>624.599976</v>
      </c>
      <c r="F240" s="1">
        <v>624.599976</v>
      </c>
      <c r="G240" s="1">
        <v>4056356</v>
      </c>
      <c r="H240">
        <f t="shared" si="3"/>
        <v>-0.00606553814931399</v>
      </c>
    </row>
    <row r="241" customHeight="1" spans="1:8">
      <c r="A241" s="2">
        <v>45391</v>
      </c>
      <c r="B241" s="1">
        <v>628.099976</v>
      </c>
      <c r="C241" s="1">
        <v>636.150024</v>
      </c>
      <c r="D241" s="1">
        <v>618.599976</v>
      </c>
      <c r="E241" s="1">
        <v>629.75</v>
      </c>
      <c r="F241" s="1">
        <v>629.75</v>
      </c>
      <c r="G241" s="1">
        <v>2240881</v>
      </c>
      <c r="H241">
        <f t="shared" si="3"/>
        <v>0.00821150880833392</v>
      </c>
    </row>
    <row r="242" customHeight="1" spans="1:8">
      <c r="A242" s="2">
        <v>45392</v>
      </c>
      <c r="B242" s="1">
        <v>631.799988</v>
      </c>
      <c r="C242" s="1">
        <v>648</v>
      </c>
      <c r="D242" s="1">
        <v>626.5</v>
      </c>
      <c r="E242" s="1">
        <v>631.900024</v>
      </c>
      <c r="F242" s="1">
        <v>631.900024</v>
      </c>
      <c r="G242" s="1">
        <v>7746905</v>
      </c>
      <c r="H242">
        <f t="shared" si="3"/>
        <v>0.00340827652738243</v>
      </c>
    </row>
    <row r="243" customHeight="1" spans="1:8">
      <c r="A243" s="2">
        <v>45394</v>
      </c>
      <c r="B243" s="1">
        <v>632</v>
      </c>
      <c r="C243" s="1">
        <v>637.75</v>
      </c>
      <c r="D243" s="1">
        <v>607.799988</v>
      </c>
      <c r="E243" s="1">
        <v>611.049988</v>
      </c>
      <c r="F243" s="1">
        <v>611.049988</v>
      </c>
      <c r="G243" s="1">
        <v>6863145</v>
      </c>
      <c r="H243">
        <f t="shared" si="3"/>
        <v>-0.0335524225144202</v>
      </c>
    </row>
    <row r="244" customHeight="1" spans="1:8">
      <c r="A244" s="2">
        <v>45397</v>
      </c>
      <c r="B244" s="1">
        <v>611.049988</v>
      </c>
      <c r="C244" s="1">
        <v>636.450012</v>
      </c>
      <c r="D244" s="1">
        <v>595.5</v>
      </c>
      <c r="E244" s="1">
        <v>621.849976</v>
      </c>
      <c r="F244" s="1">
        <v>621.849976</v>
      </c>
      <c r="G244" s="1">
        <v>9268535</v>
      </c>
      <c r="H244">
        <f t="shared" si="3"/>
        <v>0.0175200982595511</v>
      </c>
    </row>
    <row r="245" customHeight="1" spans="1:8">
      <c r="A245" s="2">
        <v>45398</v>
      </c>
      <c r="B245" s="1">
        <v>614.900024</v>
      </c>
      <c r="C245" s="1">
        <v>634.900024</v>
      </c>
      <c r="D245" s="1">
        <v>611.099976</v>
      </c>
      <c r="E245" s="1">
        <v>622.950012</v>
      </c>
      <c r="F245" s="1">
        <v>622.950012</v>
      </c>
      <c r="G245" s="1">
        <v>4721865</v>
      </c>
      <c r="H245">
        <f t="shared" si="3"/>
        <v>0.00176741050282246</v>
      </c>
    </row>
    <row r="246" customHeight="1" spans="1:8">
      <c r="A246" s="2">
        <v>45400</v>
      </c>
      <c r="B246" s="1">
        <v>623</v>
      </c>
      <c r="C246" s="1">
        <v>629.900024</v>
      </c>
      <c r="D246" s="1">
        <v>600.049988</v>
      </c>
      <c r="E246" s="1">
        <v>603.150024</v>
      </c>
      <c r="F246" s="1">
        <v>603.150024</v>
      </c>
      <c r="G246" s="1">
        <v>4726778</v>
      </c>
      <c r="H246">
        <f t="shared" si="3"/>
        <v>-0.0323003162055666</v>
      </c>
    </row>
    <row r="247" customHeight="1" spans="1:8">
      <c r="A247" s="2">
        <v>45401</v>
      </c>
      <c r="B247" s="1">
        <v>604</v>
      </c>
      <c r="C247" s="1">
        <v>616.900024</v>
      </c>
      <c r="D247" s="1">
        <v>596.049988</v>
      </c>
      <c r="E247" s="1">
        <v>599.849976</v>
      </c>
      <c r="F247" s="1">
        <v>599.849976</v>
      </c>
      <c r="G247" s="1">
        <v>4146618</v>
      </c>
      <c r="H247">
        <f t="shared" si="3"/>
        <v>-0.005486377851555</v>
      </c>
    </row>
  </sheetData>
  <hyperlinks>
    <hyperlink ref="I2" r:id="rId1" display="https://finance.yahoo.com/quote/OIL.NS/history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159.600006</v>
      </c>
      <c r="C2" s="1">
        <v>160.100006</v>
      </c>
      <c r="D2" s="1">
        <v>158.5</v>
      </c>
      <c r="E2" s="1">
        <v>159.149994</v>
      </c>
      <c r="F2" s="1">
        <v>151.86734</v>
      </c>
      <c r="G2" s="1">
        <v>5733670</v>
      </c>
      <c r="I2" s="3" t="s">
        <v>50</v>
      </c>
    </row>
    <row r="3" customHeight="1" spans="1:8">
      <c r="A3" s="2">
        <v>45037</v>
      </c>
      <c r="B3" s="1">
        <v>158.899994</v>
      </c>
      <c r="C3" s="1">
        <v>159.850006</v>
      </c>
      <c r="D3" s="1">
        <v>158.699997</v>
      </c>
      <c r="E3" s="1">
        <v>159.600006</v>
      </c>
      <c r="F3" s="1">
        <v>152.296753</v>
      </c>
      <c r="G3" s="1">
        <v>3512214</v>
      </c>
      <c r="H3">
        <f t="shared" ref="H3:H66" si="0">LN(F3/F2)</f>
        <v>0.00282356330134976</v>
      </c>
    </row>
    <row r="4" customHeight="1" spans="1:8">
      <c r="A4" s="2">
        <v>45040</v>
      </c>
      <c r="B4" s="1">
        <v>159.600006</v>
      </c>
      <c r="C4" s="1">
        <v>160.75</v>
      </c>
      <c r="D4" s="1">
        <v>159.300003</v>
      </c>
      <c r="E4" s="1">
        <v>160.25</v>
      </c>
      <c r="F4" s="1">
        <v>152.916992</v>
      </c>
      <c r="G4" s="1">
        <v>7028440</v>
      </c>
      <c r="H4">
        <f t="shared" si="0"/>
        <v>0.00406429830862086</v>
      </c>
    </row>
    <row r="5" customHeight="1" spans="1:8">
      <c r="A5" s="2">
        <v>45041</v>
      </c>
      <c r="B5" s="1">
        <v>160.199997</v>
      </c>
      <c r="C5" s="1">
        <v>161.800003</v>
      </c>
      <c r="D5" s="1">
        <v>160</v>
      </c>
      <c r="E5" s="1">
        <v>160.649994</v>
      </c>
      <c r="F5" s="1">
        <v>153.298706</v>
      </c>
      <c r="G5" s="1">
        <v>10169778</v>
      </c>
      <c r="H5">
        <f t="shared" si="0"/>
        <v>0.00249310665787291</v>
      </c>
    </row>
    <row r="6" customHeight="1" spans="1:8">
      <c r="A6" s="2">
        <v>45042</v>
      </c>
      <c r="B6" s="1">
        <v>160</v>
      </c>
      <c r="C6" s="1">
        <v>161.600006</v>
      </c>
      <c r="D6" s="1">
        <v>159.75</v>
      </c>
      <c r="E6" s="1">
        <v>161.149994</v>
      </c>
      <c r="F6" s="1">
        <v>153.775803</v>
      </c>
      <c r="G6" s="1">
        <v>9177783</v>
      </c>
      <c r="H6">
        <f t="shared" si="0"/>
        <v>0.00310737211921745</v>
      </c>
    </row>
    <row r="7" customHeight="1" spans="1:8">
      <c r="A7" s="2">
        <v>45043</v>
      </c>
      <c r="B7" s="1">
        <v>160.199997</v>
      </c>
      <c r="C7" s="1">
        <v>160.899994</v>
      </c>
      <c r="D7" s="1">
        <v>159.600006</v>
      </c>
      <c r="E7" s="1">
        <v>160.050003</v>
      </c>
      <c r="F7" s="1">
        <v>152.726151</v>
      </c>
      <c r="G7" s="1">
        <v>6456825</v>
      </c>
      <c r="H7">
        <f t="shared" si="0"/>
        <v>-0.00684926206682869</v>
      </c>
    </row>
    <row r="8" customHeight="1" spans="1:8">
      <c r="A8" s="2">
        <v>45044</v>
      </c>
      <c r="B8" s="1">
        <v>159.800003</v>
      </c>
      <c r="C8" s="1">
        <v>159.800003</v>
      </c>
      <c r="D8" s="1">
        <v>154.850006</v>
      </c>
      <c r="E8" s="1">
        <v>158.949997</v>
      </c>
      <c r="F8" s="1">
        <v>151.676483</v>
      </c>
      <c r="G8" s="1">
        <v>12656744</v>
      </c>
      <c r="H8">
        <f t="shared" si="0"/>
        <v>-0.00689660366378904</v>
      </c>
    </row>
    <row r="9" customHeight="1" spans="1:8">
      <c r="A9" s="2">
        <v>45048</v>
      </c>
      <c r="B9" s="1">
        <v>159.5</v>
      </c>
      <c r="C9" s="1">
        <v>164.800003</v>
      </c>
      <c r="D9" s="1">
        <v>159.350006</v>
      </c>
      <c r="E9" s="1">
        <v>164.25</v>
      </c>
      <c r="F9" s="1">
        <v>156.733963</v>
      </c>
      <c r="G9" s="1">
        <v>16612560</v>
      </c>
      <c r="H9">
        <f t="shared" si="0"/>
        <v>0.0328000136038611</v>
      </c>
    </row>
    <row r="10" customHeight="1" spans="1:8">
      <c r="A10" s="2">
        <v>45049</v>
      </c>
      <c r="B10" s="1">
        <v>162.899994</v>
      </c>
      <c r="C10" s="1">
        <v>163.350006</v>
      </c>
      <c r="D10" s="1">
        <v>160.850006</v>
      </c>
      <c r="E10" s="1">
        <v>161.149994</v>
      </c>
      <c r="F10" s="1">
        <v>153.775803</v>
      </c>
      <c r="G10" s="1">
        <v>8029435</v>
      </c>
      <c r="H10">
        <f t="shared" si="0"/>
        <v>-0.0190541478732434</v>
      </c>
    </row>
    <row r="11" customHeight="1" spans="1:8">
      <c r="A11" s="2">
        <v>45050</v>
      </c>
      <c r="B11" s="1">
        <v>160.800003</v>
      </c>
      <c r="C11" s="1">
        <v>161.199997</v>
      </c>
      <c r="D11" s="1">
        <v>159.199997</v>
      </c>
      <c r="E11" s="1">
        <v>161</v>
      </c>
      <c r="F11" s="1">
        <v>153.63269</v>
      </c>
      <c r="G11" s="1">
        <v>9929482</v>
      </c>
      <c r="H11">
        <f t="shared" si="0"/>
        <v>-0.000931093405666819</v>
      </c>
    </row>
    <row r="12" customHeight="1" spans="1:8">
      <c r="A12" s="2">
        <v>45051</v>
      </c>
      <c r="B12" s="1">
        <v>161.050003</v>
      </c>
      <c r="C12" s="1">
        <v>161.949997</v>
      </c>
      <c r="D12" s="1">
        <v>159.699997</v>
      </c>
      <c r="E12" s="1">
        <v>160.300003</v>
      </c>
      <c r="F12" s="1">
        <v>152.964722</v>
      </c>
      <c r="G12" s="1">
        <v>5488707</v>
      </c>
      <c r="H12">
        <f t="shared" si="0"/>
        <v>-0.00435730394776986</v>
      </c>
    </row>
    <row r="13" customHeight="1" spans="1:8">
      <c r="A13" s="2">
        <v>45054</v>
      </c>
      <c r="B13" s="1">
        <v>160.300003</v>
      </c>
      <c r="C13" s="1">
        <v>165.350006</v>
      </c>
      <c r="D13" s="1">
        <v>160</v>
      </c>
      <c r="E13" s="1">
        <v>165</v>
      </c>
      <c r="F13" s="1">
        <v>157.449646</v>
      </c>
      <c r="G13" s="1">
        <v>9699470</v>
      </c>
      <c r="H13">
        <f t="shared" si="0"/>
        <v>0.0288983795692052</v>
      </c>
    </row>
    <row r="14" customHeight="1" spans="1:8">
      <c r="A14" s="2">
        <v>45055</v>
      </c>
      <c r="B14" s="1">
        <v>165</v>
      </c>
      <c r="C14" s="1">
        <v>166.5</v>
      </c>
      <c r="D14" s="1">
        <v>164.399994</v>
      </c>
      <c r="E14" s="1">
        <v>165.25</v>
      </c>
      <c r="F14" s="1">
        <v>157.688202</v>
      </c>
      <c r="G14" s="1">
        <v>7600834</v>
      </c>
      <c r="H14">
        <f t="shared" si="0"/>
        <v>0.00151397902270887</v>
      </c>
    </row>
    <row r="15" customHeight="1" spans="1:8">
      <c r="A15" s="2">
        <v>45056</v>
      </c>
      <c r="B15" s="1">
        <v>165.25</v>
      </c>
      <c r="C15" s="1">
        <v>167.649994</v>
      </c>
      <c r="D15" s="1">
        <v>165</v>
      </c>
      <c r="E15" s="1">
        <v>166.949997</v>
      </c>
      <c r="F15" s="1">
        <v>159.31041</v>
      </c>
      <c r="G15" s="1">
        <v>10901429</v>
      </c>
      <c r="H15">
        <f t="shared" si="0"/>
        <v>0.0102348849457248</v>
      </c>
    </row>
    <row r="16" customHeight="1" spans="1:8">
      <c r="A16" s="2">
        <v>45057</v>
      </c>
      <c r="B16" s="1">
        <v>166.100006</v>
      </c>
      <c r="C16" s="1">
        <v>168.649994</v>
      </c>
      <c r="D16" s="1">
        <v>166.100006</v>
      </c>
      <c r="E16" s="1">
        <v>167.050003</v>
      </c>
      <c r="F16" s="1">
        <v>159.405853</v>
      </c>
      <c r="G16" s="1">
        <v>7877677</v>
      </c>
      <c r="H16">
        <f t="shared" si="0"/>
        <v>0.000598921447902462</v>
      </c>
    </row>
    <row r="17" customHeight="1" spans="1:8">
      <c r="A17" s="2">
        <v>45058</v>
      </c>
      <c r="B17" s="1">
        <v>168.149994</v>
      </c>
      <c r="C17" s="1">
        <v>169</v>
      </c>
      <c r="D17" s="1">
        <v>165</v>
      </c>
      <c r="E17" s="1">
        <v>165.5</v>
      </c>
      <c r="F17" s="1">
        <v>157.926758</v>
      </c>
      <c r="G17" s="1">
        <v>16373574</v>
      </c>
      <c r="H17">
        <f t="shared" si="0"/>
        <v>-0.00932211603884073</v>
      </c>
    </row>
    <row r="18" customHeight="1" spans="1:8">
      <c r="A18" s="2">
        <v>45061</v>
      </c>
      <c r="B18" s="1">
        <v>165.5</v>
      </c>
      <c r="C18" s="1">
        <v>166.600006</v>
      </c>
      <c r="D18" s="1">
        <v>164.399994</v>
      </c>
      <c r="E18" s="1">
        <v>165.600006</v>
      </c>
      <c r="F18" s="1">
        <v>158.022186</v>
      </c>
      <c r="G18" s="1">
        <v>8559162</v>
      </c>
      <c r="H18">
        <f t="shared" si="0"/>
        <v>0.000604072301642745</v>
      </c>
    </row>
    <row r="19" customHeight="1" spans="1:8">
      <c r="A19" s="2">
        <v>45062</v>
      </c>
      <c r="B19" s="1">
        <v>168.300003</v>
      </c>
      <c r="C19" s="1">
        <v>168.5</v>
      </c>
      <c r="D19" s="1">
        <v>166.75</v>
      </c>
      <c r="E19" s="1">
        <v>168</v>
      </c>
      <c r="F19" s="1">
        <v>160.312363</v>
      </c>
      <c r="G19" s="1">
        <v>12249266</v>
      </c>
      <c r="H19">
        <f t="shared" si="0"/>
        <v>0.0143887398929866</v>
      </c>
    </row>
    <row r="20" customHeight="1" spans="1:8">
      <c r="A20" s="2">
        <v>45063</v>
      </c>
      <c r="B20" s="1">
        <v>168</v>
      </c>
      <c r="C20" s="1">
        <v>168</v>
      </c>
      <c r="D20" s="1">
        <v>166.100006</v>
      </c>
      <c r="E20" s="1">
        <v>167.25</v>
      </c>
      <c r="F20" s="1">
        <v>159.59668</v>
      </c>
      <c r="G20" s="1">
        <v>7360259</v>
      </c>
      <c r="H20">
        <f t="shared" si="0"/>
        <v>-0.00447429798949573</v>
      </c>
    </row>
    <row r="21" customHeight="1" spans="1:8">
      <c r="A21" s="2">
        <v>45064</v>
      </c>
      <c r="B21" s="1">
        <v>167.5</v>
      </c>
      <c r="C21" s="1">
        <v>168.449997</v>
      </c>
      <c r="D21" s="1">
        <v>166</v>
      </c>
      <c r="E21" s="1">
        <v>166.350006</v>
      </c>
      <c r="F21" s="1">
        <v>158.737869</v>
      </c>
      <c r="G21" s="1">
        <v>7433090</v>
      </c>
      <c r="H21">
        <f t="shared" si="0"/>
        <v>-0.00539566368939365</v>
      </c>
    </row>
    <row r="22" customHeight="1" spans="1:8">
      <c r="A22" s="2">
        <v>45065</v>
      </c>
      <c r="B22" s="1">
        <v>166.199997</v>
      </c>
      <c r="C22" s="1">
        <v>166.75</v>
      </c>
      <c r="D22" s="1">
        <v>164</v>
      </c>
      <c r="E22" s="1">
        <v>164.899994</v>
      </c>
      <c r="F22" s="1">
        <v>157.354202</v>
      </c>
      <c r="G22" s="1">
        <v>5969632</v>
      </c>
      <c r="H22">
        <f t="shared" si="0"/>
        <v>-0.00875489115286788</v>
      </c>
    </row>
    <row r="23" customHeight="1" spans="1:8">
      <c r="A23" s="2">
        <v>45068</v>
      </c>
      <c r="B23" s="1">
        <v>164.100006</v>
      </c>
      <c r="C23" s="1">
        <v>166.399994</v>
      </c>
      <c r="D23" s="1">
        <v>164.100006</v>
      </c>
      <c r="E23" s="1">
        <v>165.600006</v>
      </c>
      <c r="F23" s="1">
        <v>158.022186</v>
      </c>
      <c r="G23" s="1">
        <v>7331865</v>
      </c>
      <c r="H23">
        <f t="shared" si="0"/>
        <v>0.00423611293877081</v>
      </c>
    </row>
    <row r="24" customHeight="1" spans="1:8">
      <c r="A24" s="2">
        <v>45069</v>
      </c>
      <c r="B24" s="1">
        <v>165.600006</v>
      </c>
      <c r="C24" s="1">
        <v>167.050003</v>
      </c>
      <c r="D24" s="1">
        <v>164.449997</v>
      </c>
      <c r="E24" s="1">
        <v>165</v>
      </c>
      <c r="F24" s="1">
        <v>157.449646</v>
      </c>
      <c r="G24" s="1">
        <v>10119254</v>
      </c>
      <c r="H24">
        <f t="shared" si="0"/>
        <v>-0.00362974167913824</v>
      </c>
    </row>
    <row r="25" customHeight="1" spans="1:8">
      <c r="A25" s="2">
        <v>45070</v>
      </c>
      <c r="B25" s="1">
        <v>165</v>
      </c>
      <c r="C25" s="1">
        <v>166.449997</v>
      </c>
      <c r="D25" s="1">
        <v>164.649994</v>
      </c>
      <c r="E25" s="1">
        <v>166.25</v>
      </c>
      <c r="F25" s="1">
        <v>158.642441</v>
      </c>
      <c r="G25" s="1">
        <v>6107980</v>
      </c>
      <c r="H25">
        <f t="shared" si="0"/>
        <v>0.00754717192129774</v>
      </c>
    </row>
    <row r="26" customHeight="1" spans="1:8">
      <c r="A26" s="2">
        <v>45071</v>
      </c>
      <c r="B26" s="1">
        <v>166.25</v>
      </c>
      <c r="C26" s="1">
        <v>167.399994</v>
      </c>
      <c r="D26" s="1">
        <v>165.25</v>
      </c>
      <c r="E26" s="1">
        <v>166</v>
      </c>
      <c r="F26" s="1">
        <v>158.40387</v>
      </c>
      <c r="G26" s="1">
        <v>8077606</v>
      </c>
      <c r="H26">
        <f t="shared" si="0"/>
        <v>-0.00150496023294451</v>
      </c>
    </row>
    <row r="27" customHeight="1" spans="1:8">
      <c r="A27" s="2">
        <v>45072</v>
      </c>
      <c r="B27" s="1">
        <v>166.050003</v>
      </c>
      <c r="C27" s="1">
        <v>167.399994</v>
      </c>
      <c r="D27" s="1">
        <v>162.300003</v>
      </c>
      <c r="E27" s="1">
        <v>163.75</v>
      </c>
      <c r="F27" s="1">
        <v>156.256836</v>
      </c>
      <c r="G27" s="1">
        <v>14873707</v>
      </c>
      <c r="H27">
        <f t="shared" si="0"/>
        <v>-0.0136468728405654</v>
      </c>
    </row>
    <row r="28" customHeight="1" spans="1:8">
      <c r="A28" s="2">
        <v>45075</v>
      </c>
      <c r="B28" s="1">
        <v>160</v>
      </c>
      <c r="C28" s="1">
        <v>160.25</v>
      </c>
      <c r="D28" s="1">
        <v>156.5</v>
      </c>
      <c r="E28" s="1">
        <v>159</v>
      </c>
      <c r="F28" s="1">
        <v>151.724197</v>
      </c>
      <c r="G28" s="1">
        <v>43253971</v>
      </c>
      <c r="H28">
        <f t="shared" si="0"/>
        <v>-0.0294366588215055</v>
      </c>
    </row>
    <row r="29" customHeight="1" spans="1:8">
      <c r="A29" s="2">
        <v>45076</v>
      </c>
      <c r="B29" s="1">
        <v>159.699997</v>
      </c>
      <c r="C29" s="1">
        <v>161.699997</v>
      </c>
      <c r="D29" s="1">
        <v>157.25</v>
      </c>
      <c r="E29" s="1">
        <v>158.850006</v>
      </c>
      <c r="F29" s="1">
        <v>151.58107</v>
      </c>
      <c r="G29" s="1">
        <v>16117505</v>
      </c>
      <c r="H29">
        <f t="shared" si="0"/>
        <v>-0.000943781900258788</v>
      </c>
    </row>
    <row r="30" customHeight="1" spans="1:8">
      <c r="A30" s="2">
        <v>45077</v>
      </c>
      <c r="B30" s="1">
        <v>159</v>
      </c>
      <c r="C30" s="1">
        <v>159.399994</v>
      </c>
      <c r="D30" s="1">
        <v>150.050003</v>
      </c>
      <c r="E30" s="1">
        <v>154.899994</v>
      </c>
      <c r="F30" s="1">
        <v>147.811813</v>
      </c>
      <c r="G30" s="1">
        <v>83741017</v>
      </c>
      <c r="H30">
        <f t="shared" si="0"/>
        <v>-0.0251806664424014</v>
      </c>
    </row>
    <row r="31" customHeight="1" spans="1:8">
      <c r="A31" s="2">
        <v>45078</v>
      </c>
      <c r="B31" s="1">
        <v>154.699997</v>
      </c>
      <c r="C31" s="1">
        <v>156</v>
      </c>
      <c r="D31" s="1">
        <v>153.199997</v>
      </c>
      <c r="E31" s="1">
        <v>153.649994</v>
      </c>
      <c r="F31" s="1">
        <v>146.619019</v>
      </c>
      <c r="G31" s="1">
        <v>13982606</v>
      </c>
      <c r="H31">
        <f t="shared" si="0"/>
        <v>-0.00810241588751051</v>
      </c>
    </row>
    <row r="32" customHeight="1" spans="1:8">
      <c r="A32" s="2">
        <v>45079</v>
      </c>
      <c r="B32" s="1">
        <v>155</v>
      </c>
      <c r="C32" s="1">
        <v>155</v>
      </c>
      <c r="D32" s="1">
        <v>153.399994</v>
      </c>
      <c r="E32" s="1">
        <v>154.699997</v>
      </c>
      <c r="F32" s="1">
        <v>147.620956</v>
      </c>
      <c r="G32" s="1">
        <v>9851058</v>
      </c>
      <c r="H32">
        <f t="shared" si="0"/>
        <v>0.00681036540037388</v>
      </c>
    </row>
    <row r="33" customHeight="1" spans="1:8">
      <c r="A33" s="2">
        <v>45082</v>
      </c>
      <c r="B33" s="1">
        <v>155.5</v>
      </c>
      <c r="C33" s="1">
        <v>156</v>
      </c>
      <c r="D33" s="1">
        <v>154.449997</v>
      </c>
      <c r="E33" s="1">
        <v>155.399994</v>
      </c>
      <c r="F33" s="1">
        <v>148.288925</v>
      </c>
      <c r="G33" s="1">
        <v>11850547</v>
      </c>
      <c r="H33">
        <f t="shared" si="0"/>
        <v>0.00451468624372689</v>
      </c>
    </row>
    <row r="34" customHeight="1" spans="1:8">
      <c r="A34" s="2">
        <v>45083</v>
      </c>
      <c r="B34" s="1">
        <v>155.5</v>
      </c>
      <c r="C34" s="1">
        <v>155.899994</v>
      </c>
      <c r="D34" s="1">
        <v>153.199997</v>
      </c>
      <c r="E34" s="1">
        <v>153.649994</v>
      </c>
      <c r="F34" s="1">
        <v>146.619019</v>
      </c>
      <c r="G34" s="1">
        <v>8118800</v>
      </c>
      <c r="H34">
        <f t="shared" si="0"/>
        <v>-0.0113250516441007</v>
      </c>
    </row>
    <row r="35" customHeight="1" spans="1:8">
      <c r="A35" s="2">
        <v>45084</v>
      </c>
      <c r="B35" s="1">
        <v>153.600006</v>
      </c>
      <c r="C35" s="1">
        <v>154.5</v>
      </c>
      <c r="D35" s="1">
        <v>152.550003</v>
      </c>
      <c r="E35" s="1">
        <v>153.850006</v>
      </c>
      <c r="F35" s="1">
        <v>146.80986</v>
      </c>
      <c r="G35" s="1">
        <v>12180164</v>
      </c>
      <c r="H35">
        <f t="shared" si="0"/>
        <v>0.00130076512958627</v>
      </c>
    </row>
    <row r="36" customHeight="1" spans="1:8">
      <c r="A36" s="2">
        <v>45085</v>
      </c>
      <c r="B36" s="1">
        <v>154.5</v>
      </c>
      <c r="C36" s="1">
        <v>156.649994</v>
      </c>
      <c r="D36" s="1">
        <v>154.199997</v>
      </c>
      <c r="E36" s="1">
        <v>156.100006</v>
      </c>
      <c r="F36" s="1">
        <v>148.956909</v>
      </c>
      <c r="G36" s="1">
        <v>13850599</v>
      </c>
      <c r="H36">
        <f t="shared" si="0"/>
        <v>0.0145187826390044</v>
      </c>
    </row>
    <row r="37" customHeight="1" spans="1:8">
      <c r="A37" s="2">
        <v>45086</v>
      </c>
      <c r="B37" s="1">
        <v>156.699997</v>
      </c>
      <c r="C37" s="1">
        <v>156.899994</v>
      </c>
      <c r="D37" s="1">
        <v>153.800003</v>
      </c>
      <c r="E37" s="1">
        <v>154.25</v>
      </c>
      <c r="F37" s="1">
        <v>147.191559</v>
      </c>
      <c r="G37" s="1">
        <v>11764248</v>
      </c>
      <c r="H37">
        <f t="shared" si="0"/>
        <v>-0.0119222018758443</v>
      </c>
    </row>
    <row r="38" customHeight="1" spans="1:8">
      <c r="A38" s="2">
        <v>45089</v>
      </c>
      <c r="B38" s="1">
        <v>154.850006</v>
      </c>
      <c r="C38" s="1">
        <v>155.25</v>
      </c>
      <c r="D38" s="1">
        <v>152.600006</v>
      </c>
      <c r="E38" s="1">
        <v>155.050003</v>
      </c>
      <c r="F38" s="1">
        <v>147.954956</v>
      </c>
      <c r="G38" s="1">
        <v>11017643</v>
      </c>
      <c r="H38">
        <f t="shared" si="0"/>
        <v>0.0051730151879316</v>
      </c>
    </row>
    <row r="39" customHeight="1" spans="1:8">
      <c r="A39" s="2">
        <v>45090</v>
      </c>
      <c r="B39" s="1">
        <v>155.199997</v>
      </c>
      <c r="C39" s="1">
        <v>156.199997</v>
      </c>
      <c r="D39" s="1">
        <v>154.25</v>
      </c>
      <c r="E39" s="1">
        <v>155.649994</v>
      </c>
      <c r="F39" s="1">
        <v>148.527481</v>
      </c>
      <c r="G39" s="1">
        <v>10073644</v>
      </c>
      <c r="H39">
        <f t="shared" si="0"/>
        <v>0.00386212227234119</v>
      </c>
    </row>
    <row r="40" customHeight="1" spans="1:8">
      <c r="A40" s="2">
        <v>45091</v>
      </c>
      <c r="B40" s="1">
        <v>156.100006</v>
      </c>
      <c r="C40" s="1">
        <v>158.399994</v>
      </c>
      <c r="D40" s="1">
        <v>155.850006</v>
      </c>
      <c r="E40" s="1">
        <v>157.850006</v>
      </c>
      <c r="F40" s="1">
        <v>150.626831</v>
      </c>
      <c r="G40" s="1">
        <v>9695952</v>
      </c>
      <c r="H40">
        <f t="shared" si="0"/>
        <v>0.0140354618268003</v>
      </c>
    </row>
    <row r="41" customHeight="1" spans="1:8">
      <c r="A41" s="2">
        <v>45092</v>
      </c>
      <c r="B41" s="1">
        <v>157.5</v>
      </c>
      <c r="C41" s="1">
        <v>157.899994</v>
      </c>
      <c r="D41" s="1">
        <v>156.199997</v>
      </c>
      <c r="E41" s="1">
        <v>157.649994</v>
      </c>
      <c r="F41" s="1">
        <v>150.435974</v>
      </c>
      <c r="G41" s="1">
        <v>7426254</v>
      </c>
      <c r="H41">
        <f t="shared" si="0"/>
        <v>-0.0012678884431942</v>
      </c>
    </row>
    <row r="42" customHeight="1" spans="1:8">
      <c r="A42" s="2">
        <v>45093</v>
      </c>
      <c r="B42" s="1">
        <v>158.25</v>
      </c>
      <c r="C42" s="1">
        <v>158.649994</v>
      </c>
      <c r="D42" s="1">
        <v>156.350006</v>
      </c>
      <c r="E42" s="1">
        <v>157</v>
      </c>
      <c r="F42" s="1">
        <v>149.81572</v>
      </c>
      <c r="G42" s="1">
        <v>11466647</v>
      </c>
      <c r="H42">
        <f t="shared" si="0"/>
        <v>-0.00413156624723496</v>
      </c>
    </row>
    <row r="43" customHeight="1" spans="1:8">
      <c r="A43" s="2">
        <v>45096</v>
      </c>
      <c r="B43" s="1">
        <v>157.899994</v>
      </c>
      <c r="C43" s="1">
        <v>158.449997</v>
      </c>
      <c r="D43" s="1">
        <v>156.5</v>
      </c>
      <c r="E43" s="1">
        <v>157.800003</v>
      </c>
      <c r="F43" s="1">
        <v>150.579117</v>
      </c>
      <c r="G43" s="1">
        <v>4718221</v>
      </c>
      <c r="H43">
        <f t="shared" si="0"/>
        <v>0.00508263491501686</v>
      </c>
    </row>
    <row r="44" customHeight="1" spans="1:8">
      <c r="A44" s="2">
        <v>45097</v>
      </c>
      <c r="B44" s="1">
        <v>157.550003</v>
      </c>
      <c r="C44" s="1">
        <v>157.800003</v>
      </c>
      <c r="D44" s="1">
        <v>156.550003</v>
      </c>
      <c r="E44" s="1">
        <v>157.25</v>
      </c>
      <c r="F44" s="1">
        <v>150.054276</v>
      </c>
      <c r="G44" s="1">
        <v>6059738</v>
      </c>
      <c r="H44">
        <f t="shared" si="0"/>
        <v>-0.0034915717642706</v>
      </c>
    </row>
    <row r="45" customHeight="1" spans="1:8">
      <c r="A45" s="2">
        <v>45098</v>
      </c>
      <c r="B45" s="1">
        <v>157</v>
      </c>
      <c r="C45" s="1">
        <v>160.550003</v>
      </c>
      <c r="D45" s="1">
        <v>156.600006</v>
      </c>
      <c r="E45" s="1">
        <v>160.199997</v>
      </c>
      <c r="F45" s="1">
        <v>152.869293</v>
      </c>
      <c r="G45" s="1">
        <v>8284206</v>
      </c>
      <c r="H45">
        <f t="shared" si="0"/>
        <v>0.0185861935096585</v>
      </c>
    </row>
    <row r="46" customHeight="1" spans="1:8">
      <c r="A46" s="2">
        <v>45099</v>
      </c>
      <c r="B46" s="1">
        <v>160.199997</v>
      </c>
      <c r="C46" s="1">
        <v>160.949997</v>
      </c>
      <c r="D46" s="1">
        <v>157.5</v>
      </c>
      <c r="E46" s="1">
        <v>158.949997</v>
      </c>
      <c r="F46" s="1">
        <v>151.676483</v>
      </c>
      <c r="G46" s="1">
        <v>10629027</v>
      </c>
      <c r="H46">
        <f t="shared" si="0"/>
        <v>-0.00783341089229308</v>
      </c>
    </row>
    <row r="47" customHeight="1" spans="1:8">
      <c r="A47" s="2">
        <v>45100</v>
      </c>
      <c r="B47" s="1">
        <v>159</v>
      </c>
      <c r="C47" s="1">
        <v>159</v>
      </c>
      <c r="D47" s="1">
        <v>155.399994</v>
      </c>
      <c r="E47" s="1">
        <v>156.899994</v>
      </c>
      <c r="F47" s="1">
        <v>149.720291</v>
      </c>
      <c r="G47" s="1">
        <v>8722650</v>
      </c>
      <c r="H47">
        <f t="shared" si="0"/>
        <v>-0.0129810246028706</v>
      </c>
    </row>
    <row r="48" customHeight="1" spans="1:8">
      <c r="A48" s="2">
        <v>45103</v>
      </c>
      <c r="B48" s="1">
        <v>157</v>
      </c>
      <c r="C48" s="1">
        <v>158.25</v>
      </c>
      <c r="D48" s="1">
        <v>155.850006</v>
      </c>
      <c r="E48" s="1">
        <v>156.899994</v>
      </c>
      <c r="F48" s="1">
        <v>149.720291</v>
      </c>
      <c r="G48" s="1">
        <v>4273205</v>
      </c>
      <c r="H48">
        <f t="shared" si="0"/>
        <v>0</v>
      </c>
    </row>
    <row r="49" customHeight="1" spans="1:8">
      <c r="A49" s="2">
        <v>45104</v>
      </c>
      <c r="B49" s="1">
        <v>158.850006</v>
      </c>
      <c r="C49" s="1">
        <v>158.850006</v>
      </c>
      <c r="D49" s="1">
        <v>157.350006</v>
      </c>
      <c r="E49" s="1">
        <v>157.850006</v>
      </c>
      <c r="F49" s="1">
        <v>150.626831</v>
      </c>
      <c r="G49" s="1">
        <v>9730174</v>
      </c>
      <c r="H49">
        <f t="shared" si="0"/>
        <v>0.00603663352518816</v>
      </c>
    </row>
    <row r="50" customHeight="1" spans="1:8">
      <c r="A50" s="2">
        <v>45105</v>
      </c>
      <c r="B50" s="1">
        <v>157.850006</v>
      </c>
      <c r="C50" s="1">
        <v>160.149994</v>
      </c>
      <c r="D50" s="1">
        <v>156.550003</v>
      </c>
      <c r="E50" s="1">
        <v>158.550003</v>
      </c>
      <c r="F50" s="1">
        <v>151.2948</v>
      </c>
      <c r="G50" s="1">
        <v>40243993</v>
      </c>
      <c r="H50">
        <f t="shared" si="0"/>
        <v>0.00442479121235501</v>
      </c>
    </row>
    <row r="51" customHeight="1" spans="1:8">
      <c r="A51" s="2">
        <v>45107</v>
      </c>
      <c r="B51" s="1">
        <v>161</v>
      </c>
      <c r="C51" s="1">
        <v>161</v>
      </c>
      <c r="D51" s="1">
        <v>158.949997</v>
      </c>
      <c r="E51" s="1">
        <v>160.300003</v>
      </c>
      <c r="F51" s="1">
        <v>152.964722</v>
      </c>
      <c r="G51" s="1">
        <v>7840112</v>
      </c>
      <c r="H51">
        <f t="shared" si="0"/>
        <v>0.0109770682425086</v>
      </c>
    </row>
    <row r="52" customHeight="1" spans="1:8">
      <c r="A52" s="2">
        <v>45110</v>
      </c>
      <c r="B52" s="1">
        <v>160.300003</v>
      </c>
      <c r="C52" s="1">
        <v>163.25</v>
      </c>
      <c r="D52" s="1">
        <v>160</v>
      </c>
      <c r="E52" s="1">
        <v>162.899994</v>
      </c>
      <c r="F52" s="1">
        <v>155.44574</v>
      </c>
      <c r="G52" s="1">
        <v>9548822</v>
      </c>
      <c r="H52">
        <f t="shared" si="0"/>
        <v>0.0160894121766935</v>
      </c>
    </row>
    <row r="53" customHeight="1" spans="1:8">
      <c r="A53" s="2">
        <v>45111</v>
      </c>
      <c r="B53" s="1">
        <v>162.5</v>
      </c>
      <c r="C53" s="1">
        <v>162.899994</v>
      </c>
      <c r="D53" s="1">
        <v>160</v>
      </c>
      <c r="E53" s="1">
        <v>161.199997</v>
      </c>
      <c r="F53" s="1">
        <v>153.823517</v>
      </c>
      <c r="G53" s="1">
        <v>5394282</v>
      </c>
      <c r="H53">
        <f t="shared" si="0"/>
        <v>-0.0104907800647228</v>
      </c>
    </row>
    <row r="54" customHeight="1" spans="1:8">
      <c r="A54" s="2">
        <v>45112</v>
      </c>
      <c r="B54" s="1">
        <v>162</v>
      </c>
      <c r="C54" s="1">
        <v>164.399994</v>
      </c>
      <c r="D54" s="1">
        <v>161.350006</v>
      </c>
      <c r="E54" s="1">
        <v>162.800003</v>
      </c>
      <c r="F54" s="1">
        <v>155.350311</v>
      </c>
      <c r="G54" s="1">
        <v>8795342</v>
      </c>
      <c r="H54">
        <f t="shared" si="0"/>
        <v>0.00987668601370844</v>
      </c>
    </row>
    <row r="55" customHeight="1" spans="1:8">
      <c r="A55" s="2">
        <v>45113</v>
      </c>
      <c r="B55" s="1">
        <v>162.800003</v>
      </c>
      <c r="C55" s="1">
        <v>165.800003</v>
      </c>
      <c r="D55" s="1">
        <v>162.550003</v>
      </c>
      <c r="E55" s="1">
        <v>165.399994</v>
      </c>
      <c r="F55" s="1">
        <v>157.831329</v>
      </c>
      <c r="G55" s="1">
        <v>9845699</v>
      </c>
      <c r="H55">
        <f t="shared" si="0"/>
        <v>0.0158442870595833</v>
      </c>
    </row>
    <row r="56" customHeight="1" spans="1:8">
      <c r="A56" s="2">
        <v>45114</v>
      </c>
      <c r="B56" s="1">
        <v>165.5</v>
      </c>
      <c r="C56" s="1">
        <v>166</v>
      </c>
      <c r="D56" s="1">
        <v>162.800003</v>
      </c>
      <c r="E56" s="1">
        <v>163.5</v>
      </c>
      <c r="F56" s="1">
        <v>156.01828</v>
      </c>
      <c r="G56" s="1">
        <v>7597171</v>
      </c>
      <c r="H56">
        <f t="shared" si="0"/>
        <v>-0.0115537449560226</v>
      </c>
    </row>
    <row r="57" customHeight="1" spans="1:8">
      <c r="A57" s="2">
        <v>45117</v>
      </c>
      <c r="B57" s="1">
        <v>163.899994</v>
      </c>
      <c r="C57" s="1">
        <v>165.399994</v>
      </c>
      <c r="D57" s="1">
        <v>162.5</v>
      </c>
      <c r="E57" s="1">
        <v>162.75</v>
      </c>
      <c r="F57" s="1">
        <v>155.302597</v>
      </c>
      <c r="G57" s="1">
        <v>5437687</v>
      </c>
      <c r="H57">
        <f t="shared" si="0"/>
        <v>-0.00459772738428074</v>
      </c>
    </row>
    <row r="58" customHeight="1" spans="1:8">
      <c r="A58" s="2">
        <v>45118</v>
      </c>
      <c r="B58" s="1">
        <v>163.25</v>
      </c>
      <c r="C58" s="1">
        <v>165.100006</v>
      </c>
      <c r="D58" s="1">
        <v>162.899994</v>
      </c>
      <c r="E58" s="1">
        <v>164.600006</v>
      </c>
      <c r="F58" s="1">
        <v>157.067947</v>
      </c>
      <c r="G58" s="1">
        <v>6343183</v>
      </c>
      <c r="H58">
        <f t="shared" si="0"/>
        <v>0.0113030426766014</v>
      </c>
    </row>
    <row r="59" customHeight="1" spans="1:8">
      <c r="A59" s="2">
        <v>45119</v>
      </c>
      <c r="B59" s="1">
        <v>165.949997</v>
      </c>
      <c r="C59" s="1">
        <v>169</v>
      </c>
      <c r="D59" s="1">
        <v>165.25</v>
      </c>
      <c r="E59" s="1">
        <v>167.649994</v>
      </c>
      <c r="F59" s="1">
        <v>159.978378</v>
      </c>
      <c r="G59" s="1">
        <v>15614026</v>
      </c>
      <c r="H59">
        <f t="shared" si="0"/>
        <v>0.0183601734378749</v>
      </c>
    </row>
    <row r="60" customHeight="1" spans="1:8">
      <c r="A60" s="2">
        <v>45120</v>
      </c>
      <c r="B60" s="1">
        <v>168.649994</v>
      </c>
      <c r="C60" s="1">
        <v>169.300003</v>
      </c>
      <c r="D60" s="1">
        <v>167.199997</v>
      </c>
      <c r="E60" s="1">
        <v>167.800003</v>
      </c>
      <c r="F60" s="1">
        <v>160.121521</v>
      </c>
      <c r="G60" s="1">
        <v>11350009</v>
      </c>
      <c r="H60">
        <f t="shared" si="0"/>
        <v>0.000894364602979918</v>
      </c>
    </row>
    <row r="61" customHeight="1" spans="1:8">
      <c r="A61" s="2">
        <v>45121</v>
      </c>
      <c r="B61" s="1">
        <v>169</v>
      </c>
      <c r="C61" s="1">
        <v>169.75</v>
      </c>
      <c r="D61" s="1">
        <v>168.199997</v>
      </c>
      <c r="E61" s="1">
        <v>169.25</v>
      </c>
      <c r="F61" s="1">
        <v>161.505173</v>
      </c>
      <c r="G61" s="1">
        <v>9448062</v>
      </c>
      <c r="H61">
        <f t="shared" si="0"/>
        <v>0.00860413990457109</v>
      </c>
    </row>
    <row r="62" customHeight="1" spans="1:8">
      <c r="A62" s="2">
        <v>45124</v>
      </c>
      <c r="B62" s="1">
        <v>167.800003</v>
      </c>
      <c r="C62" s="1">
        <v>168.399994</v>
      </c>
      <c r="D62" s="1">
        <v>166.149994</v>
      </c>
      <c r="E62" s="1">
        <v>166.399994</v>
      </c>
      <c r="F62" s="1">
        <v>158.785568</v>
      </c>
      <c r="G62" s="1">
        <v>4968847</v>
      </c>
      <c r="H62">
        <f t="shared" si="0"/>
        <v>-0.0169825100385226</v>
      </c>
    </row>
    <row r="63" customHeight="1" spans="1:8">
      <c r="A63" s="2">
        <v>45125</v>
      </c>
      <c r="B63" s="1">
        <v>166.399994</v>
      </c>
      <c r="C63" s="1">
        <v>168.149994</v>
      </c>
      <c r="D63" s="1">
        <v>166.050003</v>
      </c>
      <c r="E63" s="1">
        <v>166.899994</v>
      </c>
      <c r="F63" s="1">
        <v>159.26268</v>
      </c>
      <c r="G63" s="1">
        <v>4322257</v>
      </c>
      <c r="H63">
        <f t="shared" si="0"/>
        <v>0.00300025144545945</v>
      </c>
    </row>
    <row r="64" customHeight="1" spans="1:8">
      <c r="A64" s="2">
        <v>45126</v>
      </c>
      <c r="B64" s="1">
        <v>167.199997</v>
      </c>
      <c r="C64" s="1">
        <v>167.949997</v>
      </c>
      <c r="D64" s="1">
        <v>166.100006</v>
      </c>
      <c r="E64" s="1">
        <v>166.75</v>
      </c>
      <c r="F64" s="1">
        <v>159.119553</v>
      </c>
      <c r="G64" s="1">
        <v>5968174</v>
      </c>
      <c r="H64">
        <f t="shared" si="0"/>
        <v>-0.000899089175252622</v>
      </c>
    </row>
    <row r="65" customHeight="1" spans="1:8">
      <c r="A65" s="2">
        <v>45127</v>
      </c>
      <c r="B65" s="1">
        <v>167</v>
      </c>
      <c r="C65" s="1">
        <v>168.100006</v>
      </c>
      <c r="D65" s="1">
        <v>166</v>
      </c>
      <c r="E65" s="1">
        <v>167.199997</v>
      </c>
      <c r="F65" s="1">
        <v>159.548965</v>
      </c>
      <c r="G65" s="1">
        <v>5217131</v>
      </c>
      <c r="H65">
        <f t="shared" si="0"/>
        <v>0.00269504036737185</v>
      </c>
    </row>
    <row r="66" customHeight="1" spans="1:8">
      <c r="A66" s="2">
        <v>45128</v>
      </c>
      <c r="B66" s="1">
        <v>167.350006</v>
      </c>
      <c r="C66" s="1">
        <v>171</v>
      </c>
      <c r="D66" s="1">
        <v>166.5</v>
      </c>
      <c r="E66" s="1">
        <v>170.550003</v>
      </c>
      <c r="F66" s="1">
        <v>162.745682</v>
      </c>
      <c r="G66" s="1">
        <v>7842863</v>
      </c>
      <c r="H66">
        <f t="shared" si="0"/>
        <v>0.0198378835381576</v>
      </c>
    </row>
    <row r="67" customHeight="1" spans="1:8">
      <c r="A67" s="2">
        <v>45131</v>
      </c>
      <c r="B67" s="1">
        <v>171.649994</v>
      </c>
      <c r="C67" s="1">
        <v>172.25</v>
      </c>
      <c r="D67" s="1">
        <v>170.25</v>
      </c>
      <c r="E67" s="1">
        <v>171</v>
      </c>
      <c r="F67" s="1">
        <v>163.175095</v>
      </c>
      <c r="G67" s="1">
        <v>8451631</v>
      </c>
      <c r="H67">
        <f t="shared" ref="H67:H130" si="1">LN(F67/F66)</f>
        <v>0.00263507747144248</v>
      </c>
    </row>
    <row r="68" customHeight="1" spans="1:8">
      <c r="A68" s="2">
        <v>45132</v>
      </c>
      <c r="B68" s="1">
        <v>172</v>
      </c>
      <c r="C68" s="1">
        <v>173.350006</v>
      </c>
      <c r="D68" s="1">
        <v>171.300003</v>
      </c>
      <c r="E68" s="1">
        <v>173</v>
      </c>
      <c r="F68" s="1">
        <v>165.083572</v>
      </c>
      <c r="G68" s="1">
        <v>10480578</v>
      </c>
      <c r="H68">
        <f t="shared" si="1"/>
        <v>0.0116280159258437</v>
      </c>
    </row>
    <row r="69" customHeight="1" spans="1:8">
      <c r="A69" s="2">
        <v>45133</v>
      </c>
      <c r="B69" s="1">
        <v>173.850006</v>
      </c>
      <c r="C69" s="1">
        <v>174.300003</v>
      </c>
      <c r="D69" s="1">
        <v>172</v>
      </c>
      <c r="E69" s="1">
        <v>172.949997</v>
      </c>
      <c r="F69" s="1">
        <v>165.035858</v>
      </c>
      <c r="G69" s="1">
        <v>9103949</v>
      </c>
      <c r="H69">
        <f t="shared" si="1"/>
        <v>-0.000289071142115235</v>
      </c>
    </row>
    <row r="70" customHeight="1" spans="1:8">
      <c r="A70" s="2">
        <v>45134</v>
      </c>
      <c r="B70" s="1">
        <v>173.449997</v>
      </c>
      <c r="C70" s="1">
        <v>173.649994</v>
      </c>
      <c r="D70" s="1">
        <v>170.699997</v>
      </c>
      <c r="E70" s="1">
        <v>171</v>
      </c>
      <c r="F70" s="1">
        <v>163.175095</v>
      </c>
      <c r="G70" s="1">
        <v>7731146</v>
      </c>
      <c r="H70">
        <f t="shared" si="1"/>
        <v>-0.0113389447837285</v>
      </c>
    </row>
    <row r="71" customHeight="1" spans="1:8">
      <c r="A71" s="2">
        <v>45135</v>
      </c>
      <c r="B71" s="1">
        <v>170.699997</v>
      </c>
      <c r="C71" s="1">
        <v>174.949997</v>
      </c>
      <c r="D71" s="1">
        <v>168.899994</v>
      </c>
      <c r="E71" s="1">
        <v>171.800003</v>
      </c>
      <c r="F71" s="1">
        <v>163.938477</v>
      </c>
      <c r="G71" s="1">
        <v>9004252</v>
      </c>
      <c r="H71">
        <f t="shared" si="1"/>
        <v>0.00466739047945244</v>
      </c>
    </row>
    <row r="72" customHeight="1" spans="1:8">
      <c r="A72" s="2">
        <v>45138</v>
      </c>
      <c r="B72" s="1">
        <v>172.800003</v>
      </c>
      <c r="C72" s="1">
        <v>177.5</v>
      </c>
      <c r="D72" s="1">
        <v>171.399994</v>
      </c>
      <c r="E72" s="1">
        <v>177.050003</v>
      </c>
      <c r="F72" s="1">
        <v>168.948242</v>
      </c>
      <c r="G72" s="1">
        <v>9277749</v>
      </c>
      <c r="H72">
        <f t="shared" si="1"/>
        <v>0.0301011904631719</v>
      </c>
    </row>
    <row r="73" customHeight="1" spans="1:8">
      <c r="A73" s="2">
        <v>45139</v>
      </c>
      <c r="B73" s="1">
        <v>175.300003</v>
      </c>
      <c r="C73" s="1">
        <v>177</v>
      </c>
      <c r="D73" s="1">
        <v>174.300003</v>
      </c>
      <c r="E73" s="1">
        <v>176.699997</v>
      </c>
      <c r="F73" s="1">
        <v>168.614258</v>
      </c>
      <c r="G73" s="1">
        <v>5584773</v>
      </c>
      <c r="H73">
        <f t="shared" si="1"/>
        <v>-0.00197879864605923</v>
      </c>
    </row>
    <row r="74" customHeight="1" spans="1:8">
      <c r="A74" s="2">
        <v>45140</v>
      </c>
      <c r="B74" s="1">
        <v>177</v>
      </c>
      <c r="C74" s="1">
        <v>178.649994</v>
      </c>
      <c r="D74" s="1">
        <v>174</v>
      </c>
      <c r="E74" s="1">
        <v>175.949997</v>
      </c>
      <c r="F74" s="1">
        <v>167.898575</v>
      </c>
      <c r="G74" s="1">
        <v>8975495</v>
      </c>
      <c r="H74">
        <f t="shared" si="1"/>
        <v>-0.00425353216198469</v>
      </c>
    </row>
    <row r="75" customHeight="1" spans="1:8">
      <c r="A75" s="2">
        <v>45141</v>
      </c>
      <c r="B75" s="1">
        <v>175.25</v>
      </c>
      <c r="C75" s="1">
        <v>175.800003</v>
      </c>
      <c r="D75" s="1">
        <v>171.5</v>
      </c>
      <c r="E75" s="1">
        <v>172.100006</v>
      </c>
      <c r="F75" s="1">
        <v>164.224762</v>
      </c>
      <c r="G75" s="1">
        <v>6152393</v>
      </c>
      <c r="H75">
        <f t="shared" si="1"/>
        <v>-0.022124087306471</v>
      </c>
    </row>
    <row r="76" customHeight="1" spans="1:8">
      <c r="A76" s="2">
        <v>45142</v>
      </c>
      <c r="B76" s="1">
        <v>173.350006</v>
      </c>
      <c r="C76" s="1">
        <v>174.449997</v>
      </c>
      <c r="D76" s="1">
        <v>172.100006</v>
      </c>
      <c r="E76" s="1">
        <v>173.350006</v>
      </c>
      <c r="F76" s="1">
        <v>165.417557</v>
      </c>
      <c r="G76" s="1">
        <v>4605271</v>
      </c>
      <c r="H76">
        <f t="shared" si="1"/>
        <v>0.00723693614031483</v>
      </c>
    </row>
    <row r="77" customHeight="1" spans="1:8">
      <c r="A77" s="2">
        <v>45145</v>
      </c>
      <c r="B77" s="1">
        <v>174.300003</v>
      </c>
      <c r="C77" s="1">
        <v>174.5</v>
      </c>
      <c r="D77" s="1">
        <v>172.100006</v>
      </c>
      <c r="E77" s="1">
        <v>172.949997</v>
      </c>
      <c r="F77" s="1">
        <v>165.035858</v>
      </c>
      <c r="G77" s="1">
        <v>2240015</v>
      </c>
      <c r="H77">
        <f t="shared" si="1"/>
        <v>-0.00231015418469589</v>
      </c>
    </row>
    <row r="78" customHeight="1" spans="1:8">
      <c r="A78" s="2">
        <v>45146</v>
      </c>
      <c r="B78" s="1">
        <v>172.899994</v>
      </c>
      <c r="C78" s="1">
        <v>173.800003</v>
      </c>
      <c r="D78" s="1">
        <v>172.600006</v>
      </c>
      <c r="E78" s="1">
        <v>173.350006</v>
      </c>
      <c r="F78" s="1">
        <v>165.417557</v>
      </c>
      <c r="G78" s="1">
        <v>3631238</v>
      </c>
      <c r="H78">
        <f t="shared" si="1"/>
        <v>0.00231015418469583</v>
      </c>
    </row>
    <row r="79" customHeight="1" spans="1:8">
      <c r="A79" s="2">
        <v>45147</v>
      </c>
      <c r="B79" s="1">
        <v>173.350006</v>
      </c>
      <c r="C79" s="1">
        <v>177.25</v>
      </c>
      <c r="D79" s="1">
        <v>173.300003</v>
      </c>
      <c r="E79" s="1">
        <v>176.899994</v>
      </c>
      <c r="F79" s="1">
        <v>168.805099</v>
      </c>
      <c r="G79" s="1">
        <v>4852294</v>
      </c>
      <c r="H79">
        <f t="shared" si="1"/>
        <v>0.020271863365032</v>
      </c>
    </row>
    <row r="80" customHeight="1" spans="1:8">
      <c r="A80" s="2">
        <v>45148</v>
      </c>
      <c r="B80" s="1">
        <v>178.100006</v>
      </c>
      <c r="C80" s="1">
        <v>179.75</v>
      </c>
      <c r="D80" s="1">
        <v>176.899994</v>
      </c>
      <c r="E80" s="1">
        <v>178.649994</v>
      </c>
      <c r="F80" s="1">
        <v>170.475006</v>
      </c>
      <c r="G80" s="1">
        <v>10430692</v>
      </c>
      <c r="H80">
        <f t="shared" si="1"/>
        <v>0.00984390455089693</v>
      </c>
    </row>
    <row r="81" customHeight="1" spans="1:8">
      <c r="A81" s="2">
        <v>45149</v>
      </c>
      <c r="B81" s="1">
        <v>178.899994</v>
      </c>
      <c r="C81" s="1">
        <v>179.699997</v>
      </c>
      <c r="D81" s="1">
        <v>176.699997</v>
      </c>
      <c r="E81" s="1">
        <v>177.199997</v>
      </c>
      <c r="F81" s="1">
        <v>169.09137</v>
      </c>
      <c r="G81" s="1">
        <v>4112277</v>
      </c>
      <c r="H81">
        <f t="shared" si="1"/>
        <v>-0.00814947389087949</v>
      </c>
    </row>
    <row r="82" customHeight="1" spans="1:8">
      <c r="A82" s="2">
        <v>45152</v>
      </c>
      <c r="B82" s="1">
        <v>180</v>
      </c>
      <c r="C82" s="1">
        <v>180.449997</v>
      </c>
      <c r="D82" s="1">
        <v>177.350006</v>
      </c>
      <c r="E82" s="1">
        <v>178</v>
      </c>
      <c r="F82" s="1">
        <v>169.854767</v>
      </c>
      <c r="G82" s="1">
        <v>12876956</v>
      </c>
      <c r="H82">
        <f t="shared" si="1"/>
        <v>0.0045045404416745</v>
      </c>
    </row>
    <row r="83" customHeight="1" spans="1:8">
      <c r="A83" s="2">
        <v>45154</v>
      </c>
      <c r="B83" s="1">
        <v>176.300003</v>
      </c>
      <c r="C83" s="1">
        <v>179.449997</v>
      </c>
      <c r="D83" s="1">
        <v>175.800003</v>
      </c>
      <c r="E83" s="1">
        <v>179.050003</v>
      </c>
      <c r="F83" s="1">
        <v>170.85672</v>
      </c>
      <c r="G83" s="1">
        <v>8371665</v>
      </c>
      <c r="H83">
        <f t="shared" si="1"/>
        <v>0.00588155038252545</v>
      </c>
    </row>
    <row r="84" customHeight="1" spans="1:8">
      <c r="A84" s="2">
        <v>45155</v>
      </c>
      <c r="B84" s="1">
        <v>178.699997</v>
      </c>
      <c r="C84" s="1">
        <v>179.100006</v>
      </c>
      <c r="D84" s="1">
        <v>177.100006</v>
      </c>
      <c r="E84" s="1">
        <v>177.75</v>
      </c>
      <c r="F84" s="1">
        <v>169.616211</v>
      </c>
      <c r="G84" s="1">
        <v>5199363</v>
      </c>
      <c r="H84">
        <f t="shared" si="1"/>
        <v>-0.00728700801942865</v>
      </c>
    </row>
    <row r="85" customHeight="1" spans="1:8">
      <c r="A85" s="2">
        <v>45156</v>
      </c>
      <c r="B85" s="1">
        <v>177.649994</v>
      </c>
      <c r="C85" s="1">
        <v>177.649994</v>
      </c>
      <c r="D85" s="1">
        <v>174.149994</v>
      </c>
      <c r="E85" s="1">
        <v>175.300003</v>
      </c>
      <c r="F85" s="1">
        <v>167.750183</v>
      </c>
      <c r="G85" s="1">
        <v>6734650</v>
      </c>
      <c r="H85">
        <f t="shared" si="1"/>
        <v>-0.0110624357560975</v>
      </c>
    </row>
    <row r="86" customHeight="1" spans="1:8">
      <c r="A86" s="2">
        <v>45159</v>
      </c>
      <c r="B86" s="1">
        <v>175.300003</v>
      </c>
      <c r="C86" s="1">
        <v>176.300003</v>
      </c>
      <c r="D86" s="1">
        <v>174.300003</v>
      </c>
      <c r="E86" s="1">
        <v>176.050003</v>
      </c>
      <c r="F86" s="1">
        <v>168.46788</v>
      </c>
      <c r="G86" s="1">
        <v>3599820</v>
      </c>
      <c r="H86">
        <f t="shared" si="1"/>
        <v>0.00426924171582784</v>
      </c>
    </row>
    <row r="87" customHeight="1" spans="1:8">
      <c r="A87" s="2">
        <v>45160</v>
      </c>
      <c r="B87" s="1">
        <v>176.050003</v>
      </c>
      <c r="C87" s="1">
        <v>177.899994</v>
      </c>
      <c r="D87" s="1">
        <v>175.600006</v>
      </c>
      <c r="E87" s="1">
        <v>176.149994</v>
      </c>
      <c r="F87" s="1">
        <v>168.563568</v>
      </c>
      <c r="G87" s="1">
        <v>5348036</v>
      </c>
      <c r="H87">
        <f t="shared" si="1"/>
        <v>0.000567828332571827</v>
      </c>
    </row>
    <row r="88" customHeight="1" spans="1:8">
      <c r="A88" s="2">
        <v>45161</v>
      </c>
      <c r="B88" s="1">
        <v>177</v>
      </c>
      <c r="C88" s="1">
        <v>177.199997</v>
      </c>
      <c r="D88" s="1">
        <v>175</v>
      </c>
      <c r="E88" s="1">
        <v>175.5</v>
      </c>
      <c r="F88" s="1">
        <v>167.941574</v>
      </c>
      <c r="G88" s="1">
        <v>6379611</v>
      </c>
      <c r="H88">
        <f t="shared" si="1"/>
        <v>-0.00369679170228713</v>
      </c>
    </row>
    <row r="89" customHeight="1" spans="1:8">
      <c r="A89" s="2">
        <v>45162</v>
      </c>
      <c r="B89" s="1">
        <v>175.5</v>
      </c>
      <c r="C89" s="1">
        <v>176.699997</v>
      </c>
      <c r="D89" s="1">
        <v>172.800003</v>
      </c>
      <c r="E89" s="1">
        <v>173.100006</v>
      </c>
      <c r="F89" s="1">
        <v>165.644943</v>
      </c>
      <c r="G89" s="1">
        <v>7976333</v>
      </c>
      <c r="H89">
        <f t="shared" si="1"/>
        <v>-0.0137695450486454</v>
      </c>
    </row>
    <row r="90" customHeight="1" spans="1:8">
      <c r="A90" s="2">
        <v>45163</v>
      </c>
      <c r="B90" s="1">
        <v>173.100006</v>
      </c>
      <c r="C90" s="1">
        <v>175.25</v>
      </c>
      <c r="D90" s="1">
        <v>172.850006</v>
      </c>
      <c r="E90" s="1">
        <v>174.699997</v>
      </c>
      <c r="F90" s="1">
        <v>167.17601</v>
      </c>
      <c r="G90" s="1">
        <v>4757915</v>
      </c>
      <c r="H90">
        <f t="shared" si="1"/>
        <v>0.0092006094372395</v>
      </c>
    </row>
    <row r="91" customHeight="1" spans="1:8">
      <c r="A91" s="2">
        <v>45166</v>
      </c>
      <c r="B91" s="1">
        <v>175.100006</v>
      </c>
      <c r="C91" s="1">
        <v>175.800003</v>
      </c>
      <c r="D91" s="1">
        <v>174.550003</v>
      </c>
      <c r="E91" s="1">
        <v>175.199997</v>
      </c>
      <c r="F91" s="1">
        <v>167.654495</v>
      </c>
      <c r="G91" s="1">
        <v>4354221</v>
      </c>
      <c r="H91">
        <f t="shared" si="1"/>
        <v>0.00285807486813273</v>
      </c>
    </row>
    <row r="92" customHeight="1" spans="1:8">
      <c r="A92" s="2">
        <v>45167</v>
      </c>
      <c r="B92" s="1">
        <v>175.600006</v>
      </c>
      <c r="C92" s="1">
        <v>176.100006</v>
      </c>
      <c r="D92" s="1">
        <v>174.949997</v>
      </c>
      <c r="E92" s="1">
        <v>175.699997</v>
      </c>
      <c r="F92" s="1">
        <v>168.13295</v>
      </c>
      <c r="G92" s="1">
        <v>4596468</v>
      </c>
      <c r="H92">
        <f t="shared" si="1"/>
        <v>0.00284975112037096</v>
      </c>
    </row>
    <row r="93" customHeight="1" spans="1:8">
      <c r="A93" s="2">
        <v>45168</v>
      </c>
      <c r="B93" s="1">
        <v>175.699997</v>
      </c>
      <c r="C93" s="1">
        <v>176.899994</v>
      </c>
      <c r="D93" s="1">
        <v>175</v>
      </c>
      <c r="E93" s="1">
        <v>175.75</v>
      </c>
      <c r="F93" s="1">
        <v>168.180801</v>
      </c>
      <c r="G93" s="1">
        <v>5937955</v>
      </c>
      <c r="H93">
        <f t="shared" si="1"/>
        <v>0.000284561664104518</v>
      </c>
    </row>
    <row r="94" customHeight="1" spans="1:8">
      <c r="A94" s="2">
        <v>45169</v>
      </c>
      <c r="B94" s="1">
        <v>175.800003</v>
      </c>
      <c r="C94" s="1">
        <v>176</v>
      </c>
      <c r="D94" s="1">
        <v>173.050003</v>
      </c>
      <c r="E94" s="1">
        <v>174.149994</v>
      </c>
      <c r="F94" s="1">
        <v>166.649704</v>
      </c>
      <c r="G94" s="1">
        <v>15823452</v>
      </c>
      <c r="H94">
        <f t="shared" si="1"/>
        <v>-0.00914556857304833</v>
      </c>
    </row>
    <row r="95" customHeight="1" spans="1:8">
      <c r="A95" s="2">
        <v>45170</v>
      </c>
      <c r="B95" s="1">
        <v>174.399994</v>
      </c>
      <c r="C95" s="1">
        <v>184.75</v>
      </c>
      <c r="D95" s="1">
        <v>174.399994</v>
      </c>
      <c r="E95" s="1">
        <v>181.75</v>
      </c>
      <c r="F95" s="1">
        <v>173.922394</v>
      </c>
      <c r="G95" s="1">
        <v>22460960</v>
      </c>
      <c r="H95">
        <f t="shared" si="1"/>
        <v>0.0427151596530117</v>
      </c>
    </row>
    <row r="96" customHeight="1" spans="1:8">
      <c r="A96" s="2">
        <v>45173</v>
      </c>
      <c r="B96" s="1">
        <v>183.850006</v>
      </c>
      <c r="C96" s="1">
        <v>184.449997</v>
      </c>
      <c r="D96" s="1">
        <v>181.800003</v>
      </c>
      <c r="E96" s="1">
        <v>182.949997</v>
      </c>
      <c r="F96" s="1">
        <v>175.070709</v>
      </c>
      <c r="G96" s="1">
        <v>10998180</v>
      </c>
      <c r="H96">
        <f t="shared" si="1"/>
        <v>0.00658075551772328</v>
      </c>
    </row>
    <row r="97" customHeight="1" spans="1:8">
      <c r="A97" s="2">
        <v>45174</v>
      </c>
      <c r="B97" s="1">
        <v>183.5</v>
      </c>
      <c r="C97" s="1">
        <v>186</v>
      </c>
      <c r="D97" s="1">
        <v>182.399994</v>
      </c>
      <c r="E97" s="1">
        <v>183.100006</v>
      </c>
      <c r="F97" s="1">
        <v>175.214264</v>
      </c>
      <c r="G97" s="1">
        <v>13506519</v>
      </c>
      <c r="H97">
        <f t="shared" si="1"/>
        <v>0.000819646968052671</v>
      </c>
    </row>
    <row r="98" customHeight="1" spans="1:8">
      <c r="A98" s="2">
        <v>45175</v>
      </c>
      <c r="B98" s="1">
        <v>184.899994</v>
      </c>
      <c r="C98" s="1">
        <v>186.75</v>
      </c>
      <c r="D98" s="1">
        <v>182.350006</v>
      </c>
      <c r="E98" s="1">
        <v>183.050003</v>
      </c>
      <c r="F98" s="1">
        <v>175.166412</v>
      </c>
      <c r="G98" s="1">
        <v>11954407</v>
      </c>
      <c r="H98">
        <f t="shared" si="1"/>
        <v>-0.000273142918974677</v>
      </c>
    </row>
    <row r="99" customHeight="1" spans="1:8">
      <c r="A99" s="2">
        <v>45176</v>
      </c>
      <c r="B99" s="1">
        <v>185</v>
      </c>
      <c r="C99" s="1">
        <v>185.199997</v>
      </c>
      <c r="D99" s="1">
        <v>181</v>
      </c>
      <c r="E99" s="1">
        <v>181.75</v>
      </c>
      <c r="F99" s="1">
        <v>173.922394</v>
      </c>
      <c r="G99" s="1">
        <v>11137801</v>
      </c>
      <c r="H99">
        <f t="shared" si="1"/>
        <v>-0.00712725956680114</v>
      </c>
    </row>
    <row r="100" customHeight="1" spans="1:8">
      <c r="A100" s="2">
        <v>45177</v>
      </c>
      <c r="B100" s="1">
        <v>182.5</v>
      </c>
      <c r="C100" s="1">
        <v>184.949997</v>
      </c>
      <c r="D100" s="1">
        <v>182</v>
      </c>
      <c r="E100" s="1">
        <v>184.449997</v>
      </c>
      <c r="F100" s="1">
        <v>176.506104</v>
      </c>
      <c r="G100" s="1">
        <v>9737214</v>
      </c>
      <c r="H100">
        <f t="shared" si="1"/>
        <v>0.0147462711171933</v>
      </c>
    </row>
    <row r="101" customHeight="1" spans="1:8">
      <c r="A101" s="2">
        <v>45180</v>
      </c>
      <c r="B101" s="1">
        <v>185.449997</v>
      </c>
      <c r="C101" s="1">
        <v>185.949997</v>
      </c>
      <c r="D101" s="1">
        <v>182.300003</v>
      </c>
      <c r="E101" s="1">
        <v>183.399994</v>
      </c>
      <c r="F101" s="1">
        <v>175.501328</v>
      </c>
      <c r="G101" s="1">
        <v>10845871</v>
      </c>
      <c r="H101">
        <f t="shared" si="1"/>
        <v>-0.00570884951590041</v>
      </c>
    </row>
    <row r="102" customHeight="1" spans="1:8">
      <c r="A102" s="2">
        <v>45181</v>
      </c>
      <c r="B102" s="1">
        <v>184.850006</v>
      </c>
      <c r="C102" s="1">
        <v>184.899994</v>
      </c>
      <c r="D102" s="1">
        <v>180.199997</v>
      </c>
      <c r="E102" s="1">
        <v>180.899994</v>
      </c>
      <c r="F102" s="1">
        <v>173.108994</v>
      </c>
      <c r="G102" s="1">
        <v>15524470</v>
      </c>
      <c r="H102">
        <f t="shared" si="1"/>
        <v>-0.0137251905909399</v>
      </c>
    </row>
    <row r="103" customHeight="1" spans="1:8">
      <c r="A103" s="2">
        <v>45182</v>
      </c>
      <c r="B103" s="1">
        <v>181.899994</v>
      </c>
      <c r="C103" s="1">
        <v>184.699997</v>
      </c>
      <c r="D103" s="1">
        <v>180.899994</v>
      </c>
      <c r="E103" s="1">
        <v>183.899994</v>
      </c>
      <c r="F103" s="1">
        <v>175.979797</v>
      </c>
      <c r="G103" s="1">
        <v>10578786</v>
      </c>
      <c r="H103">
        <f t="shared" si="1"/>
        <v>0.0164477794386561</v>
      </c>
    </row>
    <row r="104" customHeight="1" spans="1:8">
      <c r="A104" s="2">
        <v>45183</v>
      </c>
      <c r="B104" s="1">
        <v>184.75</v>
      </c>
      <c r="C104" s="1">
        <v>188.899994</v>
      </c>
      <c r="D104" s="1">
        <v>184.199997</v>
      </c>
      <c r="E104" s="1">
        <v>187.899994</v>
      </c>
      <c r="F104" s="1">
        <v>179.807526</v>
      </c>
      <c r="G104" s="1">
        <v>17746404</v>
      </c>
      <c r="H104">
        <f t="shared" si="1"/>
        <v>0.0215177801045171</v>
      </c>
    </row>
    <row r="105" customHeight="1" spans="1:8">
      <c r="A105" s="2">
        <v>45184</v>
      </c>
      <c r="B105" s="1">
        <v>191.699997</v>
      </c>
      <c r="C105" s="1">
        <v>191.699997</v>
      </c>
      <c r="D105" s="1">
        <v>185.600006</v>
      </c>
      <c r="E105" s="1">
        <v>186.649994</v>
      </c>
      <c r="F105" s="1">
        <v>178.611359</v>
      </c>
      <c r="G105" s="1">
        <v>19924829</v>
      </c>
      <c r="H105">
        <f t="shared" si="1"/>
        <v>-0.00667471213713712</v>
      </c>
    </row>
    <row r="106" customHeight="1" spans="1:8">
      <c r="A106" s="2">
        <v>45187</v>
      </c>
      <c r="B106" s="1">
        <v>185.800003</v>
      </c>
      <c r="C106" s="1">
        <v>187.5</v>
      </c>
      <c r="D106" s="1">
        <v>185.100006</v>
      </c>
      <c r="E106" s="1">
        <v>186.75</v>
      </c>
      <c r="F106" s="1">
        <v>178.707062</v>
      </c>
      <c r="G106" s="1">
        <v>5022956</v>
      </c>
      <c r="H106">
        <f t="shared" si="1"/>
        <v>0.000535673487085622</v>
      </c>
    </row>
    <row r="107" customHeight="1" spans="1:8">
      <c r="A107" s="2">
        <v>45189</v>
      </c>
      <c r="B107" s="1">
        <v>186.449997</v>
      </c>
      <c r="C107" s="1">
        <v>189.5</v>
      </c>
      <c r="D107" s="1">
        <v>186.199997</v>
      </c>
      <c r="E107" s="1">
        <v>188.199997</v>
      </c>
      <c r="F107" s="1">
        <v>180.094604</v>
      </c>
      <c r="G107" s="1">
        <v>12687099</v>
      </c>
      <c r="H107">
        <f t="shared" si="1"/>
        <v>0.0077343504693229</v>
      </c>
    </row>
    <row r="108" customHeight="1" spans="1:8">
      <c r="A108" s="2">
        <v>45190</v>
      </c>
      <c r="B108" s="1">
        <v>188.399994</v>
      </c>
      <c r="C108" s="1">
        <v>188.449997</v>
      </c>
      <c r="D108" s="1">
        <v>186.050003</v>
      </c>
      <c r="E108" s="1">
        <v>186.699997</v>
      </c>
      <c r="F108" s="1">
        <v>178.659195</v>
      </c>
      <c r="G108" s="1">
        <v>7814108</v>
      </c>
      <c r="H108">
        <f t="shared" si="1"/>
        <v>-0.00800223810196102</v>
      </c>
    </row>
    <row r="109" customHeight="1" spans="1:8">
      <c r="A109" s="2">
        <v>45191</v>
      </c>
      <c r="B109" s="1">
        <v>186.600006</v>
      </c>
      <c r="C109" s="1">
        <v>187.699997</v>
      </c>
      <c r="D109" s="1">
        <v>185</v>
      </c>
      <c r="E109" s="1">
        <v>185.100006</v>
      </c>
      <c r="F109" s="1">
        <v>177.128128</v>
      </c>
      <c r="G109" s="1">
        <v>7814821</v>
      </c>
      <c r="H109">
        <f t="shared" si="1"/>
        <v>-0.00860669479874789</v>
      </c>
    </row>
    <row r="110" customHeight="1" spans="1:8">
      <c r="A110" s="2">
        <v>45194</v>
      </c>
      <c r="B110" s="1">
        <v>186</v>
      </c>
      <c r="C110" s="1">
        <v>186.699997</v>
      </c>
      <c r="D110" s="1">
        <v>185.25</v>
      </c>
      <c r="E110" s="1">
        <v>185.5</v>
      </c>
      <c r="F110" s="1">
        <v>177.510895</v>
      </c>
      <c r="G110" s="1">
        <v>5540062</v>
      </c>
      <c r="H110">
        <f t="shared" si="1"/>
        <v>0.00215862961381458</v>
      </c>
    </row>
    <row r="111" customHeight="1" spans="1:8">
      <c r="A111" s="2">
        <v>45195</v>
      </c>
      <c r="B111" s="1">
        <v>186</v>
      </c>
      <c r="C111" s="1">
        <v>188.149994</v>
      </c>
      <c r="D111" s="1">
        <v>185.25</v>
      </c>
      <c r="E111" s="1">
        <v>187.75</v>
      </c>
      <c r="F111" s="1">
        <v>179.663986</v>
      </c>
      <c r="G111" s="1">
        <v>12446655</v>
      </c>
      <c r="H111">
        <f t="shared" si="1"/>
        <v>0.012056374593477</v>
      </c>
    </row>
    <row r="112" customHeight="1" spans="1:8">
      <c r="A112" s="2">
        <v>45196</v>
      </c>
      <c r="B112" s="1">
        <v>189.300003</v>
      </c>
      <c r="C112" s="1">
        <v>189.300003</v>
      </c>
      <c r="D112" s="1">
        <v>186.300003</v>
      </c>
      <c r="E112" s="1">
        <v>187.25</v>
      </c>
      <c r="F112" s="1">
        <v>179.185516</v>
      </c>
      <c r="G112" s="1">
        <v>5630907</v>
      </c>
      <c r="H112">
        <f t="shared" si="1"/>
        <v>-0.00266669052556081</v>
      </c>
    </row>
    <row r="113" customHeight="1" spans="1:8">
      <c r="A113" s="2">
        <v>45197</v>
      </c>
      <c r="B113" s="1">
        <v>188.899994</v>
      </c>
      <c r="C113" s="1">
        <v>189.5</v>
      </c>
      <c r="D113" s="1">
        <v>186.5</v>
      </c>
      <c r="E113" s="1">
        <v>187.449997</v>
      </c>
      <c r="F113" s="1">
        <v>179.376907</v>
      </c>
      <c r="G113" s="1">
        <v>14890642</v>
      </c>
      <c r="H113">
        <f t="shared" si="1"/>
        <v>0.00106754643487345</v>
      </c>
    </row>
    <row r="114" customHeight="1" spans="1:8">
      <c r="A114" s="2">
        <v>45198</v>
      </c>
      <c r="B114" s="1">
        <v>188.5</v>
      </c>
      <c r="C114" s="1">
        <v>192.25</v>
      </c>
      <c r="D114" s="1">
        <v>188.149994</v>
      </c>
      <c r="E114" s="1">
        <v>191.850006</v>
      </c>
      <c r="F114" s="1">
        <v>183.587418</v>
      </c>
      <c r="G114" s="1">
        <v>10085766</v>
      </c>
      <c r="H114">
        <f t="shared" si="1"/>
        <v>0.0232017286101201</v>
      </c>
    </row>
    <row r="115" customHeight="1" spans="1:8">
      <c r="A115" s="2">
        <v>45202</v>
      </c>
      <c r="B115" s="1">
        <v>189.300003</v>
      </c>
      <c r="C115" s="1">
        <v>189.300003</v>
      </c>
      <c r="D115" s="1">
        <v>183.649994</v>
      </c>
      <c r="E115" s="1">
        <v>184.600006</v>
      </c>
      <c r="F115" s="1">
        <v>176.649658</v>
      </c>
      <c r="G115" s="1">
        <v>22118500</v>
      </c>
      <c r="H115">
        <f t="shared" si="1"/>
        <v>-0.0385225086547991</v>
      </c>
    </row>
    <row r="116" customHeight="1" spans="1:8">
      <c r="A116" s="2">
        <v>45203</v>
      </c>
      <c r="B116" s="1">
        <v>184.449997</v>
      </c>
      <c r="C116" s="1">
        <v>184.600006</v>
      </c>
      <c r="D116" s="1">
        <v>182.100006</v>
      </c>
      <c r="E116" s="1">
        <v>182.75</v>
      </c>
      <c r="F116" s="1">
        <v>174.879318</v>
      </c>
      <c r="G116" s="1">
        <v>9360058</v>
      </c>
      <c r="H116">
        <f t="shared" si="1"/>
        <v>-0.0100723131679721</v>
      </c>
    </row>
    <row r="117" customHeight="1" spans="1:8">
      <c r="A117" s="2">
        <v>45204</v>
      </c>
      <c r="B117" s="1">
        <v>181.25</v>
      </c>
      <c r="C117" s="1">
        <v>184</v>
      </c>
      <c r="D117" s="1">
        <v>181</v>
      </c>
      <c r="E117" s="1">
        <v>182.199997</v>
      </c>
      <c r="F117" s="1">
        <v>174.353012</v>
      </c>
      <c r="G117" s="1">
        <v>11128340</v>
      </c>
      <c r="H117">
        <f t="shared" si="1"/>
        <v>-0.00301407603610056</v>
      </c>
    </row>
    <row r="118" customHeight="1" spans="1:8">
      <c r="A118" s="2">
        <v>45205</v>
      </c>
      <c r="B118" s="1">
        <v>183.5</v>
      </c>
      <c r="C118" s="1">
        <v>183.5</v>
      </c>
      <c r="D118" s="1">
        <v>180.600006</v>
      </c>
      <c r="E118" s="1">
        <v>181.449997</v>
      </c>
      <c r="F118" s="1">
        <v>173.635315</v>
      </c>
      <c r="G118" s="1">
        <v>5759904</v>
      </c>
      <c r="H118">
        <f t="shared" si="1"/>
        <v>-0.00412483961045342</v>
      </c>
    </row>
    <row r="119" customHeight="1" spans="1:8">
      <c r="A119" s="2">
        <v>45208</v>
      </c>
      <c r="B119" s="1">
        <v>182.899994</v>
      </c>
      <c r="C119" s="1">
        <v>184.699997</v>
      </c>
      <c r="D119" s="1">
        <v>181.25</v>
      </c>
      <c r="E119" s="1">
        <v>181.699997</v>
      </c>
      <c r="F119" s="1">
        <v>173.874542</v>
      </c>
      <c r="G119" s="1">
        <v>14622727</v>
      </c>
      <c r="H119">
        <f t="shared" si="1"/>
        <v>0.00137680720688083</v>
      </c>
    </row>
    <row r="120" customHeight="1" spans="1:8">
      <c r="A120" s="2">
        <v>45209</v>
      </c>
      <c r="B120" s="1">
        <v>182.300003</v>
      </c>
      <c r="C120" s="1">
        <v>184.5</v>
      </c>
      <c r="D120" s="1">
        <v>182.050003</v>
      </c>
      <c r="E120" s="1">
        <v>183.5</v>
      </c>
      <c r="F120" s="1">
        <v>175.597015</v>
      </c>
      <c r="G120" s="1">
        <v>11819690</v>
      </c>
      <c r="H120">
        <f t="shared" si="1"/>
        <v>0.0098576660315526</v>
      </c>
    </row>
    <row r="121" customHeight="1" spans="1:8">
      <c r="A121" s="2">
        <v>45210</v>
      </c>
      <c r="B121" s="1">
        <v>184.399994</v>
      </c>
      <c r="C121" s="1">
        <v>184.699997</v>
      </c>
      <c r="D121" s="1">
        <v>182.75</v>
      </c>
      <c r="E121" s="1">
        <v>183.25</v>
      </c>
      <c r="F121" s="1">
        <v>175.357803</v>
      </c>
      <c r="G121" s="1">
        <v>8499601</v>
      </c>
      <c r="H121">
        <f t="shared" si="1"/>
        <v>-0.00136320702709173</v>
      </c>
    </row>
    <row r="122" customHeight="1" spans="1:8">
      <c r="A122" s="2">
        <v>45211</v>
      </c>
      <c r="B122" s="1">
        <v>183.199997</v>
      </c>
      <c r="C122" s="1">
        <v>184.850006</v>
      </c>
      <c r="D122" s="1">
        <v>183</v>
      </c>
      <c r="E122" s="1">
        <v>184.449997</v>
      </c>
      <c r="F122" s="1">
        <v>176.506104</v>
      </c>
      <c r="G122" s="1">
        <v>8677885</v>
      </c>
      <c r="H122">
        <f t="shared" si="1"/>
        <v>0.00652698417636413</v>
      </c>
    </row>
    <row r="123" customHeight="1" spans="1:8">
      <c r="A123" s="2">
        <v>45212</v>
      </c>
      <c r="B123" s="1">
        <v>184.5</v>
      </c>
      <c r="C123" s="1">
        <v>186.25</v>
      </c>
      <c r="D123" s="1">
        <v>184.050003</v>
      </c>
      <c r="E123" s="1">
        <v>184.899994</v>
      </c>
      <c r="F123" s="1">
        <v>176.936722</v>
      </c>
      <c r="G123" s="1">
        <v>7435899</v>
      </c>
      <c r="H123">
        <f t="shared" si="1"/>
        <v>0.00243670648484219</v>
      </c>
    </row>
    <row r="124" customHeight="1" spans="1:8">
      <c r="A124" s="2">
        <v>45215</v>
      </c>
      <c r="B124" s="1">
        <v>187.949997</v>
      </c>
      <c r="C124" s="1">
        <v>188.199997</v>
      </c>
      <c r="D124" s="1">
        <v>186.25</v>
      </c>
      <c r="E124" s="1">
        <v>186.550003</v>
      </c>
      <c r="F124" s="1">
        <v>178.515671</v>
      </c>
      <c r="G124" s="1">
        <v>12376549</v>
      </c>
      <c r="H124">
        <f t="shared" si="1"/>
        <v>0.00888422425362467</v>
      </c>
    </row>
    <row r="125" customHeight="1" spans="1:8">
      <c r="A125" s="2">
        <v>45216</v>
      </c>
      <c r="B125" s="1">
        <v>187</v>
      </c>
      <c r="C125" s="1">
        <v>187.050003</v>
      </c>
      <c r="D125" s="1">
        <v>185.550003</v>
      </c>
      <c r="E125" s="1">
        <v>186.25</v>
      </c>
      <c r="F125" s="1">
        <v>178.228592</v>
      </c>
      <c r="G125" s="1">
        <v>4381065</v>
      </c>
      <c r="H125">
        <f t="shared" si="1"/>
        <v>-0.00160943898328792</v>
      </c>
    </row>
    <row r="126" customHeight="1" spans="1:8">
      <c r="A126" s="2">
        <v>45217</v>
      </c>
      <c r="B126" s="1">
        <v>188</v>
      </c>
      <c r="C126" s="1">
        <v>188.050003</v>
      </c>
      <c r="D126" s="1">
        <v>186.050003</v>
      </c>
      <c r="E126" s="1">
        <v>186.949997</v>
      </c>
      <c r="F126" s="1">
        <v>178.898438</v>
      </c>
      <c r="G126" s="1">
        <v>10181113</v>
      </c>
      <c r="H126">
        <f t="shared" si="1"/>
        <v>0.00375130824190706</v>
      </c>
    </row>
    <row r="127" customHeight="1" spans="1:8">
      <c r="A127" s="2">
        <v>45218</v>
      </c>
      <c r="B127" s="1">
        <v>186</v>
      </c>
      <c r="C127" s="1">
        <v>186.649994</v>
      </c>
      <c r="D127" s="1">
        <v>185.050003</v>
      </c>
      <c r="E127" s="1">
        <v>186.300003</v>
      </c>
      <c r="F127" s="1">
        <v>178.276428</v>
      </c>
      <c r="G127" s="1">
        <v>9148124</v>
      </c>
      <c r="H127">
        <f t="shared" si="1"/>
        <v>-0.00348294736279745</v>
      </c>
    </row>
    <row r="128" customHeight="1" spans="1:8">
      <c r="A128" s="2">
        <v>45219</v>
      </c>
      <c r="B128" s="1">
        <v>187</v>
      </c>
      <c r="C128" s="1">
        <v>187.300003</v>
      </c>
      <c r="D128" s="1">
        <v>185.149994</v>
      </c>
      <c r="E128" s="1">
        <v>186.199997</v>
      </c>
      <c r="F128" s="1">
        <v>178.18074</v>
      </c>
      <c r="G128" s="1">
        <v>7912216</v>
      </c>
      <c r="H128">
        <f t="shared" si="1"/>
        <v>-0.000536883591570701</v>
      </c>
    </row>
    <row r="129" customHeight="1" spans="1:8">
      <c r="A129" s="2">
        <v>45222</v>
      </c>
      <c r="B129" s="1">
        <v>185.949997</v>
      </c>
      <c r="C129" s="1">
        <v>185.949997</v>
      </c>
      <c r="D129" s="1">
        <v>184.199997</v>
      </c>
      <c r="E129" s="1">
        <v>184.850006</v>
      </c>
      <c r="F129" s="1">
        <v>176.888885</v>
      </c>
      <c r="G129" s="1">
        <v>4723090</v>
      </c>
      <c r="H129">
        <f t="shared" si="1"/>
        <v>-0.00727666130429261</v>
      </c>
    </row>
    <row r="130" customHeight="1" spans="1:8">
      <c r="A130" s="2">
        <v>45224</v>
      </c>
      <c r="B130" s="1">
        <v>184.850006</v>
      </c>
      <c r="C130" s="1">
        <v>185.850006</v>
      </c>
      <c r="D130" s="1">
        <v>183</v>
      </c>
      <c r="E130" s="1">
        <v>184.350006</v>
      </c>
      <c r="F130" s="1">
        <v>176.410431</v>
      </c>
      <c r="G130" s="1">
        <v>6812004</v>
      </c>
      <c r="H130">
        <f t="shared" si="1"/>
        <v>-0.00270849260569835</v>
      </c>
    </row>
    <row r="131" customHeight="1" spans="1:8">
      <c r="A131" s="2">
        <v>45225</v>
      </c>
      <c r="B131" s="1">
        <v>183.5</v>
      </c>
      <c r="C131" s="1">
        <v>184.149994</v>
      </c>
      <c r="D131" s="1">
        <v>179.899994</v>
      </c>
      <c r="E131" s="1">
        <v>180.899994</v>
      </c>
      <c r="F131" s="1">
        <v>173.108994</v>
      </c>
      <c r="G131" s="1">
        <v>8474867</v>
      </c>
      <c r="H131">
        <f t="shared" ref="H131:H194" si="2">LN(F131/F130)</f>
        <v>-0.0188918552395674</v>
      </c>
    </row>
    <row r="132" customHeight="1" spans="1:8">
      <c r="A132" s="2">
        <v>45226</v>
      </c>
      <c r="B132" s="1">
        <v>181</v>
      </c>
      <c r="C132" s="1">
        <v>185.800003</v>
      </c>
      <c r="D132" s="1">
        <v>180.300003</v>
      </c>
      <c r="E132" s="1">
        <v>184.75</v>
      </c>
      <c r="F132" s="1">
        <v>176.793198</v>
      </c>
      <c r="G132" s="1">
        <v>6422123</v>
      </c>
      <c r="H132">
        <f t="shared" si="2"/>
        <v>0.0210592573748469</v>
      </c>
    </row>
    <row r="133" customHeight="1" spans="1:8">
      <c r="A133" s="2">
        <v>45229</v>
      </c>
      <c r="B133" s="1">
        <v>185</v>
      </c>
      <c r="C133" s="1">
        <v>189.199997</v>
      </c>
      <c r="D133" s="1">
        <v>184.600006</v>
      </c>
      <c r="E133" s="1">
        <v>188.800003</v>
      </c>
      <c r="F133" s="1">
        <v>180.668762</v>
      </c>
      <c r="G133" s="1">
        <v>7352638</v>
      </c>
      <c r="H133">
        <f t="shared" si="2"/>
        <v>0.0216846338774953</v>
      </c>
    </row>
    <row r="134" customHeight="1" spans="1:8">
      <c r="A134" s="2">
        <v>45230</v>
      </c>
      <c r="B134" s="1">
        <v>189.199997</v>
      </c>
      <c r="C134" s="1">
        <v>189.800003</v>
      </c>
      <c r="D134" s="1">
        <v>184.199997</v>
      </c>
      <c r="E134" s="1">
        <v>186.149994</v>
      </c>
      <c r="F134" s="1">
        <v>178.132889</v>
      </c>
      <c r="G134" s="1">
        <v>9404675</v>
      </c>
      <c r="H134">
        <f t="shared" si="2"/>
        <v>-0.0141354713252727</v>
      </c>
    </row>
    <row r="135" customHeight="1" spans="1:8">
      <c r="A135" s="2">
        <v>45231</v>
      </c>
      <c r="B135" s="1">
        <v>186.149994</v>
      </c>
      <c r="C135" s="1">
        <v>188.800003</v>
      </c>
      <c r="D135" s="1">
        <v>185.050003</v>
      </c>
      <c r="E135" s="1">
        <v>186.699997</v>
      </c>
      <c r="F135" s="1">
        <v>178.659195</v>
      </c>
      <c r="G135" s="1">
        <v>9167869</v>
      </c>
      <c r="H135">
        <f t="shared" si="2"/>
        <v>0.00295021333341376</v>
      </c>
    </row>
    <row r="136" customHeight="1" spans="1:8">
      <c r="A136" s="2">
        <v>45232</v>
      </c>
      <c r="B136" s="1">
        <v>187</v>
      </c>
      <c r="C136" s="1">
        <v>187.649994</v>
      </c>
      <c r="D136" s="1">
        <v>185.75</v>
      </c>
      <c r="E136" s="1">
        <v>186.199997</v>
      </c>
      <c r="F136" s="1">
        <v>178.18074</v>
      </c>
      <c r="G136" s="1">
        <v>11471209</v>
      </c>
      <c r="H136">
        <f t="shared" si="2"/>
        <v>-0.00268162411092494</v>
      </c>
    </row>
    <row r="137" customHeight="1" spans="1:8">
      <c r="A137" s="2">
        <v>45233</v>
      </c>
      <c r="B137" s="1">
        <v>186.649994</v>
      </c>
      <c r="C137" s="1">
        <v>190.649994</v>
      </c>
      <c r="D137" s="1">
        <v>185.800003</v>
      </c>
      <c r="E137" s="1">
        <v>190</v>
      </c>
      <c r="F137" s="1">
        <v>181.817093</v>
      </c>
      <c r="G137" s="1">
        <v>7464912</v>
      </c>
      <c r="H137">
        <f t="shared" si="2"/>
        <v>0.0202027698383041</v>
      </c>
    </row>
    <row r="138" customHeight="1" spans="1:8">
      <c r="A138" s="2">
        <v>45236</v>
      </c>
      <c r="B138" s="1">
        <v>190.199997</v>
      </c>
      <c r="C138" s="1">
        <v>194.199997</v>
      </c>
      <c r="D138" s="1">
        <v>189.550003</v>
      </c>
      <c r="E138" s="1">
        <v>193.300003</v>
      </c>
      <c r="F138" s="1">
        <v>184.97496</v>
      </c>
      <c r="G138" s="1">
        <v>8962124</v>
      </c>
      <c r="H138">
        <f t="shared" si="2"/>
        <v>0.0172192663403722</v>
      </c>
    </row>
    <row r="139" customHeight="1" spans="1:8">
      <c r="A139" s="2">
        <v>45237</v>
      </c>
      <c r="B139" s="1">
        <v>193.399994</v>
      </c>
      <c r="C139" s="1">
        <v>198</v>
      </c>
      <c r="D139" s="1">
        <v>192.350006</v>
      </c>
      <c r="E139" s="1">
        <v>193.199997</v>
      </c>
      <c r="F139" s="1">
        <v>184.879272</v>
      </c>
      <c r="G139" s="1">
        <v>13921916</v>
      </c>
      <c r="H139">
        <f t="shared" si="2"/>
        <v>-0.000517436297092243</v>
      </c>
    </row>
    <row r="140" customHeight="1" spans="1:8">
      <c r="A140" s="2">
        <v>45238</v>
      </c>
      <c r="B140" s="1">
        <v>193.699997</v>
      </c>
      <c r="C140" s="1">
        <v>196.550003</v>
      </c>
      <c r="D140" s="1">
        <v>192.300003</v>
      </c>
      <c r="E140" s="1">
        <v>195.350006</v>
      </c>
      <c r="F140" s="1">
        <v>186.936676</v>
      </c>
      <c r="G140" s="1">
        <v>10186886</v>
      </c>
      <c r="H140">
        <f t="shared" si="2"/>
        <v>0.0110669002210539</v>
      </c>
    </row>
    <row r="141" customHeight="1" spans="1:8">
      <c r="A141" s="2">
        <v>45239</v>
      </c>
      <c r="B141" s="1">
        <v>196.5</v>
      </c>
      <c r="C141" s="1">
        <v>196.699997</v>
      </c>
      <c r="D141" s="1">
        <v>192.199997</v>
      </c>
      <c r="E141" s="1">
        <v>192.699997</v>
      </c>
      <c r="F141" s="1">
        <v>184.400803</v>
      </c>
      <c r="G141" s="1">
        <v>5303833</v>
      </c>
      <c r="H141">
        <f t="shared" si="2"/>
        <v>-0.013658262713328</v>
      </c>
    </row>
    <row r="142" customHeight="1" spans="1:8">
      <c r="A142" s="2">
        <v>45240</v>
      </c>
      <c r="B142" s="1">
        <v>192.699997</v>
      </c>
      <c r="C142" s="1">
        <v>196.5</v>
      </c>
      <c r="D142" s="1">
        <v>192.699997</v>
      </c>
      <c r="E142" s="1">
        <v>195.899994</v>
      </c>
      <c r="F142" s="1">
        <v>187.462982</v>
      </c>
      <c r="G142" s="1">
        <v>6025889</v>
      </c>
      <c r="H142">
        <f t="shared" si="2"/>
        <v>0.0164697308086095</v>
      </c>
    </row>
    <row r="143" customHeight="1" spans="1:8">
      <c r="A143" s="2">
        <v>45243</v>
      </c>
      <c r="B143" s="1">
        <v>195.899994</v>
      </c>
      <c r="C143" s="1">
        <v>197.300003</v>
      </c>
      <c r="D143" s="1">
        <v>194.100006</v>
      </c>
      <c r="E143" s="1">
        <v>195.800003</v>
      </c>
      <c r="F143" s="1">
        <v>187.367294</v>
      </c>
      <c r="G143" s="1">
        <v>11181086</v>
      </c>
      <c r="H143">
        <f t="shared" si="2"/>
        <v>-0.000510567092390773</v>
      </c>
    </row>
    <row r="144" customHeight="1" spans="1:8">
      <c r="A144" s="2">
        <v>45245</v>
      </c>
      <c r="B144" s="1">
        <v>198.5</v>
      </c>
      <c r="C144" s="1">
        <v>203</v>
      </c>
      <c r="D144" s="1">
        <v>197.649994</v>
      </c>
      <c r="E144" s="1">
        <v>199.5</v>
      </c>
      <c r="F144" s="1">
        <v>190.907944</v>
      </c>
      <c r="G144" s="1">
        <v>19769385</v>
      </c>
      <c r="H144">
        <f t="shared" si="2"/>
        <v>0.0187205137830453</v>
      </c>
    </row>
    <row r="145" customHeight="1" spans="1:8">
      <c r="A145" s="2">
        <v>45246</v>
      </c>
      <c r="B145" s="1">
        <v>202.5</v>
      </c>
      <c r="C145" s="1">
        <v>203.399994</v>
      </c>
      <c r="D145" s="1">
        <v>201</v>
      </c>
      <c r="E145" s="1">
        <v>201.800003</v>
      </c>
      <c r="F145" s="1">
        <v>193.108887</v>
      </c>
      <c r="G145" s="1">
        <v>18629240</v>
      </c>
      <c r="H145">
        <f t="shared" si="2"/>
        <v>0.0114628678855238</v>
      </c>
    </row>
    <row r="146" customHeight="1" spans="1:8">
      <c r="A146" s="2">
        <v>45247</v>
      </c>
      <c r="B146" s="1">
        <v>200.850006</v>
      </c>
      <c r="C146" s="1">
        <v>201.25</v>
      </c>
      <c r="D146" s="1">
        <v>195.550003</v>
      </c>
      <c r="E146" s="1">
        <v>196.350006</v>
      </c>
      <c r="F146" s="1">
        <v>187.893616</v>
      </c>
      <c r="G146" s="1">
        <v>13199928</v>
      </c>
      <c r="H146">
        <f t="shared" si="2"/>
        <v>-0.0273782808382284</v>
      </c>
    </row>
    <row r="147" customHeight="1" spans="1:8">
      <c r="A147" s="2">
        <v>45250</v>
      </c>
      <c r="B147" s="1">
        <v>198</v>
      </c>
      <c r="C147" s="1">
        <v>198.5</v>
      </c>
      <c r="D147" s="1">
        <v>197</v>
      </c>
      <c r="E147" s="1">
        <v>197.850006</v>
      </c>
      <c r="F147" s="1">
        <v>189.32901</v>
      </c>
      <c r="G147" s="1">
        <v>6423265</v>
      </c>
      <c r="H147">
        <f t="shared" si="2"/>
        <v>0.00761036496194242</v>
      </c>
    </row>
    <row r="148" customHeight="1" spans="1:8">
      <c r="A148" s="2">
        <v>45251</v>
      </c>
      <c r="B148" s="1">
        <v>193</v>
      </c>
      <c r="C148" s="1">
        <v>193.949997</v>
      </c>
      <c r="D148" s="1">
        <v>191</v>
      </c>
      <c r="E148" s="1">
        <v>191.199997</v>
      </c>
      <c r="F148" s="1">
        <v>188.441971</v>
      </c>
      <c r="G148" s="1">
        <v>10720353</v>
      </c>
      <c r="H148">
        <f t="shared" si="2"/>
        <v>-0.00469618194542306</v>
      </c>
    </row>
    <row r="149" customHeight="1" spans="1:8">
      <c r="A149" s="2">
        <v>45252</v>
      </c>
      <c r="B149" s="1">
        <v>191.199997</v>
      </c>
      <c r="C149" s="1">
        <v>191.850006</v>
      </c>
      <c r="D149" s="1">
        <v>189.75</v>
      </c>
      <c r="E149" s="1">
        <v>191</v>
      </c>
      <c r="F149" s="1">
        <v>188.244858</v>
      </c>
      <c r="G149" s="1">
        <v>7538825</v>
      </c>
      <c r="H149">
        <f t="shared" si="2"/>
        <v>-0.00104656177395234</v>
      </c>
    </row>
    <row r="150" customHeight="1" spans="1:8">
      <c r="A150" s="2">
        <v>45253</v>
      </c>
      <c r="B150" s="1">
        <v>191</v>
      </c>
      <c r="C150" s="1">
        <v>191.75</v>
      </c>
      <c r="D150" s="1">
        <v>189.600006</v>
      </c>
      <c r="E150" s="1">
        <v>190.649994</v>
      </c>
      <c r="F150" s="1">
        <v>187.899902</v>
      </c>
      <c r="G150" s="1">
        <v>6541617</v>
      </c>
      <c r="H150">
        <f t="shared" si="2"/>
        <v>-0.00183416670064723</v>
      </c>
    </row>
    <row r="151" customHeight="1" spans="1:8">
      <c r="A151" s="2">
        <v>45254</v>
      </c>
      <c r="B151" s="1">
        <v>190.850006</v>
      </c>
      <c r="C151" s="1">
        <v>191.850006</v>
      </c>
      <c r="D151" s="1">
        <v>188.149994</v>
      </c>
      <c r="E151" s="1">
        <v>188.850006</v>
      </c>
      <c r="F151" s="1">
        <v>186.125885</v>
      </c>
      <c r="G151" s="1">
        <v>5751331</v>
      </c>
      <c r="H151">
        <f t="shared" si="2"/>
        <v>-0.00948613900335712</v>
      </c>
    </row>
    <row r="152" customHeight="1" spans="1:8">
      <c r="A152" s="2">
        <v>45258</v>
      </c>
      <c r="B152" s="1">
        <v>188.850006</v>
      </c>
      <c r="C152" s="1">
        <v>194.449997</v>
      </c>
      <c r="D152" s="1">
        <v>188.399994</v>
      </c>
      <c r="E152" s="1">
        <v>193.949997</v>
      </c>
      <c r="F152" s="1">
        <v>191.152313</v>
      </c>
      <c r="G152" s="1">
        <v>9277764</v>
      </c>
      <c r="H152">
        <f t="shared" si="2"/>
        <v>0.0266473146519805</v>
      </c>
    </row>
    <row r="153" customHeight="1" spans="1:8">
      <c r="A153" s="2">
        <v>45259</v>
      </c>
      <c r="B153" s="1">
        <v>195.5</v>
      </c>
      <c r="C153" s="1">
        <v>195.5</v>
      </c>
      <c r="D153" s="1">
        <v>191.699997</v>
      </c>
      <c r="E153" s="1">
        <v>192</v>
      </c>
      <c r="F153" s="1">
        <v>189.230438</v>
      </c>
      <c r="G153" s="1">
        <v>8791333</v>
      </c>
      <c r="H153">
        <f t="shared" si="2"/>
        <v>-0.0101050394570533</v>
      </c>
    </row>
    <row r="154" customHeight="1" spans="1:8">
      <c r="A154" s="2">
        <v>45260</v>
      </c>
      <c r="B154" s="1">
        <v>192.649994</v>
      </c>
      <c r="C154" s="1">
        <v>195.649994</v>
      </c>
      <c r="D154" s="1">
        <v>192.050003</v>
      </c>
      <c r="E154" s="1">
        <v>194.949997</v>
      </c>
      <c r="F154" s="1">
        <v>192.137878</v>
      </c>
      <c r="G154" s="1">
        <v>14965403</v>
      </c>
      <c r="H154">
        <f t="shared" si="2"/>
        <v>0.0152477078333764</v>
      </c>
    </row>
    <row r="155" customHeight="1" spans="1:8">
      <c r="A155" s="2">
        <v>45261</v>
      </c>
      <c r="B155" s="1">
        <v>195.25</v>
      </c>
      <c r="C155" s="1">
        <v>198.25</v>
      </c>
      <c r="D155" s="1">
        <v>194.25</v>
      </c>
      <c r="E155" s="1">
        <v>194.550003</v>
      </c>
      <c r="F155" s="1">
        <v>191.743652</v>
      </c>
      <c r="G155" s="1">
        <v>9935740</v>
      </c>
      <c r="H155">
        <f t="shared" si="2"/>
        <v>-0.00205389479710747</v>
      </c>
    </row>
    <row r="156" customHeight="1" spans="1:8">
      <c r="A156" s="2">
        <v>45264</v>
      </c>
      <c r="B156" s="1">
        <v>196.5</v>
      </c>
      <c r="C156" s="1">
        <v>205.899994</v>
      </c>
      <c r="D156" s="1">
        <v>196.050003</v>
      </c>
      <c r="E156" s="1">
        <v>202.050003</v>
      </c>
      <c r="F156" s="1">
        <v>199.135468</v>
      </c>
      <c r="G156" s="1">
        <v>28615290</v>
      </c>
      <c r="H156">
        <f t="shared" si="2"/>
        <v>0.0378260027490768</v>
      </c>
    </row>
    <row r="157" customHeight="1" spans="1:8">
      <c r="A157" s="2">
        <v>45265</v>
      </c>
      <c r="B157" s="1">
        <v>202.199997</v>
      </c>
      <c r="C157" s="1">
        <v>203.949997</v>
      </c>
      <c r="D157" s="1">
        <v>199.149994</v>
      </c>
      <c r="E157" s="1">
        <v>202.050003</v>
      </c>
      <c r="F157" s="1">
        <v>199.135468</v>
      </c>
      <c r="G157" s="1">
        <v>14557746</v>
      </c>
      <c r="H157">
        <f t="shared" si="2"/>
        <v>0</v>
      </c>
    </row>
    <row r="158" customHeight="1" spans="1:8">
      <c r="A158" s="2">
        <v>45266</v>
      </c>
      <c r="B158" s="1">
        <v>203.75</v>
      </c>
      <c r="C158" s="1">
        <v>203.75</v>
      </c>
      <c r="D158" s="1">
        <v>199.100006</v>
      </c>
      <c r="E158" s="1">
        <v>201.949997</v>
      </c>
      <c r="F158" s="1">
        <v>199.036911</v>
      </c>
      <c r="G158" s="1">
        <v>12662213</v>
      </c>
      <c r="H158">
        <f t="shared" si="2"/>
        <v>-0.000495046905364542</v>
      </c>
    </row>
    <row r="159" customHeight="1" spans="1:8">
      <c r="A159" s="2">
        <v>45267</v>
      </c>
      <c r="B159" s="1">
        <v>200.899994</v>
      </c>
      <c r="C159" s="1">
        <v>200.899994</v>
      </c>
      <c r="D159" s="1">
        <v>196.050003</v>
      </c>
      <c r="E159" s="1">
        <v>198.899994</v>
      </c>
      <c r="F159" s="1">
        <v>196.030899</v>
      </c>
      <c r="G159" s="1">
        <v>16425880</v>
      </c>
      <c r="H159">
        <f t="shared" si="2"/>
        <v>-0.0152179951722496</v>
      </c>
    </row>
    <row r="160" customHeight="1" spans="1:8">
      <c r="A160" s="2">
        <v>45268</v>
      </c>
      <c r="B160" s="1">
        <v>199.850006</v>
      </c>
      <c r="C160" s="1">
        <v>200.300003</v>
      </c>
      <c r="D160" s="1">
        <v>194.100006</v>
      </c>
      <c r="E160" s="1">
        <v>195.949997</v>
      </c>
      <c r="F160" s="1">
        <v>193.123459</v>
      </c>
      <c r="G160" s="1">
        <v>10414387</v>
      </c>
      <c r="H160">
        <f t="shared" si="2"/>
        <v>-0.0149426264324179</v>
      </c>
    </row>
    <row r="161" customHeight="1" spans="1:8">
      <c r="A161" s="2">
        <v>45271</v>
      </c>
      <c r="B161" s="1">
        <v>197.050003</v>
      </c>
      <c r="C161" s="1">
        <v>200.850006</v>
      </c>
      <c r="D161" s="1">
        <v>194.25</v>
      </c>
      <c r="E161" s="1">
        <v>197.800003</v>
      </c>
      <c r="F161" s="1">
        <v>194.946777</v>
      </c>
      <c r="G161" s="1">
        <v>10108266</v>
      </c>
      <c r="H161">
        <f t="shared" si="2"/>
        <v>0.0093969145155781</v>
      </c>
    </row>
    <row r="162" customHeight="1" spans="1:8">
      <c r="A162" s="2">
        <v>45272</v>
      </c>
      <c r="B162" s="1">
        <v>196.949997</v>
      </c>
      <c r="C162" s="1">
        <v>197.800003</v>
      </c>
      <c r="D162" s="1">
        <v>194.550003</v>
      </c>
      <c r="E162" s="1">
        <v>195.399994</v>
      </c>
      <c r="F162" s="1">
        <v>192.58139</v>
      </c>
      <c r="G162" s="1">
        <v>10719911</v>
      </c>
      <c r="H162">
        <f t="shared" si="2"/>
        <v>-0.0122077132820136</v>
      </c>
    </row>
    <row r="163" customHeight="1" spans="1:8">
      <c r="A163" s="2">
        <v>45273</v>
      </c>
      <c r="B163" s="1">
        <v>195.399994</v>
      </c>
      <c r="C163" s="1">
        <v>195.399994</v>
      </c>
      <c r="D163" s="1">
        <v>192.050003</v>
      </c>
      <c r="E163" s="1">
        <v>193.149994</v>
      </c>
      <c r="F163" s="1">
        <v>190.363846</v>
      </c>
      <c r="G163" s="1">
        <v>10892122</v>
      </c>
      <c r="H163">
        <f t="shared" si="2"/>
        <v>-0.0115816496925658</v>
      </c>
    </row>
    <row r="164" customHeight="1" spans="1:8">
      <c r="A164" s="2">
        <v>45274</v>
      </c>
      <c r="B164" s="1">
        <v>195.899994</v>
      </c>
      <c r="C164" s="1">
        <v>196.300003</v>
      </c>
      <c r="D164" s="1">
        <v>193.25</v>
      </c>
      <c r="E164" s="1">
        <v>195.949997</v>
      </c>
      <c r="F164" s="1">
        <v>193.123459</v>
      </c>
      <c r="G164" s="1">
        <v>15257294</v>
      </c>
      <c r="H164">
        <f t="shared" si="2"/>
        <v>0.0143924484590014</v>
      </c>
    </row>
    <row r="165" customHeight="1" spans="1:8">
      <c r="A165" s="2">
        <v>45275</v>
      </c>
      <c r="B165" s="1">
        <v>197.25</v>
      </c>
      <c r="C165" s="1">
        <v>201.949997</v>
      </c>
      <c r="D165" s="1">
        <v>196.850006</v>
      </c>
      <c r="E165" s="1">
        <v>201.050003</v>
      </c>
      <c r="F165" s="1">
        <v>198.149902</v>
      </c>
      <c r="G165" s="1">
        <v>22863981</v>
      </c>
      <c r="H165">
        <f t="shared" si="2"/>
        <v>0.0256941567293554</v>
      </c>
    </row>
    <row r="166" customHeight="1" spans="1:8">
      <c r="A166" s="2">
        <v>45278</v>
      </c>
      <c r="B166" s="1">
        <v>201.050003</v>
      </c>
      <c r="C166" s="1">
        <v>201.649994</v>
      </c>
      <c r="D166" s="1">
        <v>197.350006</v>
      </c>
      <c r="E166" s="1">
        <v>199</v>
      </c>
      <c r="F166" s="1">
        <v>196.129471</v>
      </c>
      <c r="G166" s="1">
        <v>8061011</v>
      </c>
      <c r="H166">
        <f t="shared" si="2"/>
        <v>-0.0102488175823614</v>
      </c>
    </row>
    <row r="167" customHeight="1" spans="1:8">
      <c r="A167" s="2">
        <v>45279</v>
      </c>
      <c r="B167" s="1">
        <v>202</v>
      </c>
      <c r="C167" s="1">
        <v>203.550003</v>
      </c>
      <c r="D167" s="1">
        <v>199.300003</v>
      </c>
      <c r="E167" s="1">
        <v>200.300003</v>
      </c>
      <c r="F167" s="1">
        <v>197.410721</v>
      </c>
      <c r="G167" s="1">
        <v>16739742</v>
      </c>
      <c r="H167">
        <f t="shared" si="2"/>
        <v>0.00651142908901296</v>
      </c>
    </row>
    <row r="168" customHeight="1" spans="1:8">
      <c r="A168" s="2">
        <v>45280</v>
      </c>
      <c r="B168" s="1">
        <v>201.75</v>
      </c>
      <c r="C168" s="1">
        <v>212</v>
      </c>
      <c r="D168" s="1">
        <v>200.949997</v>
      </c>
      <c r="E168" s="1">
        <v>203.199997</v>
      </c>
      <c r="F168" s="1">
        <v>200.268875</v>
      </c>
      <c r="G168" s="1">
        <v>57762576</v>
      </c>
      <c r="H168">
        <f t="shared" si="2"/>
        <v>0.0143744021169106</v>
      </c>
    </row>
    <row r="169" customHeight="1" spans="1:8">
      <c r="A169" s="2">
        <v>45281</v>
      </c>
      <c r="B169" s="1">
        <v>203.949997</v>
      </c>
      <c r="C169" s="1">
        <v>206.75</v>
      </c>
      <c r="D169" s="1">
        <v>201.199997</v>
      </c>
      <c r="E169" s="1">
        <v>202.649994</v>
      </c>
      <c r="F169" s="1">
        <v>199.726807</v>
      </c>
      <c r="G169" s="1">
        <v>22823936</v>
      </c>
      <c r="H169">
        <f t="shared" si="2"/>
        <v>-0.00271037091765866</v>
      </c>
    </row>
    <row r="170" customHeight="1" spans="1:8">
      <c r="A170" s="2">
        <v>45282</v>
      </c>
      <c r="B170" s="1">
        <v>204</v>
      </c>
      <c r="C170" s="1">
        <v>204.5</v>
      </c>
      <c r="D170" s="1">
        <v>201.800003</v>
      </c>
      <c r="E170" s="1">
        <v>203.949997</v>
      </c>
      <c r="F170" s="1">
        <v>201.008057</v>
      </c>
      <c r="G170" s="1">
        <v>9910694</v>
      </c>
      <c r="H170">
        <f t="shared" si="2"/>
        <v>0.00639452406541695</v>
      </c>
    </row>
    <row r="171" customHeight="1" spans="1:8">
      <c r="A171" s="2">
        <v>45286</v>
      </c>
      <c r="B171" s="1">
        <v>204.5</v>
      </c>
      <c r="C171" s="1">
        <v>208.5</v>
      </c>
      <c r="D171" s="1">
        <v>203.649994</v>
      </c>
      <c r="E171" s="1">
        <v>207.350006</v>
      </c>
      <c r="F171" s="1">
        <v>204.359024</v>
      </c>
      <c r="G171" s="1">
        <v>17052969</v>
      </c>
      <c r="H171">
        <f t="shared" si="2"/>
        <v>0.0165333767326758</v>
      </c>
    </row>
    <row r="172" customHeight="1" spans="1:8">
      <c r="A172" s="2">
        <v>45287</v>
      </c>
      <c r="B172" s="1">
        <v>209.5</v>
      </c>
      <c r="C172" s="1">
        <v>209.899994</v>
      </c>
      <c r="D172" s="1">
        <v>204.5</v>
      </c>
      <c r="E172" s="1">
        <v>205.550003</v>
      </c>
      <c r="F172" s="1">
        <v>202.584991</v>
      </c>
      <c r="G172" s="1">
        <v>20361303</v>
      </c>
      <c r="H172">
        <f t="shared" si="2"/>
        <v>-0.00871886142996675</v>
      </c>
    </row>
    <row r="173" customHeight="1" spans="1:8">
      <c r="A173" s="2">
        <v>45288</v>
      </c>
      <c r="B173" s="1">
        <v>206.5</v>
      </c>
      <c r="C173" s="1">
        <v>208.899994</v>
      </c>
      <c r="D173" s="1">
        <v>205.350006</v>
      </c>
      <c r="E173" s="1">
        <v>208.300003</v>
      </c>
      <c r="F173" s="1">
        <v>205.295319</v>
      </c>
      <c r="G173" s="1">
        <v>22010872</v>
      </c>
      <c r="H173">
        <f t="shared" si="2"/>
        <v>0.0132900158500649</v>
      </c>
    </row>
    <row r="174" customHeight="1" spans="1:8">
      <c r="A174" s="2">
        <v>45289</v>
      </c>
      <c r="B174" s="1">
        <v>208</v>
      </c>
      <c r="C174" s="1">
        <v>208</v>
      </c>
      <c r="D174" s="1">
        <v>204.25</v>
      </c>
      <c r="E174" s="1">
        <v>205.050003</v>
      </c>
      <c r="F174" s="1">
        <v>202.092194</v>
      </c>
      <c r="G174" s="1">
        <v>12171663</v>
      </c>
      <c r="H174">
        <f t="shared" si="2"/>
        <v>-0.0157255237653114</v>
      </c>
    </row>
    <row r="175" customHeight="1" spans="1:8">
      <c r="A175" s="2">
        <v>45292</v>
      </c>
      <c r="B175" s="1">
        <v>206</v>
      </c>
      <c r="C175" s="1">
        <v>207.100006</v>
      </c>
      <c r="D175" s="1">
        <v>204.75</v>
      </c>
      <c r="E175" s="1">
        <v>205.350006</v>
      </c>
      <c r="F175" s="1">
        <v>202.387878</v>
      </c>
      <c r="G175" s="1">
        <v>4820168</v>
      </c>
      <c r="H175">
        <f t="shared" si="2"/>
        <v>0.00146204509511938</v>
      </c>
    </row>
    <row r="176" customHeight="1" spans="1:8">
      <c r="A176" s="2">
        <v>45293</v>
      </c>
      <c r="B176" s="1">
        <v>205.350006</v>
      </c>
      <c r="C176" s="1">
        <v>210.75</v>
      </c>
      <c r="D176" s="1">
        <v>203.649994</v>
      </c>
      <c r="E176" s="1">
        <v>207.050003</v>
      </c>
      <c r="F176" s="1">
        <v>204.063354</v>
      </c>
      <c r="G176" s="1">
        <v>21141219</v>
      </c>
      <c r="H176">
        <f t="shared" si="2"/>
        <v>0.00824446013892937</v>
      </c>
    </row>
    <row r="177" customHeight="1" spans="1:8">
      <c r="A177" s="2">
        <v>45294</v>
      </c>
      <c r="B177" s="1">
        <v>205.5</v>
      </c>
      <c r="C177" s="1">
        <v>210.449997</v>
      </c>
      <c r="D177" s="1">
        <v>204.5</v>
      </c>
      <c r="E177" s="1">
        <v>208.25</v>
      </c>
      <c r="F177" s="1">
        <v>205.246033</v>
      </c>
      <c r="G177" s="1">
        <v>11650902</v>
      </c>
      <c r="H177">
        <f t="shared" si="2"/>
        <v>0.00577891604221186</v>
      </c>
    </row>
    <row r="178" customHeight="1" spans="1:8">
      <c r="A178" s="2">
        <v>45295</v>
      </c>
      <c r="B178" s="1">
        <v>210.5</v>
      </c>
      <c r="C178" s="1">
        <v>215.399994</v>
      </c>
      <c r="D178" s="1">
        <v>209.300003</v>
      </c>
      <c r="E178" s="1">
        <v>214.649994</v>
      </c>
      <c r="F178" s="1">
        <v>211.553711</v>
      </c>
      <c r="G178" s="1">
        <v>31054419</v>
      </c>
      <c r="H178">
        <f t="shared" si="2"/>
        <v>0.0302694984679274</v>
      </c>
    </row>
    <row r="179" customHeight="1" spans="1:8">
      <c r="A179" s="2">
        <v>45296</v>
      </c>
      <c r="B179" s="1">
        <v>215.449997</v>
      </c>
      <c r="C179" s="1">
        <v>217.5</v>
      </c>
      <c r="D179" s="1">
        <v>213.050003</v>
      </c>
      <c r="E179" s="1">
        <v>216.449997</v>
      </c>
      <c r="F179" s="1">
        <v>213.327744</v>
      </c>
      <c r="G179" s="1">
        <v>20743811</v>
      </c>
      <c r="H179">
        <f t="shared" si="2"/>
        <v>0.00835076837790642</v>
      </c>
    </row>
    <row r="180" customHeight="1" spans="1:8">
      <c r="A180" s="2">
        <v>45299</v>
      </c>
      <c r="B180" s="1">
        <v>218</v>
      </c>
      <c r="C180" s="1">
        <v>220.800003</v>
      </c>
      <c r="D180" s="1">
        <v>217.100006</v>
      </c>
      <c r="E180" s="1">
        <v>217.949997</v>
      </c>
      <c r="F180" s="1">
        <v>214.806107</v>
      </c>
      <c r="G180" s="1">
        <v>19310595</v>
      </c>
      <c r="H180">
        <f t="shared" si="2"/>
        <v>0.00690610598686815</v>
      </c>
    </row>
    <row r="181" customHeight="1" spans="1:8">
      <c r="A181" s="2">
        <v>45300</v>
      </c>
      <c r="B181" s="1">
        <v>221</v>
      </c>
      <c r="C181" s="1">
        <v>221.449997</v>
      </c>
      <c r="D181" s="1">
        <v>215.949997</v>
      </c>
      <c r="E181" s="1">
        <v>216.649994</v>
      </c>
      <c r="F181" s="1">
        <v>213.524857</v>
      </c>
      <c r="G181" s="1">
        <v>11951525</v>
      </c>
      <c r="H181">
        <f t="shared" si="2"/>
        <v>-0.00598254120807003</v>
      </c>
    </row>
    <row r="182" customHeight="1" spans="1:8">
      <c r="A182" s="2">
        <v>45301</v>
      </c>
      <c r="B182" s="1">
        <v>215</v>
      </c>
      <c r="C182" s="1">
        <v>215</v>
      </c>
      <c r="D182" s="1">
        <v>209.699997</v>
      </c>
      <c r="E182" s="1">
        <v>212.100006</v>
      </c>
      <c r="F182" s="1">
        <v>209.040512</v>
      </c>
      <c r="G182" s="1">
        <v>16500666</v>
      </c>
      <c r="H182">
        <f t="shared" si="2"/>
        <v>-0.0212251816198208</v>
      </c>
    </row>
    <row r="183" customHeight="1" spans="1:8">
      <c r="A183" s="2">
        <v>45302</v>
      </c>
      <c r="B183" s="1">
        <v>214</v>
      </c>
      <c r="C183" s="1">
        <v>214</v>
      </c>
      <c r="D183" s="1">
        <v>210.850006</v>
      </c>
      <c r="E183" s="1">
        <v>211.850006</v>
      </c>
      <c r="F183" s="1">
        <v>208.794113</v>
      </c>
      <c r="G183" s="1">
        <v>12586419</v>
      </c>
      <c r="H183">
        <f t="shared" si="2"/>
        <v>-0.00117940933479063</v>
      </c>
    </row>
    <row r="184" customHeight="1" spans="1:8">
      <c r="A184" s="2">
        <v>45303</v>
      </c>
      <c r="B184" s="1">
        <v>213.800003</v>
      </c>
      <c r="C184" s="1">
        <v>224.75</v>
      </c>
      <c r="D184" s="1">
        <v>212.350006</v>
      </c>
      <c r="E184" s="1">
        <v>223.399994</v>
      </c>
      <c r="F184" s="1">
        <v>220.17749</v>
      </c>
      <c r="G184" s="1">
        <v>39228118</v>
      </c>
      <c r="H184">
        <f t="shared" si="2"/>
        <v>0.0530853326468812</v>
      </c>
    </row>
    <row r="185" customHeight="1" spans="1:8">
      <c r="A185" s="2">
        <v>45306</v>
      </c>
      <c r="B185" s="1">
        <v>228.5</v>
      </c>
      <c r="C185" s="1">
        <v>235.449997</v>
      </c>
      <c r="D185" s="1">
        <v>224.649994</v>
      </c>
      <c r="E185" s="1">
        <v>233.5</v>
      </c>
      <c r="F185" s="1">
        <v>230.131805</v>
      </c>
      <c r="G185" s="1">
        <v>57884916</v>
      </c>
      <c r="H185">
        <f t="shared" si="2"/>
        <v>0.0442182161879707</v>
      </c>
    </row>
    <row r="186" customHeight="1" spans="1:8">
      <c r="A186" s="2">
        <v>45307</v>
      </c>
      <c r="B186" s="1">
        <v>234.949997</v>
      </c>
      <c r="C186" s="1">
        <v>238.949997</v>
      </c>
      <c r="D186" s="1">
        <v>231.100006</v>
      </c>
      <c r="E186" s="1">
        <v>235.100006</v>
      </c>
      <c r="F186" s="1">
        <v>231.70874</v>
      </c>
      <c r="G186" s="1">
        <v>34505065</v>
      </c>
      <c r="H186">
        <f t="shared" si="2"/>
        <v>0.00682894191667943</v>
      </c>
    </row>
    <row r="187" customHeight="1" spans="1:8">
      <c r="A187" s="2">
        <v>45308</v>
      </c>
      <c r="B187" s="1">
        <v>232.199997</v>
      </c>
      <c r="C187" s="1">
        <v>237.25</v>
      </c>
      <c r="D187" s="1">
        <v>230.699997</v>
      </c>
      <c r="E187" s="1">
        <v>232.050003</v>
      </c>
      <c r="F187" s="1">
        <v>228.702728</v>
      </c>
      <c r="G187" s="1">
        <v>26010955</v>
      </c>
      <c r="H187">
        <f t="shared" si="2"/>
        <v>-0.0130581226701691</v>
      </c>
    </row>
    <row r="188" customHeight="1" spans="1:8">
      <c r="A188" s="2">
        <v>45309</v>
      </c>
      <c r="B188" s="1">
        <v>230.050003</v>
      </c>
      <c r="C188" s="1">
        <v>234.5</v>
      </c>
      <c r="D188" s="1">
        <v>224.649994</v>
      </c>
      <c r="E188" s="1">
        <v>233.550003</v>
      </c>
      <c r="F188" s="1">
        <v>230.181091</v>
      </c>
      <c r="G188" s="1">
        <v>19232183</v>
      </c>
      <c r="H188">
        <f t="shared" si="2"/>
        <v>0.0064433220500583</v>
      </c>
    </row>
    <row r="189" customHeight="1" spans="1:8">
      <c r="A189" s="2">
        <v>45310</v>
      </c>
      <c r="B189" s="1">
        <v>236</v>
      </c>
      <c r="C189" s="1">
        <v>242.550003</v>
      </c>
      <c r="D189" s="1">
        <v>235</v>
      </c>
      <c r="E189" s="1">
        <v>242.050003</v>
      </c>
      <c r="F189" s="1">
        <v>238.558487</v>
      </c>
      <c r="G189" s="1">
        <v>26391844</v>
      </c>
      <c r="H189">
        <f t="shared" si="2"/>
        <v>0.0357481574783408</v>
      </c>
    </row>
    <row r="190" customHeight="1" spans="1:8">
      <c r="A190" s="2">
        <v>45314</v>
      </c>
      <c r="B190" s="1">
        <v>245</v>
      </c>
      <c r="C190" s="1">
        <v>245.649994</v>
      </c>
      <c r="D190" s="1">
        <v>228</v>
      </c>
      <c r="E190" s="1">
        <v>229.899994</v>
      </c>
      <c r="F190" s="1">
        <v>226.583725</v>
      </c>
      <c r="G190" s="1">
        <v>20282617</v>
      </c>
      <c r="H190">
        <f t="shared" si="2"/>
        <v>-0.0514999853566709</v>
      </c>
    </row>
    <row r="191" customHeight="1" spans="1:8">
      <c r="A191" s="2">
        <v>45315</v>
      </c>
      <c r="B191" s="1">
        <v>231</v>
      </c>
      <c r="C191" s="1">
        <v>235</v>
      </c>
      <c r="D191" s="1">
        <v>228.100006</v>
      </c>
      <c r="E191" s="1">
        <v>234.350006</v>
      </c>
      <c r="F191" s="1">
        <v>230.969559</v>
      </c>
      <c r="G191" s="1">
        <v>14458601</v>
      </c>
      <c r="H191">
        <f t="shared" si="2"/>
        <v>0.0191713991977109</v>
      </c>
    </row>
    <row r="192" customHeight="1" spans="1:8">
      <c r="A192" s="2">
        <v>45316</v>
      </c>
      <c r="B192" s="1">
        <v>235</v>
      </c>
      <c r="C192" s="1">
        <v>237.5</v>
      </c>
      <c r="D192" s="1">
        <v>232.800003</v>
      </c>
      <c r="E192" s="1">
        <v>234.050003</v>
      </c>
      <c r="F192" s="1">
        <v>230.673874</v>
      </c>
      <c r="G192" s="1">
        <v>18291957</v>
      </c>
      <c r="H192">
        <f t="shared" si="2"/>
        <v>-0.00128101049120572</v>
      </c>
    </row>
    <row r="193" customHeight="1" spans="1:8">
      <c r="A193" s="2">
        <v>45320</v>
      </c>
      <c r="B193" s="1">
        <v>241</v>
      </c>
      <c r="C193" s="1">
        <v>254.949997</v>
      </c>
      <c r="D193" s="1">
        <v>239.100006</v>
      </c>
      <c r="E193" s="1">
        <v>252.5</v>
      </c>
      <c r="F193" s="1">
        <v>248.857742</v>
      </c>
      <c r="G193" s="1">
        <v>54127939</v>
      </c>
      <c r="H193">
        <f t="shared" si="2"/>
        <v>0.0758765038055696</v>
      </c>
    </row>
    <row r="194" customHeight="1" spans="1:8">
      <c r="A194" s="2">
        <v>45321</v>
      </c>
      <c r="B194" s="1">
        <v>256.5</v>
      </c>
      <c r="C194" s="1">
        <v>263.299988</v>
      </c>
      <c r="D194" s="1">
        <v>248.649994</v>
      </c>
      <c r="E194" s="1">
        <v>249.199997</v>
      </c>
      <c r="F194" s="1">
        <v>245.605331</v>
      </c>
      <c r="G194" s="1">
        <v>51491099</v>
      </c>
      <c r="H194">
        <f t="shared" si="2"/>
        <v>-0.01315551386826</v>
      </c>
    </row>
    <row r="195" customHeight="1" spans="1:8">
      <c r="A195" s="2">
        <v>45322</v>
      </c>
      <c r="B195" s="1">
        <v>250.449997</v>
      </c>
      <c r="C195" s="1">
        <v>254.350006</v>
      </c>
      <c r="D195" s="1">
        <v>246.300003</v>
      </c>
      <c r="E195" s="1">
        <v>252.25</v>
      </c>
      <c r="F195" s="1">
        <v>248.611343</v>
      </c>
      <c r="G195" s="1">
        <v>33293192</v>
      </c>
      <c r="H195">
        <f t="shared" ref="H195:H247" si="3">LN(F195/F194)</f>
        <v>0.0121649034863125</v>
      </c>
    </row>
    <row r="196" customHeight="1" spans="1:8">
      <c r="A196" s="2">
        <v>45323</v>
      </c>
      <c r="B196" s="1">
        <v>254.649994</v>
      </c>
      <c r="C196" s="1">
        <v>254.649994</v>
      </c>
      <c r="D196" s="1">
        <v>245.449997</v>
      </c>
      <c r="E196" s="1">
        <v>247.649994</v>
      </c>
      <c r="F196" s="1">
        <v>244.077698</v>
      </c>
      <c r="G196" s="1">
        <v>29758133</v>
      </c>
      <c r="H196">
        <f t="shared" si="3"/>
        <v>-0.0184041965198362</v>
      </c>
    </row>
    <row r="197" customHeight="1" spans="1:8">
      <c r="A197" s="2">
        <v>45324</v>
      </c>
      <c r="B197" s="1">
        <v>250</v>
      </c>
      <c r="C197" s="1">
        <v>260</v>
      </c>
      <c r="D197" s="1">
        <v>249</v>
      </c>
      <c r="E197" s="1">
        <v>257.25</v>
      </c>
      <c r="F197" s="1">
        <v>253.539215</v>
      </c>
      <c r="G197" s="1">
        <v>30482663</v>
      </c>
      <c r="H197">
        <f t="shared" si="3"/>
        <v>0.0380318963174405</v>
      </c>
    </row>
    <row r="198" customHeight="1" spans="1:8">
      <c r="A198" s="2">
        <v>45327</v>
      </c>
      <c r="B198" s="1">
        <v>260.049988</v>
      </c>
      <c r="C198" s="1">
        <v>268.049988</v>
      </c>
      <c r="D198" s="1">
        <v>255.100006</v>
      </c>
      <c r="E198" s="1">
        <v>262.950012</v>
      </c>
      <c r="F198" s="1">
        <v>259.157013</v>
      </c>
      <c r="G198" s="1">
        <v>34001868</v>
      </c>
      <c r="H198">
        <f t="shared" si="3"/>
        <v>0.0219156004695345</v>
      </c>
    </row>
    <row r="199" customHeight="1" spans="1:8">
      <c r="A199" s="2">
        <v>45328</v>
      </c>
      <c r="B199" s="1">
        <v>265.350006</v>
      </c>
      <c r="C199" s="1">
        <v>273.399994</v>
      </c>
      <c r="D199" s="1">
        <v>260.200012</v>
      </c>
      <c r="E199" s="1">
        <v>272.299988</v>
      </c>
      <c r="F199" s="1">
        <v>268.372101</v>
      </c>
      <c r="G199" s="1">
        <v>36708949</v>
      </c>
      <c r="H199">
        <f t="shared" si="3"/>
        <v>0.0349403482743064</v>
      </c>
    </row>
    <row r="200" customHeight="1" spans="1:8">
      <c r="A200" s="2">
        <v>45329</v>
      </c>
      <c r="B200" s="1">
        <v>275</v>
      </c>
      <c r="C200" s="1">
        <v>275.649994</v>
      </c>
      <c r="D200" s="1">
        <v>267.549988</v>
      </c>
      <c r="E200" s="1">
        <v>271.899994</v>
      </c>
      <c r="F200" s="1">
        <v>267.977905</v>
      </c>
      <c r="G200" s="1">
        <v>23756939</v>
      </c>
      <c r="H200">
        <f t="shared" si="3"/>
        <v>-0.0014699210089211</v>
      </c>
    </row>
    <row r="201" customHeight="1" spans="1:8">
      <c r="A201" s="2">
        <v>45330</v>
      </c>
      <c r="B201" s="1">
        <v>273.049988</v>
      </c>
      <c r="C201" s="1">
        <v>275.649994</v>
      </c>
      <c r="D201" s="1">
        <v>269.100006</v>
      </c>
      <c r="E201" s="1">
        <v>273.149994</v>
      </c>
      <c r="F201" s="1">
        <v>269.209869</v>
      </c>
      <c r="G201" s="1">
        <v>25252940</v>
      </c>
      <c r="H201">
        <f t="shared" si="3"/>
        <v>0.00458672449176667</v>
      </c>
    </row>
    <row r="202" customHeight="1" spans="1:8">
      <c r="A202" s="2">
        <v>45331</v>
      </c>
      <c r="B202" s="1">
        <v>275</v>
      </c>
      <c r="C202" s="1">
        <v>275.649994</v>
      </c>
      <c r="D202" s="1">
        <v>259.149994</v>
      </c>
      <c r="E202" s="1">
        <v>267.549988</v>
      </c>
      <c r="F202" s="1">
        <v>263.690643</v>
      </c>
      <c r="G202" s="1">
        <v>26743792</v>
      </c>
      <c r="H202">
        <f t="shared" si="3"/>
        <v>-0.0207146483483721</v>
      </c>
    </row>
    <row r="203" customHeight="1" spans="1:8">
      <c r="A203" s="2">
        <v>45334</v>
      </c>
      <c r="B203" s="1">
        <v>261.950012</v>
      </c>
      <c r="C203" s="1">
        <v>266.600006</v>
      </c>
      <c r="D203" s="1">
        <v>256.799988</v>
      </c>
      <c r="E203" s="1">
        <v>257.899994</v>
      </c>
      <c r="F203" s="1">
        <v>254.17984</v>
      </c>
      <c r="G203" s="1">
        <v>30906374</v>
      </c>
      <c r="H203">
        <f t="shared" si="3"/>
        <v>-0.0367345612471536</v>
      </c>
    </row>
    <row r="204" customHeight="1" spans="1:8">
      <c r="A204" s="2">
        <v>45335</v>
      </c>
      <c r="B204" s="1">
        <v>258</v>
      </c>
      <c r="C204" s="1">
        <v>262.399994</v>
      </c>
      <c r="D204" s="1">
        <v>254.699997</v>
      </c>
      <c r="E204" s="1">
        <v>259.5</v>
      </c>
      <c r="F204" s="1">
        <v>255.75676</v>
      </c>
      <c r="G204" s="1">
        <v>20711842</v>
      </c>
      <c r="H204">
        <f t="shared" si="3"/>
        <v>0.00618478856642495</v>
      </c>
    </row>
    <row r="205" customHeight="1" spans="1:8">
      <c r="A205" s="2">
        <v>45336</v>
      </c>
      <c r="B205" s="1">
        <v>258</v>
      </c>
      <c r="C205" s="1">
        <v>269.649994</v>
      </c>
      <c r="D205" s="1">
        <v>256</v>
      </c>
      <c r="E205" s="1">
        <v>268.850006</v>
      </c>
      <c r="F205" s="1">
        <v>264.971893</v>
      </c>
      <c r="G205" s="1">
        <v>36168962</v>
      </c>
      <c r="H205">
        <f t="shared" si="3"/>
        <v>0.0353969196651029</v>
      </c>
    </row>
    <row r="206" customHeight="1" spans="1:8">
      <c r="A206" s="2">
        <v>45337</v>
      </c>
      <c r="B206" s="1">
        <v>271.649994</v>
      </c>
      <c r="C206" s="1">
        <v>279.850006</v>
      </c>
      <c r="D206" s="1">
        <v>269</v>
      </c>
      <c r="E206" s="1">
        <v>277.299988</v>
      </c>
      <c r="F206" s="1">
        <v>273.299988</v>
      </c>
      <c r="G206" s="1">
        <v>32831246</v>
      </c>
      <c r="H206">
        <f t="shared" si="3"/>
        <v>0.0309462928161486</v>
      </c>
    </row>
    <row r="207" customHeight="1" spans="1:8">
      <c r="A207" s="2">
        <v>45338</v>
      </c>
      <c r="B207" s="1">
        <v>275.149994</v>
      </c>
      <c r="C207" s="1">
        <v>278</v>
      </c>
      <c r="D207" s="1">
        <v>270.350006</v>
      </c>
      <c r="E207" s="1">
        <v>274.700012</v>
      </c>
      <c r="F207" s="1">
        <v>274.700012</v>
      </c>
      <c r="G207" s="1">
        <v>27044984</v>
      </c>
      <c r="H207">
        <f t="shared" si="3"/>
        <v>0.00510958775901843</v>
      </c>
    </row>
    <row r="208" customHeight="1" spans="1:8">
      <c r="A208" s="2">
        <v>45341</v>
      </c>
      <c r="B208" s="1">
        <v>274.700012</v>
      </c>
      <c r="C208" s="1">
        <v>279.049988</v>
      </c>
      <c r="D208" s="1">
        <v>272.399994</v>
      </c>
      <c r="E208" s="1">
        <v>274.649994</v>
      </c>
      <c r="F208" s="1">
        <v>274.649994</v>
      </c>
      <c r="G208" s="1">
        <v>15322964</v>
      </c>
      <c r="H208">
        <f t="shared" si="3"/>
        <v>-0.000182098842602821</v>
      </c>
    </row>
    <row r="209" customHeight="1" spans="1:8">
      <c r="A209" s="2">
        <v>45342</v>
      </c>
      <c r="B209" s="1">
        <v>274.799988</v>
      </c>
      <c r="C209" s="1">
        <v>281.149994</v>
      </c>
      <c r="D209" s="1">
        <v>274.049988</v>
      </c>
      <c r="E209" s="1">
        <v>276.600006</v>
      </c>
      <c r="F209" s="1">
        <v>276.600006</v>
      </c>
      <c r="G209" s="1">
        <v>18968785</v>
      </c>
      <c r="H209">
        <f t="shared" si="3"/>
        <v>0.00707490297998836</v>
      </c>
    </row>
    <row r="210" customHeight="1" spans="1:8">
      <c r="A210" s="2">
        <v>45343</v>
      </c>
      <c r="B210" s="1">
        <v>276</v>
      </c>
      <c r="C210" s="1">
        <v>281.100006</v>
      </c>
      <c r="D210" s="1">
        <v>271.600006</v>
      </c>
      <c r="E210" s="1">
        <v>272.950012</v>
      </c>
      <c r="F210" s="1">
        <v>272.950012</v>
      </c>
      <c r="G210" s="1">
        <v>16340579</v>
      </c>
      <c r="H210">
        <f t="shared" si="3"/>
        <v>-0.0132837687307699</v>
      </c>
    </row>
    <row r="211" customHeight="1" spans="1:8">
      <c r="A211" s="2">
        <v>45344</v>
      </c>
      <c r="B211" s="1">
        <v>273.850006</v>
      </c>
      <c r="C211" s="1">
        <v>276</v>
      </c>
      <c r="D211" s="1">
        <v>268.5</v>
      </c>
      <c r="E211" s="1">
        <v>274.700012</v>
      </c>
      <c r="F211" s="1">
        <v>274.700012</v>
      </c>
      <c r="G211" s="1">
        <v>16791453</v>
      </c>
      <c r="H211">
        <f t="shared" si="3"/>
        <v>0.00639096459338454</v>
      </c>
    </row>
    <row r="212" customHeight="1" spans="1:8">
      <c r="A212" s="2">
        <v>45345</v>
      </c>
      <c r="B212" s="1">
        <v>274.899994</v>
      </c>
      <c r="C212" s="1">
        <v>276</v>
      </c>
      <c r="D212" s="1">
        <v>271.100006</v>
      </c>
      <c r="E212" s="1">
        <v>272.200012</v>
      </c>
      <c r="F212" s="1">
        <v>272.200012</v>
      </c>
      <c r="G212" s="1">
        <v>9464646</v>
      </c>
      <c r="H212">
        <f t="shared" si="3"/>
        <v>-0.00914250248265001</v>
      </c>
    </row>
    <row r="213" customHeight="1" spans="1:8">
      <c r="A213" s="2">
        <v>45348</v>
      </c>
      <c r="B213" s="1">
        <v>271.899994</v>
      </c>
      <c r="C213" s="1">
        <v>271.899994</v>
      </c>
      <c r="D213" s="1">
        <v>267.799988</v>
      </c>
      <c r="E213" s="1">
        <v>269.850006</v>
      </c>
      <c r="F213" s="1">
        <v>269.850006</v>
      </c>
      <c r="G213" s="1">
        <v>8661999</v>
      </c>
      <c r="H213">
        <f t="shared" si="3"/>
        <v>-0.00867086300336991</v>
      </c>
    </row>
    <row r="214" customHeight="1" spans="1:8">
      <c r="A214" s="2">
        <v>45349</v>
      </c>
      <c r="B214" s="1">
        <v>268.049988</v>
      </c>
      <c r="C214" s="1">
        <v>270.200012</v>
      </c>
      <c r="D214" s="1">
        <v>264.950012</v>
      </c>
      <c r="E214" s="1">
        <v>269.350006</v>
      </c>
      <c r="F214" s="1">
        <v>269.350006</v>
      </c>
      <c r="G214" s="1">
        <v>19582774</v>
      </c>
      <c r="H214">
        <f t="shared" si="3"/>
        <v>-0.00185459989683451</v>
      </c>
    </row>
    <row r="215" customHeight="1" spans="1:8">
      <c r="A215" s="2">
        <v>45350</v>
      </c>
      <c r="B215" s="1">
        <v>270</v>
      </c>
      <c r="C215" s="1">
        <v>270.299988</v>
      </c>
      <c r="D215" s="1">
        <v>264.600006</v>
      </c>
      <c r="E215" s="1">
        <v>265.75</v>
      </c>
      <c r="F215" s="1">
        <v>265.75</v>
      </c>
      <c r="G215" s="1">
        <v>9118196</v>
      </c>
      <c r="H215">
        <f t="shared" si="3"/>
        <v>-0.0134556541803345</v>
      </c>
    </row>
    <row r="216" customHeight="1" spans="1:8">
      <c r="A216" s="2">
        <v>45351</v>
      </c>
      <c r="B216" s="1">
        <v>265</v>
      </c>
      <c r="C216" s="1">
        <v>266.350006</v>
      </c>
      <c r="D216" s="1">
        <v>261.5</v>
      </c>
      <c r="E216" s="1">
        <v>264.600006</v>
      </c>
      <c r="F216" s="1">
        <v>264.600006</v>
      </c>
      <c r="G216" s="1">
        <v>17179832</v>
      </c>
      <c r="H216">
        <f t="shared" si="3"/>
        <v>-0.00433674286546527</v>
      </c>
    </row>
    <row r="217" customHeight="1" spans="1:8">
      <c r="A217" s="2">
        <v>45352</v>
      </c>
      <c r="B217" s="1">
        <v>266.5</v>
      </c>
      <c r="C217" s="1">
        <v>272.950012</v>
      </c>
      <c r="D217" s="1">
        <v>266.5</v>
      </c>
      <c r="E217" s="1">
        <v>270.549988</v>
      </c>
      <c r="F217" s="1">
        <v>270.549988</v>
      </c>
      <c r="G217" s="1">
        <v>12930057</v>
      </c>
      <c r="H217">
        <f t="shared" si="3"/>
        <v>0.0222376053780578</v>
      </c>
    </row>
    <row r="218" customHeight="1" spans="1:8">
      <c r="A218" s="2">
        <v>45355</v>
      </c>
      <c r="B218" s="1">
        <v>272.75</v>
      </c>
      <c r="C218" s="1">
        <v>280.549988</v>
      </c>
      <c r="D218" s="1">
        <v>272.5</v>
      </c>
      <c r="E218" s="1">
        <v>279.200012</v>
      </c>
      <c r="F218" s="1">
        <v>279.200012</v>
      </c>
      <c r="G218" s="1">
        <v>22280353</v>
      </c>
      <c r="H218">
        <f t="shared" si="3"/>
        <v>0.0314715341335094</v>
      </c>
    </row>
    <row r="219" customHeight="1" spans="1:8">
      <c r="A219" s="2">
        <v>45356</v>
      </c>
      <c r="B219" s="1">
        <v>280</v>
      </c>
      <c r="C219" s="1">
        <v>284.950012</v>
      </c>
      <c r="D219" s="1">
        <v>276.649994</v>
      </c>
      <c r="E219" s="1">
        <v>283.75</v>
      </c>
      <c r="F219" s="1">
        <v>283.75</v>
      </c>
      <c r="G219" s="1">
        <v>18544484</v>
      </c>
      <c r="H219">
        <f t="shared" si="3"/>
        <v>0.0161651549274531</v>
      </c>
    </row>
    <row r="220" customHeight="1" spans="1:8">
      <c r="A220" s="2">
        <v>45357</v>
      </c>
      <c r="B220" s="1">
        <v>284.299988</v>
      </c>
      <c r="C220" s="1">
        <v>284.299988</v>
      </c>
      <c r="D220" s="1">
        <v>273.549988</v>
      </c>
      <c r="E220" s="1">
        <v>280.25</v>
      </c>
      <c r="F220" s="1">
        <v>280.25</v>
      </c>
      <c r="G220" s="1">
        <v>16807149</v>
      </c>
      <c r="H220">
        <f t="shared" si="3"/>
        <v>-0.0124115068433431</v>
      </c>
    </row>
    <row r="221" customHeight="1" spans="1:8">
      <c r="A221" s="2">
        <v>45358</v>
      </c>
      <c r="B221" s="1">
        <v>280.25</v>
      </c>
      <c r="C221" s="1">
        <v>284.350006</v>
      </c>
      <c r="D221" s="1">
        <v>277.25</v>
      </c>
      <c r="E221" s="1">
        <v>278.100006</v>
      </c>
      <c r="F221" s="1">
        <v>278.100006</v>
      </c>
      <c r="G221" s="1">
        <v>11386963</v>
      </c>
      <c r="H221">
        <f t="shared" si="3"/>
        <v>-0.00770127913737734</v>
      </c>
    </row>
    <row r="222" customHeight="1" spans="1:8">
      <c r="A222" s="2">
        <v>45362</v>
      </c>
      <c r="B222" s="1">
        <v>278.100006</v>
      </c>
      <c r="C222" s="1">
        <v>280.5</v>
      </c>
      <c r="D222" s="1">
        <v>273.200012</v>
      </c>
      <c r="E222" s="1">
        <v>274</v>
      </c>
      <c r="F222" s="1">
        <v>274</v>
      </c>
      <c r="G222" s="1">
        <v>10684598</v>
      </c>
      <c r="H222">
        <f t="shared" si="3"/>
        <v>-0.0148526764268218</v>
      </c>
    </row>
    <row r="223" customHeight="1" spans="1:8">
      <c r="A223" s="2">
        <v>45363</v>
      </c>
      <c r="B223" s="1">
        <v>274</v>
      </c>
      <c r="C223" s="1">
        <v>275.600006</v>
      </c>
      <c r="D223" s="1">
        <v>269.049988</v>
      </c>
      <c r="E223" s="1">
        <v>270.399994</v>
      </c>
      <c r="F223" s="1">
        <v>270.399994</v>
      </c>
      <c r="G223" s="1">
        <v>13780189</v>
      </c>
      <c r="H223">
        <f t="shared" si="3"/>
        <v>-0.0132257844086106</v>
      </c>
    </row>
    <row r="224" customHeight="1" spans="1:8">
      <c r="A224" s="2">
        <v>45364</v>
      </c>
      <c r="B224" s="1">
        <v>270.799988</v>
      </c>
      <c r="C224" s="1">
        <v>271</v>
      </c>
      <c r="D224" s="1">
        <v>252.75</v>
      </c>
      <c r="E224" s="1">
        <v>255.350006</v>
      </c>
      <c r="F224" s="1">
        <v>255.350006</v>
      </c>
      <c r="G224" s="1">
        <v>20079496</v>
      </c>
      <c r="H224">
        <f t="shared" si="3"/>
        <v>-0.0572671453886462</v>
      </c>
    </row>
    <row r="225" customHeight="1" spans="1:8">
      <c r="A225" s="2">
        <v>45365</v>
      </c>
      <c r="B225" s="1">
        <v>252.5</v>
      </c>
      <c r="C225" s="1">
        <v>264.350006</v>
      </c>
      <c r="D225" s="1">
        <v>251.199997</v>
      </c>
      <c r="E225" s="1">
        <v>263.25</v>
      </c>
      <c r="F225" s="1">
        <v>263.25</v>
      </c>
      <c r="G225" s="1">
        <v>21404057</v>
      </c>
      <c r="H225">
        <f t="shared" si="3"/>
        <v>0.0304689744232714</v>
      </c>
    </row>
    <row r="226" customHeight="1" spans="1:8">
      <c r="A226" s="2">
        <v>45366</v>
      </c>
      <c r="B226" s="1">
        <v>263.950012</v>
      </c>
      <c r="C226" s="1">
        <v>266.399994</v>
      </c>
      <c r="D226" s="1">
        <v>248.899994</v>
      </c>
      <c r="E226" s="1">
        <v>258.75</v>
      </c>
      <c r="F226" s="1">
        <v>258.75</v>
      </c>
      <c r="G226" s="1">
        <v>34961065</v>
      </c>
      <c r="H226">
        <f t="shared" si="3"/>
        <v>-0.0172418064345061</v>
      </c>
    </row>
    <row r="227" customHeight="1" spans="1:8">
      <c r="A227" s="2">
        <v>45369</v>
      </c>
      <c r="B227" s="1">
        <v>258.950012</v>
      </c>
      <c r="C227" s="1">
        <v>263.049988</v>
      </c>
      <c r="D227" s="1">
        <v>257.549988</v>
      </c>
      <c r="E227" s="1">
        <v>261.600006</v>
      </c>
      <c r="F227" s="1">
        <v>261.600006</v>
      </c>
      <c r="G227" s="1">
        <v>9246173</v>
      </c>
      <c r="H227">
        <f t="shared" si="3"/>
        <v>0.0109542979392443</v>
      </c>
    </row>
    <row r="228" customHeight="1" spans="1:8">
      <c r="A228" s="2">
        <v>45370</v>
      </c>
      <c r="B228" s="1">
        <v>262</v>
      </c>
      <c r="C228" s="1">
        <v>263.950012</v>
      </c>
      <c r="D228" s="1">
        <v>256.649994</v>
      </c>
      <c r="E228" s="1">
        <v>259.25</v>
      </c>
      <c r="F228" s="1">
        <v>259.25</v>
      </c>
      <c r="G228" s="1">
        <v>8758348</v>
      </c>
      <c r="H228">
        <f t="shared" si="3"/>
        <v>-0.00902379540918647</v>
      </c>
    </row>
    <row r="229" customHeight="1" spans="1:8">
      <c r="A229" s="2">
        <v>45371</v>
      </c>
      <c r="B229" s="1">
        <v>259.450012</v>
      </c>
      <c r="C229" s="1">
        <v>264.600006</v>
      </c>
      <c r="D229" s="1">
        <v>257.200012</v>
      </c>
      <c r="E229" s="1">
        <v>263.850006</v>
      </c>
      <c r="F229" s="1">
        <v>263.850006</v>
      </c>
      <c r="G229" s="1">
        <v>10484778</v>
      </c>
      <c r="H229">
        <f t="shared" si="3"/>
        <v>0.0175879354822332</v>
      </c>
    </row>
    <row r="230" customHeight="1" spans="1:8">
      <c r="A230" s="2">
        <v>45372</v>
      </c>
      <c r="B230" s="1">
        <v>264.700012</v>
      </c>
      <c r="C230" s="1">
        <v>266.950012</v>
      </c>
      <c r="D230" s="1">
        <v>262.350006</v>
      </c>
      <c r="E230" s="1">
        <v>262.950012</v>
      </c>
      <c r="F230" s="1">
        <v>262.950012</v>
      </c>
      <c r="G230" s="1">
        <v>12163200</v>
      </c>
      <c r="H230">
        <f t="shared" si="3"/>
        <v>-0.00341683692046527</v>
      </c>
    </row>
    <row r="231" customHeight="1" spans="1:8">
      <c r="A231" s="2">
        <v>45373</v>
      </c>
      <c r="B231" s="1">
        <v>262.950012</v>
      </c>
      <c r="C231" s="1">
        <v>265.25</v>
      </c>
      <c r="D231" s="1">
        <v>258.450012</v>
      </c>
      <c r="E231" s="1">
        <v>263.25</v>
      </c>
      <c r="F231" s="1">
        <v>263.25</v>
      </c>
      <c r="G231" s="1">
        <v>13025089</v>
      </c>
      <c r="H231">
        <f t="shared" si="3"/>
        <v>0.00114020534268022</v>
      </c>
    </row>
    <row r="232" customHeight="1" spans="1:8">
      <c r="A232" s="2">
        <v>45377</v>
      </c>
      <c r="B232" s="1">
        <v>261.649994</v>
      </c>
      <c r="C232" s="1">
        <v>267.899994</v>
      </c>
      <c r="D232" s="1">
        <v>259.299988</v>
      </c>
      <c r="E232" s="1">
        <v>265.5</v>
      </c>
      <c r="F232" s="1">
        <v>265.5</v>
      </c>
      <c r="G232" s="1">
        <v>10830926</v>
      </c>
      <c r="H232">
        <f t="shared" si="3"/>
        <v>0.00851068966790861</v>
      </c>
    </row>
    <row r="233" customHeight="1" spans="1:8">
      <c r="A233" s="2">
        <v>45378</v>
      </c>
      <c r="B233" s="1">
        <v>265</v>
      </c>
      <c r="C233" s="1">
        <v>268.200012</v>
      </c>
      <c r="D233" s="1">
        <v>259.649994</v>
      </c>
      <c r="E233" s="1">
        <v>261.75</v>
      </c>
      <c r="F233" s="1">
        <v>261.75</v>
      </c>
      <c r="G233" s="1">
        <v>28563001</v>
      </c>
      <c r="H233">
        <f t="shared" si="3"/>
        <v>-0.0142249909313473</v>
      </c>
    </row>
    <row r="234" customHeight="1" spans="1:8">
      <c r="A234" s="2">
        <v>45379</v>
      </c>
      <c r="B234" s="1">
        <v>262.450012</v>
      </c>
      <c r="C234" s="1">
        <v>271</v>
      </c>
      <c r="D234" s="1">
        <v>261.950012</v>
      </c>
      <c r="E234" s="1">
        <v>268.049988</v>
      </c>
      <c r="F234" s="1">
        <v>268.049988</v>
      </c>
      <c r="G234" s="1">
        <v>18888942</v>
      </c>
      <c r="H234">
        <f t="shared" si="3"/>
        <v>0.0237836357551322</v>
      </c>
    </row>
    <row r="235" customHeight="1" spans="1:8">
      <c r="A235" s="2">
        <v>45383</v>
      </c>
      <c r="B235" s="1">
        <v>268.049988</v>
      </c>
      <c r="C235" s="1">
        <v>271.5</v>
      </c>
      <c r="D235" s="1">
        <v>267.799988</v>
      </c>
      <c r="E235" s="1">
        <v>269.899994</v>
      </c>
      <c r="F235" s="1">
        <v>269.899994</v>
      </c>
      <c r="G235" s="1">
        <v>6440401</v>
      </c>
      <c r="H235">
        <f t="shared" si="3"/>
        <v>0.00687801228772454</v>
      </c>
    </row>
    <row r="236" customHeight="1" spans="1:8">
      <c r="A236" s="2">
        <v>45384</v>
      </c>
      <c r="B236" s="1">
        <v>270.100006</v>
      </c>
      <c r="C236" s="1">
        <v>274.049988</v>
      </c>
      <c r="D236" s="1">
        <v>269.450012</v>
      </c>
      <c r="E236" s="1">
        <v>272.5</v>
      </c>
      <c r="F236" s="1">
        <v>272.5</v>
      </c>
      <c r="G236" s="1">
        <v>14439120</v>
      </c>
      <c r="H236">
        <f t="shared" si="3"/>
        <v>0.0095871163097958</v>
      </c>
    </row>
    <row r="237" customHeight="1" spans="1:8">
      <c r="A237" s="2">
        <v>45385</v>
      </c>
      <c r="B237" s="1">
        <v>275.049988</v>
      </c>
      <c r="C237" s="1">
        <v>279</v>
      </c>
      <c r="D237" s="1">
        <v>273.850006</v>
      </c>
      <c r="E237" s="1">
        <v>275.350006</v>
      </c>
      <c r="F237" s="1">
        <v>275.350006</v>
      </c>
      <c r="G237" s="1">
        <v>22600929</v>
      </c>
      <c r="H237">
        <f t="shared" si="3"/>
        <v>0.0104044233956401</v>
      </c>
    </row>
    <row r="238" customHeight="1" spans="1:8">
      <c r="A238" s="2">
        <v>45386</v>
      </c>
      <c r="B238" s="1">
        <v>278.649994</v>
      </c>
      <c r="C238" s="1">
        <v>278.649994</v>
      </c>
      <c r="D238" s="1">
        <v>265.350006</v>
      </c>
      <c r="E238" s="1">
        <v>269</v>
      </c>
      <c r="F238" s="1">
        <v>269</v>
      </c>
      <c r="G238" s="1">
        <v>24624383</v>
      </c>
      <c r="H238">
        <f t="shared" si="3"/>
        <v>-0.0233316578970997</v>
      </c>
    </row>
    <row r="239" customHeight="1" spans="1:8">
      <c r="A239" s="2">
        <v>45387</v>
      </c>
      <c r="B239" s="1">
        <v>267.850006</v>
      </c>
      <c r="C239" s="1">
        <v>271.899994</v>
      </c>
      <c r="D239" s="1">
        <v>266.5</v>
      </c>
      <c r="E239" s="1">
        <v>267.950012</v>
      </c>
      <c r="F239" s="1">
        <v>267.950012</v>
      </c>
      <c r="G239" s="1">
        <v>13029904</v>
      </c>
      <c r="H239">
        <f t="shared" si="3"/>
        <v>-0.00391093887650612</v>
      </c>
    </row>
    <row r="240" customHeight="1" spans="1:8">
      <c r="A240" s="2">
        <v>45390</v>
      </c>
      <c r="B240" s="1">
        <v>267.549988</v>
      </c>
      <c r="C240" s="1">
        <v>272</v>
      </c>
      <c r="D240" s="1">
        <v>266.600006</v>
      </c>
      <c r="E240" s="1">
        <v>270.399994</v>
      </c>
      <c r="F240" s="1">
        <v>270.399994</v>
      </c>
      <c r="G240" s="1">
        <v>13011300</v>
      </c>
      <c r="H240">
        <f t="shared" si="3"/>
        <v>0.00910188125412664</v>
      </c>
    </row>
    <row r="241" customHeight="1" spans="1:8">
      <c r="A241" s="2">
        <v>45391</v>
      </c>
      <c r="B241" s="1">
        <v>270</v>
      </c>
      <c r="C241" s="1">
        <v>272.649994</v>
      </c>
      <c r="D241" s="1">
        <v>268</v>
      </c>
      <c r="E241" s="1">
        <v>268.950012</v>
      </c>
      <c r="F241" s="1">
        <v>268.950012</v>
      </c>
      <c r="G241" s="1">
        <v>13173933</v>
      </c>
      <c r="H241">
        <f t="shared" si="3"/>
        <v>-0.00537678864225029</v>
      </c>
    </row>
    <row r="242" customHeight="1" spans="1:8">
      <c r="A242" s="2">
        <v>45392</v>
      </c>
      <c r="B242" s="1">
        <v>269.950012</v>
      </c>
      <c r="C242" s="1">
        <v>273.200012</v>
      </c>
      <c r="D242" s="1">
        <v>269.149994</v>
      </c>
      <c r="E242" s="1">
        <v>272</v>
      </c>
      <c r="F242" s="1">
        <v>272</v>
      </c>
      <c r="G242" s="1">
        <v>11137195</v>
      </c>
      <c r="H242">
        <f t="shared" si="3"/>
        <v>0.0112765329587879</v>
      </c>
    </row>
    <row r="243" customHeight="1" spans="1:8">
      <c r="A243" s="2">
        <v>45394</v>
      </c>
      <c r="B243" s="1">
        <v>271.899994</v>
      </c>
      <c r="C243" s="1">
        <v>272.5</v>
      </c>
      <c r="D243" s="1">
        <v>265</v>
      </c>
      <c r="E243" s="1">
        <v>265.700012</v>
      </c>
      <c r="F243" s="1">
        <v>265.700012</v>
      </c>
      <c r="G243" s="1">
        <v>21894584</v>
      </c>
      <c r="H243">
        <f t="shared" si="3"/>
        <v>-0.023434168366512</v>
      </c>
    </row>
    <row r="244" customHeight="1" spans="1:8">
      <c r="A244" s="2">
        <v>45397</v>
      </c>
      <c r="B244" s="1">
        <v>269.100006</v>
      </c>
      <c r="C244" s="1">
        <v>282.950012</v>
      </c>
      <c r="D244" s="1">
        <v>267.100006</v>
      </c>
      <c r="E244" s="1">
        <v>279.850006</v>
      </c>
      <c r="F244" s="1">
        <v>279.850006</v>
      </c>
      <c r="G244" s="1">
        <v>75063828</v>
      </c>
      <c r="H244">
        <f t="shared" si="3"/>
        <v>0.0518858688479403</v>
      </c>
    </row>
    <row r="245" customHeight="1" spans="1:8">
      <c r="A245" s="2">
        <v>45398</v>
      </c>
      <c r="B245" s="1">
        <v>277</v>
      </c>
      <c r="C245" s="1">
        <v>292.549988</v>
      </c>
      <c r="D245" s="1">
        <v>275.25</v>
      </c>
      <c r="E245" s="1">
        <v>283.149994</v>
      </c>
      <c r="F245" s="1">
        <v>283.149994</v>
      </c>
      <c r="G245" s="1">
        <v>79082544</v>
      </c>
      <c r="H245">
        <f t="shared" si="3"/>
        <v>0.0117230045922064</v>
      </c>
    </row>
    <row r="246" customHeight="1" spans="1:8">
      <c r="A246" s="2">
        <v>45400</v>
      </c>
      <c r="B246" s="1">
        <v>286</v>
      </c>
      <c r="C246" s="1">
        <v>287.700012</v>
      </c>
      <c r="D246" s="1">
        <v>273.350006</v>
      </c>
      <c r="E246" s="1">
        <v>274.149994</v>
      </c>
      <c r="F246" s="1">
        <v>274.149994</v>
      </c>
      <c r="G246" s="1">
        <v>34136482</v>
      </c>
      <c r="H246">
        <f t="shared" si="3"/>
        <v>-0.0323013914054036</v>
      </c>
    </row>
    <row r="247" customHeight="1" spans="1:8">
      <c r="A247" s="2">
        <v>45401</v>
      </c>
      <c r="B247" s="1">
        <v>276.75</v>
      </c>
      <c r="C247" s="1">
        <v>280.799988</v>
      </c>
      <c r="D247" s="1">
        <v>274.100006</v>
      </c>
      <c r="E247" s="1">
        <v>275.25</v>
      </c>
      <c r="F247" s="1">
        <v>275.25</v>
      </c>
      <c r="G247" s="1">
        <v>32658724</v>
      </c>
      <c r="H247">
        <f t="shared" si="3"/>
        <v>0.00400439563856105</v>
      </c>
    </row>
  </sheetData>
  <hyperlinks>
    <hyperlink ref="I2" r:id="rId1" display="https://finance.yahoo.com/quote/ONGC.NS/history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78.900002</v>
      </c>
      <c r="C2" s="1">
        <v>79.099998</v>
      </c>
      <c r="D2" s="1">
        <v>78.099998</v>
      </c>
      <c r="E2" s="1">
        <v>78.199997</v>
      </c>
      <c r="F2" s="1">
        <v>72.138275</v>
      </c>
      <c r="G2" s="1">
        <v>7789377</v>
      </c>
      <c r="I2" s="3" t="s">
        <v>51</v>
      </c>
    </row>
    <row r="3" customHeight="1" spans="1:8">
      <c r="A3" s="2">
        <v>45037</v>
      </c>
      <c r="B3" s="1">
        <v>78.75</v>
      </c>
      <c r="C3" s="1">
        <v>78.75</v>
      </c>
      <c r="D3" s="1">
        <v>77.849998</v>
      </c>
      <c r="E3" s="1">
        <v>78.25</v>
      </c>
      <c r="F3" s="1">
        <v>72.18441</v>
      </c>
      <c r="G3" s="1">
        <v>5001767</v>
      </c>
      <c r="H3">
        <f t="shared" ref="H3:H66" si="0">LN(F3/F2)</f>
        <v>0.00063933125373132</v>
      </c>
    </row>
    <row r="4" customHeight="1" spans="1:8">
      <c r="A4" s="2">
        <v>45040</v>
      </c>
      <c r="B4" s="1">
        <v>78.300003</v>
      </c>
      <c r="C4" s="1">
        <v>78.599998</v>
      </c>
      <c r="D4" s="1">
        <v>77.949997</v>
      </c>
      <c r="E4" s="1">
        <v>78.25</v>
      </c>
      <c r="F4" s="1">
        <v>72.18441</v>
      </c>
      <c r="G4" s="1">
        <v>7060879</v>
      </c>
      <c r="H4">
        <f t="shared" si="0"/>
        <v>0</v>
      </c>
    </row>
    <row r="5" customHeight="1" spans="1:8">
      <c r="A5" s="2">
        <v>45041</v>
      </c>
      <c r="B5" s="1">
        <v>78.25</v>
      </c>
      <c r="C5" s="1">
        <v>78.849998</v>
      </c>
      <c r="D5" s="1">
        <v>78.050003</v>
      </c>
      <c r="E5" s="1">
        <v>78.449997</v>
      </c>
      <c r="F5" s="1">
        <v>72.368904</v>
      </c>
      <c r="G5" s="1">
        <v>4656411</v>
      </c>
      <c r="H5">
        <f t="shared" si="0"/>
        <v>0.00255260976137038</v>
      </c>
    </row>
    <row r="6" customHeight="1" spans="1:8">
      <c r="A6" s="2">
        <v>45042</v>
      </c>
      <c r="B6" s="1">
        <v>78.349998</v>
      </c>
      <c r="C6" s="1">
        <v>78.849998</v>
      </c>
      <c r="D6" s="1">
        <v>78.150002</v>
      </c>
      <c r="E6" s="1">
        <v>78.449997</v>
      </c>
      <c r="F6" s="1">
        <v>72.368904</v>
      </c>
      <c r="G6" s="1">
        <v>5090493</v>
      </c>
      <c r="H6">
        <f t="shared" si="0"/>
        <v>0</v>
      </c>
    </row>
    <row r="7" customHeight="1" spans="1:8">
      <c r="A7" s="2">
        <v>45043</v>
      </c>
      <c r="B7" s="1">
        <v>78.550003</v>
      </c>
      <c r="C7" s="1">
        <v>80.75</v>
      </c>
      <c r="D7" s="1">
        <v>78.550003</v>
      </c>
      <c r="E7" s="1">
        <v>80.449997</v>
      </c>
      <c r="F7" s="1">
        <v>74.213867</v>
      </c>
      <c r="G7" s="1">
        <v>17036886</v>
      </c>
      <c r="H7">
        <f t="shared" si="0"/>
        <v>0.0251743151381171</v>
      </c>
    </row>
    <row r="8" customHeight="1" spans="1:8">
      <c r="A8" s="2">
        <v>45044</v>
      </c>
      <c r="B8" s="1">
        <v>80.949997</v>
      </c>
      <c r="C8" s="1">
        <v>81.550003</v>
      </c>
      <c r="D8" s="1">
        <v>80.400002</v>
      </c>
      <c r="E8" s="1">
        <v>81.400002</v>
      </c>
      <c r="F8" s="1">
        <v>75.090233</v>
      </c>
      <c r="G8" s="1">
        <v>11996476</v>
      </c>
      <c r="H8">
        <f t="shared" si="0"/>
        <v>0.0117394775454869</v>
      </c>
    </row>
    <row r="9" customHeight="1" spans="1:8">
      <c r="A9" s="2">
        <v>45048</v>
      </c>
      <c r="B9" s="1">
        <v>81.75</v>
      </c>
      <c r="C9" s="1">
        <v>82.699997</v>
      </c>
      <c r="D9" s="1">
        <v>81.400002</v>
      </c>
      <c r="E9" s="1">
        <v>82.150002</v>
      </c>
      <c r="F9" s="1">
        <v>75.782097</v>
      </c>
      <c r="G9" s="1">
        <v>11768608</v>
      </c>
      <c r="H9">
        <f t="shared" si="0"/>
        <v>0.00917158036649891</v>
      </c>
    </row>
    <row r="10" customHeight="1" spans="1:8">
      <c r="A10" s="2">
        <v>45049</v>
      </c>
      <c r="B10" s="1">
        <v>82.449997</v>
      </c>
      <c r="C10" s="1">
        <v>83.599998</v>
      </c>
      <c r="D10" s="1">
        <v>82.449997</v>
      </c>
      <c r="E10" s="1">
        <v>82.699997</v>
      </c>
      <c r="F10" s="1">
        <v>76.289459</v>
      </c>
      <c r="G10" s="1">
        <v>12067736</v>
      </c>
      <c r="H10">
        <f t="shared" si="0"/>
        <v>0.00667269929847322</v>
      </c>
    </row>
    <row r="11" customHeight="1" spans="1:8">
      <c r="A11" s="2">
        <v>45050</v>
      </c>
      <c r="B11" s="1">
        <v>83.099998</v>
      </c>
      <c r="C11" s="1">
        <v>84.5</v>
      </c>
      <c r="D11" s="1">
        <v>82.900002</v>
      </c>
      <c r="E11" s="1">
        <v>83.300003</v>
      </c>
      <c r="F11" s="1">
        <v>76.842957</v>
      </c>
      <c r="G11" s="1">
        <v>15811123</v>
      </c>
      <c r="H11">
        <f t="shared" si="0"/>
        <v>0.00722904300600167</v>
      </c>
    </row>
    <row r="12" customHeight="1" spans="1:8">
      <c r="A12" s="2">
        <v>45051</v>
      </c>
      <c r="B12" s="1">
        <v>83.300003</v>
      </c>
      <c r="C12" s="1">
        <v>83.449997</v>
      </c>
      <c r="D12" s="1">
        <v>82.400002</v>
      </c>
      <c r="E12" s="1">
        <v>82.800003</v>
      </c>
      <c r="F12" s="1">
        <v>76.381714</v>
      </c>
      <c r="G12" s="1">
        <v>5895640</v>
      </c>
      <c r="H12">
        <f t="shared" si="0"/>
        <v>-0.00602049774606788</v>
      </c>
    </row>
    <row r="13" customHeight="1" spans="1:8">
      <c r="A13" s="2">
        <v>45054</v>
      </c>
      <c r="B13" s="1">
        <v>83</v>
      </c>
      <c r="C13" s="1">
        <v>83.449997</v>
      </c>
      <c r="D13" s="1">
        <v>82.400002</v>
      </c>
      <c r="E13" s="1">
        <v>83.25</v>
      </c>
      <c r="F13" s="1">
        <v>76.796829</v>
      </c>
      <c r="G13" s="1">
        <v>6051050</v>
      </c>
      <c r="H13">
        <f t="shared" si="0"/>
        <v>0.00542002826369045</v>
      </c>
    </row>
    <row r="14" customHeight="1" spans="1:8">
      <c r="A14" s="2">
        <v>45055</v>
      </c>
      <c r="B14" s="1">
        <v>83.75</v>
      </c>
      <c r="C14" s="1">
        <v>84.300003</v>
      </c>
      <c r="D14" s="1">
        <v>83.5</v>
      </c>
      <c r="E14" s="1">
        <v>84</v>
      </c>
      <c r="F14" s="1">
        <v>77.488693</v>
      </c>
      <c r="G14" s="1">
        <v>7286472</v>
      </c>
      <c r="H14">
        <f t="shared" si="0"/>
        <v>0.00896867870242841</v>
      </c>
    </row>
    <row r="15" customHeight="1" spans="1:8">
      <c r="A15" s="2">
        <v>45056</v>
      </c>
      <c r="B15" s="1">
        <v>84.5</v>
      </c>
      <c r="C15" s="1">
        <v>84.599998</v>
      </c>
      <c r="D15" s="1">
        <v>83.849998</v>
      </c>
      <c r="E15" s="1">
        <v>84.25</v>
      </c>
      <c r="F15" s="1">
        <v>77.719315</v>
      </c>
      <c r="G15" s="1">
        <v>7349573</v>
      </c>
      <c r="H15">
        <f t="shared" si="0"/>
        <v>0.00297178183909064</v>
      </c>
    </row>
    <row r="16" customHeight="1" spans="1:8">
      <c r="A16" s="2">
        <v>45057</v>
      </c>
      <c r="B16" s="1">
        <v>84.300003</v>
      </c>
      <c r="C16" s="1">
        <v>84.449997</v>
      </c>
      <c r="D16" s="1">
        <v>83.800003</v>
      </c>
      <c r="E16" s="1">
        <v>83.949997</v>
      </c>
      <c r="F16" s="1">
        <v>77.442566</v>
      </c>
      <c r="G16" s="1">
        <v>4455253</v>
      </c>
      <c r="H16">
        <f t="shared" si="0"/>
        <v>-0.00356723303029144</v>
      </c>
    </row>
    <row r="17" customHeight="1" spans="1:8">
      <c r="A17" s="2">
        <v>45058</v>
      </c>
      <c r="B17" s="1">
        <v>83.849998</v>
      </c>
      <c r="C17" s="1">
        <v>84.150002</v>
      </c>
      <c r="D17" s="1">
        <v>83.349998</v>
      </c>
      <c r="E17" s="1">
        <v>83.550003</v>
      </c>
      <c r="F17" s="1">
        <v>77.073578</v>
      </c>
      <c r="G17" s="1">
        <v>4700410</v>
      </c>
      <c r="H17">
        <f t="shared" si="0"/>
        <v>-0.00477605371003316</v>
      </c>
    </row>
    <row r="18" customHeight="1" spans="1:8">
      <c r="A18" s="2">
        <v>45061</v>
      </c>
      <c r="B18" s="1">
        <v>83.800003</v>
      </c>
      <c r="C18" s="1">
        <v>84.550003</v>
      </c>
      <c r="D18" s="1">
        <v>83.550003</v>
      </c>
      <c r="E18" s="1">
        <v>84.199997</v>
      </c>
      <c r="F18" s="1">
        <v>77.673187</v>
      </c>
      <c r="G18" s="1">
        <v>7167177</v>
      </c>
      <c r="H18">
        <f t="shared" si="0"/>
        <v>0.00774959012354826</v>
      </c>
    </row>
    <row r="19" customHeight="1" spans="1:8">
      <c r="A19" s="2">
        <v>45062</v>
      </c>
      <c r="B19" s="1">
        <v>85.400002</v>
      </c>
      <c r="C19" s="1">
        <v>87.650002</v>
      </c>
      <c r="D19" s="1">
        <v>85</v>
      </c>
      <c r="E19" s="1">
        <v>87</v>
      </c>
      <c r="F19" s="1">
        <v>80.256142</v>
      </c>
      <c r="G19" s="1">
        <v>44298431</v>
      </c>
      <c r="H19">
        <f t="shared" si="0"/>
        <v>0.0327131807435013</v>
      </c>
    </row>
    <row r="20" customHeight="1" spans="1:8">
      <c r="A20" s="2">
        <v>45063</v>
      </c>
      <c r="B20" s="1">
        <v>87.800003</v>
      </c>
      <c r="C20" s="1">
        <v>88.599998</v>
      </c>
      <c r="D20" s="1">
        <v>87.300003</v>
      </c>
      <c r="E20" s="1">
        <v>87.550003</v>
      </c>
      <c r="F20" s="1">
        <v>80.763512</v>
      </c>
      <c r="G20" s="1">
        <v>20861152</v>
      </c>
      <c r="H20">
        <f t="shared" si="0"/>
        <v>0.00630198446684711</v>
      </c>
    </row>
    <row r="21" customHeight="1" spans="1:8">
      <c r="A21" s="2">
        <v>45064</v>
      </c>
      <c r="B21" s="1">
        <v>87.599998</v>
      </c>
      <c r="C21" s="1">
        <v>87.75</v>
      </c>
      <c r="D21" s="1">
        <v>85.800003</v>
      </c>
      <c r="E21" s="1">
        <v>86</v>
      </c>
      <c r="F21" s="1">
        <v>79.333664</v>
      </c>
      <c r="G21" s="1">
        <v>16119484</v>
      </c>
      <c r="H21">
        <f t="shared" si="0"/>
        <v>-0.017862726311895</v>
      </c>
    </row>
    <row r="22" customHeight="1" spans="1:8">
      <c r="A22" s="2">
        <v>45065</v>
      </c>
      <c r="B22" s="1">
        <v>86</v>
      </c>
      <c r="C22" s="1">
        <v>86.25</v>
      </c>
      <c r="D22" s="1">
        <v>84.800003</v>
      </c>
      <c r="E22" s="1">
        <v>86.050003</v>
      </c>
      <c r="F22" s="1">
        <v>79.379791</v>
      </c>
      <c r="G22" s="1">
        <v>11201198</v>
      </c>
      <c r="H22">
        <f t="shared" si="0"/>
        <v>0.000581261384533885</v>
      </c>
    </row>
    <row r="23" customHeight="1" spans="1:8">
      <c r="A23" s="2">
        <v>45068</v>
      </c>
      <c r="B23" s="1">
        <v>86.050003</v>
      </c>
      <c r="C23" s="1">
        <v>87.300003</v>
      </c>
      <c r="D23" s="1">
        <v>85.300003</v>
      </c>
      <c r="E23" s="1">
        <v>87.150002</v>
      </c>
      <c r="F23" s="1">
        <v>80.394516</v>
      </c>
      <c r="G23" s="1">
        <v>9226502</v>
      </c>
      <c r="H23">
        <f t="shared" si="0"/>
        <v>0.012702150456921</v>
      </c>
    </row>
    <row r="24" customHeight="1" spans="1:8">
      <c r="A24" s="2">
        <v>45069</v>
      </c>
      <c r="B24" s="1">
        <v>87.449997</v>
      </c>
      <c r="C24" s="1">
        <v>89.900002</v>
      </c>
      <c r="D24" s="1">
        <v>86.75</v>
      </c>
      <c r="E24" s="1">
        <v>89</v>
      </c>
      <c r="F24" s="1">
        <v>82.10112</v>
      </c>
      <c r="G24" s="1">
        <v>27392800</v>
      </c>
      <c r="H24">
        <f t="shared" si="0"/>
        <v>0.0210056933620942</v>
      </c>
    </row>
    <row r="25" customHeight="1" spans="1:8">
      <c r="A25" s="2">
        <v>45070</v>
      </c>
      <c r="B25" s="1">
        <v>89.099998</v>
      </c>
      <c r="C25" s="1">
        <v>89.900002</v>
      </c>
      <c r="D25" s="1">
        <v>88.75</v>
      </c>
      <c r="E25" s="1">
        <v>89.650002</v>
      </c>
      <c r="F25" s="1">
        <v>82.700729</v>
      </c>
      <c r="G25" s="1">
        <v>19866440</v>
      </c>
      <c r="H25">
        <f t="shared" si="0"/>
        <v>0.00727675871929329</v>
      </c>
    </row>
    <row r="26" customHeight="1" spans="1:8">
      <c r="A26" s="2">
        <v>45071</v>
      </c>
      <c r="B26" s="1">
        <v>89.849998</v>
      </c>
      <c r="C26" s="1">
        <v>89.849998</v>
      </c>
      <c r="D26" s="1">
        <v>88.599998</v>
      </c>
      <c r="E26" s="1">
        <v>89.150002</v>
      </c>
      <c r="F26" s="1">
        <v>82.239494</v>
      </c>
      <c r="G26" s="1">
        <v>9684940</v>
      </c>
      <c r="H26">
        <f t="shared" si="0"/>
        <v>-0.00559276802055643</v>
      </c>
    </row>
    <row r="27" customHeight="1" spans="1:8">
      <c r="A27" s="2">
        <v>45072</v>
      </c>
      <c r="B27" s="1">
        <v>89.199997</v>
      </c>
      <c r="C27" s="1">
        <v>90.300003</v>
      </c>
      <c r="D27" s="1">
        <v>89</v>
      </c>
      <c r="E27" s="1">
        <v>90.199997</v>
      </c>
      <c r="F27" s="1">
        <v>83.208099</v>
      </c>
      <c r="G27" s="1">
        <v>9846321</v>
      </c>
      <c r="H27">
        <f t="shared" si="0"/>
        <v>0.0117090378753762</v>
      </c>
    </row>
    <row r="28" customHeight="1" spans="1:8">
      <c r="A28" s="2">
        <v>45075</v>
      </c>
      <c r="B28" s="1">
        <v>90.300003</v>
      </c>
      <c r="C28" s="1">
        <v>90.449997</v>
      </c>
      <c r="D28" s="1">
        <v>89.400002</v>
      </c>
      <c r="E28" s="1">
        <v>90.050003</v>
      </c>
      <c r="F28" s="1">
        <v>83.069733</v>
      </c>
      <c r="G28" s="1">
        <v>6891927</v>
      </c>
      <c r="H28">
        <f t="shared" si="0"/>
        <v>-0.00166427515048811</v>
      </c>
    </row>
    <row r="29" customHeight="1" spans="1:8">
      <c r="A29" s="2">
        <v>45076</v>
      </c>
      <c r="B29" s="1">
        <v>90</v>
      </c>
      <c r="C29" s="1">
        <v>90.949997</v>
      </c>
      <c r="D29" s="1">
        <v>89.800003</v>
      </c>
      <c r="E29" s="1">
        <v>90.300003</v>
      </c>
      <c r="F29" s="1">
        <v>83.300346</v>
      </c>
      <c r="G29" s="1">
        <v>9269698</v>
      </c>
      <c r="H29">
        <f t="shared" si="0"/>
        <v>0.00277229113655584</v>
      </c>
    </row>
    <row r="30" customHeight="1" spans="1:8">
      <c r="A30" s="2">
        <v>45077</v>
      </c>
      <c r="B30" s="1">
        <v>90.400002</v>
      </c>
      <c r="C30" s="1">
        <v>91.400002</v>
      </c>
      <c r="D30" s="1">
        <v>89.550003</v>
      </c>
      <c r="E30" s="1">
        <v>90</v>
      </c>
      <c r="F30" s="1">
        <v>83.023598</v>
      </c>
      <c r="G30" s="1">
        <v>17157711</v>
      </c>
      <c r="H30">
        <f t="shared" si="0"/>
        <v>-0.00332782218537904</v>
      </c>
    </row>
    <row r="31" customHeight="1" spans="1:8">
      <c r="A31" s="2">
        <v>45078</v>
      </c>
      <c r="B31" s="1">
        <v>90.5</v>
      </c>
      <c r="C31" s="1">
        <v>91.150002</v>
      </c>
      <c r="D31" s="1">
        <v>89.900002</v>
      </c>
      <c r="E31" s="1">
        <v>90.5</v>
      </c>
      <c r="F31" s="1">
        <v>83.48484</v>
      </c>
      <c r="G31" s="1">
        <v>11770478</v>
      </c>
      <c r="H31">
        <f t="shared" si="0"/>
        <v>0.00554017784687945</v>
      </c>
    </row>
    <row r="32" customHeight="1" spans="1:8">
      <c r="A32" s="2">
        <v>45079</v>
      </c>
      <c r="B32" s="1">
        <v>90.5</v>
      </c>
      <c r="C32" s="1">
        <v>90.900002</v>
      </c>
      <c r="D32" s="1">
        <v>89.699997</v>
      </c>
      <c r="E32" s="1">
        <v>89.800003</v>
      </c>
      <c r="F32" s="1">
        <v>82.839104</v>
      </c>
      <c r="G32" s="1">
        <v>7123634</v>
      </c>
      <c r="H32">
        <f t="shared" si="0"/>
        <v>-0.0077648380491489</v>
      </c>
    </row>
    <row r="33" customHeight="1" spans="1:8">
      <c r="A33" s="2">
        <v>45082</v>
      </c>
      <c r="B33" s="1">
        <v>89.900002</v>
      </c>
      <c r="C33" s="1">
        <v>90</v>
      </c>
      <c r="D33" s="1">
        <v>88.650002</v>
      </c>
      <c r="E33" s="1">
        <v>89.25</v>
      </c>
      <c r="F33" s="1">
        <v>82.331734</v>
      </c>
      <c r="G33" s="1">
        <v>9227005</v>
      </c>
      <c r="H33">
        <f t="shared" si="0"/>
        <v>-0.00614359776800362</v>
      </c>
    </row>
    <row r="34" customHeight="1" spans="1:8">
      <c r="A34" s="2">
        <v>45083</v>
      </c>
      <c r="B34" s="1">
        <v>89.400002</v>
      </c>
      <c r="C34" s="1">
        <v>89.800003</v>
      </c>
      <c r="D34" s="1">
        <v>88.849998</v>
      </c>
      <c r="E34" s="1">
        <v>89.400002</v>
      </c>
      <c r="F34" s="1">
        <v>82.470108</v>
      </c>
      <c r="G34" s="1">
        <v>5740801</v>
      </c>
      <c r="H34">
        <f t="shared" si="0"/>
        <v>0.0016792777415386</v>
      </c>
    </row>
    <row r="35" customHeight="1" spans="1:8">
      <c r="A35" s="2">
        <v>45084</v>
      </c>
      <c r="B35" s="1">
        <v>89.550003</v>
      </c>
      <c r="C35" s="1">
        <v>91.099998</v>
      </c>
      <c r="D35" s="1">
        <v>89.5</v>
      </c>
      <c r="E35" s="1">
        <v>90.849998</v>
      </c>
      <c r="F35" s="1">
        <v>83.807709</v>
      </c>
      <c r="G35" s="1">
        <v>11403972</v>
      </c>
      <c r="H35">
        <f t="shared" si="0"/>
        <v>0.0160890956855292</v>
      </c>
    </row>
    <row r="36" customHeight="1" spans="1:8">
      <c r="A36" s="2">
        <v>45085</v>
      </c>
      <c r="B36" s="1">
        <v>90.75</v>
      </c>
      <c r="C36" s="1">
        <v>90.849998</v>
      </c>
      <c r="D36" s="1">
        <v>89.699997</v>
      </c>
      <c r="E36" s="1">
        <v>90.050003</v>
      </c>
      <c r="F36" s="1">
        <v>83.069733</v>
      </c>
      <c r="G36" s="1">
        <v>10809055</v>
      </c>
      <c r="H36">
        <f t="shared" si="0"/>
        <v>-0.00884458440797153</v>
      </c>
    </row>
    <row r="37" customHeight="1" spans="1:8">
      <c r="A37" s="2">
        <v>45086</v>
      </c>
      <c r="B37" s="1">
        <v>90.199997</v>
      </c>
      <c r="C37" s="1">
        <v>91.650002</v>
      </c>
      <c r="D37" s="1">
        <v>90.150002</v>
      </c>
      <c r="E37" s="1">
        <v>90.300003</v>
      </c>
      <c r="F37" s="1">
        <v>83.300346</v>
      </c>
      <c r="G37" s="1">
        <v>9921823</v>
      </c>
      <c r="H37">
        <f t="shared" si="0"/>
        <v>0.00277229113655584</v>
      </c>
    </row>
    <row r="38" customHeight="1" spans="1:8">
      <c r="A38" s="2">
        <v>45089</v>
      </c>
      <c r="B38" s="1">
        <v>90.699997</v>
      </c>
      <c r="C38" s="1">
        <v>92</v>
      </c>
      <c r="D38" s="1">
        <v>90.199997</v>
      </c>
      <c r="E38" s="1">
        <v>91.849998</v>
      </c>
      <c r="F38" s="1">
        <v>84.730194</v>
      </c>
      <c r="G38" s="1">
        <v>10813997</v>
      </c>
      <c r="H38">
        <f t="shared" si="0"/>
        <v>0.0170193170079868</v>
      </c>
    </row>
    <row r="39" customHeight="1" spans="1:8">
      <c r="A39" s="2">
        <v>45090</v>
      </c>
      <c r="B39" s="1">
        <v>92.849998</v>
      </c>
      <c r="C39" s="1">
        <v>93.099998</v>
      </c>
      <c r="D39" s="1">
        <v>91.699997</v>
      </c>
      <c r="E39" s="1">
        <v>91.900002</v>
      </c>
      <c r="F39" s="1">
        <v>84.776321</v>
      </c>
      <c r="G39" s="1">
        <v>19796495</v>
      </c>
      <c r="H39">
        <f t="shared" si="0"/>
        <v>0.000544250480739314</v>
      </c>
    </row>
    <row r="40" customHeight="1" spans="1:8">
      <c r="A40" s="2">
        <v>45091</v>
      </c>
      <c r="B40" s="1">
        <v>92.199997</v>
      </c>
      <c r="C40" s="1">
        <v>93.5</v>
      </c>
      <c r="D40" s="1">
        <v>92</v>
      </c>
      <c r="E40" s="1">
        <v>93.150002</v>
      </c>
      <c r="F40" s="1">
        <v>85.929428</v>
      </c>
      <c r="G40" s="1">
        <v>19246845</v>
      </c>
      <c r="H40">
        <f t="shared" si="0"/>
        <v>0.0135100844076774</v>
      </c>
    </row>
    <row r="41" customHeight="1" spans="1:8">
      <c r="A41" s="2">
        <v>45092</v>
      </c>
      <c r="B41" s="1">
        <v>93.300003</v>
      </c>
      <c r="C41" s="1">
        <v>93.699997</v>
      </c>
      <c r="D41" s="1">
        <v>92.599998</v>
      </c>
      <c r="E41" s="1">
        <v>92.900002</v>
      </c>
      <c r="F41" s="1">
        <v>85.698807</v>
      </c>
      <c r="G41" s="1">
        <v>8742159</v>
      </c>
      <c r="H41">
        <f t="shared" si="0"/>
        <v>-0.00268744986863983</v>
      </c>
    </row>
    <row r="42" customHeight="1" spans="1:8">
      <c r="A42" s="2">
        <v>45093</v>
      </c>
      <c r="B42" s="1">
        <v>93</v>
      </c>
      <c r="C42" s="1">
        <v>93.199997</v>
      </c>
      <c r="D42" s="1">
        <v>91.900002</v>
      </c>
      <c r="E42" s="1">
        <v>92.150002</v>
      </c>
      <c r="F42" s="1">
        <v>85.006943</v>
      </c>
      <c r="G42" s="1">
        <v>15146569</v>
      </c>
      <c r="H42">
        <f t="shared" si="0"/>
        <v>-0.00810596934596272</v>
      </c>
    </row>
    <row r="43" customHeight="1" spans="1:8">
      <c r="A43" s="2">
        <v>45096</v>
      </c>
      <c r="B43" s="1">
        <v>92.150002</v>
      </c>
      <c r="C43" s="1">
        <v>92.849998</v>
      </c>
      <c r="D43" s="1">
        <v>91.650002</v>
      </c>
      <c r="E43" s="1">
        <v>91.900002</v>
      </c>
      <c r="F43" s="1">
        <v>84.776321</v>
      </c>
      <c r="G43" s="1">
        <v>6800507</v>
      </c>
      <c r="H43">
        <f t="shared" si="0"/>
        <v>-0.00271666519307473</v>
      </c>
    </row>
    <row r="44" customHeight="1" spans="1:8">
      <c r="A44" s="2">
        <v>45097</v>
      </c>
      <c r="B44" s="1">
        <v>91.900002</v>
      </c>
      <c r="C44" s="1">
        <v>92.599998</v>
      </c>
      <c r="D44" s="1">
        <v>91.300003</v>
      </c>
      <c r="E44" s="1">
        <v>91.900002</v>
      </c>
      <c r="F44" s="1">
        <v>84.776321</v>
      </c>
      <c r="G44" s="1">
        <v>9394894</v>
      </c>
      <c r="H44">
        <f t="shared" si="0"/>
        <v>0</v>
      </c>
    </row>
    <row r="45" customHeight="1" spans="1:8">
      <c r="A45" s="2">
        <v>45098</v>
      </c>
      <c r="B45" s="1">
        <v>91.949997</v>
      </c>
      <c r="C45" s="1">
        <v>92.849998</v>
      </c>
      <c r="D45" s="1">
        <v>91.699997</v>
      </c>
      <c r="E45" s="1">
        <v>92</v>
      </c>
      <c r="F45" s="1">
        <v>84.868568</v>
      </c>
      <c r="G45" s="1">
        <v>9499893</v>
      </c>
      <c r="H45">
        <f t="shared" si="0"/>
        <v>0.00108753066049513</v>
      </c>
    </row>
    <row r="46" customHeight="1" spans="1:8">
      <c r="A46" s="2">
        <v>45099</v>
      </c>
      <c r="B46" s="1">
        <v>92</v>
      </c>
      <c r="C46" s="1">
        <v>92.849998</v>
      </c>
      <c r="D46" s="1">
        <v>91.75</v>
      </c>
      <c r="E46" s="1">
        <v>92</v>
      </c>
      <c r="F46" s="1">
        <v>84.868568</v>
      </c>
      <c r="G46" s="1">
        <v>9694937</v>
      </c>
      <c r="H46">
        <f t="shared" si="0"/>
        <v>0</v>
      </c>
    </row>
    <row r="47" customHeight="1" spans="1:8">
      <c r="A47" s="2">
        <v>45100</v>
      </c>
      <c r="B47" s="1">
        <v>92.300003</v>
      </c>
      <c r="C47" s="1">
        <v>92.400002</v>
      </c>
      <c r="D47" s="1">
        <v>88.849998</v>
      </c>
      <c r="E47" s="1">
        <v>89.300003</v>
      </c>
      <c r="F47" s="1">
        <v>82.377861</v>
      </c>
      <c r="G47" s="1">
        <v>18134295</v>
      </c>
      <c r="H47">
        <f t="shared" si="0"/>
        <v>-0.0297870773440774</v>
      </c>
    </row>
    <row r="48" customHeight="1" spans="1:8">
      <c r="A48" s="2">
        <v>45103</v>
      </c>
      <c r="B48" s="1">
        <v>89.300003</v>
      </c>
      <c r="C48" s="1">
        <v>89.949997</v>
      </c>
      <c r="D48" s="1">
        <v>88.699997</v>
      </c>
      <c r="E48" s="1">
        <v>89.550003</v>
      </c>
      <c r="F48" s="1">
        <v>82.608482</v>
      </c>
      <c r="G48" s="1">
        <v>10963542</v>
      </c>
      <c r="H48">
        <f t="shared" si="0"/>
        <v>0.00279563927546924</v>
      </c>
    </row>
    <row r="49" customHeight="1" spans="1:8">
      <c r="A49" s="2">
        <v>45104</v>
      </c>
      <c r="B49" s="1">
        <v>89.75</v>
      </c>
      <c r="C49" s="1">
        <v>90.5</v>
      </c>
      <c r="D49" s="1">
        <v>88.900002</v>
      </c>
      <c r="E49" s="1">
        <v>89.349998</v>
      </c>
      <c r="F49" s="1">
        <v>82.423988</v>
      </c>
      <c r="G49" s="1">
        <v>10668117</v>
      </c>
      <c r="H49">
        <f t="shared" si="0"/>
        <v>-0.00223585185215529</v>
      </c>
    </row>
    <row r="50" customHeight="1" spans="1:8">
      <c r="A50" s="2">
        <v>45105</v>
      </c>
      <c r="B50" s="1">
        <v>89.699997</v>
      </c>
      <c r="C50" s="1">
        <v>91.150002</v>
      </c>
      <c r="D50" s="1">
        <v>89</v>
      </c>
      <c r="E50" s="1">
        <v>90.650002</v>
      </c>
      <c r="F50" s="1">
        <v>83.623215</v>
      </c>
      <c r="G50" s="1">
        <v>14388441</v>
      </c>
      <c r="H50">
        <f t="shared" si="0"/>
        <v>0.014444661875006</v>
      </c>
    </row>
    <row r="51" customHeight="1" spans="1:8">
      <c r="A51" s="2">
        <v>45107</v>
      </c>
      <c r="B51" s="1">
        <v>90.949997</v>
      </c>
      <c r="C51" s="1">
        <v>91.949997</v>
      </c>
      <c r="D51" s="1">
        <v>90.650002</v>
      </c>
      <c r="E51" s="1">
        <v>91.300003</v>
      </c>
      <c r="F51" s="1">
        <v>84.222832</v>
      </c>
      <c r="G51" s="1">
        <v>12595671</v>
      </c>
      <c r="H51">
        <f t="shared" si="0"/>
        <v>0.00714487545638491</v>
      </c>
    </row>
    <row r="52" customHeight="1" spans="1:8">
      <c r="A52" s="2">
        <v>45110</v>
      </c>
      <c r="B52" s="1">
        <v>91.599998</v>
      </c>
      <c r="C52" s="1">
        <v>96.099998</v>
      </c>
      <c r="D52" s="1">
        <v>91.300003</v>
      </c>
      <c r="E52" s="1">
        <v>95.25</v>
      </c>
      <c r="F52" s="1">
        <v>87.866638</v>
      </c>
      <c r="G52" s="1">
        <v>32972732</v>
      </c>
      <c r="H52">
        <f t="shared" si="0"/>
        <v>0.0423541393228086</v>
      </c>
    </row>
    <row r="53" customHeight="1" spans="1:8">
      <c r="A53" s="2">
        <v>45111</v>
      </c>
      <c r="B53" s="1">
        <v>96</v>
      </c>
      <c r="C53" s="1">
        <v>96.400002</v>
      </c>
      <c r="D53" s="1">
        <v>94.349998</v>
      </c>
      <c r="E53" s="1">
        <v>94.650002</v>
      </c>
      <c r="F53" s="1">
        <v>87.313156</v>
      </c>
      <c r="G53" s="1">
        <v>11918401</v>
      </c>
      <c r="H53">
        <f t="shared" si="0"/>
        <v>-0.0063190374766731</v>
      </c>
    </row>
    <row r="54" customHeight="1" spans="1:8">
      <c r="A54" s="2">
        <v>45112</v>
      </c>
      <c r="B54" s="1">
        <v>95.150002</v>
      </c>
      <c r="C54" s="1">
        <v>95.699997</v>
      </c>
      <c r="D54" s="1">
        <v>93.400002</v>
      </c>
      <c r="E54" s="1">
        <v>95.5</v>
      </c>
      <c r="F54" s="1">
        <v>88.097267</v>
      </c>
      <c r="G54" s="1">
        <v>14283796</v>
      </c>
      <c r="H54">
        <f t="shared" si="0"/>
        <v>0.00894036066293407</v>
      </c>
    </row>
    <row r="55" customHeight="1" spans="1:8">
      <c r="A55" s="2">
        <v>45113</v>
      </c>
      <c r="B55" s="1">
        <v>96</v>
      </c>
      <c r="C55" s="1">
        <v>98.800003</v>
      </c>
      <c r="D55" s="1">
        <v>96</v>
      </c>
      <c r="E55" s="1">
        <v>98.599998</v>
      </c>
      <c r="F55" s="1">
        <v>90.956963</v>
      </c>
      <c r="G55" s="1">
        <v>32778334</v>
      </c>
      <c r="H55">
        <f t="shared" si="0"/>
        <v>0.031944949687775</v>
      </c>
    </row>
    <row r="56" customHeight="1" spans="1:8">
      <c r="A56" s="2">
        <v>45114</v>
      </c>
      <c r="B56" s="1">
        <v>99.449997</v>
      </c>
      <c r="C56" s="1">
        <v>101.25</v>
      </c>
      <c r="D56" s="1">
        <v>98.800003</v>
      </c>
      <c r="E56" s="1">
        <v>99.199997</v>
      </c>
      <c r="F56" s="1">
        <v>91.510452</v>
      </c>
      <c r="G56" s="1">
        <v>37546405</v>
      </c>
      <c r="H56">
        <f t="shared" si="0"/>
        <v>0.00606673468365061</v>
      </c>
    </row>
    <row r="57" customHeight="1" spans="1:8">
      <c r="A57" s="2">
        <v>45117</v>
      </c>
      <c r="B57" s="1">
        <v>101</v>
      </c>
      <c r="C57" s="1">
        <v>101.449997</v>
      </c>
      <c r="D57" s="1">
        <v>97.099998</v>
      </c>
      <c r="E57" s="1">
        <v>97.400002</v>
      </c>
      <c r="F57" s="1">
        <v>89.849991</v>
      </c>
      <c r="G57" s="1">
        <v>24042759</v>
      </c>
      <c r="H57">
        <f t="shared" si="0"/>
        <v>-0.0183116822033607</v>
      </c>
    </row>
    <row r="58" customHeight="1" spans="1:8">
      <c r="A58" s="2">
        <v>45118</v>
      </c>
      <c r="B58" s="1">
        <v>97.800003</v>
      </c>
      <c r="C58" s="1">
        <v>98.900002</v>
      </c>
      <c r="D58" s="1">
        <v>96.900002</v>
      </c>
      <c r="E58" s="1">
        <v>98.099998</v>
      </c>
      <c r="F58" s="1">
        <v>90.495728</v>
      </c>
      <c r="G58" s="1">
        <v>17508261</v>
      </c>
      <c r="H58">
        <f t="shared" si="0"/>
        <v>0.0071611321092091</v>
      </c>
    </row>
    <row r="59" customHeight="1" spans="1:8">
      <c r="A59" s="2">
        <v>45119</v>
      </c>
      <c r="B59" s="1">
        <v>98.25</v>
      </c>
      <c r="C59" s="1">
        <v>99.349998</v>
      </c>
      <c r="D59" s="1">
        <v>97.699997</v>
      </c>
      <c r="E59" s="1">
        <v>97.900002</v>
      </c>
      <c r="F59" s="1">
        <v>90.311226</v>
      </c>
      <c r="G59" s="1">
        <v>14979586</v>
      </c>
      <c r="H59">
        <f t="shared" si="0"/>
        <v>-0.002040873538969</v>
      </c>
    </row>
    <row r="60" customHeight="1" spans="1:8">
      <c r="A60" s="2">
        <v>45120</v>
      </c>
      <c r="B60" s="1">
        <v>98.400002</v>
      </c>
      <c r="C60" s="1">
        <v>98.699997</v>
      </c>
      <c r="D60" s="1">
        <v>96</v>
      </c>
      <c r="E60" s="1">
        <v>96.199997</v>
      </c>
      <c r="F60" s="1">
        <v>88.743004</v>
      </c>
      <c r="G60" s="1">
        <v>11491737</v>
      </c>
      <c r="H60">
        <f t="shared" si="0"/>
        <v>-0.0175171745534505</v>
      </c>
    </row>
    <row r="61" customHeight="1" spans="1:8">
      <c r="A61" s="2">
        <v>45121</v>
      </c>
      <c r="B61" s="1">
        <v>96.5</v>
      </c>
      <c r="C61" s="1">
        <v>97.650002</v>
      </c>
      <c r="D61" s="1">
        <v>95.800003</v>
      </c>
      <c r="E61" s="1">
        <v>96.599998</v>
      </c>
      <c r="F61" s="1">
        <v>89.112</v>
      </c>
      <c r="G61" s="1">
        <v>24048036</v>
      </c>
      <c r="H61">
        <f t="shared" si="0"/>
        <v>0.00414940846348088</v>
      </c>
    </row>
    <row r="62" customHeight="1" spans="1:8">
      <c r="A62" s="2">
        <v>45124</v>
      </c>
      <c r="B62" s="1">
        <v>97.400002</v>
      </c>
      <c r="C62" s="1">
        <v>97.900002</v>
      </c>
      <c r="D62" s="1">
        <v>96.900002</v>
      </c>
      <c r="E62" s="1">
        <v>97.349998</v>
      </c>
      <c r="F62" s="1">
        <v>89.803856</v>
      </c>
      <c r="G62" s="1">
        <v>19126927</v>
      </c>
      <c r="H62">
        <f t="shared" si="0"/>
        <v>0.00773390870974541</v>
      </c>
    </row>
    <row r="63" customHeight="1" spans="1:8">
      <c r="A63" s="2">
        <v>45125</v>
      </c>
      <c r="B63" s="1">
        <v>98.050003</v>
      </c>
      <c r="C63" s="1">
        <v>98.400002</v>
      </c>
      <c r="D63" s="1">
        <v>97.199997</v>
      </c>
      <c r="E63" s="1">
        <v>97.599998</v>
      </c>
      <c r="F63" s="1">
        <v>90.034485</v>
      </c>
      <c r="G63" s="1">
        <v>9527821</v>
      </c>
      <c r="H63">
        <f t="shared" si="0"/>
        <v>0.0025648493546971</v>
      </c>
    </row>
    <row r="64" customHeight="1" spans="1:8">
      <c r="A64" s="2">
        <v>45126</v>
      </c>
      <c r="B64" s="1">
        <v>98</v>
      </c>
      <c r="C64" s="1">
        <v>99.050003</v>
      </c>
      <c r="D64" s="1">
        <v>97.699997</v>
      </c>
      <c r="E64" s="1">
        <v>98.25</v>
      </c>
      <c r="F64" s="1">
        <v>90.634094</v>
      </c>
      <c r="G64" s="1">
        <v>15283446</v>
      </c>
      <c r="H64">
        <f t="shared" si="0"/>
        <v>0.00663769211923269</v>
      </c>
    </row>
    <row r="65" customHeight="1" spans="1:8">
      <c r="A65" s="2">
        <v>45127</v>
      </c>
      <c r="B65" s="1">
        <v>98.699997</v>
      </c>
      <c r="C65" s="1">
        <v>99.300003</v>
      </c>
      <c r="D65" s="1">
        <v>98.449997</v>
      </c>
      <c r="E65" s="1">
        <v>98.75</v>
      </c>
      <c r="F65" s="1">
        <v>91.095337</v>
      </c>
      <c r="G65" s="1">
        <v>8940131</v>
      </c>
      <c r="H65">
        <f t="shared" si="0"/>
        <v>0.00507616171889808</v>
      </c>
    </row>
    <row r="66" customHeight="1" spans="1:8">
      <c r="A66" s="2">
        <v>45128</v>
      </c>
      <c r="B66" s="1">
        <v>98.849998</v>
      </c>
      <c r="C66" s="1">
        <v>99.849998</v>
      </c>
      <c r="D66" s="1">
        <v>98.599998</v>
      </c>
      <c r="E66" s="1">
        <v>99.349998</v>
      </c>
      <c r="F66" s="1">
        <v>91.648834</v>
      </c>
      <c r="G66" s="1">
        <v>18598910</v>
      </c>
      <c r="H66">
        <f t="shared" si="0"/>
        <v>0.00605763444617519</v>
      </c>
    </row>
    <row r="67" customHeight="1" spans="1:8">
      <c r="A67" s="2">
        <v>45131</v>
      </c>
      <c r="B67" s="1">
        <v>99.800003</v>
      </c>
      <c r="C67" s="1">
        <v>100.699997</v>
      </c>
      <c r="D67" s="1">
        <v>99.5</v>
      </c>
      <c r="E67" s="1">
        <v>99.849998</v>
      </c>
      <c r="F67" s="1">
        <v>92.110077</v>
      </c>
      <c r="G67" s="1">
        <v>19073238</v>
      </c>
      <c r="H67">
        <f t="shared" ref="H67:H130" si="1">LN(F67/F66)</f>
        <v>0.00502009906516593</v>
      </c>
    </row>
    <row r="68" customHeight="1" spans="1:8">
      <c r="A68" s="2">
        <v>45132</v>
      </c>
      <c r="B68" s="1">
        <v>99.949997</v>
      </c>
      <c r="C68" s="1">
        <v>100.25</v>
      </c>
      <c r="D68" s="1">
        <v>98.699997</v>
      </c>
      <c r="E68" s="1">
        <v>99</v>
      </c>
      <c r="F68" s="1">
        <v>91.325966</v>
      </c>
      <c r="G68" s="1">
        <v>11983867</v>
      </c>
      <c r="H68">
        <f t="shared" si="1"/>
        <v>-0.00854920072395324</v>
      </c>
    </row>
    <row r="69" customHeight="1" spans="1:8">
      <c r="A69" s="2">
        <v>45133</v>
      </c>
      <c r="B69" s="1">
        <v>99.849998</v>
      </c>
      <c r="C69" s="1">
        <v>100.199997</v>
      </c>
      <c r="D69" s="1">
        <v>98.849998</v>
      </c>
      <c r="E69" s="1">
        <v>99.599998</v>
      </c>
      <c r="F69" s="1">
        <v>91.879448</v>
      </c>
      <c r="G69" s="1">
        <v>14912431</v>
      </c>
      <c r="H69">
        <f t="shared" si="1"/>
        <v>0.00604221973369258</v>
      </c>
    </row>
    <row r="70" customHeight="1" spans="1:8">
      <c r="A70" s="2">
        <v>45134</v>
      </c>
      <c r="B70" s="1">
        <v>100.400002</v>
      </c>
      <c r="C70" s="1">
        <v>100.449997</v>
      </c>
      <c r="D70" s="1">
        <v>98.099998</v>
      </c>
      <c r="E70" s="1">
        <v>98.599998</v>
      </c>
      <c r="F70" s="1">
        <v>90.956963</v>
      </c>
      <c r="G70" s="1">
        <v>16349608</v>
      </c>
      <c r="H70">
        <f t="shared" si="1"/>
        <v>-0.0100909093842139</v>
      </c>
    </row>
    <row r="71" customHeight="1" spans="1:8">
      <c r="A71" s="2">
        <v>45135</v>
      </c>
      <c r="B71" s="1">
        <v>96.199997</v>
      </c>
      <c r="C71" s="1">
        <v>96.599998</v>
      </c>
      <c r="D71" s="1">
        <v>94.25</v>
      </c>
      <c r="E71" s="1">
        <v>95.25</v>
      </c>
      <c r="F71" s="1">
        <v>90.623962</v>
      </c>
      <c r="G71" s="1">
        <v>27278447</v>
      </c>
      <c r="H71">
        <f t="shared" si="1"/>
        <v>-0.00366780126618802</v>
      </c>
    </row>
    <row r="72" customHeight="1" spans="1:8">
      <c r="A72" s="2">
        <v>45138</v>
      </c>
      <c r="B72" s="1">
        <v>96</v>
      </c>
      <c r="C72" s="1">
        <v>96.199997</v>
      </c>
      <c r="D72" s="1">
        <v>93</v>
      </c>
      <c r="E72" s="1">
        <v>93.75</v>
      </c>
      <c r="F72" s="1">
        <v>89.196815</v>
      </c>
      <c r="G72" s="1">
        <v>25418124</v>
      </c>
      <c r="H72">
        <f t="shared" si="1"/>
        <v>-0.0158733266456877</v>
      </c>
    </row>
    <row r="73" customHeight="1" spans="1:8">
      <c r="A73" s="2">
        <v>45139</v>
      </c>
      <c r="B73" s="1">
        <v>93.800003</v>
      </c>
      <c r="C73" s="1">
        <v>94.75</v>
      </c>
      <c r="D73" s="1">
        <v>93.300003</v>
      </c>
      <c r="E73" s="1">
        <v>94</v>
      </c>
      <c r="F73" s="1">
        <v>89.434677</v>
      </c>
      <c r="G73" s="1">
        <v>16132927</v>
      </c>
      <c r="H73">
        <f t="shared" si="1"/>
        <v>0.00266316020676574</v>
      </c>
    </row>
    <row r="74" customHeight="1" spans="1:8">
      <c r="A74" s="2">
        <v>45140</v>
      </c>
      <c r="B74" s="1">
        <v>94.400002</v>
      </c>
      <c r="C74" s="1">
        <v>94.650002</v>
      </c>
      <c r="D74" s="1">
        <v>93</v>
      </c>
      <c r="E74" s="1">
        <v>93.849998</v>
      </c>
      <c r="F74" s="1">
        <v>89.291962</v>
      </c>
      <c r="G74" s="1">
        <v>16780965</v>
      </c>
      <c r="H74">
        <f t="shared" si="1"/>
        <v>-0.00159702024422403</v>
      </c>
    </row>
    <row r="75" customHeight="1" spans="1:8">
      <c r="A75" s="2">
        <v>45141</v>
      </c>
      <c r="B75" s="1">
        <v>93.900002</v>
      </c>
      <c r="C75" s="1">
        <v>94.199997</v>
      </c>
      <c r="D75" s="1">
        <v>93.150002</v>
      </c>
      <c r="E75" s="1">
        <v>93.5</v>
      </c>
      <c r="F75" s="1">
        <v>88.958961</v>
      </c>
      <c r="G75" s="1">
        <v>8703991</v>
      </c>
      <c r="H75">
        <f t="shared" si="1"/>
        <v>-0.00373632160540138</v>
      </c>
    </row>
    <row r="76" customHeight="1" spans="1:8">
      <c r="A76" s="2">
        <v>45142</v>
      </c>
      <c r="B76" s="1">
        <v>93.550003</v>
      </c>
      <c r="C76" s="1">
        <v>93.900002</v>
      </c>
      <c r="D76" s="1">
        <v>92.050003</v>
      </c>
      <c r="E76" s="1">
        <v>92.300003</v>
      </c>
      <c r="F76" s="1">
        <v>87.817238</v>
      </c>
      <c r="G76" s="1">
        <v>10743670</v>
      </c>
      <c r="H76">
        <f t="shared" si="1"/>
        <v>-0.0129173370832073</v>
      </c>
    </row>
    <row r="77" customHeight="1" spans="1:8">
      <c r="A77" s="2">
        <v>45145</v>
      </c>
      <c r="B77" s="1">
        <v>92.449997</v>
      </c>
      <c r="C77" s="1">
        <v>93</v>
      </c>
      <c r="D77" s="1">
        <v>92</v>
      </c>
      <c r="E77" s="1">
        <v>92.849998</v>
      </c>
      <c r="F77" s="1">
        <v>88.340523</v>
      </c>
      <c r="G77" s="1">
        <v>6947500</v>
      </c>
      <c r="H77">
        <f t="shared" si="1"/>
        <v>0.00594111251437138</v>
      </c>
    </row>
    <row r="78" customHeight="1" spans="1:8">
      <c r="A78" s="2">
        <v>45146</v>
      </c>
      <c r="B78" s="1">
        <v>93</v>
      </c>
      <c r="C78" s="1">
        <v>93.449997</v>
      </c>
      <c r="D78" s="1">
        <v>91.949997</v>
      </c>
      <c r="E78" s="1">
        <v>92.349998</v>
      </c>
      <c r="F78" s="1">
        <v>87.864807</v>
      </c>
      <c r="G78" s="1">
        <v>14652588</v>
      </c>
      <c r="H78">
        <f t="shared" si="1"/>
        <v>-0.00539957736588767</v>
      </c>
    </row>
    <row r="79" customHeight="1" spans="1:8">
      <c r="A79" s="2">
        <v>45147</v>
      </c>
      <c r="B79" s="1">
        <v>92.449997</v>
      </c>
      <c r="C79" s="1">
        <v>94.050003</v>
      </c>
      <c r="D79" s="1">
        <v>92.199997</v>
      </c>
      <c r="E79" s="1">
        <v>93.900002</v>
      </c>
      <c r="F79" s="1">
        <v>89.339531</v>
      </c>
      <c r="G79" s="1">
        <v>9339961</v>
      </c>
      <c r="H79">
        <f t="shared" si="1"/>
        <v>0.0166447172090859</v>
      </c>
    </row>
    <row r="80" customHeight="1" spans="1:8">
      <c r="A80" s="2">
        <v>45148</v>
      </c>
      <c r="B80" s="1">
        <v>93.900002</v>
      </c>
      <c r="C80" s="1">
        <v>94.300003</v>
      </c>
      <c r="D80" s="1">
        <v>93.5</v>
      </c>
      <c r="E80" s="1">
        <v>93.849998</v>
      </c>
      <c r="F80" s="1">
        <v>89.291962</v>
      </c>
      <c r="G80" s="1">
        <v>6480305</v>
      </c>
      <c r="H80">
        <f t="shared" si="1"/>
        <v>-0.000532593668961053</v>
      </c>
    </row>
    <row r="81" customHeight="1" spans="1:8">
      <c r="A81" s="2">
        <v>45149</v>
      </c>
      <c r="B81" s="1">
        <v>94</v>
      </c>
      <c r="C81" s="1">
        <v>94.300003</v>
      </c>
      <c r="D81" s="1">
        <v>93.349998</v>
      </c>
      <c r="E81" s="1">
        <v>93.5</v>
      </c>
      <c r="F81" s="1">
        <v>88.958961</v>
      </c>
      <c r="G81" s="1">
        <v>9294868</v>
      </c>
      <c r="H81">
        <f t="shared" si="1"/>
        <v>-0.00373632160540138</v>
      </c>
    </row>
    <row r="82" customHeight="1" spans="1:8">
      <c r="A82" s="2">
        <v>45152</v>
      </c>
      <c r="B82" s="1">
        <v>93.5</v>
      </c>
      <c r="C82" s="1">
        <v>93.550003</v>
      </c>
      <c r="D82" s="1">
        <v>91.5</v>
      </c>
      <c r="E82" s="1">
        <v>92.599998</v>
      </c>
      <c r="F82" s="1">
        <v>88.102669</v>
      </c>
      <c r="G82" s="1">
        <v>6762888</v>
      </c>
      <c r="H82">
        <f t="shared" si="1"/>
        <v>-0.00967232342516389</v>
      </c>
    </row>
    <row r="83" customHeight="1" spans="1:8">
      <c r="A83" s="2">
        <v>45154</v>
      </c>
      <c r="B83" s="1">
        <v>92.599998</v>
      </c>
      <c r="C83" s="1">
        <v>93.449997</v>
      </c>
      <c r="D83" s="1">
        <v>92.050003</v>
      </c>
      <c r="E83" s="1">
        <v>93.300003</v>
      </c>
      <c r="F83" s="1">
        <v>88.768677</v>
      </c>
      <c r="G83" s="1">
        <v>7026509</v>
      </c>
      <c r="H83">
        <f t="shared" si="1"/>
        <v>0.00753102368306115</v>
      </c>
    </row>
    <row r="84" customHeight="1" spans="1:8">
      <c r="A84" s="2">
        <v>45155</v>
      </c>
      <c r="B84" s="1">
        <v>93.300003</v>
      </c>
      <c r="C84" s="1">
        <v>93.5</v>
      </c>
      <c r="D84" s="1">
        <v>92</v>
      </c>
      <c r="E84" s="1">
        <v>92.25</v>
      </c>
      <c r="F84" s="1">
        <v>87.769669</v>
      </c>
      <c r="G84" s="1">
        <v>6856243</v>
      </c>
      <c r="H84">
        <f t="shared" si="1"/>
        <v>-0.0113178659088097</v>
      </c>
    </row>
    <row r="85" customHeight="1" spans="1:8">
      <c r="A85" s="2">
        <v>45156</v>
      </c>
      <c r="B85" s="1">
        <v>92.150002</v>
      </c>
      <c r="C85" s="1">
        <v>92.349998</v>
      </c>
      <c r="D85" s="1">
        <v>91.099998</v>
      </c>
      <c r="E85" s="1">
        <v>91.400002</v>
      </c>
      <c r="F85" s="1">
        <v>86.960953</v>
      </c>
      <c r="G85" s="1">
        <v>7603578</v>
      </c>
      <c r="H85">
        <f t="shared" si="1"/>
        <v>-0.0092567835621389</v>
      </c>
    </row>
    <row r="86" customHeight="1" spans="1:8">
      <c r="A86" s="2">
        <v>45159</v>
      </c>
      <c r="B86" s="1">
        <v>91.300003</v>
      </c>
      <c r="C86" s="1">
        <v>92.150002</v>
      </c>
      <c r="D86" s="1">
        <v>90.75</v>
      </c>
      <c r="E86" s="1">
        <v>92</v>
      </c>
      <c r="F86" s="1">
        <v>87.531807</v>
      </c>
      <c r="G86" s="1">
        <v>7450923</v>
      </c>
      <c r="H86">
        <f t="shared" si="1"/>
        <v>0.00654303406722185</v>
      </c>
    </row>
    <row r="87" customHeight="1" spans="1:8">
      <c r="A87" s="2">
        <v>45160</v>
      </c>
      <c r="B87" s="1">
        <v>92.400002</v>
      </c>
      <c r="C87" s="1">
        <v>92.400002</v>
      </c>
      <c r="D87" s="1">
        <v>91.650002</v>
      </c>
      <c r="E87" s="1">
        <v>91.849998</v>
      </c>
      <c r="F87" s="1">
        <v>87.389091</v>
      </c>
      <c r="G87" s="1">
        <v>5274379</v>
      </c>
      <c r="H87">
        <f t="shared" si="1"/>
        <v>-0.00163177794419379</v>
      </c>
    </row>
    <row r="88" customHeight="1" spans="1:8">
      <c r="A88" s="2">
        <v>45161</v>
      </c>
      <c r="B88" s="1">
        <v>91.849998</v>
      </c>
      <c r="C88" s="1">
        <v>92</v>
      </c>
      <c r="D88" s="1">
        <v>91.199997</v>
      </c>
      <c r="E88" s="1">
        <v>91.300003</v>
      </c>
      <c r="F88" s="1">
        <v>86.865807</v>
      </c>
      <c r="G88" s="1">
        <v>6805550</v>
      </c>
      <c r="H88">
        <f t="shared" si="1"/>
        <v>-0.00600597835684342</v>
      </c>
    </row>
    <row r="89" customHeight="1" spans="1:8">
      <c r="A89" s="2">
        <v>45162</v>
      </c>
      <c r="B89" s="1">
        <v>91.699997</v>
      </c>
      <c r="C89" s="1">
        <v>93.25</v>
      </c>
      <c r="D89" s="1">
        <v>91.550003</v>
      </c>
      <c r="E89" s="1">
        <v>92.25</v>
      </c>
      <c r="F89" s="1">
        <v>87.769669</v>
      </c>
      <c r="G89" s="1">
        <v>9936618</v>
      </c>
      <c r="H89">
        <f t="shared" si="1"/>
        <v>0.0103515057959542</v>
      </c>
    </row>
    <row r="90" customHeight="1" spans="1:8">
      <c r="A90" s="2">
        <v>45163</v>
      </c>
      <c r="B90" s="1">
        <v>91.949997</v>
      </c>
      <c r="C90" s="1">
        <v>93.199997</v>
      </c>
      <c r="D90" s="1">
        <v>91.650002</v>
      </c>
      <c r="E90" s="1">
        <v>91.800003</v>
      </c>
      <c r="F90" s="1">
        <v>87.341522</v>
      </c>
      <c r="G90" s="1">
        <v>7021529</v>
      </c>
      <c r="H90">
        <f t="shared" si="1"/>
        <v>-0.00489001132042364</v>
      </c>
    </row>
    <row r="91" customHeight="1" spans="1:8">
      <c r="A91" s="2">
        <v>45166</v>
      </c>
      <c r="B91" s="1">
        <v>92.25</v>
      </c>
      <c r="C91" s="1">
        <v>92.5</v>
      </c>
      <c r="D91" s="1">
        <v>91.699997</v>
      </c>
      <c r="E91" s="1">
        <v>91.900002</v>
      </c>
      <c r="F91" s="1">
        <v>87.436668</v>
      </c>
      <c r="G91" s="1">
        <v>6866040</v>
      </c>
      <c r="H91">
        <f t="shared" si="1"/>
        <v>0.00108876295605166</v>
      </c>
    </row>
    <row r="92" customHeight="1" spans="1:8">
      <c r="A92" s="2">
        <v>45167</v>
      </c>
      <c r="B92" s="1">
        <v>92.050003</v>
      </c>
      <c r="C92" s="1">
        <v>92.400002</v>
      </c>
      <c r="D92" s="1">
        <v>91.599998</v>
      </c>
      <c r="E92" s="1">
        <v>91.900002</v>
      </c>
      <c r="F92" s="1">
        <v>87.436668</v>
      </c>
      <c r="G92" s="1">
        <v>6510089</v>
      </c>
      <c r="H92">
        <f t="shared" si="1"/>
        <v>0</v>
      </c>
    </row>
    <row r="93" customHeight="1" spans="1:8">
      <c r="A93" s="2">
        <v>45168</v>
      </c>
      <c r="B93" s="1">
        <v>91.5</v>
      </c>
      <c r="C93" s="1">
        <v>91.5</v>
      </c>
      <c r="D93" s="1">
        <v>90.599998</v>
      </c>
      <c r="E93" s="1">
        <v>90.75</v>
      </c>
      <c r="F93" s="1">
        <v>86.342522</v>
      </c>
      <c r="G93" s="1">
        <v>10926964</v>
      </c>
      <c r="H93">
        <f t="shared" si="1"/>
        <v>-0.0125925372119774</v>
      </c>
    </row>
    <row r="94" customHeight="1" spans="1:8">
      <c r="A94" s="2">
        <v>45169</v>
      </c>
      <c r="B94" s="1">
        <v>90.75</v>
      </c>
      <c r="C94" s="1">
        <v>91.550003</v>
      </c>
      <c r="D94" s="1">
        <v>88.949997</v>
      </c>
      <c r="E94" s="1">
        <v>89.099998</v>
      </c>
      <c r="F94" s="1">
        <v>84.772652</v>
      </c>
      <c r="G94" s="1">
        <v>15918998</v>
      </c>
      <c r="H94">
        <f t="shared" si="1"/>
        <v>-0.018349209016782</v>
      </c>
    </row>
    <row r="95" customHeight="1" spans="1:8">
      <c r="A95" s="2">
        <v>45170</v>
      </c>
      <c r="B95" s="1">
        <v>89.349998</v>
      </c>
      <c r="C95" s="1">
        <v>90</v>
      </c>
      <c r="D95" s="1">
        <v>88.75</v>
      </c>
      <c r="E95" s="1">
        <v>89.050003</v>
      </c>
      <c r="F95" s="1">
        <v>84.725082</v>
      </c>
      <c r="G95" s="1">
        <v>14735373</v>
      </c>
      <c r="H95">
        <f t="shared" si="1"/>
        <v>-0.000561305453782171</v>
      </c>
    </row>
    <row r="96" customHeight="1" spans="1:8">
      <c r="A96" s="2">
        <v>45173</v>
      </c>
      <c r="B96" s="1">
        <v>89.300003</v>
      </c>
      <c r="C96" s="1">
        <v>90.5</v>
      </c>
      <c r="D96" s="1">
        <v>89.300003</v>
      </c>
      <c r="E96" s="1">
        <v>90.050003</v>
      </c>
      <c r="F96" s="1">
        <v>85.676521</v>
      </c>
      <c r="G96" s="1">
        <v>13063008</v>
      </c>
      <c r="H96">
        <f t="shared" si="1"/>
        <v>0.011167135410175</v>
      </c>
    </row>
    <row r="97" customHeight="1" spans="1:8">
      <c r="A97" s="2">
        <v>45174</v>
      </c>
      <c r="B97" s="1">
        <v>90.550003</v>
      </c>
      <c r="C97" s="1">
        <v>91.699997</v>
      </c>
      <c r="D97" s="1">
        <v>90.400002</v>
      </c>
      <c r="E97" s="1">
        <v>91.349998</v>
      </c>
      <c r="F97" s="1">
        <v>86.913376</v>
      </c>
      <c r="G97" s="1">
        <v>12849665</v>
      </c>
      <c r="H97">
        <f t="shared" si="1"/>
        <v>0.0143331237369463</v>
      </c>
    </row>
    <row r="98" customHeight="1" spans="1:8">
      <c r="A98" s="2">
        <v>45175</v>
      </c>
      <c r="B98" s="1">
        <v>91.449997</v>
      </c>
      <c r="C98" s="1">
        <v>91.699997</v>
      </c>
      <c r="D98" s="1">
        <v>90.5</v>
      </c>
      <c r="E98" s="1">
        <v>91.349998</v>
      </c>
      <c r="F98" s="1">
        <v>86.913376</v>
      </c>
      <c r="G98" s="1">
        <v>8805552</v>
      </c>
      <c r="H98">
        <f t="shared" si="1"/>
        <v>0</v>
      </c>
    </row>
    <row r="99" customHeight="1" spans="1:8">
      <c r="A99" s="2">
        <v>45176</v>
      </c>
      <c r="B99" s="1">
        <v>91.449997</v>
      </c>
      <c r="C99" s="1">
        <v>91.900002</v>
      </c>
      <c r="D99" s="1">
        <v>91.050003</v>
      </c>
      <c r="E99" s="1">
        <v>91.699997</v>
      </c>
      <c r="F99" s="1">
        <v>87.246376</v>
      </c>
      <c r="G99" s="1">
        <v>7697172</v>
      </c>
      <c r="H99">
        <f t="shared" si="1"/>
        <v>0.0038240799263937</v>
      </c>
    </row>
    <row r="100" customHeight="1" spans="1:8">
      <c r="A100" s="2">
        <v>45177</v>
      </c>
      <c r="B100" s="1">
        <v>92.199997</v>
      </c>
      <c r="C100" s="1">
        <v>94.949997</v>
      </c>
      <c r="D100" s="1">
        <v>91.550003</v>
      </c>
      <c r="E100" s="1">
        <v>94</v>
      </c>
      <c r="F100" s="1">
        <v>89.434677</v>
      </c>
      <c r="G100" s="1">
        <v>29294769</v>
      </c>
      <c r="H100">
        <f t="shared" si="1"/>
        <v>0.0247724684739363</v>
      </c>
    </row>
    <row r="101" customHeight="1" spans="1:8">
      <c r="A101" s="2">
        <v>45180</v>
      </c>
      <c r="B101" s="1">
        <v>95.5</v>
      </c>
      <c r="C101" s="1">
        <v>96</v>
      </c>
      <c r="D101" s="1">
        <v>94.099998</v>
      </c>
      <c r="E101" s="1">
        <v>95.199997</v>
      </c>
      <c r="F101" s="1">
        <v>90.576393</v>
      </c>
      <c r="G101" s="1">
        <v>23997873</v>
      </c>
      <c r="H101">
        <f t="shared" si="1"/>
        <v>0.0126851233053942</v>
      </c>
    </row>
    <row r="102" customHeight="1" spans="1:8">
      <c r="A102" s="2">
        <v>45181</v>
      </c>
      <c r="B102" s="1">
        <v>95.900002</v>
      </c>
      <c r="C102" s="1">
        <v>95.900002</v>
      </c>
      <c r="D102" s="1">
        <v>91.349998</v>
      </c>
      <c r="E102" s="1">
        <v>91.550003</v>
      </c>
      <c r="F102" s="1">
        <v>87.103668</v>
      </c>
      <c r="G102" s="1">
        <v>21373206</v>
      </c>
      <c r="H102">
        <f t="shared" si="1"/>
        <v>-0.0390946206965109</v>
      </c>
    </row>
    <row r="103" customHeight="1" spans="1:8">
      <c r="A103" s="2">
        <v>45182</v>
      </c>
      <c r="B103" s="1">
        <v>91.900002</v>
      </c>
      <c r="C103" s="1">
        <v>93.5</v>
      </c>
      <c r="D103" s="1">
        <v>91.349998</v>
      </c>
      <c r="E103" s="1">
        <v>93.099998</v>
      </c>
      <c r="F103" s="1">
        <v>88.578384</v>
      </c>
      <c r="G103" s="1">
        <v>11716054</v>
      </c>
      <c r="H103">
        <f t="shared" si="1"/>
        <v>0.0167888594467375</v>
      </c>
    </row>
    <row r="104" customHeight="1" spans="1:8">
      <c r="A104" s="2">
        <v>45183</v>
      </c>
      <c r="B104" s="1">
        <v>93.599998</v>
      </c>
      <c r="C104" s="1">
        <v>95.099998</v>
      </c>
      <c r="D104" s="1">
        <v>93.150002</v>
      </c>
      <c r="E104" s="1">
        <v>94.650002</v>
      </c>
      <c r="F104" s="1">
        <v>90.053108</v>
      </c>
      <c r="G104" s="1">
        <v>16430876</v>
      </c>
      <c r="H104">
        <f t="shared" si="1"/>
        <v>0.0165117302523268</v>
      </c>
    </row>
    <row r="105" customHeight="1" spans="1:8">
      <c r="A105" s="2">
        <v>45184</v>
      </c>
      <c r="B105" s="1">
        <v>94.349998</v>
      </c>
      <c r="C105" s="1">
        <v>94.550003</v>
      </c>
      <c r="D105" s="1">
        <v>91.75</v>
      </c>
      <c r="E105" s="1">
        <v>91.949997</v>
      </c>
      <c r="F105" s="1">
        <v>87.484238</v>
      </c>
      <c r="G105" s="1">
        <v>35184771</v>
      </c>
      <c r="H105">
        <f t="shared" si="1"/>
        <v>-0.028940945191098</v>
      </c>
    </row>
    <row r="106" customHeight="1" spans="1:8">
      <c r="A106" s="2">
        <v>45187</v>
      </c>
      <c r="B106" s="1">
        <v>92.800003</v>
      </c>
      <c r="C106" s="1">
        <v>93.400002</v>
      </c>
      <c r="D106" s="1">
        <v>91.800003</v>
      </c>
      <c r="E106" s="1">
        <v>92.599998</v>
      </c>
      <c r="F106" s="1">
        <v>88.102669</v>
      </c>
      <c r="G106" s="1">
        <v>17302409</v>
      </c>
      <c r="H106">
        <f t="shared" si="1"/>
        <v>0.007044187608361</v>
      </c>
    </row>
    <row r="107" customHeight="1" spans="1:8">
      <c r="A107" s="2">
        <v>45189</v>
      </c>
      <c r="B107" s="1">
        <v>92.449997</v>
      </c>
      <c r="C107" s="1">
        <v>92.949997</v>
      </c>
      <c r="D107" s="1">
        <v>91.400002</v>
      </c>
      <c r="E107" s="1">
        <v>91.849998</v>
      </c>
      <c r="F107" s="1">
        <v>87.389091</v>
      </c>
      <c r="G107" s="1">
        <v>18228395</v>
      </c>
      <c r="H107">
        <f t="shared" si="1"/>
        <v>-0.0081323696648592</v>
      </c>
    </row>
    <row r="108" customHeight="1" spans="1:8">
      <c r="A108" s="2">
        <v>45190</v>
      </c>
      <c r="B108" s="1">
        <v>91.900002</v>
      </c>
      <c r="C108" s="1">
        <v>93.150002</v>
      </c>
      <c r="D108" s="1">
        <v>91.800003</v>
      </c>
      <c r="E108" s="1">
        <v>92.75</v>
      </c>
      <c r="F108" s="1">
        <v>88.245384</v>
      </c>
      <c r="G108" s="1">
        <v>15173388</v>
      </c>
      <c r="H108">
        <f t="shared" si="1"/>
        <v>0.0097509305588242</v>
      </c>
    </row>
    <row r="109" customHeight="1" spans="1:8">
      <c r="A109" s="2">
        <v>45191</v>
      </c>
      <c r="B109" s="1">
        <v>92.800003</v>
      </c>
      <c r="C109" s="1">
        <v>93.349998</v>
      </c>
      <c r="D109" s="1">
        <v>92</v>
      </c>
      <c r="E109" s="1">
        <v>92.25</v>
      </c>
      <c r="F109" s="1">
        <v>87.769669</v>
      </c>
      <c r="G109" s="1">
        <v>10983768</v>
      </c>
      <c r="H109">
        <f t="shared" si="1"/>
        <v>-0.00540540311971341</v>
      </c>
    </row>
    <row r="110" customHeight="1" spans="1:8">
      <c r="A110" s="2">
        <v>45194</v>
      </c>
      <c r="B110" s="1">
        <v>92.5</v>
      </c>
      <c r="C110" s="1">
        <v>92.599998</v>
      </c>
      <c r="D110" s="1">
        <v>91.800003</v>
      </c>
      <c r="E110" s="1">
        <v>91.949997</v>
      </c>
      <c r="F110" s="1">
        <v>87.484238</v>
      </c>
      <c r="G110" s="1">
        <v>10885789</v>
      </c>
      <c r="H110">
        <f t="shared" si="1"/>
        <v>-0.0032573453826126</v>
      </c>
    </row>
    <row r="111" customHeight="1" spans="1:8">
      <c r="A111" s="2">
        <v>45195</v>
      </c>
      <c r="B111" s="1">
        <v>92.199997</v>
      </c>
      <c r="C111" s="1">
        <v>92.800003</v>
      </c>
      <c r="D111" s="1">
        <v>91.900002</v>
      </c>
      <c r="E111" s="1">
        <v>92</v>
      </c>
      <c r="F111" s="1">
        <v>87.531807</v>
      </c>
      <c r="G111" s="1">
        <v>8786944</v>
      </c>
      <c r="H111">
        <f t="shared" si="1"/>
        <v>0.000543595887695612</v>
      </c>
    </row>
    <row r="112" customHeight="1" spans="1:8">
      <c r="A112" s="2">
        <v>45196</v>
      </c>
      <c r="B112" s="1">
        <v>92.050003</v>
      </c>
      <c r="C112" s="1">
        <v>92.400002</v>
      </c>
      <c r="D112" s="1">
        <v>90.099998</v>
      </c>
      <c r="E112" s="1">
        <v>90.400002</v>
      </c>
      <c r="F112" s="1">
        <v>86.009521</v>
      </c>
      <c r="G112" s="1">
        <v>17576586</v>
      </c>
      <c r="H112">
        <f t="shared" si="1"/>
        <v>-0.0175442364537525</v>
      </c>
    </row>
    <row r="113" customHeight="1" spans="1:8">
      <c r="A113" s="2">
        <v>45197</v>
      </c>
      <c r="B113" s="1">
        <v>90.800003</v>
      </c>
      <c r="C113" s="1">
        <v>91.400002</v>
      </c>
      <c r="D113" s="1">
        <v>89.5</v>
      </c>
      <c r="E113" s="1">
        <v>89.800003</v>
      </c>
      <c r="F113" s="1">
        <v>85.43866</v>
      </c>
      <c r="G113" s="1">
        <v>17116633</v>
      </c>
      <c r="H113">
        <f t="shared" si="1"/>
        <v>-0.00665930785971305</v>
      </c>
    </row>
    <row r="114" customHeight="1" spans="1:8">
      <c r="A114" s="2">
        <v>45198</v>
      </c>
      <c r="B114" s="1">
        <v>90.599998</v>
      </c>
      <c r="C114" s="1">
        <v>91.150002</v>
      </c>
      <c r="D114" s="1">
        <v>90.25</v>
      </c>
      <c r="E114" s="1">
        <v>90.949997</v>
      </c>
      <c r="F114" s="1">
        <v>86.532799</v>
      </c>
      <c r="G114" s="1">
        <v>7353379</v>
      </c>
      <c r="H114">
        <f t="shared" si="1"/>
        <v>0.0127248296900253</v>
      </c>
    </row>
    <row r="115" customHeight="1" spans="1:8">
      <c r="A115" s="2">
        <v>45202</v>
      </c>
      <c r="B115" s="1">
        <v>91.400002</v>
      </c>
      <c r="C115" s="1">
        <v>91.400002</v>
      </c>
      <c r="D115" s="1">
        <v>89.800003</v>
      </c>
      <c r="E115" s="1">
        <v>90</v>
      </c>
      <c r="F115" s="1">
        <v>85.628944</v>
      </c>
      <c r="G115" s="1">
        <v>12491467</v>
      </c>
      <c r="H115">
        <f t="shared" si="1"/>
        <v>-0.0105001644228547</v>
      </c>
    </row>
    <row r="116" customHeight="1" spans="1:8">
      <c r="A116" s="2">
        <v>45203</v>
      </c>
      <c r="B116" s="1">
        <v>90</v>
      </c>
      <c r="C116" s="1">
        <v>90.150002</v>
      </c>
      <c r="D116" s="1">
        <v>88.699997</v>
      </c>
      <c r="E116" s="1">
        <v>89.099998</v>
      </c>
      <c r="F116" s="1">
        <v>84.772652</v>
      </c>
      <c r="G116" s="1">
        <v>10554372</v>
      </c>
      <c r="H116">
        <f t="shared" si="1"/>
        <v>-0.0100503660519193</v>
      </c>
    </row>
    <row r="117" customHeight="1" spans="1:8">
      <c r="A117" s="2">
        <v>45204</v>
      </c>
      <c r="B117" s="1">
        <v>90.449997</v>
      </c>
      <c r="C117" s="1">
        <v>90.75</v>
      </c>
      <c r="D117" s="1">
        <v>89.199997</v>
      </c>
      <c r="E117" s="1">
        <v>89.650002</v>
      </c>
      <c r="F117" s="1">
        <v>85.295944</v>
      </c>
      <c r="G117" s="1">
        <v>9293183</v>
      </c>
      <c r="H117">
        <f t="shared" si="1"/>
        <v>0.00615391275940579</v>
      </c>
    </row>
    <row r="118" customHeight="1" spans="1:8">
      <c r="A118" s="2">
        <v>45205</v>
      </c>
      <c r="B118" s="1">
        <v>90</v>
      </c>
      <c r="C118" s="1">
        <v>90</v>
      </c>
      <c r="D118" s="1">
        <v>89.349998</v>
      </c>
      <c r="E118" s="1">
        <v>89.75</v>
      </c>
      <c r="F118" s="1">
        <v>85.391083</v>
      </c>
      <c r="G118" s="1">
        <v>8500414</v>
      </c>
      <c r="H118">
        <f t="shared" si="1"/>
        <v>0.00111477728008768</v>
      </c>
    </row>
    <row r="119" customHeight="1" spans="1:8">
      <c r="A119" s="2">
        <v>45208</v>
      </c>
      <c r="B119" s="1">
        <v>88.449997</v>
      </c>
      <c r="C119" s="1">
        <v>88.599998</v>
      </c>
      <c r="D119" s="1">
        <v>87</v>
      </c>
      <c r="E119" s="1">
        <v>87.449997</v>
      </c>
      <c r="F119" s="1">
        <v>83.202789</v>
      </c>
      <c r="G119" s="1">
        <v>10345543</v>
      </c>
      <c r="H119">
        <f t="shared" si="1"/>
        <v>-0.0259608119231015</v>
      </c>
    </row>
    <row r="120" customHeight="1" spans="1:8">
      <c r="A120" s="2">
        <v>45209</v>
      </c>
      <c r="B120" s="1">
        <v>87.449997</v>
      </c>
      <c r="C120" s="1">
        <v>88.550003</v>
      </c>
      <c r="D120" s="1">
        <v>87.300003</v>
      </c>
      <c r="E120" s="1">
        <v>88.349998</v>
      </c>
      <c r="F120" s="1">
        <v>84.059074</v>
      </c>
      <c r="G120" s="1">
        <v>9460129</v>
      </c>
      <c r="H120">
        <f t="shared" si="1"/>
        <v>0.0102389446753593</v>
      </c>
    </row>
    <row r="121" customHeight="1" spans="1:8">
      <c r="A121" s="2">
        <v>45210</v>
      </c>
      <c r="B121" s="1">
        <v>89</v>
      </c>
      <c r="C121" s="1">
        <v>90.25</v>
      </c>
      <c r="D121" s="1">
        <v>88.650002</v>
      </c>
      <c r="E121" s="1">
        <v>89.699997</v>
      </c>
      <c r="F121" s="1">
        <v>85.343513</v>
      </c>
      <c r="G121" s="1">
        <v>12124613</v>
      </c>
      <c r="H121">
        <f t="shared" si="1"/>
        <v>0.0151646280900624</v>
      </c>
    </row>
    <row r="122" customHeight="1" spans="1:8">
      <c r="A122" s="2">
        <v>45211</v>
      </c>
      <c r="B122" s="1">
        <v>89.849998</v>
      </c>
      <c r="C122" s="1">
        <v>90.699997</v>
      </c>
      <c r="D122" s="1">
        <v>89.849998</v>
      </c>
      <c r="E122" s="1">
        <v>90.300003</v>
      </c>
      <c r="F122" s="1">
        <v>85.914375</v>
      </c>
      <c r="G122" s="1">
        <v>9922340</v>
      </c>
      <c r="H122">
        <f t="shared" si="1"/>
        <v>0.00666671907498219</v>
      </c>
    </row>
    <row r="123" customHeight="1" spans="1:8">
      <c r="A123" s="2">
        <v>45212</v>
      </c>
      <c r="B123" s="1">
        <v>90.300003</v>
      </c>
      <c r="C123" s="1">
        <v>91.25</v>
      </c>
      <c r="D123" s="1">
        <v>90.050003</v>
      </c>
      <c r="E123" s="1">
        <v>90.849998</v>
      </c>
      <c r="F123" s="1">
        <v>86.43766</v>
      </c>
      <c r="G123" s="1">
        <v>12881848</v>
      </c>
      <c r="H123">
        <f t="shared" si="1"/>
        <v>0.00607229973136455</v>
      </c>
    </row>
    <row r="124" customHeight="1" spans="1:8">
      <c r="A124" s="2">
        <v>45215</v>
      </c>
      <c r="B124" s="1">
        <v>91</v>
      </c>
      <c r="C124" s="1">
        <v>91.150002</v>
      </c>
      <c r="D124" s="1">
        <v>90.199997</v>
      </c>
      <c r="E124" s="1">
        <v>90.900002</v>
      </c>
      <c r="F124" s="1">
        <v>86.485237</v>
      </c>
      <c r="G124" s="1">
        <v>8631278</v>
      </c>
      <c r="H124">
        <f t="shared" si="1"/>
        <v>0.000550268380022723</v>
      </c>
    </row>
    <row r="125" customHeight="1" spans="1:8">
      <c r="A125" s="2">
        <v>45216</v>
      </c>
      <c r="B125" s="1">
        <v>91</v>
      </c>
      <c r="C125" s="1">
        <v>92.300003</v>
      </c>
      <c r="D125" s="1">
        <v>90.75</v>
      </c>
      <c r="E125" s="1">
        <v>91.849998</v>
      </c>
      <c r="F125" s="1">
        <v>87.389091</v>
      </c>
      <c r="G125" s="1">
        <v>13355267</v>
      </c>
      <c r="H125">
        <f t="shared" si="1"/>
        <v>0.0103967290858377</v>
      </c>
    </row>
    <row r="126" customHeight="1" spans="1:8">
      <c r="A126" s="2">
        <v>45217</v>
      </c>
      <c r="B126" s="1">
        <v>92.5</v>
      </c>
      <c r="C126" s="1">
        <v>92.5</v>
      </c>
      <c r="D126" s="1">
        <v>90.5</v>
      </c>
      <c r="E126" s="1">
        <v>90.75</v>
      </c>
      <c r="F126" s="1">
        <v>86.342522</v>
      </c>
      <c r="G126" s="1">
        <v>11466227</v>
      </c>
      <c r="H126">
        <f t="shared" si="1"/>
        <v>-0.0120482581372385</v>
      </c>
    </row>
    <row r="127" customHeight="1" spans="1:8">
      <c r="A127" s="2">
        <v>45218</v>
      </c>
      <c r="B127" s="1">
        <v>90.150002</v>
      </c>
      <c r="C127" s="1">
        <v>90.900002</v>
      </c>
      <c r="D127" s="1">
        <v>90.099998</v>
      </c>
      <c r="E127" s="1">
        <v>90.650002</v>
      </c>
      <c r="F127" s="1">
        <v>86.247375</v>
      </c>
      <c r="G127" s="1">
        <v>6724121</v>
      </c>
      <c r="H127">
        <f t="shared" si="1"/>
        <v>-0.00110257913461798</v>
      </c>
    </row>
    <row r="128" customHeight="1" spans="1:8">
      <c r="A128" s="2">
        <v>45219</v>
      </c>
      <c r="B128" s="1">
        <v>90.550003</v>
      </c>
      <c r="C128" s="1">
        <v>90.849998</v>
      </c>
      <c r="D128" s="1">
        <v>89.5</v>
      </c>
      <c r="E128" s="1">
        <v>90.300003</v>
      </c>
      <c r="F128" s="1">
        <v>85.914375</v>
      </c>
      <c r="G128" s="1">
        <v>8772287</v>
      </c>
      <c r="H128">
        <f t="shared" si="1"/>
        <v>-0.0038684599253684</v>
      </c>
    </row>
    <row r="129" customHeight="1" spans="1:8">
      <c r="A129" s="2">
        <v>45222</v>
      </c>
      <c r="B129" s="1">
        <v>90.300003</v>
      </c>
      <c r="C129" s="1">
        <v>90.300003</v>
      </c>
      <c r="D129" s="1">
        <v>87.650002</v>
      </c>
      <c r="E129" s="1">
        <v>87.949997</v>
      </c>
      <c r="F129" s="1">
        <v>83.678505</v>
      </c>
      <c r="G129" s="1">
        <v>9592121</v>
      </c>
      <c r="H129">
        <f t="shared" si="1"/>
        <v>-0.0263690262621013</v>
      </c>
    </row>
    <row r="130" customHeight="1" spans="1:8">
      <c r="A130" s="2">
        <v>45224</v>
      </c>
      <c r="B130" s="1">
        <v>88.449997</v>
      </c>
      <c r="C130" s="1">
        <v>89.199997</v>
      </c>
      <c r="D130" s="1">
        <v>86.800003</v>
      </c>
      <c r="E130" s="1">
        <v>87.599998</v>
      </c>
      <c r="F130" s="1">
        <v>83.345505</v>
      </c>
      <c r="G130" s="1">
        <v>9057651</v>
      </c>
      <c r="H130">
        <f t="shared" si="1"/>
        <v>-0.00398745594982978</v>
      </c>
    </row>
    <row r="131" customHeight="1" spans="1:8">
      <c r="A131" s="2">
        <v>45225</v>
      </c>
      <c r="B131" s="1">
        <v>87.550003</v>
      </c>
      <c r="C131" s="1">
        <v>87.800003</v>
      </c>
      <c r="D131" s="1">
        <v>85.5</v>
      </c>
      <c r="E131" s="1">
        <v>86.199997</v>
      </c>
      <c r="F131" s="1">
        <v>82.013496</v>
      </c>
      <c r="G131" s="1">
        <v>10108394</v>
      </c>
      <c r="H131">
        <f t="shared" ref="H131:H194" si="2">LN(F131/F130)</f>
        <v>-0.0161108594409921</v>
      </c>
    </row>
    <row r="132" customHeight="1" spans="1:8">
      <c r="A132" s="2">
        <v>45226</v>
      </c>
      <c r="B132" s="1">
        <v>86.550003</v>
      </c>
      <c r="C132" s="1">
        <v>87.5</v>
      </c>
      <c r="D132" s="1">
        <v>86.550003</v>
      </c>
      <c r="E132" s="1">
        <v>86.900002</v>
      </c>
      <c r="F132" s="1">
        <v>82.679504</v>
      </c>
      <c r="G132" s="1">
        <v>6454064</v>
      </c>
      <c r="H132">
        <f t="shared" si="2"/>
        <v>0.00808791667573768</v>
      </c>
    </row>
    <row r="133" customHeight="1" spans="1:8">
      <c r="A133" s="2">
        <v>45229</v>
      </c>
      <c r="B133" s="1">
        <v>87.449997</v>
      </c>
      <c r="C133" s="1">
        <v>88.599998</v>
      </c>
      <c r="D133" s="1">
        <v>86.75</v>
      </c>
      <c r="E133" s="1">
        <v>88.25</v>
      </c>
      <c r="F133" s="1">
        <v>83.963936</v>
      </c>
      <c r="G133" s="1">
        <v>10175983</v>
      </c>
      <c r="H133">
        <f t="shared" si="2"/>
        <v>0.0154156375568781</v>
      </c>
    </row>
    <row r="134" customHeight="1" spans="1:8">
      <c r="A134" s="2">
        <v>45230</v>
      </c>
      <c r="B134" s="1">
        <v>89</v>
      </c>
      <c r="C134" s="1">
        <v>90</v>
      </c>
      <c r="D134" s="1">
        <v>87.650002</v>
      </c>
      <c r="E134" s="1">
        <v>89.699997</v>
      </c>
      <c r="F134" s="1">
        <v>85.343513</v>
      </c>
      <c r="G134" s="1">
        <v>29025469</v>
      </c>
      <c r="H134">
        <f t="shared" si="2"/>
        <v>0.0162970683453253</v>
      </c>
    </row>
    <row r="135" customHeight="1" spans="1:8">
      <c r="A135" s="2">
        <v>45231</v>
      </c>
      <c r="B135" s="1">
        <v>92</v>
      </c>
      <c r="C135" s="1">
        <v>93</v>
      </c>
      <c r="D135" s="1">
        <v>90.449997</v>
      </c>
      <c r="E135" s="1">
        <v>92.449997</v>
      </c>
      <c r="F135" s="1">
        <v>87.959953</v>
      </c>
      <c r="G135" s="1">
        <v>54027867</v>
      </c>
      <c r="H135">
        <f t="shared" si="2"/>
        <v>0.0301971896872672</v>
      </c>
    </row>
    <row r="136" customHeight="1" spans="1:8">
      <c r="A136" s="2">
        <v>45232</v>
      </c>
      <c r="B136" s="1">
        <v>93.849998</v>
      </c>
      <c r="C136" s="1">
        <v>96.5</v>
      </c>
      <c r="D136" s="1">
        <v>93.300003</v>
      </c>
      <c r="E136" s="1">
        <v>95.050003</v>
      </c>
      <c r="F136" s="1">
        <v>90.433685</v>
      </c>
      <c r="G136" s="1">
        <v>63995437</v>
      </c>
      <c r="H136">
        <f t="shared" si="2"/>
        <v>0.0277351883206993</v>
      </c>
    </row>
    <row r="137" customHeight="1" spans="1:8">
      <c r="A137" s="2">
        <v>45233</v>
      </c>
      <c r="B137" s="1">
        <v>96.5</v>
      </c>
      <c r="C137" s="1">
        <v>96.75</v>
      </c>
      <c r="D137" s="1">
        <v>95.400002</v>
      </c>
      <c r="E137" s="1">
        <v>95.900002</v>
      </c>
      <c r="F137" s="1">
        <v>91.242401</v>
      </c>
      <c r="G137" s="1">
        <v>34490201</v>
      </c>
      <c r="H137">
        <f t="shared" si="2"/>
        <v>0.00890289260924526</v>
      </c>
    </row>
    <row r="138" customHeight="1" spans="1:8">
      <c r="A138" s="2">
        <v>45236</v>
      </c>
      <c r="B138" s="1">
        <v>97</v>
      </c>
      <c r="C138" s="1">
        <v>100.5</v>
      </c>
      <c r="D138" s="1">
        <v>96.599998</v>
      </c>
      <c r="E138" s="1">
        <v>99</v>
      </c>
      <c r="F138" s="1">
        <v>94.191841</v>
      </c>
      <c r="G138" s="1">
        <v>63500708</v>
      </c>
      <c r="H138">
        <f t="shared" si="2"/>
        <v>0.0318138519604594</v>
      </c>
    </row>
    <row r="139" customHeight="1" spans="1:8">
      <c r="A139" s="2">
        <v>45237</v>
      </c>
      <c r="B139" s="1">
        <v>100</v>
      </c>
      <c r="C139" s="1">
        <v>104.300003</v>
      </c>
      <c r="D139" s="1">
        <v>98.75</v>
      </c>
      <c r="E139" s="1">
        <v>104.050003</v>
      </c>
      <c r="F139" s="1">
        <v>98.996574</v>
      </c>
      <c r="G139" s="1">
        <v>79534919</v>
      </c>
      <c r="H139">
        <f t="shared" si="2"/>
        <v>0.0497516792321469</v>
      </c>
    </row>
    <row r="140" customHeight="1" spans="1:8">
      <c r="A140" s="2">
        <v>45238</v>
      </c>
      <c r="B140" s="1">
        <v>105.400002</v>
      </c>
      <c r="C140" s="1">
        <v>106.900002</v>
      </c>
      <c r="D140" s="1">
        <v>103.050003</v>
      </c>
      <c r="E140" s="1">
        <v>103.449997</v>
      </c>
      <c r="F140" s="1">
        <v>98.425713</v>
      </c>
      <c r="G140" s="1">
        <v>69412828</v>
      </c>
      <c r="H140">
        <f t="shared" si="2"/>
        <v>-0.00578316257712923</v>
      </c>
    </row>
    <row r="141" customHeight="1" spans="1:8">
      <c r="A141" s="2">
        <v>45239</v>
      </c>
      <c r="B141" s="1">
        <v>104.099998</v>
      </c>
      <c r="C141" s="1">
        <v>104.5</v>
      </c>
      <c r="D141" s="1">
        <v>102.5</v>
      </c>
      <c r="E141" s="1">
        <v>102.949997</v>
      </c>
      <c r="F141" s="1">
        <v>97.949997</v>
      </c>
      <c r="G141" s="1">
        <v>32091128</v>
      </c>
      <c r="H141">
        <f t="shared" si="2"/>
        <v>-0.00484496713537317</v>
      </c>
    </row>
    <row r="142" customHeight="1" spans="1:8">
      <c r="A142" s="2">
        <v>45240</v>
      </c>
      <c r="B142" s="1">
        <v>97.849998</v>
      </c>
      <c r="C142" s="1">
        <v>98.849998</v>
      </c>
      <c r="D142" s="1">
        <v>97.400002</v>
      </c>
      <c r="E142" s="1">
        <v>98.050003</v>
      </c>
      <c r="F142" s="1">
        <v>98.050003</v>
      </c>
      <c r="G142" s="1">
        <v>28403392</v>
      </c>
      <c r="H142">
        <f t="shared" si="2"/>
        <v>0.00102046947631139</v>
      </c>
    </row>
    <row r="143" customHeight="1" spans="1:8">
      <c r="A143" s="2">
        <v>45243</v>
      </c>
      <c r="B143" s="1">
        <v>98.300003</v>
      </c>
      <c r="C143" s="1">
        <v>99.25</v>
      </c>
      <c r="D143" s="1">
        <v>97.550003</v>
      </c>
      <c r="E143" s="1">
        <v>99</v>
      </c>
      <c r="F143" s="1">
        <v>99</v>
      </c>
      <c r="G143" s="1">
        <v>23502134</v>
      </c>
      <c r="H143">
        <f t="shared" si="2"/>
        <v>0.00964226689560068</v>
      </c>
    </row>
    <row r="144" customHeight="1" spans="1:8">
      <c r="A144" s="2">
        <v>45245</v>
      </c>
      <c r="B144" s="1">
        <v>100</v>
      </c>
      <c r="C144" s="1">
        <v>102</v>
      </c>
      <c r="D144" s="1">
        <v>99.150002</v>
      </c>
      <c r="E144" s="1">
        <v>101.699997</v>
      </c>
      <c r="F144" s="1">
        <v>101.699997</v>
      </c>
      <c r="G144" s="1">
        <v>35721107</v>
      </c>
      <c r="H144">
        <f t="shared" si="2"/>
        <v>0.0269074234213989</v>
      </c>
    </row>
    <row r="145" customHeight="1" spans="1:8">
      <c r="A145" s="2">
        <v>45246</v>
      </c>
      <c r="B145" s="1">
        <v>102</v>
      </c>
      <c r="C145" s="1">
        <v>105.150002</v>
      </c>
      <c r="D145" s="1">
        <v>101.699997</v>
      </c>
      <c r="E145" s="1">
        <v>104.099998</v>
      </c>
      <c r="F145" s="1">
        <v>104.099998</v>
      </c>
      <c r="G145" s="1">
        <v>43421272</v>
      </c>
      <c r="H145">
        <f t="shared" si="2"/>
        <v>0.0233246828526385</v>
      </c>
    </row>
    <row r="146" customHeight="1" spans="1:8">
      <c r="A146" s="2">
        <v>45247</v>
      </c>
      <c r="B146" s="1">
        <v>105</v>
      </c>
      <c r="C146" s="1">
        <v>106.300003</v>
      </c>
      <c r="D146" s="1">
        <v>101.5</v>
      </c>
      <c r="E146" s="1">
        <v>102.699997</v>
      </c>
      <c r="F146" s="1">
        <v>102.699997</v>
      </c>
      <c r="G146" s="1">
        <v>50796419</v>
      </c>
      <c r="H146">
        <f t="shared" si="2"/>
        <v>-0.01353986868541</v>
      </c>
    </row>
    <row r="147" customHeight="1" spans="1:8">
      <c r="A147" s="2">
        <v>45250</v>
      </c>
      <c r="B147" s="1">
        <v>103</v>
      </c>
      <c r="C147" s="1">
        <v>103.949997</v>
      </c>
      <c r="D147" s="1">
        <v>102</v>
      </c>
      <c r="E147" s="1">
        <v>102.849998</v>
      </c>
      <c r="F147" s="1">
        <v>102.849998</v>
      </c>
      <c r="G147" s="1">
        <v>16980763</v>
      </c>
      <c r="H147">
        <f t="shared" si="2"/>
        <v>0.00145950892995419</v>
      </c>
    </row>
    <row r="148" customHeight="1" spans="1:8">
      <c r="A148" s="2">
        <v>45251</v>
      </c>
      <c r="B148" s="1">
        <v>103</v>
      </c>
      <c r="C148" s="1">
        <v>103.199997</v>
      </c>
      <c r="D148" s="1">
        <v>100.849998</v>
      </c>
      <c r="E148" s="1">
        <v>101.050003</v>
      </c>
      <c r="F148" s="1">
        <v>101.050003</v>
      </c>
      <c r="G148" s="1">
        <v>20429383</v>
      </c>
      <c r="H148">
        <f t="shared" si="2"/>
        <v>-0.0176561231152684</v>
      </c>
    </row>
    <row r="149" customHeight="1" spans="1:8">
      <c r="A149" s="2">
        <v>45252</v>
      </c>
      <c r="B149" s="1">
        <v>101</v>
      </c>
      <c r="C149" s="1">
        <v>102.699997</v>
      </c>
      <c r="D149" s="1">
        <v>100.349998</v>
      </c>
      <c r="E149" s="1">
        <v>101.25</v>
      </c>
      <c r="F149" s="1">
        <v>101.25</v>
      </c>
      <c r="G149" s="1">
        <v>16652996</v>
      </c>
      <c r="H149">
        <f t="shared" si="2"/>
        <v>0.00197723244874581</v>
      </c>
    </row>
    <row r="150" customHeight="1" spans="1:8">
      <c r="A150" s="2">
        <v>45253</v>
      </c>
      <c r="B150" s="1">
        <v>102</v>
      </c>
      <c r="C150" s="1">
        <v>104.199997</v>
      </c>
      <c r="D150" s="1">
        <v>100.75</v>
      </c>
      <c r="E150" s="1">
        <v>103.800003</v>
      </c>
      <c r="F150" s="1">
        <v>103.800003</v>
      </c>
      <c r="G150" s="1">
        <v>18589035</v>
      </c>
      <c r="H150">
        <f t="shared" si="2"/>
        <v>0.0248732936468735</v>
      </c>
    </row>
    <row r="151" customHeight="1" spans="1:8">
      <c r="A151" s="2">
        <v>45254</v>
      </c>
      <c r="B151" s="1">
        <v>104.099998</v>
      </c>
      <c r="C151" s="1">
        <v>105.300003</v>
      </c>
      <c r="D151" s="1">
        <v>103</v>
      </c>
      <c r="E151" s="1">
        <v>103.449997</v>
      </c>
      <c r="F151" s="1">
        <v>103.449997</v>
      </c>
      <c r="G151" s="1">
        <v>26009963</v>
      </c>
      <c r="H151">
        <f t="shared" si="2"/>
        <v>-0.00337762444148705</v>
      </c>
    </row>
    <row r="152" customHeight="1" spans="1:8">
      <c r="A152" s="2">
        <v>45258</v>
      </c>
      <c r="B152" s="1">
        <v>104.699997</v>
      </c>
      <c r="C152" s="1">
        <v>108.599998</v>
      </c>
      <c r="D152" s="1">
        <v>104.099998</v>
      </c>
      <c r="E152" s="1">
        <v>108.199997</v>
      </c>
      <c r="F152" s="1">
        <v>108.199997</v>
      </c>
      <c r="G152" s="1">
        <v>61127565</v>
      </c>
      <c r="H152">
        <f t="shared" si="2"/>
        <v>0.0448929634939134</v>
      </c>
    </row>
    <row r="153" customHeight="1" spans="1:8">
      <c r="A153" s="2">
        <v>45259</v>
      </c>
      <c r="B153" s="1">
        <v>108.699997</v>
      </c>
      <c r="C153" s="1">
        <v>109.75</v>
      </c>
      <c r="D153" s="1">
        <v>107.449997</v>
      </c>
      <c r="E153" s="1">
        <v>108.550003</v>
      </c>
      <c r="F153" s="1">
        <v>108.550003</v>
      </c>
      <c r="G153" s="1">
        <v>36828919</v>
      </c>
      <c r="H153">
        <f t="shared" si="2"/>
        <v>0.00322958527538604</v>
      </c>
    </row>
    <row r="154" customHeight="1" spans="1:8">
      <c r="A154" s="2">
        <v>45260</v>
      </c>
      <c r="B154" s="1">
        <v>108.550003</v>
      </c>
      <c r="C154" s="1">
        <v>112.5</v>
      </c>
      <c r="D154" s="1">
        <v>107.099998</v>
      </c>
      <c r="E154" s="1">
        <v>111.75</v>
      </c>
      <c r="F154" s="1">
        <v>111.75</v>
      </c>
      <c r="G154" s="1">
        <v>46269884</v>
      </c>
      <c r="H154">
        <f t="shared" si="2"/>
        <v>0.0290533095323442</v>
      </c>
    </row>
    <row r="155" customHeight="1" spans="1:8">
      <c r="A155" s="2">
        <v>45261</v>
      </c>
      <c r="B155" s="1">
        <v>112.849998</v>
      </c>
      <c r="C155" s="1">
        <v>113.949997</v>
      </c>
      <c r="D155" s="1">
        <v>110.599998</v>
      </c>
      <c r="E155" s="1">
        <v>111.25</v>
      </c>
      <c r="F155" s="1">
        <v>111.25</v>
      </c>
      <c r="G155" s="1">
        <v>24131009</v>
      </c>
      <c r="H155">
        <f t="shared" si="2"/>
        <v>-0.00448431244732858</v>
      </c>
    </row>
    <row r="156" customHeight="1" spans="1:8">
      <c r="A156" s="2">
        <v>45264</v>
      </c>
      <c r="B156" s="1">
        <v>114.5</v>
      </c>
      <c r="C156" s="1">
        <v>118.150002</v>
      </c>
      <c r="D156" s="1">
        <v>113.099998</v>
      </c>
      <c r="E156" s="1">
        <v>115.900002</v>
      </c>
      <c r="F156" s="1">
        <v>115.900002</v>
      </c>
      <c r="G156" s="1">
        <v>50645500</v>
      </c>
      <c r="H156">
        <f t="shared" si="2"/>
        <v>0.0409478465556117</v>
      </c>
    </row>
    <row r="157" customHeight="1" spans="1:8">
      <c r="A157" s="2">
        <v>45265</v>
      </c>
      <c r="B157" s="1">
        <v>120</v>
      </c>
      <c r="C157" s="1">
        <v>120</v>
      </c>
      <c r="D157" s="1">
        <v>115.599998</v>
      </c>
      <c r="E157" s="1">
        <v>117.699997</v>
      </c>
      <c r="F157" s="1">
        <v>117.699997</v>
      </c>
      <c r="G157" s="1">
        <v>47272168</v>
      </c>
      <c r="H157">
        <f t="shared" si="2"/>
        <v>0.0154112211757392</v>
      </c>
    </row>
    <row r="158" customHeight="1" spans="1:8">
      <c r="A158" s="2">
        <v>45266</v>
      </c>
      <c r="B158" s="1">
        <v>118.800003</v>
      </c>
      <c r="C158" s="1">
        <v>119.949997</v>
      </c>
      <c r="D158" s="1">
        <v>117.400002</v>
      </c>
      <c r="E158" s="1">
        <v>119.300003</v>
      </c>
      <c r="F158" s="1">
        <v>119.300003</v>
      </c>
      <c r="G158" s="1">
        <v>31094949</v>
      </c>
      <c r="H158">
        <f t="shared" si="2"/>
        <v>0.0135023654728588</v>
      </c>
    </row>
    <row r="159" customHeight="1" spans="1:8">
      <c r="A159" s="2">
        <v>45267</v>
      </c>
      <c r="B159" s="1">
        <v>120.300003</v>
      </c>
      <c r="C159" s="1">
        <v>122.5</v>
      </c>
      <c r="D159" s="1">
        <v>119.550003</v>
      </c>
      <c r="E159" s="1">
        <v>121.349998</v>
      </c>
      <c r="F159" s="1">
        <v>121.349998</v>
      </c>
      <c r="G159" s="1">
        <v>38173544</v>
      </c>
      <c r="H159">
        <f t="shared" si="2"/>
        <v>0.0170375614407986</v>
      </c>
    </row>
    <row r="160" customHeight="1" spans="1:8">
      <c r="A160" s="2">
        <v>45268</v>
      </c>
      <c r="B160" s="1">
        <v>122.150002</v>
      </c>
      <c r="C160" s="1">
        <v>122.449997</v>
      </c>
      <c r="D160" s="1">
        <v>117.349998</v>
      </c>
      <c r="E160" s="1">
        <v>118.800003</v>
      </c>
      <c r="F160" s="1">
        <v>118.800003</v>
      </c>
      <c r="G160" s="1">
        <v>22610433</v>
      </c>
      <c r="H160">
        <f t="shared" si="2"/>
        <v>-0.0212374835102881</v>
      </c>
    </row>
    <row r="161" customHeight="1" spans="1:8">
      <c r="A161" s="2">
        <v>45271</v>
      </c>
      <c r="B161" s="1">
        <v>119.900002</v>
      </c>
      <c r="C161" s="1">
        <v>121</v>
      </c>
      <c r="D161" s="1">
        <v>116.599998</v>
      </c>
      <c r="E161" s="1">
        <v>117.5</v>
      </c>
      <c r="F161" s="1">
        <v>117.5</v>
      </c>
      <c r="G161" s="1">
        <v>28917089</v>
      </c>
      <c r="H161">
        <f t="shared" si="2"/>
        <v>-0.0110030985968559</v>
      </c>
    </row>
    <row r="162" customHeight="1" spans="1:8">
      <c r="A162" s="2">
        <v>45272</v>
      </c>
      <c r="B162" s="1">
        <v>118</v>
      </c>
      <c r="C162" s="1">
        <v>118.900002</v>
      </c>
      <c r="D162" s="1">
        <v>116.900002</v>
      </c>
      <c r="E162" s="1">
        <v>117.550003</v>
      </c>
      <c r="F162" s="1">
        <v>117.550003</v>
      </c>
      <c r="G162" s="1">
        <v>15735665</v>
      </c>
      <c r="H162">
        <f t="shared" si="2"/>
        <v>0.00042546692291951</v>
      </c>
    </row>
    <row r="163" customHeight="1" spans="1:8">
      <c r="A163" s="2">
        <v>45273</v>
      </c>
      <c r="B163" s="1">
        <v>118.5</v>
      </c>
      <c r="C163" s="1">
        <v>119.849998</v>
      </c>
      <c r="D163" s="1">
        <v>118.050003</v>
      </c>
      <c r="E163" s="1">
        <v>119.650002</v>
      </c>
      <c r="F163" s="1">
        <v>119.650002</v>
      </c>
      <c r="G163" s="1">
        <v>23660687</v>
      </c>
      <c r="H163">
        <f t="shared" si="2"/>
        <v>0.0177070305626692</v>
      </c>
    </row>
    <row r="164" customHeight="1" spans="1:8">
      <c r="A164" s="2">
        <v>45274</v>
      </c>
      <c r="B164" s="1">
        <v>120.5</v>
      </c>
      <c r="C164" s="1">
        <v>120.5</v>
      </c>
      <c r="D164" s="1">
        <v>119.349998</v>
      </c>
      <c r="E164" s="1">
        <v>120.099998</v>
      </c>
      <c r="F164" s="1">
        <v>120.099998</v>
      </c>
      <c r="G164" s="1">
        <v>20038925</v>
      </c>
      <c r="H164">
        <f t="shared" si="2"/>
        <v>0.00375388136334621</v>
      </c>
    </row>
    <row r="165" customHeight="1" spans="1:8">
      <c r="A165" s="2">
        <v>45275</v>
      </c>
      <c r="B165" s="1">
        <v>120.300003</v>
      </c>
      <c r="C165" s="1">
        <v>124.949997</v>
      </c>
      <c r="D165" s="1">
        <v>119.650002</v>
      </c>
      <c r="E165" s="1">
        <v>123.800003</v>
      </c>
      <c r="F165" s="1">
        <v>123.800003</v>
      </c>
      <c r="G165" s="1">
        <v>43200717</v>
      </c>
      <c r="H165">
        <f t="shared" si="2"/>
        <v>0.0303426720499804</v>
      </c>
    </row>
    <row r="166" customHeight="1" spans="1:8">
      <c r="A166" s="2">
        <v>45278</v>
      </c>
      <c r="B166" s="1">
        <v>124.449997</v>
      </c>
      <c r="C166" s="1">
        <v>125.800003</v>
      </c>
      <c r="D166" s="1">
        <v>123.199997</v>
      </c>
      <c r="E166" s="1">
        <v>124.349998</v>
      </c>
      <c r="F166" s="1">
        <v>124.349998</v>
      </c>
      <c r="G166" s="1">
        <v>19345644</v>
      </c>
      <c r="H166">
        <f t="shared" si="2"/>
        <v>0.00443276968264985</v>
      </c>
    </row>
    <row r="167" customHeight="1" spans="1:8">
      <c r="A167" s="2">
        <v>45279</v>
      </c>
      <c r="B167" s="1">
        <v>125</v>
      </c>
      <c r="C167" s="1">
        <v>125.949997</v>
      </c>
      <c r="D167" s="1">
        <v>124.199997</v>
      </c>
      <c r="E167" s="1">
        <v>124.699997</v>
      </c>
      <c r="F167" s="1">
        <v>124.699997</v>
      </c>
      <c r="G167" s="1">
        <v>22074723</v>
      </c>
      <c r="H167">
        <f t="shared" si="2"/>
        <v>0.00281067446247316</v>
      </c>
    </row>
    <row r="168" customHeight="1" spans="1:8">
      <c r="A168" s="2">
        <v>45280</v>
      </c>
      <c r="B168" s="1">
        <v>125.599998</v>
      </c>
      <c r="C168" s="1">
        <v>126.400002</v>
      </c>
      <c r="D168" s="1">
        <v>119</v>
      </c>
      <c r="E168" s="1">
        <v>120.050003</v>
      </c>
      <c r="F168" s="1">
        <v>120.050003</v>
      </c>
      <c r="G168" s="1">
        <v>27660494</v>
      </c>
      <c r="H168">
        <f t="shared" si="2"/>
        <v>-0.0380024809714023</v>
      </c>
    </row>
    <row r="169" customHeight="1" spans="1:8">
      <c r="A169" s="2">
        <v>45281</v>
      </c>
      <c r="B169" s="1">
        <v>118</v>
      </c>
      <c r="C169" s="1">
        <v>124.5</v>
      </c>
      <c r="D169" s="1">
        <v>117.349998</v>
      </c>
      <c r="E169" s="1">
        <v>124.150002</v>
      </c>
      <c r="F169" s="1">
        <v>124.150002</v>
      </c>
      <c r="G169" s="1">
        <v>20805929</v>
      </c>
      <c r="H169">
        <f t="shared" si="2"/>
        <v>0.0335821804068708</v>
      </c>
    </row>
    <row r="170" customHeight="1" spans="1:8">
      <c r="A170" s="2">
        <v>45282</v>
      </c>
      <c r="B170" s="1">
        <v>124.25</v>
      </c>
      <c r="C170" s="1">
        <v>125</v>
      </c>
      <c r="D170" s="1">
        <v>122.099998</v>
      </c>
      <c r="E170" s="1">
        <v>123.699997</v>
      </c>
      <c r="F170" s="1">
        <v>123.699997</v>
      </c>
      <c r="G170" s="1">
        <v>12915880</v>
      </c>
      <c r="H170">
        <f t="shared" si="2"/>
        <v>-0.00363127291750167</v>
      </c>
    </row>
    <row r="171" customHeight="1" spans="1:8">
      <c r="A171" s="2">
        <v>45286</v>
      </c>
      <c r="B171" s="1">
        <v>123.900002</v>
      </c>
      <c r="C171" s="1">
        <v>128.5</v>
      </c>
      <c r="D171" s="1">
        <v>123.599998</v>
      </c>
      <c r="E171" s="1">
        <v>128.050003</v>
      </c>
      <c r="F171" s="1">
        <v>128.050003</v>
      </c>
      <c r="G171" s="1">
        <v>30770511</v>
      </c>
      <c r="H171">
        <f t="shared" si="2"/>
        <v>0.0345615809276636</v>
      </c>
    </row>
    <row r="172" customHeight="1" spans="1:8">
      <c r="A172" s="2">
        <v>45287</v>
      </c>
      <c r="B172" s="1">
        <v>128.399994</v>
      </c>
      <c r="C172" s="1">
        <v>128.899994</v>
      </c>
      <c r="D172" s="1">
        <v>125.449997</v>
      </c>
      <c r="E172" s="1">
        <v>126.599998</v>
      </c>
      <c r="F172" s="1">
        <v>126.599998</v>
      </c>
      <c r="G172" s="1">
        <v>16455934</v>
      </c>
      <c r="H172">
        <f t="shared" si="2"/>
        <v>-0.0113883421615949</v>
      </c>
    </row>
    <row r="173" customHeight="1" spans="1:8">
      <c r="A173" s="2">
        <v>45288</v>
      </c>
      <c r="B173" s="1">
        <v>127</v>
      </c>
      <c r="C173" s="1">
        <v>133.949997</v>
      </c>
      <c r="D173" s="1">
        <v>126.5</v>
      </c>
      <c r="E173" s="1">
        <v>133.25</v>
      </c>
      <c r="F173" s="1">
        <v>133.25</v>
      </c>
      <c r="G173" s="1">
        <v>54672874</v>
      </c>
      <c r="H173">
        <f t="shared" si="2"/>
        <v>0.0511945691336666</v>
      </c>
    </row>
    <row r="174" customHeight="1" spans="1:8">
      <c r="A174" s="2">
        <v>45289</v>
      </c>
      <c r="B174" s="1">
        <v>129.699997</v>
      </c>
      <c r="C174" s="1">
        <v>132.050003</v>
      </c>
      <c r="D174" s="1">
        <v>128.300003</v>
      </c>
      <c r="E174" s="1">
        <v>129.850006</v>
      </c>
      <c r="F174" s="1">
        <v>129.850006</v>
      </c>
      <c r="G174" s="1">
        <v>30650133</v>
      </c>
      <c r="H174">
        <f t="shared" si="2"/>
        <v>-0.0258470787300354</v>
      </c>
    </row>
    <row r="175" customHeight="1" spans="1:8">
      <c r="A175" s="2">
        <v>45292</v>
      </c>
      <c r="B175" s="1">
        <v>132.100006</v>
      </c>
      <c r="C175" s="1">
        <v>132.5</v>
      </c>
      <c r="D175" s="1">
        <v>130</v>
      </c>
      <c r="E175" s="1">
        <v>130.300003</v>
      </c>
      <c r="F175" s="1">
        <v>130.300003</v>
      </c>
      <c r="G175" s="1">
        <v>18629028</v>
      </c>
      <c r="H175">
        <f t="shared" si="2"/>
        <v>0.00345952283867198</v>
      </c>
    </row>
    <row r="176" customHeight="1" spans="1:8">
      <c r="A176" s="2">
        <v>45293</v>
      </c>
      <c r="B176" s="1">
        <v>131</v>
      </c>
      <c r="C176" s="1">
        <v>131.449997</v>
      </c>
      <c r="D176" s="1">
        <v>128.600006</v>
      </c>
      <c r="E176" s="1">
        <v>130.550003</v>
      </c>
      <c r="F176" s="1">
        <v>130.550003</v>
      </c>
      <c r="G176" s="1">
        <v>17271309</v>
      </c>
      <c r="H176">
        <f t="shared" si="2"/>
        <v>0.00191681097024841</v>
      </c>
    </row>
    <row r="177" customHeight="1" spans="1:8">
      <c r="A177" s="2">
        <v>45294</v>
      </c>
      <c r="B177" s="1">
        <v>130.550003</v>
      </c>
      <c r="C177" s="1">
        <v>133.850006</v>
      </c>
      <c r="D177" s="1">
        <v>130.300003</v>
      </c>
      <c r="E177" s="1">
        <v>132.699997</v>
      </c>
      <c r="F177" s="1">
        <v>132.699997</v>
      </c>
      <c r="G177" s="1">
        <v>24221613</v>
      </c>
      <c r="H177">
        <f t="shared" si="2"/>
        <v>0.0163346006059376</v>
      </c>
    </row>
    <row r="178" customHeight="1" spans="1:8">
      <c r="A178" s="2">
        <v>45295</v>
      </c>
      <c r="B178" s="1">
        <v>132</v>
      </c>
      <c r="C178" s="1">
        <v>132</v>
      </c>
      <c r="D178" s="1">
        <v>128.800003</v>
      </c>
      <c r="E178" s="1">
        <v>131.199997</v>
      </c>
      <c r="F178" s="1">
        <v>131.199997</v>
      </c>
      <c r="G178" s="1">
        <v>23880980</v>
      </c>
      <c r="H178">
        <f t="shared" si="2"/>
        <v>-0.0113680650866418</v>
      </c>
    </row>
    <row r="179" customHeight="1" spans="1:8">
      <c r="A179" s="2">
        <v>45296</v>
      </c>
      <c r="B179" s="1">
        <v>132.800003</v>
      </c>
      <c r="C179" s="1">
        <v>134.600006</v>
      </c>
      <c r="D179" s="1">
        <v>131.550003</v>
      </c>
      <c r="E179" s="1">
        <v>132.699997</v>
      </c>
      <c r="F179" s="1">
        <v>132.699997</v>
      </c>
      <c r="G179" s="1">
        <v>21903222</v>
      </c>
      <c r="H179">
        <f t="shared" si="2"/>
        <v>0.0113680650866417</v>
      </c>
    </row>
    <row r="180" customHeight="1" spans="1:8">
      <c r="A180" s="2">
        <v>45299</v>
      </c>
      <c r="B180" s="1">
        <v>134</v>
      </c>
      <c r="C180" s="1">
        <v>136.100006</v>
      </c>
      <c r="D180" s="1">
        <v>132.25</v>
      </c>
      <c r="E180" s="1">
        <v>132.649994</v>
      </c>
      <c r="F180" s="1">
        <v>132.649994</v>
      </c>
      <c r="G180" s="1">
        <v>26199907</v>
      </c>
      <c r="H180">
        <f t="shared" si="2"/>
        <v>-0.000376883378841956</v>
      </c>
    </row>
    <row r="181" customHeight="1" spans="1:8">
      <c r="A181" s="2">
        <v>45300</v>
      </c>
      <c r="B181" s="1">
        <v>134.899994</v>
      </c>
      <c r="C181" s="1">
        <v>134.899994</v>
      </c>
      <c r="D181" s="1">
        <v>131.550003</v>
      </c>
      <c r="E181" s="1">
        <v>131.899994</v>
      </c>
      <c r="F181" s="1">
        <v>131.899994</v>
      </c>
      <c r="G181" s="1">
        <v>15051378</v>
      </c>
      <c r="H181">
        <f t="shared" si="2"/>
        <v>-0.00567002111767357</v>
      </c>
    </row>
    <row r="182" customHeight="1" spans="1:8">
      <c r="A182" s="2">
        <v>45301</v>
      </c>
      <c r="B182" s="1">
        <v>130.949997</v>
      </c>
      <c r="C182" s="1">
        <v>131</v>
      </c>
      <c r="D182" s="1">
        <v>128.5</v>
      </c>
      <c r="E182" s="1">
        <v>130.550003</v>
      </c>
      <c r="F182" s="1">
        <v>130.550003</v>
      </c>
      <c r="G182" s="1">
        <v>17547639</v>
      </c>
      <c r="H182">
        <f t="shared" si="2"/>
        <v>-0.0102876961094221</v>
      </c>
    </row>
    <row r="183" customHeight="1" spans="1:8">
      <c r="A183" s="2">
        <v>45302</v>
      </c>
      <c r="B183" s="1">
        <v>131.350006</v>
      </c>
      <c r="C183" s="1">
        <v>133.899994</v>
      </c>
      <c r="D183" s="1">
        <v>131.100006</v>
      </c>
      <c r="E183" s="1">
        <v>133.25</v>
      </c>
      <c r="F183" s="1">
        <v>133.25</v>
      </c>
      <c r="G183" s="1">
        <v>21653666</v>
      </c>
      <c r="H183">
        <f t="shared" si="2"/>
        <v>0.0204707449211151</v>
      </c>
    </row>
    <row r="184" customHeight="1" spans="1:8">
      <c r="A184" s="2">
        <v>45303</v>
      </c>
      <c r="B184" s="1">
        <v>133.449997</v>
      </c>
      <c r="C184" s="1">
        <v>135.850006</v>
      </c>
      <c r="D184" s="1">
        <v>132.75</v>
      </c>
      <c r="E184" s="1">
        <v>135.300003</v>
      </c>
      <c r="F184" s="1">
        <v>135.300003</v>
      </c>
      <c r="G184" s="1">
        <v>24471509</v>
      </c>
      <c r="H184">
        <f t="shared" si="2"/>
        <v>0.0152674943037371</v>
      </c>
    </row>
    <row r="185" customHeight="1" spans="1:8">
      <c r="A185" s="2">
        <v>45306</v>
      </c>
      <c r="B185" s="1">
        <v>136.449997</v>
      </c>
      <c r="C185" s="1">
        <v>138</v>
      </c>
      <c r="D185" s="1">
        <v>135.199997</v>
      </c>
      <c r="E185" s="1">
        <v>137.649994</v>
      </c>
      <c r="F185" s="1">
        <v>137.649994</v>
      </c>
      <c r="G185" s="1">
        <v>22824583</v>
      </c>
      <c r="H185">
        <f t="shared" si="2"/>
        <v>0.017219630650112</v>
      </c>
    </row>
    <row r="186" customHeight="1" spans="1:8">
      <c r="A186" s="2">
        <v>45307</v>
      </c>
      <c r="B186" s="1">
        <v>138.25</v>
      </c>
      <c r="C186" s="1">
        <v>144.350006</v>
      </c>
      <c r="D186" s="1">
        <v>137.5</v>
      </c>
      <c r="E186" s="1">
        <v>143.600006</v>
      </c>
      <c r="F186" s="1">
        <v>143.600006</v>
      </c>
      <c r="G186" s="1">
        <v>54350562</v>
      </c>
      <c r="H186">
        <f t="shared" si="2"/>
        <v>0.0423175103970497</v>
      </c>
    </row>
    <row r="187" customHeight="1" spans="1:8">
      <c r="A187" s="2">
        <v>45308</v>
      </c>
      <c r="B187" s="1">
        <v>143</v>
      </c>
      <c r="C187" s="1">
        <v>145.399994</v>
      </c>
      <c r="D187" s="1">
        <v>141.550003</v>
      </c>
      <c r="E187" s="1">
        <v>144.100006</v>
      </c>
      <c r="F187" s="1">
        <v>144.100006</v>
      </c>
      <c r="G187" s="1">
        <v>43031636</v>
      </c>
      <c r="H187">
        <f t="shared" si="2"/>
        <v>0.00347584624637438</v>
      </c>
    </row>
    <row r="188" customHeight="1" spans="1:8">
      <c r="A188" s="2">
        <v>45309</v>
      </c>
      <c r="B188" s="1">
        <v>143.800003</v>
      </c>
      <c r="C188" s="1">
        <v>145.649994</v>
      </c>
      <c r="D188" s="1">
        <v>139.899994</v>
      </c>
      <c r="E188" s="1">
        <v>144.5</v>
      </c>
      <c r="F188" s="1">
        <v>144.5</v>
      </c>
      <c r="G188" s="1">
        <v>26958686</v>
      </c>
      <c r="H188">
        <f t="shared" si="2"/>
        <v>0.00277196290925965</v>
      </c>
    </row>
    <row r="189" customHeight="1" spans="1:8">
      <c r="A189" s="2">
        <v>45310</v>
      </c>
      <c r="B189" s="1">
        <v>145.100006</v>
      </c>
      <c r="C189" s="1">
        <v>149.300003</v>
      </c>
      <c r="D189" s="1">
        <v>143.800003</v>
      </c>
      <c r="E189" s="1">
        <v>148.649994</v>
      </c>
      <c r="F189" s="1">
        <v>148.649994</v>
      </c>
      <c r="G189" s="1">
        <v>23970656</v>
      </c>
      <c r="H189">
        <f t="shared" si="2"/>
        <v>0.0283150015283496</v>
      </c>
    </row>
    <row r="190" customHeight="1" spans="1:8">
      <c r="A190" s="2">
        <v>45314</v>
      </c>
      <c r="B190" s="1">
        <v>151.5</v>
      </c>
      <c r="C190" s="1">
        <v>151.800003</v>
      </c>
      <c r="D190" s="1">
        <v>137.850006</v>
      </c>
      <c r="E190" s="1">
        <v>138.949997</v>
      </c>
      <c r="F190" s="1">
        <v>138.949997</v>
      </c>
      <c r="G190" s="1">
        <v>38167576</v>
      </c>
      <c r="H190">
        <f t="shared" si="2"/>
        <v>-0.0674803744828242</v>
      </c>
    </row>
    <row r="191" customHeight="1" spans="1:8">
      <c r="A191" s="2">
        <v>45315</v>
      </c>
      <c r="B191" s="1">
        <v>138.949997</v>
      </c>
      <c r="C191" s="1">
        <v>145.25</v>
      </c>
      <c r="D191" s="1">
        <v>138.050003</v>
      </c>
      <c r="E191" s="1">
        <v>143.449997</v>
      </c>
      <c r="F191" s="1">
        <v>143.449997</v>
      </c>
      <c r="G191" s="1">
        <v>40122151</v>
      </c>
      <c r="H191">
        <f t="shared" si="2"/>
        <v>0.0318723869161512</v>
      </c>
    </row>
    <row r="192" customHeight="1" spans="1:8">
      <c r="A192" s="2">
        <v>45316</v>
      </c>
      <c r="B192" s="1">
        <v>145.899994</v>
      </c>
      <c r="C192" s="1">
        <v>145.899994</v>
      </c>
      <c r="D192" s="1">
        <v>142</v>
      </c>
      <c r="E192" s="1">
        <v>143.699997</v>
      </c>
      <c r="F192" s="1">
        <v>143.699997</v>
      </c>
      <c r="G192" s="1">
        <v>38252600</v>
      </c>
      <c r="H192">
        <f t="shared" si="2"/>
        <v>0.00174125069398898</v>
      </c>
    </row>
    <row r="193" customHeight="1" spans="1:8">
      <c r="A193" s="2">
        <v>45320</v>
      </c>
      <c r="B193" s="1">
        <v>143.699997</v>
      </c>
      <c r="C193" s="1">
        <v>148.399994</v>
      </c>
      <c r="D193" s="1">
        <v>143.5</v>
      </c>
      <c r="E193" s="1">
        <v>146.699997</v>
      </c>
      <c r="F193" s="1">
        <v>146.699997</v>
      </c>
      <c r="G193" s="1">
        <v>28420760</v>
      </c>
      <c r="H193">
        <f t="shared" si="2"/>
        <v>0.0206618924908857</v>
      </c>
    </row>
    <row r="194" customHeight="1" spans="1:8">
      <c r="A194" s="2">
        <v>45321</v>
      </c>
      <c r="B194" s="1">
        <v>148.399994</v>
      </c>
      <c r="C194" s="1">
        <v>152.199997</v>
      </c>
      <c r="D194" s="1">
        <v>146.5</v>
      </c>
      <c r="E194" s="1">
        <v>147.699997</v>
      </c>
      <c r="F194" s="1">
        <v>147.699997</v>
      </c>
      <c r="G194" s="1">
        <v>41378967</v>
      </c>
      <c r="H194">
        <f t="shared" si="2"/>
        <v>0.00679350452685365</v>
      </c>
    </row>
    <row r="195" customHeight="1" spans="1:8">
      <c r="A195" s="2">
        <v>45322</v>
      </c>
      <c r="B195" s="1">
        <v>147.800003</v>
      </c>
      <c r="C195" s="1">
        <v>150.100006</v>
      </c>
      <c r="D195" s="1">
        <v>146.100006</v>
      </c>
      <c r="E195" s="1">
        <v>146.949997</v>
      </c>
      <c r="F195" s="1">
        <v>146.949997</v>
      </c>
      <c r="G195" s="1">
        <v>27393172</v>
      </c>
      <c r="H195">
        <f t="shared" ref="H195:H247" si="3">LN(F195/F194)</f>
        <v>-0.00509079677607282</v>
      </c>
    </row>
    <row r="196" customHeight="1" spans="1:8">
      <c r="A196" s="2">
        <v>45323</v>
      </c>
      <c r="B196" s="1">
        <v>148.5</v>
      </c>
      <c r="C196" s="1">
        <v>150.699997</v>
      </c>
      <c r="D196" s="1">
        <v>147.050003</v>
      </c>
      <c r="E196" s="1">
        <v>149.75</v>
      </c>
      <c r="F196" s="1">
        <v>149.75</v>
      </c>
      <c r="G196" s="1">
        <v>27883335</v>
      </c>
      <c r="H196">
        <f t="shared" si="3"/>
        <v>0.0188748645457398</v>
      </c>
    </row>
    <row r="197" customHeight="1" spans="1:8">
      <c r="A197" s="2">
        <v>45324</v>
      </c>
      <c r="B197" s="1">
        <v>151.899994</v>
      </c>
      <c r="C197" s="1">
        <v>166.800003</v>
      </c>
      <c r="D197" s="1">
        <v>151.050003</v>
      </c>
      <c r="E197" s="1">
        <v>162.899994</v>
      </c>
      <c r="F197" s="1">
        <v>162.899994</v>
      </c>
      <c r="G197" s="1">
        <v>94675914</v>
      </c>
      <c r="H197">
        <f t="shared" si="3"/>
        <v>0.0841692417800274</v>
      </c>
    </row>
    <row r="198" customHeight="1" spans="1:8">
      <c r="A198" s="2">
        <v>45327</v>
      </c>
      <c r="B198" s="1">
        <v>167.949997</v>
      </c>
      <c r="C198" s="1">
        <v>177.199997</v>
      </c>
      <c r="D198" s="1">
        <v>164.699997</v>
      </c>
      <c r="E198" s="1">
        <v>173.949997</v>
      </c>
      <c r="F198" s="1">
        <v>173.949997</v>
      </c>
      <c r="G198" s="1">
        <v>101043319</v>
      </c>
      <c r="H198">
        <f t="shared" si="3"/>
        <v>0.0656314055760295</v>
      </c>
    </row>
    <row r="199" customHeight="1" spans="1:8">
      <c r="A199" s="2">
        <v>45328</v>
      </c>
      <c r="B199" s="1">
        <v>176.550003</v>
      </c>
      <c r="C199" s="1">
        <v>186</v>
      </c>
      <c r="D199" s="1">
        <v>171.350006</v>
      </c>
      <c r="E199" s="1">
        <v>184.5</v>
      </c>
      <c r="F199" s="1">
        <v>184.5</v>
      </c>
      <c r="G199" s="1">
        <v>97077698</v>
      </c>
      <c r="H199">
        <f t="shared" si="3"/>
        <v>0.0588815791289662</v>
      </c>
    </row>
    <row r="200" customHeight="1" spans="1:8">
      <c r="A200" s="2">
        <v>45329</v>
      </c>
      <c r="B200" s="1">
        <v>188.199997</v>
      </c>
      <c r="C200" s="1">
        <v>192.649994</v>
      </c>
      <c r="D200" s="1">
        <v>185.050003</v>
      </c>
      <c r="E200" s="1">
        <v>186.449997</v>
      </c>
      <c r="F200" s="1">
        <v>186.449997</v>
      </c>
      <c r="G200" s="1">
        <v>82890137</v>
      </c>
      <c r="H200">
        <f t="shared" si="3"/>
        <v>0.0105136270541432</v>
      </c>
    </row>
    <row r="201" customHeight="1" spans="1:8">
      <c r="A201" s="2">
        <v>45330</v>
      </c>
      <c r="B201" s="1">
        <v>187.899994</v>
      </c>
      <c r="C201" s="1">
        <v>196.800003</v>
      </c>
      <c r="D201" s="1">
        <v>186.75</v>
      </c>
      <c r="E201" s="1">
        <v>192.399994</v>
      </c>
      <c r="F201" s="1">
        <v>192.399994</v>
      </c>
      <c r="G201" s="1">
        <v>83103687</v>
      </c>
      <c r="H201">
        <f t="shared" si="3"/>
        <v>0.0314134165118492</v>
      </c>
    </row>
    <row r="202" customHeight="1" spans="1:8">
      <c r="A202" s="2">
        <v>45331</v>
      </c>
      <c r="B202" s="1">
        <v>193.399994</v>
      </c>
      <c r="C202" s="1">
        <v>193.850006</v>
      </c>
      <c r="D202" s="1">
        <v>177.75</v>
      </c>
      <c r="E202" s="1">
        <v>182.5</v>
      </c>
      <c r="F202" s="1">
        <v>182.5</v>
      </c>
      <c r="G202" s="1">
        <v>84137345</v>
      </c>
      <c r="H202">
        <f t="shared" si="3"/>
        <v>-0.0528263340240282</v>
      </c>
    </row>
    <row r="203" customHeight="1" spans="1:8">
      <c r="A203" s="2">
        <v>45334</v>
      </c>
      <c r="B203" s="1">
        <v>182.5</v>
      </c>
      <c r="C203" s="1">
        <v>184.350006</v>
      </c>
      <c r="D203" s="1">
        <v>173.149994</v>
      </c>
      <c r="E203" s="1">
        <v>175.399994</v>
      </c>
      <c r="F203" s="1">
        <v>175.399994</v>
      </c>
      <c r="G203" s="1">
        <v>54071070</v>
      </c>
      <c r="H203">
        <f t="shared" si="3"/>
        <v>-0.0396811272919898</v>
      </c>
    </row>
    <row r="204" customHeight="1" spans="1:8">
      <c r="A204" s="2">
        <v>45335</v>
      </c>
      <c r="B204" s="1">
        <v>174.949997</v>
      </c>
      <c r="C204" s="1">
        <v>177.449997</v>
      </c>
      <c r="D204" s="1">
        <v>172.350006</v>
      </c>
      <c r="E204" s="1">
        <v>174.449997</v>
      </c>
      <c r="F204" s="1">
        <v>174.449997</v>
      </c>
      <c r="G204" s="1">
        <v>37121416</v>
      </c>
      <c r="H204">
        <f t="shared" si="3"/>
        <v>-0.00543089529467797</v>
      </c>
    </row>
    <row r="205" customHeight="1" spans="1:8">
      <c r="A205" s="2">
        <v>45336</v>
      </c>
      <c r="B205" s="1">
        <v>173</v>
      </c>
      <c r="C205" s="1">
        <v>184.350006</v>
      </c>
      <c r="D205" s="1">
        <v>170.899994</v>
      </c>
      <c r="E205" s="1">
        <v>183.550003</v>
      </c>
      <c r="F205" s="1">
        <v>183.550003</v>
      </c>
      <c r="G205" s="1">
        <v>52764452</v>
      </c>
      <c r="H205">
        <f t="shared" si="3"/>
        <v>0.050848975851285</v>
      </c>
    </row>
    <row r="206" customHeight="1" spans="1:8">
      <c r="A206" s="2">
        <v>45337</v>
      </c>
      <c r="B206" s="1">
        <v>185</v>
      </c>
      <c r="C206" s="1">
        <v>191.350006</v>
      </c>
      <c r="D206" s="1">
        <v>183.5</v>
      </c>
      <c r="E206" s="1">
        <v>189.850006</v>
      </c>
      <c r="F206" s="1">
        <v>189.850006</v>
      </c>
      <c r="G206" s="1">
        <v>70678699</v>
      </c>
      <c r="H206">
        <f t="shared" si="3"/>
        <v>0.0337471919945451</v>
      </c>
    </row>
    <row r="207" customHeight="1" spans="1:8">
      <c r="A207" s="2">
        <v>45338</v>
      </c>
      <c r="B207" s="1">
        <v>190</v>
      </c>
      <c r="C207" s="1">
        <v>194.100006</v>
      </c>
      <c r="D207" s="1">
        <v>186.149994</v>
      </c>
      <c r="E207" s="1">
        <v>187</v>
      </c>
      <c r="F207" s="1">
        <v>187</v>
      </c>
      <c r="G207" s="1">
        <v>54056644</v>
      </c>
      <c r="H207">
        <f t="shared" si="3"/>
        <v>-0.0151257014271221</v>
      </c>
    </row>
    <row r="208" customHeight="1" spans="1:8">
      <c r="A208" s="2">
        <v>45341</v>
      </c>
      <c r="B208" s="1">
        <v>188.600006</v>
      </c>
      <c r="C208" s="1">
        <v>190.899994</v>
      </c>
      <c r="D208" s="1">
        <v>186.399994</v>
      </c>
      <c r="E208" s="1">
        <v>188.5</v>
      </c>
      <c r="F208" s="1">
        <v>188.5</v>
      </c>
      <c r="G208" s="1">
        <v>30664067</v>
      </c>
      <c r="H208">
        <f t="shared" si="3"/>
        <v>0.00798939003347886</v>
      </c>
    </row>
    <row r="209" customHeight="1" spans="1:8">
      <c r="A209" s="2">
        <v>45342</v>
      </c>
      <c r="B209" s="1">
        <v>187.5</v>
      </c>
      <c r="C209" s="1">
        <v>189.699997</v>
      </c>
      <c r="D209" s="1">
        <v>183.800003</v>
      </c>
      <c r="E209" s="1">
        <v>188.75</v>
      </c>
      <c r="F209" s="1">
        <v>188.75</v>
      </c>
      <c r="G209" s="1">
        <v>34936800</v>
      </c>
      <c r="H209">
        <f t="shared" si="3"/>
        <v>0.00132538124106871</v>
      </c>
    </row>
    <row r="210" customHeight="1" spans="1:8">
      <c r="A210" s="2">
        <v>45343</v>
      </c>
      <c r="B210" s="1">
        <v>189.600006</v>
      </c>
      <c r="C210" s="1">
        <v>190.699997</v>
      </c>
      <c r="D210" s="1">
        <v>181.100006</v>
      </c>
      <c r="E210" s="1">
        <v>182.300003</v>
      </c>
      <c r="F210" s="1">
        <v>182.300003</v>
      </c>
      <c r="G210" s="1">
        <v>22131487</v>
      </c>
      <c r="H210">
        <f t="shared" si="3"/>
        <v>-0.0347696899881262</v>
      </c>
    </row>
    <row r="211" customHeight="1" spans="1:8">
      <c r="A211" s="2">
        <v>45344</v>
      </c>
      <c r="B211" s="1">
        <v>181.5</v>
      </c>
      <c r="C211" s="1">
        <v>181.5</v>
      </c>
      <c r="D211" s="1">
        <v>175.399994</v>
      </c>
      <c r="E211" s="1">
        <v>179.699997</v>
      </c>
      <c r="F211" s="1">
        <v>179.699997</v>
      </c>
      <c r="G211" s="1">
        <v>39618423</v>
      </c>
      <c r="H211">
        <f t="shared" si="3"/>
        <v>-0.0143649210459854</v>
      </c>
    </row>
    <row r="212" customHeight="1" spans="1:8">
      <c r="A212" s="2">
        <v>45345</v>
      </c>
      <c r="B212" s="1">
        <v>179.699997</v>
      </c>
      <c r="C212" s="1">
        <v>180.699997</v>
      </c>
      <c r="D212" s="1">
        <v>175.050003</v>
      </c>
      <c r="E212" s="1">
        <v>175.850006</v>
      </c>
      <c r="F212" s="1">
        <v>175.850006</v>
      </c>
      <c r="G212" s="1">
        <v>31342100</v>
      </c>
      <c r="H212">
        <f t="shared" si="3"/>
        <v>-0.0216573840550428</v>
      </c>
    </row>
    <row r="213" customHeight="1" spans="1:8">
      <c r="A213" s="2">
        <v>45348</v>
      </c>
      <c r="B213" s="1">
        <v>175.899994</v>
      </c>
      <c r="C213" s="1">
        <v>178.800003</v>
      </c>
      <c r="D213" s="1">
        <v>172.550003</v>
      </c>
      <c r="E213" s="1">
        <v>177.5</v>
      </c>
      <c r="F213" s="1">
        <v>177.5</v>
      </c>
      <c r="G213" s="1">
        <v>36264939</v>
      </c>
      <c r="H213">
        <f t="shared" si="3"/>
        <v>0.00933921587549085</v>
      </c>
    </row>
    <row r="214" customHeight="1" spans="1:8">
      <c r="A214" s="2">
        <v>45349</v>
      </c>
      <c r="B214" s="1">
        <v>177.5</v>
      </c>
      <c r="C214" s="1">
        <v>178.350006</v>
      </c>
      <c r="D214" s="1">
        <v>172.100006</v>
      </c>
      <c r="E214" s="1">
        <v>173.25</v>
      </c>
      <c r="F214" s="1">
        <v>173.25</v>
      </c>
      <c r="G214" s="1">
        <v>27603342</v>
      </c>
      <c r="H214">
        <f t="shared" si="3"/>
        <v>-0.0242349708454578</v>
      </c>
    </row>
    <row r="215" customHeight="1" spans="1:8">
      <c r="A215" s="2">
        <v>45350</v>
      </c>
      <c r="B215" s="1">
        <v>172.5</v>
      </c>
      <c r="C215" s="1">
        <v>173.449997</v>
      </c>
      <c r="D215" s="1">
        <v>166.699997</v>
      </c>
      <c r="E215" s="1">
        <v>167.399994</v>
      </c>
      <c r="F215" s="1">
        <v>167.399994</v>
      </c>
      <c r="G215" s="1">
        <v>35971734</v>
      </c>
      <c r="H215">
        <f t="shared" si="3"/>
        <v>-0.0343495158569323</v>
      </c>
    </row>
    <row r="216" customHeight="1" spans="1:8">
      <c r="A216" s="2">
        <v>45351</v>
      </c>
      <c r="B216" s="1">
        <v>167.399994</v>
      </c>
      <c r="C216" s="1">
        <v>168.449997</v>
      </c>
      <c r="D216" s="1">
        <v>164.350006</v>
      </c>
      <c r="E216" s="1">
        <v>165.550003</v>
      </c>
      <c r="F216" s="1">
        <v>165.550003</v>
      </c>
      <c r="G216" s="1">
        <v>52797150</v>
      </c>
      <c r="H216">
        <f t="shared" si="3"/>
        <v>-0.0111128400984118</v>
      </c>
    </row>
    <row r="217" customHeight="1" spans="1:8">
      <c r="A217" s="2">
        <v>45352</v>
      </c>
      <c r="B217" s="1">
        <v>167.949997</v>
      </c>
      <c r="C217" s="1">
        <v>171.800003</v>
      </c>
      <c r="D217" s="1">
        <v>167.399994</v>
      </c>
      <c r="E217" s="1">
        <v>169.399994</v>
      </c>
      <c r="F217" s="1">
        <v>169.399994</v>
      </c>
      <c r="G217" s="1">
        <v>33401242</v>
      </c>
      <c r="H217">
        <f t="shared" si="3"/>
        <v>0.0229894646841584</v>
      </c>
    </row>
    <row r="218" customHeight="1" spans="1:8">
      <c r="A218" s="2">
        <v>45355</v>
      </c>
      <c r="B218" s="1">
        <v>172.199997</v>
      </c>
      <c r="C218" s="1">
        <v>176.449997</v>
      </c>
      <c r="D218" s="1">
        <v>170.5</v>
      </c>
      <c r="E218" s="1">
        <v>175.25</v>
      </c>
      <c r="F218" s="1">
        <v>175.25</v>
      </c>
      <c r="G218" s="1">
        <v>28643745</v>
      </c>
      <c r="H218">
        <f t="shared" si="3"/>
        <v>0.0339507791158724</v>
      </c>
    </row>
    <row r="219" customHeight="1" spans="1:8">
      <c r="A219" s="2">
        <v>45356</v>
      </c>
      <c r="B219" s="1">
        <v>176.449997</v>
      </c>
      <c r="C219" s="1">
        <v>177.300003</v>
      </c>
      <c r="D219" s="1">
        <v>174.550003</v>
      </c>
      <c r="E219" s="1">
        <v>175.850006</v>
      </c>
      <c r="F219" s="1">
        <v>175.850006</v>
      </c>
      <c r="G219" s="1">
        <v>21719198</v>
      </c>
      <c r="H219">
        <f t="shared" si="3"/>
        <v>0.00341786712528013</v>
      </c>
    </row>
    <row r="220" customHeight="1" spans="1:8">
      <c r="A220" s="2">
        <v>45357</v>
      </c>
      <c r="B220" s="1">
        <v>176.199997</v>
      </c>
      <c r="C220" s="1">
        <v>178.199997</v>
      </c>
      <c r="D220" s="1">
        <v>172.100006</v>
      </c>
      <c r="E220" s="1">
        <v>177.350006</v>
      </c>
      <c r="F220" s="1">
        <v>177.350006</v>
      </c>
      <c r="G220" s="1">
        <v>37730619</v>
      </c>
      <c r="H220">
        <f t="shared" si="3"/>
        <v>0.00849382201105764</v>
      </c>
    </row>
    <row r="221" customHeight="1" spans="1:8">
      <c r="A221" s="2">
        <v>45358</v>
      </c>
      <c r="B221" s="1">
        <v>177.350006</v>
      </c>
      <c r="C221" s="1">
        <v>178.350006</v>
      </c>
      <c r="D221" s="1">
        <v>174</v>
      </c>
      <c r="E221" s="1">
        <v>174.600006</v>
      </c>
      <c r="F221" s="1">
        <v>174.600006</v>
      </c>
      <c r="G221" s="1">
        <v>17880714</v>
      </c>
      <c r="H221">
        <f t="shared" si="3"/>
        <v>-0.0156275372812747</v>
      </c>
    </row>
    <row r="222" customHeight="1" spans="1:8">
      <c r="A222" s="2">
        <v>45362</v>
      </c>
      <c r="B222" s="1">
        <v>173.949997</v>
      </c>
      <c r="C222" s="1">
        <v>177.5</v>
      </c>
      <c r="D222" s="1">
        <v>172.100006</v>
      </c>
      <c r="E222" s="1">
        <v>174.25</v>
      </c>
      <c r="F222" s="1">
        <v>174.25</v>
      </c>
      <c r="G222" s="1">
        <v>22843402</v>
      </c>
      <c r="H222">
        <f t="shared" si="3"/>
        <v>-0.00200662812912922</v>
      </c>
    </row>
    <row r="223" customHeight="1" spans="1:8">
      <c r="A223" s="2">
        <v>45363</v>
      </c>
      <c r="B223" s="1">
        <v>175</v>
      </c>
      <c r="C223" s="1">
        <v>175.899994</v>
      </c>
      <c r="D223" s="1">
        <v>171.449997</v>
      </c>
      <c r="E223" s="1">
        <v>172.899994</v>
      </c>
      <c r="F223" s="1">
        <v>172.899994</v>
      </c>
      <c r="G223" s="1">
        <v>20208400</v>
      </c>
      <c r="H223">
        <f t="shared" si="3"/>
        <v>-0.00777769165352901</v>
      </c>
    </row>
    <row r="224" customHeight="1" spans="1:8">
      <c r="A224" s="2">
        <v>45364</v>
      </c>
      <c r="B224" s="1">
        <v>173</v>
      </c>
      <c r="C224" s="1">
        <v>173.899994</v>
      </c>
      <c r="D224" s="1">
        <v>161.75</v>
      </c>
      <c r="E224" s="1">
        <v>163.350006</v>
      </c>
      <c r="F224" s="1">
        <v>163.350006</v>
      </c>
      <c r="G224" s="1">
        <v>26725350</v>
      </c>
      <c r="H224">
        <f t="shared" si="3"/>
        <v>-0.0568181832090798</v>
      </c>
    </row>
    <row r="225" customHeight="1" spans="1:8">
      <c r="A225" s="2">
        <v>45365</v>
      </c>
      <c r="B225" s="1">
        <v>161.25</v>
      </c>
      <c r="C225" s="1">
        <v>171.399994</v>
      </c>
      <c r="D225" s="1">
        <v>160.600006</v>
      </c>
      <c r="E225" s="1">
        <v>170.350006</v>
      </c>
      <c r="F225" s="1">
        <v>170.350006</v>
      </c>
      <c r="G225" s="1">
        <v>25912125</v>
      </c>
      <c r="H225">
        <f t="shared" si="3"/>
        <v>0.0419600045505531</v>
      </c>
    </row>
    <row r="226" customHeight="1" spans="1:8">
      <c r="A226" s="2">
        <v>45366</v>
      </c>
      <c r="B226" s="1">
        <v>166</v>
      </c>
      <c r="C226" s="1">
        <v>168.699997</v>
      </c>
      <c r="D226" s="1">
        <v>153.600006</v>
      </c>
      <c r="E226" s="1">
        <v>161</v>
      </c>
      <c r="F226" s="1">
        <v>161</v>
      </c>
      <c r="G226" s="1">
        <v>108719847</v>
      </c>
      <c r="H226">
        <f t="shared" si="3"/>
        <v>-0.0564508143441146</v>
      </c>
    </row>
    <row r="227" customHeight="1" spans="1:8">
      <c r="A227" s="2">
        <v>45369</v>
      </c>
      <c r="B227" s="1">
        <v>162.550003</v>
      </c>
      <c r="C227" s="1">
        <v>163.25</v>
      </c>
      <c r="D227" s="1">
        <v>160.149994</v>
      </c>
      <c r="E227" s="1">
        <v>160.800003</v>
      </c>
      <c r="F227" s="1">
        <v>160.800003</v>
      </c>
      <c r="G227" s="1">
        <v>22670787</v>
      </c>
      <c r="H227">
        <f t="shared" si="3"/>
        <v>-0.00124298958288078</v>
      </c>
    </row>
    <row r="228" customHeight="1" spans="1:8">
      <c r="A228" s="2">
        <v>45370</v>
      </c>
      <c r="B228" s="1">
        <v>158.899994</v>
      </c>
      <c r="C228" s="1">
        <v>158.899994</v>
      </c>
      <c r="D228" s="1">
        <v>154.25</v>
      </c>
      <c r="E228" s="1">
        <v>155.25</v>
      </c>
      <c r="F228" s="1">
        <v>155.25</v>
      </c>
      <c r="G228" s="1">
        <v>50547948</v>
      </c>
      <c r="H228">
        <f t="shared" si="3"/>
        <v>-0.0351246545879941</v>
      </c>
    </row>
    <row r="229" customHeight="1" spans="1:8">
      <c r="A229" s="2">
        <v>45371</v>
      </c>
      <c r="B229" s="1">
        <v>156</v>
      </c>
      <c r="C229" s="1">
        <v>158.550003</v>
      </c>
      <c r="D229" s="1">
        <v>155</v>
      </c>
      <c r="E229" s="1">
        <v>158.25</v>
      </c>
      <c r="F229" s="1">
        <v>158.25</v>
      </c>
      <c r="G229" s="1">
        <v>23956154</v>
      </c>
      <c r="H229">
        <f t="shared" si="3"/>
        <v>0.0191393402106975</v>
      </c>
    </row>
    <row r="230" customHeight="1" spans="1:8">
      <c r="A230" s="2">
        <v>45372</v>
      </c>
      <c r="B230" s="1">
        <v>161</v>
      </c>
      <c r="C230" s="1">
        <v>164.75</v>
      </c>
      <c r="D230" s="1">
        <v>159.800003</v>
      </c>
      <c r="E230" s="1">
        <v>164.5</v>
      </c>
      <c r="F230" s="1">
        <v>164.5</v>
      </c>
      <c r="G230" s="1">
        <v>26756447</v>
      </c>
      <c r="H230">
        <f t="shared" si="3"/>
        <v>0.038734509181141</v>
      </c>
    </row>
    <row r="231" customHeight="1" spans="1:8">
      <c r="A231" s="2">
        <v>45373</v>
      </c>
      <c r="B231" s="1">
        <v>165.699997</v>
      </c>
      <c r="C231" s="1">
        <v>167.149994</v>
      </c>
      <c r="D231" s="1">
        <v>163.550003</v>
      </c>
      <c r="E231" s="1">
        <v>165.149994</v>
      </c>
      <c r="F231" s="1">
        <v>165.149994</v>
      </c>
      <c r="G231" s="1">
        <v>25141774</v>
      </c>
      <c r="H231">
        <f t="shared" si="3"/>
        <v>0.00394354530076277</v>
      </c>
    </row>
    <row r="232" customHeight="1" spans="1:8">
      <c r="A232" s="2">
        <v>45377</v>
      </c>
      <c r="B232" s="1">
        <v>164.350006</v>
      </c>
      <c r="C232" s="1">
        <v>168.75</v>
      </c>
      <c r="D232" s="1">
        <v>163.550003</v>
      </c>
      <c r="E232" s="1">
        <v>167.449997</v>
      </c>
      <c r="F232" s="1">
        <v>167.449997</v>
      </c>
      <c r="G232" s="1">
        <v>21189137</v>
      </c>
      <c r="H232">
        <f t="shared" si="3"/>
        <v>0.0138306658182283</v>
      </c>
    </row>
    <row r="233" customHeight="1" spans="1:8">
      <c r="A233" s="2">
        <v>45378</v>
      </c>
      <c r="B233" s="1">
        <v>169</v>
      </c>
      <c r="C233" s="1">
        <v>171.449997</v>
      </c>
      <c r="D233" s="1">
        <v>165.350006</v>
      </c>
      <c r="E233" s="1">
        <v>166.199997</v>
      </c>
      <c r="F233" s="1">
        <v>166.199997</v>
      </c>
      <c r="G233" s="1">
        <v>31466480</v>
      </c>
      <c r="H233">
        <f t="shared" si="3"/>
        <v>-0.00749291695361155</v>
      </c>
    </row>
    <row r="234" customHeight="1" spans="1:8">
      <c r="A234" s="2">
        <v>45379</v>
      </c>
      <c r="B234" s="1">
        <v>166.75</v>
      </c>
      <c r="C234" s="1">
        <v>169.5</v>
      </c>
      <c r="D234" s="1">
        <v>166.699997</v>
      </c>
      <c r="E234" s="1">
        <v>167.75</v>
      </c>
      <c r="F234" s="1">
        <v>167.75</v>
      </c>
      <c r="G234" s="1">
        <v>17007401</v>
      </c>
      <c r="H234">
        <f t="shared" si="3"/>
        <v>0.00928291148098507</v>
      </c>
    </row>
    <row r="235" customHeight="1" spans="1:8">
      <c r="A235" s="2">
        <v>45383</v>
      </c>
      <c r="B235" s="1">
        <v>169.949997</v>
      </c>
      <c r="C235" s="1">
        <v>171.25</v>
      </c>
      <c r="D235" s="1">
        <v>168.75</v>
      </c>
      <c r="E235" s="1">
        <v>169.25</v>
      </c>
      <c r="F235" s="1">
        <v>169.25</v>
      </c>
      <c r="G235" s="1">
        <v>14548989</v>
      </c>
      <c r="H235">
        <f t="shared" si="3"/>
        <v>0.00890213594059325</v>
      </c>
    </row>
    <row r="236" customHeight="1" spans="1:8">
      <c r="A236" s="2">
        <v>45384</v>
      </c>
      <c r="B236" s="1">
        <v>169.399994</v>
      </c>
      <c r="C236" s="1">
        <v>174.5</v>
      </c>
      <c r="D236" s="1">
        <v>169.300003</v>
      </c>
      <c r="E236" s="1">
        <v>174.199997</v>
      </c>
      <c r="F236" s="1">
        <v>174.199997</v>
      </c>
      <c r="G236" s="1">
        <v>29081495</v>
      </c>
      <c r="H236">
        <f t="shared" si="3"/>
        <v>0.0288271354044336</v>
      </c>
    </row>
    <row r="237" customHeight="1" spans="1:8">
      <c r="A237" s="2">
        <v>45385</v>
      </c>
      <c r="B237" s="1">
        <v>174.199997</v>
      </c>
      <c r="C237" s="1">
        <v>175.199997</v>
      </c>
      <c r="D237" s="1">
        <v>173.149994</v>
      </c>
      <c r="E237" s="1">
        <v>173.699997</v>
      </c>
      <c r="F237" s="1">
        <v>173.699997</v>
      </c>
      <c r="G237" s="1">
        <v>18996701</v>
      </c>
      <c r="H237">
        <f t="shared" si="3"/>
        <v>-0.00287439122091592</v>
      </c>
    </row>
    <row r="238" customHeight="1" spans="1:8">
      <c r="A238" s="2">
        <v>45386</v>
      </c>
      <c r="B238" s="1">
        <v>174</v>
      </c>
      <c r="C238" s="1">
        <v>174.949997</v>
      </c>
      <c r="D238" s="1">
        <v>169.050003</v>
      </c>
      <c r="E238" s="1">
        <v>169.649994</v>
      </c>
      <c r="F238" s="1">
        <v>169.649994</v>
      </c>
      <c r="G238" s="1">
        <v>17913673</v>
      </c>
      <c r="H238">
        <f t="shared" si="3"/>
        <v>-0.0235922001125954</v>
      </c>
    </row>
    <row r="239" customHeight="1" spans="1:8">
      <c r="A239" s="2">
        <v>45387</v>
      </c>
      <c r="B239" s="1">
        <v>168.800003</v>
      </c>
      <c r="C239" s="1">
        <v>168.850006</v>
      </c>
      <c r="D239" s="1">
        <v>164.600006</v>
      </c>
      <c r="E239" s="1">
        <v>168</v>
      </c>
      <c r="F239" s="1">
        <v>168</v>
      </c>
      <c r="G239" s="1">
        <v>26551221</v>
      </c>
      <c r="H239">
        <f t="shared" si="3"/>
        <v>-0.00977347646004768</v>
      </c>
    </row>
    <row r="240" customHeight="1" spans="1:8">
      <c r="A240" s="2">
        <v>45390</v>
      </c>
      <c r="B240" s="1">
        <v>169</v>
      </c>
      <c r="C240" s="1">
        <v>171.850006</v>
      </c>
      <c r="D240" s="1">
        <v>168.75</v>
      </c>
      <c r="E240" s="1">
        <v>170.300003</v>
      </c>
      <c r="F240" s="1">
        <v>170.300003</v>
      </c>
      <c r="G240" s="1">
        <v>14541348</v>
      </c>
      <c r="H240">
        <f t="shared" si="3"/>
        <v>0.0135976258813553</v>
      </c>
    </row>
    <row r="241" customHeight="1" spans="1:8">
      <c r="A241" s="2">
        <v>45391</v>
      </c>
      <c r="B241" s="1">
        <v>170.5</v>
      </c>
      <c r="C241" s="1">
        <v>170.850006</v>
      </c>
      <c r="D241" s="1">
        <v>168</v>
      </c>
      <c r="E241" s="1">
        <v>168.899994</v>
      </c>
      <c r="F241" s="1">
        <v>168.899994</v>
      </c>
      <c r="G241" s="1">
        <v>10074537</v>
      </c>
      <c r="H241">
        <f t="shared" si="3"/>
        <v>-0.0082548169948392</v>
      </c>
    </row>
    <row r="242" customHeight="1" spans="1:8">
      <c r="A242" s="2">
        <v>45392</v>
      </c>
      <c r="B242" s="1">
        <v>169</v>
      </c>
      <c r="C242" s="1">
        <v>174.199997</v>
      </c>
      <c r="D242" s="1">
        <v>168.899994</v>
      </c>
      <c r="E242" s="1">
        <v>173.050003</v>
      </c>
      <c r="F242" s="1">
        <v>173.050003</v>
      </c>
      <c r="G242" s="1">
        <v>26458888</v>
      </c>
      <c r="H242">
        <f t="shared" si="3"/>
        <v>0.0242737991276081</v>
      </c>
    </row>
    <row r="243" customHeight="1" spans="1:8">
      <c r="A243" s="2">
        <v>45394</v>
      </c>
      <c r="B243" s="1">
        <v>172.949997</v>
      </c>
      <c r="C243" s="1">
        <v>173.449997</v>
      </c>
      <c r="D243" s="1">
        <v>169.75</v>
      </c>
      <c r="E243" s="1">
        <v>170.149994</v>
      </c>
      <c r="F243" s="1">
        <v>170.149994</v>
      </c>
      <c r="G243" s="1">
        <v>23635268</v>
      </c>
      <c r="H243">
        <f t="shared" si="3"/>
        <v>-0.0169002217334723</v>
      </c>
    </row>
    <row r="244" customHeight="1" spans="1:8">
      <c r="A244" s="2">
        <v>45397</v>
      </c>
      <c r="B244" s="1">
        <v>166.800003</v>
      </c>
      <c r="C244" s="1">
        <v>169.949997</v>
      </c>
      <c r="D244" s="1">
        <v>162.649994</v>
      </c>
      <c r="E244" s="1">
        <v>166.399994</v>
      </c>
      <c r="F244" s="1">
        <v>166.399994</v>
      </c>
      <c r="G244" s="1">
        <v>30165832</v>
      </c>
      <c r="H244">
        <f t="shared" si="3"/>
        <v>-0.0222858733544957</v>
      </c>
    </row>
    <row r="245" customHeight="1" spans="1:8">
      <c r="A245" s="2">
        <v>45398</v>
      </c>
      <c r="B245" s="1">
        <v>166.399994</v>
      </c>
      <c r="C245" s="1">
        <v>170.800003</v>
      </c>
      <c r="D245" s="1">
        <v>165.5</v>
      </c>
      <c r="E245" s="1">
        <v>169</v>
      </c>
      <c r="F245" s="1">
        <v>169</v>
      </c>
      <c r="G245" s="1">
        <v>19347109</v>
      </c>
      <c r="H245">
        <f t="shared" si="3"/>
        <v>0.0155042225936582</v>
      </c>
    </row>
    <row r="246" customHeight="1" spans="1:8">
      <c r="A246" s="2">
        <v>45400</v>
      </c>
      <c r="B246" s="1">
        <v>172.300003</v>
      </c>
      <c r="C246" s="1">
        <v>175.100006</v>
      </c>
      <c r="D246" s="1">
        <v>168.050003</v>
      </c>
      <c r="E246" s="1">
        <v>169</v>
      </c>
      <c r="F246" s="1">
        <v>169</v>
      </c>
      <c r="G246" s="1">
        <v>29756025</v>
      </c>
      <c r="H246">
        <f t="shared" si="3"/>
        <v>0</v>
      </c>
    </row>
    <row r="247" customHeight="1" spans="1:8">
      <c r="A247" s="2">
        <v>45401</v>
      </c>
      <c r="B247" s="1">
        <v>163.5</v>
      </c>
      <c r="C247" s="1">
        <v>167.5</v>
      </c>
      <c r="D247" s="1">
        <v>162.199997</v>
      </c>
      <c r="E247" s="1">
        <v>166.649994</v>
      </c>
      <c r="F247" s="1">
        <v>166.649994</v>
      </c>
      <c r="G247" s="1">
        <v>28613815</v>
      </c>
      <c r="H247">
        <f t="shared" si="3"/>
        <v>-0.0140029461729259</v>
      </c>
    </row>
  </sheetData>
  <hyperlinks>
    <hyperlink ref="I2" r:id="rId1" display="https://finance.yahoo.com/quote/IOC.NS/history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109</v>
      </c>
      <c r="C2" s="1">
        <v>109.449997</v>
      </c>
      <c r="D2" s="1">
        <v>108.25</v>
      </c>
      <c r="E2" s="1">
        <v>108.699997</v>
      </c>
      <c r="F2" s="1">
        <v>105.407875</v>
      </c>
      <c r="G2" s="1">
        <v>12345494</v>
      </c>
      <c r="I2" s="3" t="s">
        <v>52</v>
      </c>
    </row>
    <row r="3" customHeight="1" spans="1:8">
      <c r="A3" s="2">
        <v>45037</v>
      </c>
      <c r="B3" s="1">
        <v>108.599998</v>
      </c>
      <c r="C3" s="1">
        <v>109.199997</v>
      </c>
      <c r="D3" s="1">
        <v>107.849998</v>
      </c>
      <c r="E3" s="1">
        <v>108.349998</v>
      </c>
      <c r="F3" s="1">
        <v>105.068474</v>
      </c>
      <c r="G3" s="1">
        <v>5402376</v>
      </c>
      <c r="H3">
        <f t="shared" ref="H3:H66" si="0">LN(F3/F2)</f>
        <v>-0.00322507774191155</v>
      </c>
    </row>
    <row r="4" customHeight="1" spans="1:8">
      <c r="A4" s="2">
        <v>45040</v>
      </c>
      <c r="B4" s="1">
        <v>108.400002</v>
      </c>
      <c r="C4" s="1">
        <v>109.599998</v>
      </c>
      <c r="D4" s="1">
        <v>108.400002</v>
      </c>
      <c r="E4" s="1">
        <v>109.300003</v>
      </c>
      <c r="F4" s="1">
        <v>105.989708</v>
      </c>
      <c r="G4" s="1">
        <v>6760713</v>
      </c>
      <c r="H4">
        <f t="shared" si="0"/>
        <v>0.00872972411416862</v>
      </c>
    </row>
    <row r="5" customHeight="1" spans="1:8">
      <c r="A5" s="2">
        <v>45041</v>
      </c>
      <c r="B5" s="1">
        <v>109.849998</v>
      </c>
      <c r="C5" s="1">
        <v>110.199997</v>
      </c>
      <c r="D5" s="1">
        <v>108.75</v>
      </c>
      <c r="E5" s="1">
        <v>109.199997</v>
      </c>
      <c r="F5" s="1">
        <v>105.892731</v>
      </c>
      <c r="G5" s="1">
        <v>8661439</v>
      </c>
      <c r="H5">
        <f t="shared" si="0"/>
        <v>-0.000915385033600258</v>
      </c>
    </row>
    <row r="6" customHeight="1" spans="1:8">
      <c r="A6" s="2">
        <v>45042</v>
      </c>
      <c r="B6" s="1">
        <v>109.300003</v>
      </c>
      <c r="C6" s="1">
        <v>110.5</v>
      </c>
      <c r="D6" s="1">
        <v>108.599998</v>
      </c>
      <c r="E6" s="1">
        <v>110.199997</v>
      </c>
      <c r="F6" s="1">
        <v>106.862442</v>
      </c>
      <c r="G6" s="1">
        <v>7305825</v>
      </c>
      <c r="H6">
        <f t="shared" si="0"/>
        <v>0.00911580857378267</v>
      </c>
    </row>
    <row r="7" customHeight="1" spans="1:8">
      <c r="A7" s="2">
        <v>45043</v>
      </c>
      <c r="B7" s="1">
        <v>110.099998</v>
      </c>
      <c r="C7" s="1">
        <v>110.099998</v>
      </c>
      <c r="D7" s="1">
        <v>108.800003</v>
      </c>
      <c r="E7" s="1">
        <v>109.300003</v>
      </c>
      <c r="F7" s="1">
        <v>105.989708</v>
      </c>
      <c r="G7" s="1">
        <v>8349269</v>
      </c>
      <c r="H7">
        <f t="shared" si="0"/>
        <v>-0.00820042354018243</v>
      </c>
    </row>
    <row r="8" customHeight="1" spans="1:8">
      <c r="A8" s="2">
        <v>45044</v>
      </c>
      <c r="B8" s="1">
        <v>109.099998</v>
      </c>
      <c r="C8" s="1">
        <v>109.400002</v>
      </c>
      <c r="D8" s="1">
        <v>105.050003</v>
      </c>
      <c r="E8" s="1">
        <v>107.300003</v>
      </c>
      <c r="F8" s="1">
        <v>104.050285</v>
      </c>
      <c r="G8" s="1">
        <v>19307001</v>
      </c>
      <c r="H8">
        <f t="shared" si="0"/>
        <v>-0.0184677031548358</v>
      </c>
    </row>
    <row r="9" customHeight="1" spans="1:8">
      <c r="A9" s="2">
        <v>45048</v>
      </c>
      <c r="B9" s="1">
        <v>108</v>
      </c>
      <c r="C9" s="1">
        <v>108.550003</v>
      </c>
      <c r="D9" s="1">
        <v>107.25</v>
      </c>
      <c r="E9" s="1">
        <v>108.300003</v>
      </c>
      <c r="F9" s="1">
        <v>105.019997</v>
      </c>
      <c r="G9" s="1">
        <v>7263913</v>
      </c>
      <c r="H9">
        <f t="shared" si="0"/>
        <v>0.00927648774007728</v>
      </c>
    </row>
    <row r="10" customHeight="1" spans="1:8">
      <c r="A10" s="2">
        <v>45049</v>
      </c>
      <c r="B10" s="1">
        <v>108.150002</v>
      </c>
      <c r="C10" s="1">
        <v>109</v>
      </c>
      <c r="D10" s="1">
        <v>107.5</v>
      </c>
      <c r="E10" s="1">
        <v>108</v>
      </c>
      <c r="F10" s="1">
        <v>104.72908</v>
      </c>
      <c r="G10" s="1">
        <v>6687032</v>
      </c>
      <c r="H10">
        <f t="shared" si="0"/>
        <v>-0.0027739543907144</v>
      </c>
    </row>
    <row r="11" customHeight="1" spans="1:8">
      <c r="A11" s="2">
        <v>45050</v>
      </c>
      <c r="B11" s="1">
        <v>108</v>
      </c>
      <c r="C11" s="1">
        <v>108.199997</v>
      </c>
      <c r="D11" s="1">
        <v>106.349998</v>
      </c>
      <c r="E11" s="1">
        <v>107.150002</v>
      </c>
      <c r="F11" s="1">
        <v>103.904823</v>
      </c>
      <c r="G11" s="1">
        <v>7617969</v>
      </c>
      <c r="H11">
        <f t="shared" si="0"/>
        <v>-0.00790150859092353</v>
      </c>
    </row>
    <row r="12" customHeight="1" spans="1:8">
      <c r="A12" s="2">
        <v>45051</v>
      </c>
      <c r="B12" s="1">
        <v>107.349998</v>
      </c>
      <c r="C12" s="1">
        <v>108.5</v>
      </c>
      <c r="D12" s="1">
        <v>107.050003</v>
      </c>
      <c r="E12" s="1">
        <v>107.650002</v>
      </c>
      <c r="F12" s="1">
        <v>104.389679</v>
      </c>
      <c r="G12" s="1">
        <v>4948142</v>
      </c>
      <c r="H12">
        <f t="shared" si="0"/>
        <v>0.00465549374620709</v>
      </c>
    </row>
    <row r="13" customHeight="1" spans="1:8">
      <c r="A13" s="2">
        <v>45054</v>
      </c>
      <c r="B13" s="1">
        <v>107.699997</v>
      </c>
      <c r="C13" s="1">
        <v>108.099998</v>
      </c>
      <c r="D13" s="1">
        <v>107</v>
      </c>
      <c r="E13" s="1">
        <v>107.449997</v>
      </c>
      <c r="F13" s="1">
        <v>104.195732</v>
      </c>
      <c r="G13" s="1">
        <v>4868763</v>
      </c>
      <c r="H13">
        <f t="shared" si="0"/>
        <v>-0.00185964162079743</v>
      </c>
    </row>
    <row r="14" customHeight="1" spans="1:8">
      <c r="A14" s="2">
        <v>45055</v>
      </c>
      <c r="B14" s="1">
        <v>107.449997</v>
      </c>
      <c r="C14" s="1">
        <v>108.25</v>
      </c>
      <c r="D14" s="1">
        <v>106.550003</v>
      </c>
      <c r="E14" s="1">
        <v>106.949997</v>
      </c>
      <c r="F14" s="1">
        <v>103.710876</v>
      </c>
      <c r="G14" s="1">
        <v>11885359</v>
      </c>
      <c r="H14">
        <f t="shared" si="0"/>
        <v>-0.00466417959150095</v>
      </c>
    </row>
    <row r="15" customHeight="1" spans="1:8">
      <c r="A15" s="2">
        <v>45056</v>
      </c>
      <c r="B15" s="1">
        <v>106.900002</v>
      </c>
      <c r="C15" s="1">
        <v>109.099998</v>
      </c>
      <c r="D15" s="1">
        <v>106.25</v>
      </c>
      <c r="E15" s="1">
        <v>109</v>
      </c>
      <c r="F15" s="1">
        <v>105.698792</v>
      </c>
      <c r="G15" s="1">
        <v>7172451</v>
      </c>
      <c r="H15">
        <f t="shared" si="0"/>
        <v>0.0189864750434605</v>
      </c>
    </row>
    <row r="16" customHeight="1" spans="1:8">
      <c r="A16" s="2">
        <v>45057</v>
      </c>
      <c r="B16" s="1">
        <v>109.849998</v>
      </c>
      <c r="C16" s="1">
        <v>110.199997</v>
      </c>
      <c r="D16" s="1">
        <v>108.5</v>
      </c>
      <c r="E16" s="1">
        <v>109.349998</v>
      </c>
      <c r="F16" s="1">
        <v>106.038193</v>
      </c>
      <c r="G16" s="1">
        <v>7784358</v>
      </c>
      <c r="H16">
        <f t="shared" si="0"/>
        <v>0.00320587629682942</v>
      </c>
    </row>
    <row r="17" customHeight="1" spans="1:8">
      <c r="A17" s="2">
        <v>45058</v>
      </c>
      <c r="B17" s="1">
        <v>109</v>
      </c>
      <c r="C17" s="1">
        <v>109.349998</v>
      </c>
      <c r="D17" s="1">
        <v>107.550003</v>
      </c>
      <c r="E17" s="1">
        <v>108.050003</v>
      </c>
      <c r="F17" s="1">
        <v>104.777565</v>
      </c>
      <c r="G17" s="1">
        <v>5177796</v>
      </c>
      <c r="H17">
        <f t="shared" si="0"/>
        <v>-0.0119596659940263</v>
      </c>
    </row>
    <row r="18" customHeight="1" spans="1:8">
      <c r="A18" s="2">
        <v>45061</v>
      </c>
      <c r="B18" s="1">
        <v>108</v>
      </c>
      <c r="C18" s="1">
        <v>111.949997</v>
      </c>
      <c r="D18" s="1">
        <v>108</v>
      </c>
      <c r="E18" s="1">
        <v>111.75</v>
      </c>
      <c r="F18" s="1">
        <v>108.365501</v>
      </c>
      <c r="G18" s="1">
        <v>10713993</v>
      </c>
      <c r="H18">
        <f t="shared" si="0"/>
        <v>0.0336701073513873</v>
      </c>
    </row>
    <row r="19" customHeight="1" spans="1:8">
      <c r="A19" s="2">
        <v>45062</v>
      </c>
      <c r="B19" s="1">
        <v>112.849998</v>
      </c>
      <c r="C19" s="1">
        <v>113.949997</v>
      </c>
      <c r="D19" s="1">
        <v>111.5</v>
      </c>
      <c r="E19" s="1">
        <v>111.699997</v>
      </c>
      <c r="F19" s="1">
        <v>108.317017</v>
      </c>
      <c r="G19" s="1">
        <v>18937352</v>
      </c>
      <c r="H19">
        <f t="shared" si="0"/>
        <v>-0.000447511882884157</v>
      </c>
    </row>
    <row r="20" customHeight="1" spans="1:8">
      <c r="A20" s="2">
        <v>45063</v>
      </c>
      <c r="B20" s="1">
        <v>112.349998</v>
      </c>
      <c r="C20" s="1">
        <v>112.5</v>
      </c>
      <c r="D20" s="1">
        <v>109.650002</v>
      </c>
      <c r="E20" s="1">
        <v>110</v>
      </c>
      <c r="F20" s="1">
        <v>106.668503</v>
      </c>
      <c r="G20" s="1">
        <v>5634267</v>
      </c>
      <c r="H20">
        <f t="shared" si="0"/>
        <v>-0.0153363474082876</v>
      </c>
    </row>
    <row r="21" customHeight="1" spans="1:8">
      <c r="A21" s="2">
        <v>45064</v>
      </c>
      <c r="B21" s="1">
        <v>110.650002</v>
      </c>
      <c r="C21" s="1">
        <v>110.849998</v>
      </c>
      <c r="D21" s="1">
        <v>104.800003</v>
      </c>
      <c r="E21" s="1">
        <v>106.199997</v>
      </c>
      <c r="F21" s="1">
        <v>102.983589</v>
      </c>
      <c r="G21" s="1">
        <v>24715468</v>
      </c>
      <c r="H21">
        <f t="shared" si="0"/>
        <v>-0.0351562771643154</v>
      </c>
    </row>
    <row r="22" customHeight="1" spans="1:8">
      <c r="A22" s="2">
        <v>45065</v>
      </c>
      <c r="B22" s="1">
        <v>104.800003</v>
      </c>
      <c r="C22" s="1">
        <v>105.699997</v>
      </c>
      <c r="D22" s="1">
        <v>102.949997</v>
      </c>
      <c r="E22" s="1">
        <v>104.849998</v>
      </c>
      <c r="F22" s="1">
        <v>101.674477</v>
      </c>
      <c r="G22" s="1">
        <v>15968522</v>
      </c>
      <c r="H22">
        <f t="shared" si="0"/>
        <v>-0.0127933374987702</v>
      </c>
    </row>
    <row r="23" customHeight="1" spans="1:8">
      <c r="A23" s="2">
        <v>45068</v>
      </c>
      <c r="B23" s="1">
        <v>105</v>
      </c>
      <c r="C23" s="1">
        <v>106.900002</v>
      </c>
      <c r="D23" s="1">
        <v>104.199997</v>
      </c>
      <c r="E23" s="1">
        <v>106.349998</v>
      </c>
      <c r="F23" s="1">
        <v>103.129051</v>
      </c>
      <c r="G23" s="1">
        <v>11338813</v>
      </c>
      <c r="H23">
        <f t="shared" si="0"/>
        <v>0.0142048183681635</v>
      </c>
    </row>
    <row r="24" customHeight="1" spans="1:8">
      <c r="A24" s="2">
        <v>45069</v>
      </c>
      <c r="B24" s="1">
        <v>106.800003</v>
      </c>
      <c r="C24" s="1">
        <v>108.5</v>
      </c>
      <c r="D24" s="1">
        <v>106</v>
      </c>
      <c r="E24" s="1">
        <v>107.5</v>
      </c>
      <c r="F24" s="1">
        <v>104.244225</v>
      </c>
      <c r="G24" s="1">
        <v>8713781</v>
      </c>
      <c r="H24">
        <f t="shared" si="0"/>
        <v>0.0107553371535068</v>
      </c>
    </row>
    <row r="25" customHeight="1" spans="1:8">
      <c r="A25" s="2">
        <v>45070</v>
      </c>
      <c r="B25" s="1">
        <v>107.349998</v>
      </c>
      <c r="C25" s="1">
        <v>108.199997</v>
      </c>
      <c r="D25" s="1">
        <v>106.800003</v>
      </c>
      <c r="E25" s="1">
        <v>107.699997</v>
      </c>
      <c r="F25" s="1">
        <v>104.438164</v>
      </c>
      <c r="G25" s="1">
        <v>6366074</v>
      </c>
      <c r="H25">
        <f t="shared" si="0"/>
        <v>0.00185870074388052</v>
      </c>
    </row>
    <row r="26" customHeight="1" spans="1:8">
      <c r="A26" s="2">
        <v>45071</v>
      </c>
      <c r="B26" s="1">
        <v>107.75</v>
      </c>
      <c r="C26" s="1">
        <v>108.199997</v>
      </c>
      <c r="D26" s="1">
        <v>107.300003</v>
      </c>
      <c r="E26" s="1">
        <v>107.800003</v>
      </c>
      <c r="F26" s="1">
        <v>104.535141</v>
      </c>
      <c r="G26" s="1">
        <v>4719281</v>
      </c>
      <c r="H26">
        <f t="shared" si="0"/>
        <v>0.000928128183276765</v>
      </c>
    </row>
    <row r="27" customHeight="1" spans="1:8">
      <c r="A27" s="2">
        <v>45072</v>
      </c>
      <c r="B27" s="1">
        <v>108</v>
      </c>
      <c r="C27" s="1">
        <v>109</v>
      </c>
      <c r="D27" s="1">
        <v>106.099998</v>
      </c>
      <c r="E27" s="1">
        <v>106.349998</v>
      </c>
      <c r="F27" s="1">
        <v>103.129051</v>
      </c>
      <c r="G27" s="1">
        <v>6943806</v>
      </c>
      <c r="H27">
        <f t="shared" si="0"/>
        <v>-0.013542166080664</v>
      </c>
    </row>
    <row r="28" customHeight="1" spans="1:8">
      <c r="A28" s="2">
        <v>45075</v>
      </c>
      <c r="B28" s="1">
        <v>106.900002</v>
      </c>
      <c r="C28" s="1">
        <v>106.900002</v>
      </c>
      <c r="D28" s="1">
        <v>105.599998</v>
      </c>
      <c r="E28" s="1">
        <v>106.25</v>
      </c>
      <c r="F28" s="1">
        <v>103.032082</v>
      </c>
      <c r="G28" s="1">
        <v>8058796</v>
      </c>
      <c r="H28">
        <f t="shared" si="0"/>
        <v>-0.000940710848256263</v>
      </c>
    </row>
    <row r="29" customHeight="1" spans="1:8">
      <c r="A29" s="2">
        <v>45076</v>
      </c>
      <c r="B29" s="1">
        <v>106.300003</v>
      </c>
      <c r="C29" s="1">
        <v>106.550003</v>
      </c>
      <c r="D29" s="1">
        <v>105.199997</v>
      </c>
      <c r="E29" s="1">
        <v>105.949997</v>
      </c>
      <c r="F29" s="1">
        <v>102.741165</v>
      </c>
      <c r="G29" s="1">
        <v>7204247</v>
      </c>
      <c r="H29">
        <f t="shared" si="0"/>
        <v>-0.00282755118136942</v>
      </c>
    </row>
    <row r="30" customHeight="1" spans="1:8">
      <c r="A30" s="2">
        <v>45077</v>
      </c>
      <c r="B30" s="1">
        <v>105.900002</v>
      </c>
      <c r="C30" s="1">
        <v>105.949997</v>
      </c>
      <c r="D30" s="1">
        <v>104.5</v>
      </c>
      <c r="E30" s="1">
        <v>104.800003</v>
      </c>
      <c r="F30" s="1">
        <v>101.625999</v>
      </c>
      <c r="G30" s="1">
        <v>10176487</v>
      </c>
      <c r="H30">
        <f t="shared" si="0"/>
        <v>-0.010913466199967</v>
      </c>
    </row>
    <row r="31" customHeight="1" spans="1:8">
      <c r="A31" s="2">
        <v>45078</v>
      </c>
      <c r="B31" s="1">
        <v>104.449997</v>
      </c>
      <c r="C31" s="1">
        <v>105.849998</v>
      </c>
      <c r="D31" s="1">
        <v>103.5</v>
      </c>
      <c r="E31" s="1">
        <v>105.349998</v>
      </c>
      <c r="F31" s="1">
        <v>102.159332</v>
      </c>
      <c r="G31" s="1">
        <v>9465271</v>
      </c>
      <c r="H31">
        <f t="shared" si="0"/>
        <v>0.00523427486222042</v>
      </c>
    </row>
    <row r="32" customHeight="1" spans="1:8">
      <c r="A32" s="2">
        <v>45079</v>
      </c>
      <c r="B32" s="1">
        <v>105.800003</v>
      </c>
      <c r="C32" s="1">
        <v>106.150002</v>
      </c>
      <c r="D32" s="1">
        <v>104.400002</v>
      </c>
      <c r="E32" s="1">
        <v>104.599998</v>
      </c>
      <c r="F32" s="1">
        <v>101.432053</v>
      </c>
      <c r="G32" s="1">
        <v>9624201</v>
      </c>
      <c r="H32">
        <f t="shared" si="0"/>
        <v>-0.0071445271971219</v>
      </c>
    </row>
    <row r="33" customHeight="1" spans="1:8">
      <c r="A33" s="2">
        <v>45082</v>
      </c>
      <c r="B33" s="1">
        <v>105</v>
      </c>
      <c r="C33" s="1">
        <v>105.199997</v>
      </c>
      <c r="D33" s="1">
        <v>104.099998</v>
      </c>
      <c r="E33" s="1">
        <v>104.449997</v>
      </c>
      <c r="F33" s="1">
        <v>101.286591</v>
      </c>
      <c r="G33" s="1">
        <v>5284220</v>
      </c>
      <c r="H33">
        <f t="shared" si="0"/>
        <v>-0.00143511245039199</v>
      </c>
    </row>
    <row r="34" customHeight="1" spans="1:8">
      <c r="A34" s="2">
        <v>45083</v>
      </c>
      <c r="B34" s="1">
        <v>104.800003</v>
      </c>
      <c r="C34" s="1">
        <v>105.199997</v>
      </c>
      <c r="D34" s="1">
        <v>104.300003</v>
      </c>
      <c r="E34" s="1">
        <v>104.699997</v>
      </c>
      <c r="F34" s="1">
        <v>101.529022</v>
      </c>
      <c r="G34" s="1">
        <v>5394343</v>
      </c>
      <c r="H34">
        <f t="shared" si="0"/>
        <v>0.00239065535317008</v>
      </c>
    </row>
    <row r="35" customHeight="1" spans="1:8">
      <c r="A35" s="2">
        <v>45084</v>
      </c>
      <c r="B35" s="1">
        <v>105</v>
      </c>
      <c r="C35" s="1">
        <v>106</v>
      </c>
      <c r="D35" s="1">
        <v>104.5</v>
      </c>
      <c r="E35" s="1">
        <v>105.599998</v>
      </c>
      <c r="F35" s="1">
        <v>102.401764</v>
      </c>
      <c r="G35" s="1">
        <v>8674853</v>
      </c>
      <c r="H35">
        <f t="shared" si="0"/>
        <v>0.00855925037369488</v>
      </c>
    </row>
    <row r="36" customHeight="1" spans="1:8">
      <c r="A36" s="2">
        <v>45085</v>
      </c>
      <c r="B36" s="1">
        <v>105.949997</v>
      </c>
      <c r="C36" s="1">
        <v>106</v>
      </c>
      <c r="D36" s="1">
        <v>104.599998</v>
      </c>
      <c r="E36" s="1">
        <v>104.75</v>
      </c>
      <c r="F36" s="1">
        <v>101.577507</v>
      </c>
      <c r="G36" s="1">
        <v>7433762</v>
      </c>
      <c r="H36">
        <f t="shared" si="0"/>
        <v>-0.00808181618032151</v>
      </c>
    </row>
    <row r="37" customHeight="1" spans="1:8">
      <c r="A37" s="2">
        <v>45086</v>
      </c>
      <c r="B37" s="1">
        <v>104.800003</v>
      </c>
      <c r="C37" s="1">
        <v>106</v>
      </c>
      <c r="D37" s="1">
        <v>104.25</v>
      </c>
      <c r="E37" s="1">
        <v>104.900002</v>
      </c>
      <c r="F37" s="1">
        <v>101.722969</v>
      </c>
      <c r="G37" s="1">
        <v>5451500</v>
      </c>
      <c r="H37">
        <f t="shared" si="0"/>
        <v>0.00143100525571616</v>
      </c>
    </row>
    <row r="38" customHeight="1" spans="1:8">
      <c r="A38" s="2">
        <v>45089</v>
      </c>
      <c r="B38" s="1">
        <v>105</v>
      </c>
      <c r="C38" s="1">
        <v>105.949997</v>
      </c>
      <c r="D38" s="1">
        <v>104.550003</v>
      </c>
      <c r="E38" s="1">
        <v>105.199997</v>
      </c>
      <c r="F38" s="1">
        <v>102.013878</v>
      </c>
      <c r="G38" s="1">
        <v>7078498</v>
      </c>
      <c r="H38">
        <f t="shared" si="0"/>
        <v>0.00285573475771158</v>
      </c>
    </row>
    <row r="39" customHeight="1" spans="1:8">
      <c r="A39" s="2">
        <v>45090</v>
      </c>
      <c r="B39" s="1">
        <v>105.949997</v>
      </c>
      <c r="C39" s="1">
        <v>107.150002</v>
      </c>
      <c r="D39" s="1">
        <v>105.300003</v>
      </c>
      <c r="E39" s="1">
        <v>107.050003</v>
      </c>
      <c r="F39" s="1">
        <v>103.807854</v>
      </c>
      <c r="G39" s="1">
        <v>11662296</v>
      </c>
      <c r="H39">
        <f t="shared" si="0"/>
        <v>0.0174327697566023</v>
      </c>
    </row>
    <row r="40" customHeight="1" spans="1:8">
      <c r="A40" s="2">
        <v>45091</v>
      </c>
      <c r="B40" s="1">
        <v>107.550003</v>
      </c>
      <c r="C40" s="1">
        <v>108</v>
      </c>
      <c r="D40" s="1">
        <v>107</v>
      </c>
      <c r="E40" s="1">
        <v>107.199997</v>
      </c>
      <c r="F40" s="1">
        <v>103.953308</v>
      </c>
      <c r="G40" s="1">
        <v>6930665</v>
      </c>
      <c r="H40">
        <f t="shared" si="0"/>
        <v>0.00140020418026358</v>
      </c>
    </row>
    <row r="41" customHeight="1" spans="1:8">
      <c r="A41" s="2">
        <v>45092</v>
      </c>
      <c r="B41" s="1">
        <v>107.199997</v>
      </c>
      <c r="C41" s="1">
        <v>107.449997</v>
      </c>
      <c r="D41" s="1">
        <v>106.150002</v>
      </c>
      <c r="E41" s="1">
        <v>107.150002</v>
      </c>
      <c r="F41" s="1">
        <v>103.904823</v>
      </c>
      <c r="G41" s="1">
        <v>5385018</v>
      </c>
      <c r="H41">
        <f t="shared" si="0"/>
        <v>-0.00046652012741682</v>
      </c>
    </row>
    <row r="42" customHeight="1" spans="1:8">
      <c r="A42" s="2">
        <v>45093</v>
      </c>
      <c r="B42" s="1">
        <v>107.199997</v>
      </c>
      <c r="C42" s="1">
        <v>108</v>
      </c>
      <c r="D42" s="1">
        <v>106.25</v>
      </c>
      <c r="E42" s="1">
        <v>107.5</v>
      </c>
      <c r="F42" s="1">
        <v>104.244225</v>
      </c>
      <c r="G42" s="1">
        <v>8119111</v>
      </c>
      <c r="H42">
        <f t="shared" si="0"/>
        <v>0.00326114679897269</v>
      </c>
    </row>
    <row r="43" customHeight="1" spans="1:8">
      <c r="A43" s="2">
        <v>45096</v>
      </c>
      <c r="B43" s="1">
        <v>107.849998</v>
      </c>
      <c r="C43" s="1">
        <v>108.400002</v>
      </c>
      <c r="D43" s="1">
        <v>106.699997</v>
      </c>
      <c r="E43" s="1">
        <v>108</v>
      </c>
      <c r="F43" s="1">
        <v>104.72908</v>
      </c>
      <c r="G43" s="1">
        <v>4126281</v>
      </c>
      <c r="H43">
        <f t="shared" si="0"/>
        <v>0.00464036179195111</v>
      </c>
    </row>
    <row r="44" customHeight="1" spans="1:8">
      <c r="A44" s="2">
        <v>45097</v>
      </c>
      <c r="B44" s="1">
        <v>107.900002</v>
      </c>
      <c r="C44" s="1">
        <v>108.699997</v>
      </c>
      <c r="D44" s="1">
        <v>106.75</v>
      </c>
      <c r="E44" s="1">
        <v>108.25</v>
      </c>
      <c r="F44" s="1">
        <v>104.971504</v>
      </c>
      <c r="G44" s="1">
        <v>11218628</v>
      </c>
      <c r="H44">
        <f t="shared" si="0"/>
        <v>0.00231209759526226</v>
      </c>
    </row>
    <row r="45" customHeight="1" spans="1:8">
      <c r="A45" s="2">
        <v>45098</v>
      </c>
      <c r="B45" s="1">
        <v>108.25</v>
      </c>
      <c r="C45" s="1">
        <v>108.400002</v>
      </c>
      <c r="D45" s="1">
        <v>106.5</v>
      </c>
      <c r="E45" s="1">
        <v>106.699997</v>
      </c>
      <c r="F45" s="1">
        <v>103.468445</v>
      </c>
      <c r="G45" s="1">
        <v>13138208</v>
      </c>
      <c r="H45">
        <f t="shared" si="0"/>
        <v>-0.0144222358550227</v>
      </c>
    </row>
    <row r="46" customHeight="1" spans="1:8">
      <c r="A46" s="2">
        <v>45099</v>
      </c>
      <c r="B46" s="1">
        <v>106.699997</v>
      </c>
      <c r="C46" s="1">
        <v>107</v>
      </c>
      <c r="D46" s="1">
        <v>104</v>
      </c>
      <c r="E46" s="1">
        <v>104.449997</v>
      </c>
      <c r="F46" s="1">
        <v>101.286591</v>
      </c>
      <c r="G46" s="1">
        <v>16244574</v>
      </c>
      <c r="H46">
        <f t="shared" si="0"/>
        <v>-0.0213126537005836</v>
      </c>
    </row>
    <row r="47" customHeight="1" spans="1:8">
      <c r="A47" s="2">
        <v>45100</v>
      </c>
      <c r="B47" s="1">
        <v>104.349998</v>
      </c>
      <c r="C47" s="1">
        <v>105.400002</v>
      </c>
      <c r="D47" s="1">
        <v>103.300003</v>
      </c>
      <c r="E47" s="1">
        <v>105.050003</v>
      </c>
      <c r="F47" s="1">
        <v>101.868423</v>
      </c>
      <c r="G47" s="1">
        <v>7880417</v>
      </c>
      <c r="H47">
        <f t="shared" si="0"/>
        <v>0.00572797667510255</v>
      </c>
    </row>
    <row r="48" customHeight="1" spans="1:8">
      <c r="A48" s="2">
        <v>45103</v>
      </c>
      <c r="B48" s="1">
        <v>104.5</v>
      </c>
      <c r="C48" s="1">
        <v>105.199997</v>
      </c>
      <c r="D48" s="1">
        <v>103.699997</v>
      </c>
      <c r="E48" s="1">
        <v>104.800003</v>
      </c>
      <c r="F48" s="1">
        <v>101.625999</v>
      </c>
      <c r="G48" s="1">
        <v>9225360</v>
      </c>
      <c r="H48">
        <f t="shared" si="0"/>
        <v>-0.00238261188980906</v>
      </c>
    </row>
    <row r="49" customHeight="1" spans="1:8">
      <c r="A49" s="2">
        <v>45104</v>
      </c>
      <c r="B49" s="1">
        <v>104.800003</v>
      </c>
      <c r="C49" s="1">
        <v>105.050003</v>
      </c>
      <c r="D49" s="1">
        <v>104.099998</v>
      </c>
      <c r="E49" s="1">
        <v>104.300003</v>
      </c>
      <c r="F49" s="1">
        <v>101.141144</v>
      </c>
      <c r="G49" s="1">
        <v>9909567</v>
      </c>
      <c r="H49">
        <f t="shared" si="0"/>
        <v>-0.00478239143610853</v>
      </c>
    </row>
    <row r="50" customHeight="1" spans="1:8">
      <c r="A50" s="2">
        <v>45105</v>
      </c>
      <c r="B50" s="1">
        <v>104.699997</v>
      </c>
      <c r="C50" s="1">
        <v>104.849998</v>
      </c>
      <c r="D50" s="1">
        <v>103.5</v>
      </c>
      <c r="E50" s="1">
        <v>103.800003</v>
      </c>
      <c r="F50" s="1">
        <v>100.656281</v>
      </c>
      <c r="G50" s="1">
        <v>14246542</v>
      </c>
      <c r="H50">
        <f t="shared" si="0"/>
        <v>-0.00480545213153857</v>
      </c>
    </row>
    <row r="51" customHeight="1" spans="1:8">
      <c r="A51" s="2">
        <v>45107</v>
      </c>
      <c r="B51" s="1">
        <v>103.949997</v>
      </c>
      <c r="C51" s="1">
        <v>105.300003</v>
      </c>
      <c r="D51" s="1">
        <v>103.75</v>
      </c>
      <c r="E51" s="1">
        <v>105.050003</v>
      </c>
      <c r="F51" s="1">
        <v>101.868423</v>
      </c>
      <c r="G51" s="1">
        <v>16108372</v>
      </c>
      <c r="H51">
        <f t="shared" si="0"/>
        <v>0.011970455457456</v>
      </c>
    </row>
    <row r="52" customHeight="1" spans="1:8">
      <c r="A52" s="2">
        <v>45110</v>
      </c>
      <c r="B52" s="1">
        <v>105.5</v>
      </c>
      <c r="C52" s="1">
        <v>106.599998</v>
      </c>
      <c r="D52" s="1">
        <v>104.699997</v>
      </c>
      <c r="E52" s="1">
        <v>106.449997</v>
      </c>
      <c r="F52" s="1">
        <v>103.226021</v>
      </c>
      <c r="G52" s="1">
        <v>22772148</v>
      </c>
      <c r="H52">
        <f t="shared" si="0"/>
        <v>0.0132389527702421</v>
      </c>
    </row>
    <row r="53" customHeight="1" spans="1:8">
      <c r="A53" s="2">
        <v>45111</v>
      </c>
      <c r="B53" s="1">
        <v>107</v>
      </c>
      <c r="C53" s="1">
        <v>107.150002</v>
      </c>
      <c r="D53" s="1">
        <v>105.900002</v>
      </c>
      <c r="E53" s="1">
        <v>106.550003</v>
      </c>
      <c r="F53" s="1">
        <v>103.322998</v>
      </c>
      <c r="G53" s="1">
        <v>9292916</v>
      </c>
      <c r="H53">
        <f t="shared" si="0"/>
        <v>0.000939021715962484</v>
      </c>
    </row>
    <row r="54" customHeight="1" spans="1:8">
      <c r="A54" s="2">
        <v>45112</v>
      </c>
      <c r="B54" s="1">
        <v>106.599998</v>
      </c>
      <c r="C54" s="1">
        <v>107.550003</v>
      </c>
      <c r="D54" s="1">
        <v>106.150002</v>
      </c>
      <c r="E54" s="1">
        <v>107.400002</v>
      </c>
      <c r="F54" s="1">
        <v>104.147255</v>
      </c>
      <c r="G54" s="1">
        <v>10903523</v>
      </c>
      <c r="H54">
        <f t="shared" si="0"/>
        <v>0.00794582668868087</v>
      </c>
    </row>
    <row r="55" customHeight="1" spans="1:8">
      <c r="A55" s="2">
        <v>45113</v>
      </c>
      <c r="B55" s="1">
        <v>107.349998</v>
      </c>
      <c r="C55" s="1">
        <v>111.400002</v>
      </c>
      <c r="D55" s="1">
        <v>106.099998</v>
      </c>
      <c r="E55" s="1">
        <v>110.800003</v>
      </c>
      <c r="F55" s="1">
        <v>107.444283</v>
      </c>
      <c r="G55" s="1">
        <v>29145409</v>
      </c>
      <c r="H55">
        <f t="shared" si="0"/>
        <v>0.0311666043879756</v>
      </c>
    </row>
    <row r="56" customHeight="1" spans="1:8">
      <c r="A56" s="2">
        <v>45114</v>
      </c>
      <c r="B56" s="1">
        <v>109.599998</v>
      </c>
      <c r="C56" s="1">
        <v>112.099998</v>
      </c>
      <c r="D56" s="1">
        <v>109.150002</v>
      </c>
      <c r="E56" s="1">
        <v>110.699997</v>
      </c>
      <c r="F56" s="1">
        <v>107.347305</v>
      </c>
      <c r="G56" s="1">
        <v>15022279</v>
      </c>
      <c r="H56">
        <f t="shared" si="0"/>
        <v>-0.000902996318362997</v>
      </c>
    </row>
    <row r="57" customHeight="1" spans="1:8">
      <c r="A57" s="2">
        <v>45117</v>
      </c>
      <c r="B57" s="1">
        <v>111</v>
      </c>
      <c r="C57" s="1">
        <v>111.349998</v>
      </c>
      <c r="D57" s="1">
        <v>108.300003</v>
      </c>
      <c r="E57" s="1">
        <v>108.949997</v>
      </c>
      <c r="F57" s="1">
        <v>105.650307</v>
      </c>
      <c r="G57" s="1">
        <v>8710335</v>
      </c>
      <c r="H57">
        <f t="shared" si="0"/>
        <v>-0.0159347693333164</v>
      </c>
    </row>
    <row r="58" customHeight="1" spans="1:8">
      <c r="A58" s="2">
        <v>45118</v>
      </c>
      <c r="B58" s="1">
        <v>108.949997</v>
      </c>
      <c r="C58" s="1">
        <v>109.599998</v>
      </c>
      <c r="D58" s="1">
        <v>107.650002</v>
      </c>
      <c r="E58" s="1">
        <v>109.300003</v>
      </c>
      <c r="F58" s="1">
        <v>105.989708</v>
      </c>
      <c r="G58" s="1">
        <v>10380385</v>
      </c>
      <c r="H58">
        <f t="shared" si="0"/>
        <v>0.00320734517953266</v>
      </c>
    </row>
    <row r="59" customHeight="1" spans="1:8">
      <c r="A59" s="2">
        <v>45119</v>
      </c>
      <c r="B59" s="1">
        <v>109</v>
      </c>
      <c r="C59" s="1">
        <v>111.150002</v>
      </c>
      <c r="D59" s="1">
        <v>108.949997</v>
      </c>
      <c r="E59" s="1">
        <v>110.599998</v>
      </c>
      <c r="F59" s="1">
        <v>107.250336</v>
      </c>
      <c r="G59" s="1">
        <v>9851130</v>
      </c>
      <c r="H59">
        <f t="shared" si="0"/>
        <v>0.011823695611868</v>
      </c>
    </row>
    <row r="60" customHeight="1" spans="1:8">
      <c r="A60" s="2">
        <v>45120</v>
      </c>
      <c r="B60" s="1">
        <v>110.599998</v>
      </c>
      <c r="C60" s="1">
        <v>111.199997</v>
      </c>
      <c r="D60" s="1">
        <v>107.849998</v>
      </c>
      <c r="E60" s="1">
        <v>108.099998</v>
      </c>
      <c r="F60" s="1">
        <v>104.82605</v>
      </c>
      <c r="G60" s="1">
        <v>8440163</v>
      </c>
      <c r="H60">
        <f t="shared" si="0"/>
        <v>-0.0228633809692015</v>
      </c>
    </row>
    <row r="61" customHeight="1" spans="1:8">
      <c r="A61" s="2">
        <v>45121</v>
      </c>
      <c r="B61" s="1">
        <v>108.199997</v>
      </c>
      <c r="C61" s="1">
        <v>110.599998</v>
      </c>
      <c r="D61" s="1">
        <v>107.5</v>
      </c>
      <c r="E61" s="1">
        <v>110</v>
      </c>
      <c r="F61" s="1">
        <v>106.668503</v>
      </c>
      <c r="G61" s="1">
        <v>10678733</v>
      </c>
      <c r="H61">
        <f t="shared" si="0"/>
        <v>0.0174236129013249</v>
      </c>
    </row>
    <row r="62" customHeight="1" spans="1:8">
      <c r="A62" s="2">
        <v>45124</v>
      </c>
      <c r="B62" s="1">
        <v>110</v>
      </c>
      <c r="C62" s="1">
        <v>110.25</v>
      </c>
      <c r="D62" s="1">
        <v>108.449997</v>
      </c>
      <c r="E62" s="1">
        <v>108.599998</v>
      </c>
      <c r="F62" s="1">
        <v>105.310905</v>
      </c>
      <c r="G62" s="1">
        <v>7839246</v>
      </c>
      <c r="H62">
        <f t="shared" si="0"/>
        <v>-0.0128089475710807</v>
      </c>
    </row>
    <row r="63" customHeight="1" spans="1:8">
      <c r="A63" s="2">
        <v>45125</v>
      </c>
      <c r="B63" s="1">
        <v>108.949997</v>
      </c>
      <c r="C63" s="1">
        <v>109.150002</v>
      </c>
      <c r="D63" s="1">
        <v>108.349998</v>
      </c>
      <c r="E63" s="1">
        <v>108.900002</v>
      </c>
      <c r="F63" s="1">
        <v>105.601822</v>
      </c>
      <c r="G63" s="1">
        <v>6013243</v>
      </c>
      <c r="H63">
        <f t="shared" si="0"/>
        <v>0.00275864987980036</v>
      </c>
    </row>
    <row r="64" customHeight="1" spans="1:8">
      <c r="A64" s="2">
        <v>45126</v>
      </c>
      <c r="B64" s="1">
        <v>108.900002</v>
      </c>
      <c r="C64" s="1">
        <v>110.900002</v>
      </c>
      <c r="D64" s="1">
        <v>108.849998</v>
      </c>
      <c r="E64" s="1">
        <v>109.5</v>
      </c>
      <c r="F64" s="1">
        <v>106.183647</v>
      </c>
      <c r="G64" s="1">
        <v>9938960</v>
      </c>
      <c r="H64">
        <f t="shared" si="0"/>
        <v>0.00549448898918892</v>
      </c>
    </row>
    <row r="65" customHeight="1" spans="1:8">
      <c r="A65" s="2">
        <v>45127</v>
      </c>
      <c r="B65" s="1">
        <v>109.900002</v>
      </c>
      <c r="C65" s="1">
        <v>111.650002</v>
      </c>
      <c r="D65" s="1">
        <v>109.599998</v>
      </c>
      <c r="E65" s="1">
        <v>110.449997</v>
      </c>
      <c r="F65" s="1">
        <v>107.104874</v>
      </c>
      <c r="G65" s="1">
        <v>10500380</v>
      </c>
      <c r="H65">
        <f t="shared" si="0"/>
        <v>0.00863837138803669</v>
      </c>
    </row>
    <row r="66" customHeight="1" spans="1:8">
      <c r="A66" s="2">
        <v>45128</v>
      </c>
      <c r="B66" s="1">
        <v>110.300003</v>
      </c>
      <c r="C66" s="1">
        <v>112.300003</v>
      </c>
      <c r="D66" s="1">
        <v>109.650002</v>
      </c>
      <c r="E66" s="1">
        <v>111.5</v>
      </c>
      <c r="F66" s="1">
        <v>108.123077</v>
      </c>
      <c r="G66" s="1">
        <v>11702513</v>
      </c>
      <c r="H66">
        <f t="shared" si="0"/>
        <v>0.00946169483436997</v>
      </c>
    </row>
    <row r="67" customHeight="1" spans="1:8">
      <c r="A67" s="2">
        <v>45131</v>
      </c>
      <c r="B67" s="1">
        <v>112.199997</v>
      </c>
      <c r="C67" s="1">
        <v>114</v>
      </c>
      <c r="D67" s="1">
        <v>111.550003</v>
      </c>
      <c r="E67" s="1">
        <v>112.050003</v>
      </c>
      <c r="F67" s="1">
        <v>108.656425</v>
      </c>
      <c r="G67" s="1">
        <v>13872167</v>
      </c>
      <c r="H67">
        <f t="shared" ref="H67:H130" si="1">LN(F67/F66)</f>
        <v>0.00492065966788383</v>
      </c>
    </row>
    <row r="68" customHeight="1" spans="1:8">
      <c r="A68" s="2">
        <v>45132</v>
      </c>
      <c r="B68" s="1">
        <v>112.699997</v>
      </c>
      <c r="C68" s="1">
        <v>117</v>
      </c>
      <c r="D68" s="1">
        <v>112.199997</v>
      </c>
      <c r="E68" s="1">
        <v>116.400002</v>
      </c>
      <c r="F68" s="1">
        <v>112.874672</v>
      </c>
      <c r="G68" s="1">
        <v>23574611</v>
      </c>
      <c r="H68">
        <f t="shared" si="1"/>
        <v>0.0380872660729285</v>
      </c>
    </row>
    <row r="69" customHeight="1" spans="1:8">
      <c r="A69" s="2">
        <v>45133</v>
      </c>
      <c r="B69" s="1">
        <v>117.199997</v>
      </c>
      <c r="C69" s="1">
        <v>118.050003</v>
      </c>
      <c r="D69" s="1">
        <v>115.800003</v>
      </c>
      <c r="E69" s="1">
        <v>116.050003</v>
      </c>
      <c r="F69" s="1">
        <v>112.535278</v>
      </c>
      <c r="G69" s="1">
        <v>17962594</v>
      </c>
      <c r="H69">
        <f t="shared" si="1"/>
        <v>-0.00301135115353485</v>
      </c>
    </row>
    <row r="70" customHeight="1" spans="1:8">
      <c r="A70" s="2">
        <v>45134</v>
      </c>
      <c r="B70" s="1">
        <v>116.800003</v>
      </c>
      <c r="C70" s="1">
        <v>117.800003</v>
      </c>
      <c r="D70" s="1">
        <v>115.599998</v>
      </c>
      <c r="E70" s="1">
        <v>116.599998</v>
      </c>
      <c r="F70" s="1">
        <v>113.068611</v>
      </c>
      <c r="G70" s="1">
        <v>13286670</v>
      </c>
      <c r="H70">
        <f t="shared" si="1"/>
        <v>0.00472805673605438</v>
      </c>
    </row>
    <row r="71" customHeight="1" spans="1:8">
      <c r="A71" s="2">
        <v>45135</v>
      </c>
      <c r="B71" s="1">
        <v>116.800003</v>
      </c>
      <c r="C71" s="1">
        <v>118.25</v>
      </c>
      <c r="D71" s="1">
        <v>116.099998</v>
      </c>
      <c r="E71" s="1">
        <v>117.5</v>
      </c>
      <c r="F71" s="1">
        <v>113.94136</v>
      </c>
      <c r="G71" s="1">
        <v>21875385</v>
      </c>
      <c r="H71">
        <f t="shared" si="1"/>
        <v>0.00768911864161501</v>
      </c>
    </row>
    <row r="72" customHeight="1" spans="1:8">
      <c r="A72" s="2">
        <v>45138</v>
      </c>
      <c r="B72" s="1">
        <v>120.349998</v>
      </c>
      <c r="C72" s="1">
        <v>122.949997</v>
      </c>
      <c r="D72" s="1">
        <v>118</v>
      </c>
      <c r="E72" s="1">
        <v>119.099998</v>
      </c>
      <c r="F72" s="1">
        <v>115.492897</v>
      </c>
      <c r="G72" s="1">
        <v>64986613</v>
      </c>
      <c r="H72">
        <f t="shared" si="1"/>
        <v>0.0135251001475433</v>
      </c>
    </row>
    <row r="73" customHeight="1" spans="1:8">
      <c r="A73" s="2">
        <v>45139</v>
      </c>
      <c r="B73" s="1">
        <v>119.099998</v>
      </c>
      <c r="C73" s="1">
        <v>122.349998</v>
      </c>
      <c r="D73" s="1">
        <v>117.199997</v>
      </c>
      <c r="E73" s="1">
        <v>120.349998</v>
      </c>
      <c r="F73" s="1">
        <v>116.70504</v>
      </c>
      <c r="G73" s="1">
        <v>32978003</v>
      </c>
      <c r="H73">
        <f t="shared" si="1"/>
        <v>0.0104406957853374</v>
      </c>
    </row>
    <row r="74" customHeight="1" spans="1:8">
      <c r="A74" s="2">
        <v>45140</v>
      </c>
      <c r="B74" s="1">
        <v>120.400002</v>
      </c>
      <c r="C74" s="1">
        <v>120.699997</v>
      </c>
      <c r="D74" s="1">
        <v>115.099998</v>
      </c>
      <c r="E74" s="1">
        <v>116.349998</v>
      </c>
      <c r="F74" s="1">
        <v>112.826187</v>
      </c>
      <c r="G74" s="1">
        <v>27870281</v>
      </c>
      <c r="H74">
        <f t="shared" si="1"/>
        <v>-0.03380125964497</v>
      </c>
    </row>
    <row r="75" customHeight="1" spans="1:8">
      <c r="A75" s="2">
        <v>45141</v>
      </c>
      <c r="B75" s="1">
        <v>116.349998</v>
      </c>
      <c r="C75" s="1">
        <v>116.849998</v>
      </c>
      <c r="D75" s="1">
        <v>114.75</v>
      </c>
      <c r="E75" s="1">
        <v>115.550003</v>
      </c>
      <c r="F75" s="1">
        <v>112.050423</v>
      </c>
      <c r="G75" s="1">
        <v>13891020</v>
      </c>
      <c r="H75">
        <f t="shared" si="1"/>
        <v>-0.0068994910354366</v>
      </c>
    </row>
    <row r="76" customHeight="1" spans="1:8">
      <c r="A76" s="2">
        <v>45142</v>
      </c>
      <c r="B76" s="1">
        <v>116.449997</v>
      </c>
      <c r="C76" s="1">
        <v>116.900002</v>
      </c>
      <c r="D76" s="1">
        <v>114.199997</v>
      </c>
      <c r="E76" s="1">
        <v>115.300003</v>
      </c>
      <c r="F76" s="1">
        <v>111.807991</v>
      </c>
      <c r="G76" s="1">
        <v>11230403</v>
      </c>
      <c r="H76">
        <f t="shared" si="1"/>
        <v>-0.00216594132375832</v>
      </c>
    </row>
    <row r="77" customHeight="1" spans="1:8">
      <c r="A77" s="2">
        <v>45145</v>
      </c>
      <c r="B77" s="1">
        <v>116</v>
      </c>
      <c r="C77" s="1">
        <v>116.550003</v>
      </c>
      <c r="D77" s="1">
        <v>114.099998</v>
      </c>
      <c r="E77" s="1">
        <v>114.25</v>
      </c>
      <c r="F77" s="1">
        <v>110.789787</v>
      </c>
      <c r="G77" s="1">
        <v>11480767</v>
      </c>
      <c r="H77">
        <f t="shared" si="1"/>
        <v>-0.00914843904190754</v>
      </c>
    </row>
    <row r="78" customHeight="1" spans="1:8">
      <c r="A78" s="2">
        <v>45146</v>
      </c>
      <c r="B78" s="1">
        <v>114.300003</v>
      </c>
      <c r="C78" s="1">
        <v>116.699997</v>
      </c>
      <c r="D78" s="1">
        <v>114.099998</v>
      </c>
      <c r="E78" s="1">
        <v>116.400002</v>
      </c>
      <c r="F78" s="1">
        <v>112.874672</v>
      </c>
      <c r="G78" s="1">
        <v>16636302</v>
      </c>
      <c r="H78">
        <f t="shared" si="1"/>
        <v>0.0186435108890569</v>
      </c>
    </row>
    <row r="79" customHeight="1" spans="1:8">
      <c r="A79" s="2">
        <v>45147</v>
      </c>
      <c r="B79" s="1">
        <v>116.949997</v>
      </c>
      <c r="C79" s="1">
        <v>118.150002</v>
      </c>
      <c r="D79" s="1">
        <v>115.599998</v>
      </c>
      <c r="E79" s="1">
        <v>117.900002</v>
      </c>
      <c r="F79" s="1">
        <v>114.329247</v>
      </c>
      <c r="G79" s="1">
        <v>11556651</v>
      </c>
      <c r="H79">
        <f t="shared" si="1"/>
        <v>0.012804311470738</v>
      </c>
    </row>
    <row r="80" customHeight="1" spans="1:8">
      <c r="A80" s="2">
        <v>45148</v>
      </c>
      <c r="B80" s="1">
        <v>118.599998</v>
      </c>
      <c r="C80" s="1">
        <v>119.099998</v>
      </c>
      <c r="D80" s="1">
        <v>117.050003</v>
      </c>
      <c r="E80" s="1">
        <v>117.599998</v>
      </c>
      <c r="F80" s="1">
        <v>114.03833</v>
      </c>
      <c r="G80" s="1">
        <v>13140800</v>
      </c>
      <c r="H80">
        <f t="shared" si="1"/>
        <v>-0.00254779738166083</v>
      </c>
    </row>
    <row r="81" customHeight="1" spans="1:8">
      <c r="A81" s="2">
        <v>45149</v>
      </c>
      <c r="B81" s="1">
        <v>118.050003</v>
      </c>
      <c r="C81" s="1">
        <v>118.300003</v>
      </c>
      <c r="D81" s="1">
        <v>115.400002</v>
      </c>
      <c r="E81" s="1">
        <v>115.699997</v>
      </c>
      <c r="F81" s="1">
        <v>112.195869</v>
      </c>
      <c r="G81" s="1">
        <v>10818126</v>
      </c>
      <c r="H81">
        <f t="shared" si="1"/>
        <v>-0.0162884457237084</v>
      </c>
    </row>
    <row r="82" customHeight="1" spans="1:8">
      <c r="A82" s="2">
        <v>45152</v>
      </c>
      <c r="B82" s="1">
        <v>115.800003</v>
      </c>
      <c r="C82" s="1">
        <v>115.949997</v>
      </c>
      <c r="D82" s="1">
        <v>112.25</v>
      </c>
      <c r="E82" s="1">
        <v>112.849998</v>
      </c>
      <c r="F82" s="1">
        <v>109.43219</v>
      </c>
      <c r="G82" s="1">
        <v>10233977</v>
      </c>
      <c r="H82">
        <f t="shared" si="1"/>
        <v>-0.0249410862053068</v>
      </c>
    </row>
    <row r="83" customHeight="1" spans="1:8">
      <c r="A83" s="2">
        <v>45154</v>
      </c>
      <c r="B83" s="1">
        <v>112.849998</v>
      </c>
      <c r="C83" s="1">
        <v>114.449997</v>
      </c>
      <c r="D83" s="1">
        <v>111.849998</v>
      </c>
      <c r="E83" s="1">
        <v>114.150002</v>
      </c>
      <c r="F83" s="1">
        <v>110.692818</v>
      </c>
      <c r="G83" s="1">
        <v>5958441</v>
      </c>
      <c r="H83">
        <f t="shared" si="1"/>
        <v>0.0114538715374741</v>
      </c>
    </row>
    <row r="84" customHeight="1" spans="1:8">
      <c r="A84" s="2">
        <v>45155</v>
      </c>
      <c r="B84" s="1">
        <v>114</v>
      </c>
      <c r="C84" s="1">
        <v>114.650002</v>
      </c>
      <c r="D84" s="1">
        <v>113</v>
      </c>
      <c r="E84" s="1">
        <v>113.349998</v>
      </c>
      <c r="F84" s="1">
        <v>109.917046</v>
      </c>
      <c r="G84" s="1">
        <v>5708751</v>
      </c>
      <c r="H84">
        <f t="shared" si="1"/>
        <v>-0.00703300553846216</v>
      </c>
    </row>
    <row r="85" customHeight="1" spans="1:8">
      <c r="A85" s="2">
        <v>45156</v>
      </c>
      <c r="B85" s="1">
        <v>113.900002</v>
      </c>
      <c r="C85" s="1">
        <v>114.099998</v>
      </c>
      <c r="D85" s="1">
        <v>111.5</v>
      </c>
      <c r="E85" s="1">
        <v>112.599998</v>
      </c>
      <c r="F85" s="1">
        <v>109.189758</v>
      </c>
      <c r="G85" s="1">
        <v>8626445</v>
      </c>
      <c r="H85">
        <f t="shared" si="1"/>
        <v>-0.00663868631933397</v>
      </c>
    </row>
    <row r="86" customHeight="1" spans="1:8">
      <c r="A86" s="2">
        <v>45159</v>
      </c>
      <c r="B86" s="1">
        <v>112.800003</v>
      </c>
      <c r="C86" s="1">
        <v>114.75</v>
      </c>
      <c r="D86" s="1">
        <v>112.349998</v>
      </c>
      <c r="E86" s="1">
        <v>114.400002</v>
      </c>
      <c r="F86" s="1">
        <v>110.935249</v>
      </c>
      <c r="G86" s="1">
        <v>6394425</v>
      </c>
      <c r="H86">
        <f t="shared" si="1"/>
        <v>0.0158594210563075</v>
      </c>
    </row>
    <row r="87" customHeight="1" spans="1:8">
      <c r="A87" s="2">
        <v>45160</v>
      </c>
      <c r="B87" s="1">
        <v>114.550003</v>
      </c>
      <c r="C87" s="1">
        <v>117.400002</v>
      </c>
      <c r="D87" s="1">
        <v>114.349998</v>
      </c>
      <c r="E87" s="1">
        <v>117.050003</v>
      </c>
      <c r="F87" s="1">
        <v>113.50499</v>
      </c>
      <c r="G87" s="1">
        <v>9410569</v>
      </c>
      <c r="H87">
        <f t="shared" si="1"/>
        <v>0.0229001119530945</v>
      </c>
    </row>
    <row r="88" customHeight="1" spans="1:8">
      <c r="A88" s="2">
        <v>45161</v>
      </c>
      <c r="B88" s="1">
        <v>117.349998</v>
      </c>
      <c r="C88" s="1">
        <v>118.699997</v>
      </c>
      <c r="D88" s="1">
        <v>116.25</v>
      </c>
      <c r="E88" s="1">
        <v>117.75</v>
      </c>
      <c r="F88" s="1">
        <v>114.183784</v>
      </c>
      <c r="G88" s="1">
        <v>14990033</v>
      </c>
      <c r="H88">
        <f t="shared" si="1"/>
        <v>0.00596248992933469</v>
      </c>
    </row>
    <row r="89" customHeight="1" spans="1:8">
      <c r="A89" s="2">
        <v>45162</v>
      </c>
      <c r="B89" s="1">
        <v>118.449997</v>
      </c>
      <c r="C89" s="1">
        <v>119.199997</v>
      </c>
      <c r="D89" s="1">
        <v>117.5</v>
      </c>
      <c r="E89" s="1">
        <v>118</v>
      </c>
      <c r="F89" s="1">
        <v>114.426216</v>
      </c>
      <c r="G89" s="1">
        <v>17273849</v>
      </c>
      <c r="H89">
        <f t="shared" si="1"/>
        <v>0.00212092288944416</v>
      </c>
    </row>
    <row r="90" customHeight="1" spans="1:8">
      <c r="A90" s="2">
        <v>45163</v>
      </c>
      <c r="B90" s="1">
        <v>114</v>
      </c>
      <c r="C90" s="1">
        <v>117.5</v>
      </c>
      <c r="D90" s="1">
        <v>114</v>
      </c>
      <c r="E90" s="1">
        <v>116.5</v>
      </c>
      <c r="F90" s="1">
        <v>112.971642</v>
      </c>
      <c r="G90" s="1">
        <v>10944286</v>
      </c>
      <c r="H90">
        <f t="shared" si="1"/>
        <v>-0.0127933820660599</v>
      </c>
    </row>
    <row r="91" customHeight="1" spans="1:8">
      <c r="A91" s="2">
        <v>45166</v>
      </c>
      <c r="B91" s="1">
        <v>116.300003</v>
      </c>
      <c r="C91" s="1">
        <v>118.199997</v>
      </c>
      <c r="D91" s="1">
        <v>116.199997</v>
      </c>
      <c r="E91" s="1">
        <v>117.349998</v>
      </c>
      <c r="F91" s="1">
        <v>113.795898</v>
      </c>
      <c r="G91" s="1">
        <v>7734363</v>
      </c>
      <c r="H91">
        <f t="shared" si="1"/>
        <v>0.00726964388290427</v>
      </c>
    </row>
    <row r="92" customHeight="1" spans="1:8">
      <c r="A92" s="2">
        <v>45167</v>
      </c>
      <c r="B92" s="1">
        <v>117.550003</v>
      </c>
      <c r="C92" s="1">
        <v>117.900002</v>
      </c>
      <c r="D92" s="1">
        <v>116.650002</v>
      </c>
      <c r="E92" s="1">
        <v>117.199997</v>
      </c>
      <c r="F92" s="1">
        <v>113.650444</v>
      </c>
      <c r="G92" s="1">
        <v>8257230</v>
      </c>
      <c r="H92">
        <f t="shared" si="1"/>
        <v>-0.00127901832625538</v>
      </c>
    </row>
    <row r="93" customHeight="1" spans="1:8">
      <c r="A93" s="2">
        <v>45168</v>
      </c>
      <c r="B93" s="1">
        <v>117.25</v>
      </c>
      <c r="C93" s="1">
        <v>118.099998</v>
      </c>
      <c r="D93" s="1">
        <v>115.800003</v>
      </c>
      <c r="E93" s="1">
        <v>116.099998</v>
      </c>
      <c r="F93" s="1">
        <v>112.583755</v>
      </c>
      <c r="G93" s="1">
        <v>8868451</v>
      </c>
      <c r="H93">
        <f t="shared" si="1"/>
        <v>-0.0094300234831313</v>
      </c>
    </row>
    <row r="94" customHeight="1" spans="1:8">
      <c r="A94" s="2">
        <v>45169</v>
      </c>
      <c r="B94" s="1">
        <v>116</v>
      </c>
      <c r="C94" s="1">
        <v>116.75</v>
      </c>
      <c r="D94" s="1">
        <v>114.75</v>
      </c>
      <c r="E94" s="1">
        <v>115</v>
      </c>
      <c r="F94" s="1">
        <v>111.517075</v>
      </c>
      <c r="G94" s="1">
        <v>12626049</v>
      </c>
      <c r="H94">
        <f t="shared" si="1"/>
        <v>-0.00951971534993719</v>
      </c>
    </row>
    <row r="95" customHeight="1" spans="1:8">
      <c r="A95" s="2">
        <v>45170</v>
      </c>
      <c r="B95" s="1">
        <v>117</v>
      </c>
      <c r="C95" s="1">
        <v>122.300003</v>
      </c>
      <c r="D95" s="1">
        <v>115.550003</v>
      </c>
      <c r="E95" s="1">
        <v>121.349998</v>
      </c>
      <c r="F95" s="1">
        <v>117.674751</v>
      </c>
      <c r="G95" s="1">
        <v>31991938</v>
      </c>
      <c r="H95">
        <f t="shared" si="1"/>
        <v>0.0537467530984719</v>
      </c>
    </row>
    <row r="96" customHeight="1" spans="1:8">
      <c r="A96" s="2">
        <v>45173</v>
      </c>
      <c r="B96" s="1">
        <v>122.699997</v>
      </c>
      <c r="C96" s="1">
        <v>123.75</v>
      </c>
      <c r="D96" s="1">
        <v>121.5</v>
      </c>
      <c r="E96" s="1">
        <v>122.699997</v>
      </c>
      <c r="F96" s="1">
        <v>118.983864</v>
      </c>
      <c r="G96" s="1">
        <v>19622564</v>
      </c>
      <c r="H96">
        <f t="shared" si="1"/>
        <v>0.011063415991302</v>
      </c>
    </row>
    <row r="97" customHeight="1" spans="1:8">
      <c r="A97" s="2">
        <v>45174</v>
      </c>
      <c r="B97" s="1">
        <v>123.5</v>
      </c>
      <c r="C97" s="1">
        <v>127.099998</v>
      </c>
      <c r="D97" s="1">
        <v>121.300003</v>
      </c>
      <c r="E97" s="1">
        <v>123.400002</v>
      </c>
      <c r="F97" s="1">
        <v>119.662674</v>
      </c>
      <c r="G97" s="1">
        <v>41671778</v>
      </c>
      <c r="H97">
        <f t="shared" si="1"/>
        <v>0.0056888470822229</v>
      </c>
    </row>
    <row r="98" customHeight="1" spans="1:8">
      <c r="A98" s="2">
        <v>45175</v>
      </c>
      <c r="B98" s="1">
        <v>123</v>
      </c>
      <c r="C98" s="1">
        <v>125.900002</v>
      </c>
      <c r="D98" s="1">
        <v>123</v>
      </c>
      <c r="E98" s="1">
        <v>124.599998</v>
      </c>
      <c r="F98" s="1">
        <v>120.826324</v>
      </c>
      <c r="G98" s="1">
        <v>20234630</v>
      </c>
      <c r="H98">
        <f t="shared" si="1"/>
        <v>0.00967744130717117</v>
      </c>
    </row>
    <row r="99" customHeight="1" spans="1:8">
      <c r="A99" s="2">
        <v>45176</v>
      </c>
      <c r="B99" s="1">
        <v>125.099998</v>
      </c>
      <c r="C99" s="1">
        <v>127.400002</v>
      </c>
      <c r="D99" s="1">
        <v>124.800003</v>
      </c>
      <c r="E99" s="1">
        <v>126.050003</v>
      </c>
      <c r="F99" s="1">
        <v>122.232414</v>
      </c>
      <c r="G99" s="1">
        <v>19840679</v>
      </c>
      <c r="H99">
        <f t="shared" si="1"/>
        <v>0.0115700895782319</v>
      </c>
    </row>
    <row r="100" customHeight="1" spans="1:8">
      <c r="A100" s="2">
        <v>45177</v>
      </c>
      <c r="B100" s="1">
        <v>127.25</v>
      </c>
      <c r="C100" s="1">
        <v>128.850006</v>
      </c>
      <c r="D100" s="1">
        <v>125.900002</v>
      </c>
      <c r="E100" s="1">
        <v>128.050003</v>
      </c>
      <c r="F100" s="1">
        <v>124.171844</v>
      </c>
      <c r="G100" s="1">
        <v>20210938</v>
      </c>
      <c r="H100">
        <f t="shared" si="1"/>
        <v>0.0157421796800743</v>
      </c>
    </row>
    <row r="101" customHeight="1" spans="1:8">
      <c r="A101" s="2">
        <v>45180</v>
      </c>
      <c r="B101" s="1">
        <v>128.949997</v>
      </c>
      <c r="C101" s="1">
        <v>129.550003</v>
      </c>
      <c r="D101" s="1">
        <v>126.800003</v>
      </c>
      <c r="E101" s="1">
        <v>128.5</v>
      </c>
      <c r="F101" s="1">
        <v>124.608208</v>
      </c>
      <c r="G101" s="1">
        <v>13773356</v>
      </c>
      <c r="H101">
        <f t="shared" si="1"/>
        <v>0.00350803405654265</v>
      </c>
    </row>
    <row r="102" customHeight="1" spans="1:8">
      <c r="A102" s="2">
        <v>45181</v>
      </c>
      <c r="B102" s="1">
        <v>129</v>
      </c>
      <c r="C102" s="1">
        <v>129.449997</v>
      </c>
      <c r="D102" s="1">
        <v>121.849998</v>
      </c>
      <c r="E102" s="1">
        <v>122.25</v>
      </c>
      <c r="F102" s="1">
        <v>118.547501</v>
      </c>
      <c r="G102" s="1">
        <v>18056666</v>
      </c>
      <c r="H102">
        <f t="shared" si="1"/>
        <v>-0.0498607464070284</v>
      </c>
    </row>
    <row r="103" customHeight="1" spans="1:8">
      <c r="A103" s="2">
        <v>45182</v>
      </c>
      <c r="B103" s="1">
        <v>123.099998</v>
      </c>
      <c r="C103" s="1">
        <v>124.849998</v>
      </c>
      <c r="D103" s="1">
        <v>120.800003</v>
      </c>
      <c r="E103" s="1">
        <v>124.25</v>
      </c>
      <c r="F103" s="1">
        <v>120.486923</v>
      </c>
      <c r="G103" s="1">
        <v>10650872</v>
      </c>
      <c r="H103">
        <f t="shared" si="1"/>
        <v>0.0162274916440724</v>
      </c>
    </row>
    <row r="104" customHeight="1" spans="1:8">
      <c r="A104" s="2">
        <v>45183</v>
      </c>
      <c r="B104" s="1">
        <v>124.949997</v>
      </c>
      <c r="C104" s="1">
        <v>126.800003</v>
      </c>
      <c r="D104" s="1">
        <v>123.599998</v>
      </c>
      <c r="E104" s="1">
        <v>125.900002</v>
      </c>
      <c r="F104" s="1">
        <v>122.086952</v>
      </c>
      <c r="G104" s="1">
        <v>12308230</v>
      </c>
      <c r="H104">
        <f t="shared" si="1"/>
        <v>0.0131922879594088</v>
      </c>
    </row>
    <row r="105" customHeight="1" spans="1:8">
      <c r="A105" s="2">
        <v>45184</v>
      </c>
      <c r="B105" s="1">
        <v>126.800003</v>
      </c>
      <c r="C105" s="1">
        <v>127</v>
      </c>
      <c r="D105" s="1">
        <v>123.5</v>
      </c>
      <c r="E105" s="1">
        <v>123.849998</v>
      </c>
      <c r="F105" s="1">
        <v>120.099037</v>
      </c>
      <c r="G105" s="1">
        <v>27553333</v>
      </c>
      <c r="H105">
        <f t="shared" si="1"/>
        <v>-0.0164168014437916</v>
      </c>
    </row>
    <row r="106" customHeight="1" spans="1:8">
      <c r="A106" s="2">
        <v>45187</v>
      </c>
      <c r="B106" s="1">
        <v>124.400002</v>
      </c>
      <c r="C106" s="1">
        <v>124.550003</v>
      </c>
      <c r="D106" s="1">
        <v>122.800003</v>
      </c>
      <c r="E106" s="1">
        <v>123.5</v>
      </c>
      <c r="F106" s="1">
        <v>119.759644</v>
      </c>
      <c r="G106" s="1">
        <v>13376212</v>
      </c>
      <c r="H106">
        <f t="shared" si="1"/>
        <v>-0.00282994324065841</v>
      </c>
    </row>
    <row r="107" customHeight="1" spans="1:8">
      <c r="A107" s="2">
        <v>45189</v>
      </c>
      <c r="B107" s="1">
        <v>124.099998</v>
      </c>
      <c r="C107" s="1">
        <v>125.800003</v>
      </c>
      <c r="D107" s="1">
        <v>122.949997</v>
      </c>
      <c r="E107" s="1">
        <v>123.550003</v>
      </c>
      <c r="F107" s="1">
        <v>119.808128</v>
      </c>
      <c r="G107" s="1">
        <v>20993004</v>
      </c>
      <c r="H107">
        <f t="shared" si="1"/>
        <v>0.000404762295505582</v>
      </c>
    </row>
    <row r="108" customHeight="1" spans="1:8">
      <c r="A108" s="2">
        <v>45190</v>
      </c>
      <c r="B108" s="1">
        <v>123.75</v>
      </c>
      <c r="C108" s="1">
        <v>125.300003</v>
      </c>
      <c r="D108" s="1">
        <v>120.949997</v>
      </c>
      <c r="E108" s="1">
        <v>121.199997</v>
      </c>
      <c r="F108" s="1">
        <v>117.529297</v>
      </c>
      <c r="G108" s="1">
        <v>11814520</v>
      </c>
      <c r="H108">
        <f t="shared" si="1"/>
        <v>-0.0192038911152403</v>
      </c>
    </row>
    <row r="109" customHeight="1" spans="1:8">
      <c r="A109" s="2">
        <v>45191</v>
      </c>
      <c r="B109" s="1">
        <v>121.599998</v>
      </c>
      <c r="C109" s="1">
        <v>123.099998</v>
      </c>
      <c r="D109" s="1">
        <v>121.5</v>
      </c>
      <c r="E109" s="1">
        <v>121.650002</v>
      </c>
      <c r="F109" s="1">
        <v>117.965675</v>
      </c>
      <c r="G109" s="1">
        <v>7745864</v>
      </c>
      <c r="H109">
        <f t="shared" si="1"/>
        <v>0.00370605364317357</v>
      </c>
    </row>
    <row r="110" customHeight="1" spans="1:8">
      <c r="A110" s="2">
        <v>45194</v>
      </c>
      <c r="B110" s="1">
        <v>121.800003</v>
      </c>
      <c r="C110" s="1">
        <v>122.800003</v>
      </c>
      <c r="D110" s="1">
        <v>120</v>
      </c>
      <c r="E110" s="1">
        <v>122.400002</v>
      </c>
      <c r="F110" s="1">
        <v>118.692955</v>
      </c>
      <c r="G110" s="1">
        <v>11052731</v>
      </c>
      <c r="H110">
        <f t="shared" si="1"/>
        <v>0.00614625622994776</v>
      </c>
    </row>
    <row r="111" customHeight="1" spans="1:8">
      <c r="A111" s="2">
        <v>45195</v>
      </c>
      <c r="B111" s="1">
        <v>122.349998</v>
      </c>
      <c r="C111" s="1">
        <v>123.400002</v>
      </c>
      <c r="D111" s="1">
        <v>121.349998</v>
      </c>
      <c r="E111" s="1">
        <v>121.550003</v>
      </c>
      <c r="F111" s="1">
        <v>117.868698</v>
      </c>
      <c r="G111" s="1">
        <v>7023846</v>
      </c>
      <c r="H111">
        <f t="shared" si="1"/>
        <v>-0.00696867243868284</v>
      </c>
    </row>
    <row r="112" customHeight="1" spans="1:8">
      <c r="A112" s="2">
        <v>45196</v>
      </c>
      <c r="B112" s="1">
        <v>121.949997</v>
      </c>
      <c r="C112" s="1">
        <v>122.449997</v>
      </c>
      <c r="D112" s="1">
        <v>120.800003</v>
      </c>
      <c r="E112" s="1">
        <v>121.199997</v>
      </c>
      <c r="F112" s="1">
        <v>117.529297</v>
      </c>
      <c r="G112" s="1">
        <v>6490723</v>
      </c>
      <c r="H112">
        <f t="shared" si="1"/>
        <v>-0.00288363743443862</v>
      </c>
    </row>
    <row r="113" customHeight="1" spans="1:8">
      <c r="A113" s="2">
        <v>45197</v>
      </c>
      <c r="B113" s="1">
        <v>121.949997</v>
      </c>
      <c r="C113" s="1">
        <v>122.699997</v>
      </c>
      <c r="D113" s="1">
        <v>121</v>
      </c>
      <c r="E113" s="1">
        <v>121.449997</v>
      </c>
      <c r="F113" s="1">
        <v>117.771721</v>
      </c>
      <c r="G113" s="1">
        <v>9719776</v>
      </c>
      <c r="H113">
        <f t="shared" si="1"/>
        <v>0.00206054430053086</v>
      </c>
    </row>
    <row r="114" customHeight="1" spans="1:8">
      <c r="A114" s="2">
        <v>45198</v>
      </c>
      <c r="B114" s="1">
        <v>122.650002</v>
      </c>
      <c r="C114" s="1">
        <v>125</v>
      </c>
      <c r="D114" s="1">
        <v>122.300003</v>
      </c>
      <c r="E114" s="1">
        <v>124.400002</v>
      </c>
      <c r="F114" s="1">
        <v>120.632385</v>
      </c>
      <c r="G114" s="1">
        <v>14505102</v>
      </c>
      <c r="H114">
        <f t="shared" si="1"/>
        <v>0.0239995976071781</v>
      </c>
    </row>
    <row r="115" customHeight="1" spans="1:8">
      <c r="A115" s="2">
        <v>45202</v>
      </c>
      <c r="B115" s="1">
        <v>124.400002</v>
      </c>
      <c r="C115" s="1">
        <v>126.050003</v>
      </c>
      <c r="D115" s="1">
        <v>123.599998</v>
      </c>
      <c r="E115" s="1">
        <v>124</v>
      </c>
      <c r="F115" s="1">
        <v>120.244499</v>
      </c>
      <c r="G115" s="1">
        <v>13140786</v>
      </c>
      <c r="H115">
        <f t="shared" si="1"/>
        <v>-0.00322061900531093</v>
      </c>
    </row>
    <row r="116" customHeight="1" spans="1:8">
      <c r="A116" s="2">
        <v>45203</v>
      </c>
      <c r="B116" s="1">
        <v>124</v>
      </c>
      <c r="C116" s="1">
        <v>124.099998</v>
      </c>
      <c r="D116" s="1">
        <v>120.150002</v>
      </c>
      <c r="E116" s="1">
        <v>121.349998</v>
      </c>
      <c r="F116" s="1">
        <v>117.674751</v>
      </c>
      <c r="G116" s="1">
        <v>9753480</v>
      </c>
      <c r="H116">
        <f t="shared" si="1"/>
        <v>-0.0216026902902108</v>
      </c>
    </row>
    <row r="117" customHeight="1" spans="1:8">
      <c r="A117" s="2">
        <v>45204</v>
      </c>
      <c r="B117" s="1">
        <v>121.800003</v>
      </c>
      <c r="C117" s="1">
        <v>123.5</v>
      </c>
      <c r="D117" s="1">
        <v>121.800003</v>
      </c>
      <c r="E117" s="1">
        <v>123</v>
      </c>
      <c r="F117" s="1">
        <v>119.27478</v>
      </c>
      <c r="G117" s="1">
        <v>13906951</v>
      </c>
      <c r="H117">
        <f t="shared" si="1"/>
        <v>0.0135054356359042</v>
      </c>
    </row>
    <row r="118" customHeight="1" spans="1:8">
      <c r="A118" s="2">
        <v>45205</v>
      </c>
      <c r="B118" s="1">
        <v>123.800003</v>
      </c>
      <c r="C118" s="1">
        <v>125.150002</v>
      </c>
      <c r="D118" s="1">
        <v>122.550003</v>
      </c>
      <c r="E118" s="1">
        <v>124.599998</v>
      </c>
      <c r="F118" s="1">
        <v>120.826324</v>
      </c>
      <c r="G118" s="1">
        <v>12431715</v>
      </c>
      <c r="H118">
        <f t="shared" si="1"/>
        <v>0.0129242687447918</v>
      </c>
    </row>
    <row r="119" customHeight="1" spans="1:8">
      <c r="A119" s="2">
        <v>45208</v>
      </c>
      <c r="B119" s="1">
        <v>122.400002</v>
      </c>
      <c r="C119" s="1">
        <v>122.900002</v>
      </c>
      <c r="D119" s="1">
        <v>120.900002</v>
      </c>
      <c r="E119" s="1">
        <v>121.800003</v>
      </c>
      <c r="F119" s="1">
        <v>118.11113</v>
      </c>
      <c r="G119" s="1">
        <v>11378558</v>
      </c>
      <c r="H119">
        <f t="shared" si="1"/>
        <v>-0.0227282147377556</v>
      </c>
    </row>
    <row r="120" customHeight="1" spans="1:8">
      <c r="A120" s="2">
        <v>45209</v>
      </c>
      <c r="B120" s="1">
        <v>122</v>
      </c>
      <c r="C120" s="1">
        <v>123.400002</v>
      </c>
      <c r="D120" s="1">
        <v>121.849998</v>
      </c>
      <c r="E120" s="1">
        <v>122.900002</v>
      </c>
      <c r="F120" s="1">
        <v>119.177811</v>
      </c>
      <c r="G120" s="1">
        <v>9862213</v>
      </c>
      <c r="H120">
        <f t="shared" si="1"/>
        <v>0.00899062704399647</v>
      </c>
    </row>
    <row r="121" customHeight="1" spans="1:8">
      <c r="A121" s="2">
        <v>45210</v>
      </c>
      <c r="B121" s="1">
        <v>123.25</v>
      </c>
      <c r="C121" s="1">
        <v>124.699997</v>
      </c>
      <c r="D121" s="1">
        <v>123.050003</v>
      </c>
      <c r="E121" s="1">
        <v>123.550003</v>
      </c>
      <c r="F121" s="1">
        <v>119.808128</v>
      </c>
      <c r="G121" s="1">
        <v>13202599</v>
      </c>
      <c r="H121">
        <f t="shared" si="1"/>
        <v>0.00527494181611627</v>
      </c>
    </row>
    <row r="122" customHeight="1" spans="1:8">
      <c r="A122" s="2">
        <v>45211</v>
      </c>
      <c r="B122" s="1">
        <v>123.550003</v>
      </c>
      <c r="C122" s="1">
        <v>130.399994</v>
      </c>
      <c r="D122" s="1">
        <v>123.550003</v>
      </c>
      <c r="E122" s="1">
        <v>129.350006</v>
      </c>
      <c r="F122" s="1">
        <v>125.432472</v>
      </c>
      <c r="G122" s="1">
        <v>44500591</v>
      </c>
      <c r="H122">
        <f t="shared" si="1"/>
        <v>0.0458760122555884</v>
      </c>
    </row>
    <row r="123" customHeight="1" spans="1:8">
      <c r="A123" s="2">
        <v>45212</v>
      </c>
      <c r="B123" s="1">
        <v>128.899994</v>
      </c>
      <c r="C123" s="1">
        <v>132.149994</v>
      </c>
      <c r="D123" s="1">
        <v>128</v>
      </c>
      <c r="E123" s="1">
        <v>128.25</v>
      </c>
      <c r="F123" s="1">
        <v>124.365784</v>
      </c>
      <c r="G123" s="1">
        <v>32376316</v>
      </c>
      <c r="H123">
        <f t="shared" si="1"/>
        <v>-0.00854044780529257</v>
      </c>
    </row>
    <row r="124" customHeight="1" spans="1:8">
      <c r="A124" s="2">
        <v>45215</v>
      </c>
      <c r="B124" s="1">
        <v>128.399994</v>
      </c>
      <c r="C124" s="1">
        <v>130.850006</v>
      </c>
      <c r="D124" s="1">
        <v>128.199997</v>
      </c>
      <c r="E124" s="1">
        <v>129.949997</v>
      </c>
      <c r="F124" s="1">
        <v>126.01429</v>
      </c>
      <c r="G124" s="1">
        <v>22411704</v>
      </c>
      <c r="H124">
        <f t="shared" si="1"/>
        <v>0.0131682189782911</v>
      </c>
    </row>
    <row r="125" customHeight="1" spans="1:8">
      <c r="A125" s="2">
        <v>45216</v>
      </c>
      <c r="B125" s="1">
        <v>130.199997</v>
      </c>
      <c r="C125" s="1">
        <v>132.449997</v>
      </c>
      <c r="D125" s="1">
        <v>130.199997</v>
      </c>
      <c r="E125" s="1">
        <v>131.399994</v>
      </c>
      <c r="F125" s="1">
        <v>127.420372</v>
      </c>
      <c r="G125" s="1">
        <v>29711623</v>
      </c>
      <c r="H125">
        <f t="shared" si="1"/>
        <v>0.0110963229438123</v>
      </c>
    </row>
    <row r="126" customHeight="1" spans="1:8">
      <c r="A126" s="2">
        <v>45217</v>
      </c>
      <c r="B126" s="1">
        <v>131.449997</v>
      </c>
      <c r="C126" s="1">
        <v>132.449997</v>
      </c>
      <c r="D126" s="1">
        <v>130.050003</v>
      </c>
      <c r="E126" s="1">
        <v>131</v>
      </c>
      <c r="F126" s="1">
        <v>127.032494</v>
      </c>
      <c r="G126" s="1">
        <v>22761267</v>
      </c>
      <c r="H126">
        <f t="shared" si="1"/>
        <v>-0.00304872416280593</v>
      </c>
    </row>
    <row r="127" customHeight="1" spans="1:8">
      <c r="A127" s="2">
        <v>45218</v>
      </c>
      <c r="B127" s="1">
        <v>130</v>
      </c>
      <c r="C127" s="1">
        <v>131.050003</v>
      </c>
      <c r="D127" s="1">
        <v>129</v>
      </c>
      <c r="E127" s="1">
        <v>129.300003</v>
      </c>
      <c r="F127" s="1">
        <v>125.38398</v>
      </c>
      <c r="G127" s="1">
        <v>12766650</v>
      </c>
      <c r="H127">
        <f t="shared" si="1"/>
        <v>-0.0130620431583944</v>
      </c>
    </row>
    <row r="128" customHeight="1" spans="1:8">
      <c r="A128" s="2">
        <v>45219</v>
      </c>
      <c r="B128" s="1">
        <v>129</v>
      </c>
      <c r="C128" s="1">
        <v>129.300003</v>
      </c>
      <c r="D128" s="1">
        <v>123.25</v>
      </c>
      <c r="E128" s="1">
        <v>125.050003</v>
      </c>
      <c r="F128" s="1">
        <v>121.262703</v>
      </c>
      <c r="G128" s="1">
        <v>23340295</v>
      </c>
      <c r="H128">
        <f t="shared" si="1"/>
        <v>-0.033421577501547</v>
      </c>
    </row>
    <row r="129" customHeight="1" spans="1:8">
      <c r="A129" s="2">
        <v>45222</v>
      </c>
      <c r="B129" s="1">
        <v>125</v>
      </c>
      <c r="C129" s="1">
        <v>125.400002</v>
      </c>
      <c r="D129" s="1">
        <v>119.800003</v>
      </c>
      <c r="E129" s="1">
        <v>120.800003</v>
      </c>
      <c r="F129" s="1">
        <v>117.141418</v>
      </c>
      <c r="G129" s="1">
        <v>17027808</v>
      </c>
      <c r="H129">
        <f t="shared" si="1"/>
        <v>-0.0345773855785559</v>
      </c>
    </row>
    <row r="130" customHeight="1" spans="1:8">
      <c r="A130" s="2">
        <v>45224</v>
      </c>
      <c r="B130" s="1">
        <v>121.550003</v>
      </c>
      <c r="C130" s="1">
        <v>121.800003</v>
      </c>
      <c r="D130" s="1">
        <v>117.949997</v>
      </c>
      <c r="E130" s="1">
        <v>119.699997</v>
      </c>
      <c r="F130" s="1">
        <v>116.074722</v>
      </c>
      <c r="G130" s="1">
        <v>9531434</v>
      </c>
      <c r="H130">
        <f t="shared" si="1"/>
        <v>-0.00914776686177941</v>
      </c>
    </row>
    <row r="131" customHeight="1" spans="1:8">
      <c r="A131" s="2">
        <v>45225</v>
      </c>
      <c r="B131" s="1">
        <v>118</v>
      </c>
      <c r="C131" s="1">
        <v>119.25</v>
      </c>
      <c r="D131" s="1">
        <v>116.849998</v>
      </c>
      <c r="E131" s="1">
        <v>118.5</v>
      </c>
      <c r="F131" s="1">
        <v>114.911072</v>
      </c>
      <c r="G131" s="1">
        <v>13170505</v>
      </c>
      <c r="H131">
        <f t="shared" ref="H131:H194" si="2">LN(F131/F130)</f>
        <v>-0.0100755966337412</v>
      </c>
    </row>
    <row r="132" customHeight="1" spans="1:8">
      <c r="A132" s="2">
        <v>45226</v>
      </c>
      <c r="B132" s="1">
        <v>119.300003</v>
      </c>
      <c r="C132" s="1">
        <v>120.300003</v>
      </c>
      <c r="D132" s="1">
        <v>118</v>
      </c>
      <c r="E132" s="1">
        <v>118.25</v>
      </c>
      <c r="F132" s="1">
        <v>114.66864</v>
      </c>
      <c r="G132" s="1">
        <v>9937564</v>
      </c>
      <c r="H132">
        <f t="shared" si="2"/>
        <v>-0.00211196440660967</v>
      </c>
    </row>
    <row r="133" customHeight="1" spans="1:8">
      <c r="A133" s="2">
        <v>45229</v>
      </c>
      <c r="B133" s="1">
        <v>118.75</v>
      </c>
      <c r="C133" s="1">
        <v>119.75</v>
      </c>
      <c r="D133" s="1">
        <v>116.949997</v>
      </c>
      <c r="E133" s="1">
        <v>118.699997</v>
      </c>
      <c r="F133" s="1">
        <v>115.105011</v>
      </c>
      <c r="G133" s="1">
        <v>7895004</v>
      </c>
      <c r="H133">
        <f t="shared" si="2"/>
        <v>0.00379827297623849</v>
      </c>
    </row>
    <row r="134" customHeight="1" spans="1:8">
      <c r="A134" s="2">
        <v>45230</v>
      </c>
      <c r="B134" s="1">
        <v>119.050003</v>
      </c>
      <c r="C134" s="1">
        <v>121.400002</v>
      </c>
      <c r="D134" s="1">
        <v>116.150002</v>
      </c>
      <c r="E134" s="1">
        <v>119.5</v>
      </c>
      <c r="F134" s="1">
        <v>115.880783</v>
      </c>
      <c r="G134" s="1">
        <v>33212394</v>
      </c>
      <c r="H134">
        <f t="shared" si="2"/>
        <v>0.00671707903253673</v>
      </c>
    </row>
    <row r="135" customHeight="1" spans="1:8">
      <c r="A135" s="2">
        <v>45231</v>
      </c>
      <c r="B135" s="1">
        <v>120.400002</v>
      </c>
      <c r="C135" s="1">
        <v>121.449997</v>
      </c>
      <c r="D135" s="1">
        <v>117.400002</v>
      </c>
      <c r="E135" s="1">
        <v>117.599998</v>
      </c>
      <c r="F135" s="1">
        <v>114.03833</v>
      </c>
      <c r="G135" s="1">
        <v>15959172</v>
      </c>
      <c r="H135">
        <f t="shared" si="2"/>
        <v>-0.0160273099156306</v>
      </c>
    </row>
    <row r="136" customHeight="1" spans="1:8">
      <c r="A136" s="2">
        <v>45232</v>
      </c>
      <c r="B136" s="1">
        <v>119.099998</v>
      </c>
      <c r="C136" s="1">
        <v>122.300003</v>
      </c>
      <c r="D136" s="1">
        <v>118.75</v>
      </c>
      <c r="E136" s="1">
        <v>122.050003</v>
      </c>
      <c r="F136" s="1">
        <v>118.353561</v>
      </c>
      <c r="G136" s="1">
        <v>17644988</v>
      </c>
      <c r="H136">
        <f t="shared" si="2"/>
        <v>0.0371418042745549</v>
      </c>
    </row>
    <row r="137" customHeight="1" spans="1:8">
      <c r="A137" s="2">
        <v>45233</v>
      </c>
      <c r="B137" s="1">
        <v>122.699997</v>
      </c>
      <c r="C137" s="1">
        <v>124.199997</v>
      </c>
      <c r="D137" s="1">
        <v>122.099998</v>
      </c>
      <c r="E137" s="1">
        <v>123.75</v>
      </c>
      <c r="F137" s="1">
        <v>120.002068</v>
      </c>
      <c r="G137" s="1">
        <v>12062935</v>
      </c>
      <c r="H137">
        <f t="shared" si="2"/>
        <v>0.0138325517396519</v>
      </c>
    </row>
    <row r="138" customHeight="1" spans="1:8">
      <c r="A138" s="2">
        <v>45236</v>
      </c>
      <c r="B138" s="1">
        <v>124.699997</v>
      </c>
      <c r="C138" s="1">
        <v>125</v>
      </c>
      <c r="D138" s="1">
        <v>123.050003</v>
      </c>
      <c r="E138" s="1">
        <v>123.400002</v>
      </c>
      <c r="F138" s="1">
        <v>119.662674</v>
      </c>
      <c r="G138" s="1">
        <v>6377850</v>
      </c>
      <c r="H138">
        <f t="shared" si="2"/>
        <v>-0.00283224160584568</v>
      </c>
    </row>
    <row r="139" customHeight="1" spans="1:8">
      <c r="A139" s="2">
        <v>45237</v>
      </c>
      <c r="B139" s="1">
        <v>123.650002</v>
      </c>
      <c r="C139" s="1">
        <v>125.800003</v>
      </c>
      <c r="D139" s="1">
        <v>122.900002</v>
      </c>
      <c r="E139" s="1">
        <v>125.050003</v>
      </c>
      <c r="F139" s="1">
        <v>121.262703</v>
      </c>
      <c r="G139" s="1">
        <v>7013652</v>
      </c>
      <c r="H139">
        <f t="shared" si="2"/>
        <v>0.0132825569791806</v>
      </c>
    </row>
    <row r="140" customHeight="1" spans="1:8">
      <c r="A140" s="2">
        <v>45238</v>
      </c>
      <c r="B140" s="1">
        <v>125.75</v>
      </c>
      <c r="C140" s="1">
        <v>125.849998</v>
      </c>
      <c r="D140" s="1">
        <v>124</v>
      </c>
      <c r="E140" s="1">
        <v>124.650002</v>
      </c>
      <c r="F140" s="1">
        <v>120.874809</v>
      </c>
      <c r="G140" s="1">
        <v>7605770</v>
      </c>
      <c r="H140">
        <f t="shared" si="2"/>
        <v>-0.00320391771278962</v>
      </c>
    </row>
    <row r="141" customHeight="1" spans="1:8">
      <c r="A141" s="2">
        <v>45239</v>
      </c>
      <c r="B141" s="1">
        <v>125</v>
      </c>
      <c r="C141" s="1">
        <v>125</v>
      </c>
      <c r="D141" s="1">
        <v>123.300003</v>
      </c>
      <c r="E141" s="1">
        <v>124.150002</v>
      </c>
      <c r="F141" s="1">
        <v>120.389954</v>
      </c>
      <c r="G141" s="1">
        <v>7332564</v>
      </c>
      <c r="H141">
        <f t="shared" si="2"/>
        <v>-0.0040192827721061</v>
      </c>
    </row>
    <row r="142" customHeight="1" spans="1:8">
      <c r="A142" s="2">
        <v>45240</v>
      </c>
      <c r="B142" s="1">
        <v>123.900002</v>
      </c>
      <c r="C142" s="1">
        <v>125.900002</v>
      </c>
      <c r="D142" s="1">
        <v>123.199997</v>
      </c>
      <c r="E142" s="1">
        <v>125.599998</v>
      </c>
      <c r="F142" s="1">
        <v>121.796036</v>
      </c>
      <c r="G142" s="1">
        <v>6880677</v>
      </c>
      <c r="H142">
        <f t="shared" si="2"/>
        <v>0.011611718734872</v>
      </c>
    </row>
    <row r="143" customHeight="1" spans="1:8">
      <c r="A143" s="2">
        <v>45243</v>
      </c>
      <c r="B143" s="1">
        <v>126.5</v>
      </c>
      <c r="C143" s="1">
        <v>127.300003</v>
      </c>
      <c r="D143" s="1">
        <v>125.349998</v>
      </c>
      <c r="E143" s="1">
        <v>126.050003</v>
      </c>
      <c r="F143" s="1">
        <v>122.232414</v>
      </c>
      <c r="G143" s="1">
        <v>5965121</v>
      </c>
      <c r="H143">
        <f t="shared" si="2"/>
        <v>0.00357645565624625</v>
      </c>
    </row>
    <row r="144" customHeight="1" spans="1:8">
      <c r="A144" s="2">
        <v>45245</v>
      </c>
      <c r="B144" s="1">
        <v>127.300003</v>
      </c>
      <c r="C144" s="1">
        <v>129.050003</v>
      </c>
      <c r="D144" s="1">
        <v>126.550003</v>
      </c>
      <c r="E144" s="1">
        <v>126.849998</v>
      </c>
      <c r="F144" s="1">
        <v>123.008179</v>
      </c>
      <c r="G144" s="1">
        <v>14489745</v>
      </c>
      <c r="H144">
        <f t="shared" si="2"/>
        <v>0.00632658385017558</v>
      </c>
    </row>
    <row r="145" customHeight="1" spans="1:8">
      <c r="A145" s="2">
        <v>45246</v>
      </c>
      <c r="B145" s="1">
        <v>126.900002</v>
      </c>
      <c r="C145" s="1">
        <v>127.800003</v>
      </c>
      <c r="D145" s="1">
        <v>126.050003</v>
      </c>
      <c r="E145" s="1">
        <v>126.400002</v>
      </c>
      <c r="F145" s="1">
        <v>122.571808</v>
      </c>
      <c r="G145" s="1">
        <v>6392633</v>
      </c>
      <c r="H145">
        <f t="shared" si="2"/>
        <v>-0.00355380309766687</v>
      </c>
    </row>
    <row r="146" customHeight="1" spans="1:8">
      <c r="A146" s="2">
        <v>45247</v>
      </c>
      <c r="B146" s="1">
        <v>125.449997</v>
      </c>
      <c r="C146" s="1">
        <v>127.150002</v>
      </c>
      <c r="D146" s="1">
        <v>124.800003</v>
      </c>
      <c r="E146" s="1">
        <v>126.25</v>
      </c>
      <c r="F146" s="1">
        <v>122.426353</v>
      </c>
      <c r="G146" s="1">
        <v>9122291</v>
      </c>
      <c r="H146">
        <f t="shared" si="2"/>
        <v>-0.00118739680735708</v>
      </c>
    </row>
    <row r="147" customHeight="1" spans="1:8">
      <c r="A147" s="2">
        <v>45250</v>
      </c>
      <c r="B147" s="1">
        <v>125.650002</v>
      </c>
      <c r="C147" s="1">
        <v>126.449997</v>
      </c>
      <c r="D147" s="1">
        <v>124.150002</v>
      </c>
      <c r="E147" s="1">
        <v>124.550003</v>
      </c>
      <c r="F147" s="1">
        <v>120.77784</v>
      </c>
      <c r="G147" s="1">
        <v>5930799</v>
      </c>
      <c r="H147">
        <f t="shared" si="2"/>
        <v>-0.013556824227346</v>
      </c>
    </row>
    <row r="148" customHeight="1" spans="1:8">
      <c r="A148" s="2">
        <v>45251</v>
      </c>
      <c r="B148" s="1">
        <v>124.599998</v>
      </c>
      <c r="C148" s="1">
        <v>125.400002</v>
      </c>
      <c r="D148" s="1">
        <v>124.150002</v>
      </c>
      <c r="E148" s="1">
        <v>124.949997</v>
      </c>
      <c r="F148" s="1">
        <v>121.165726</v>
      </c>
      <c r="G148" s="1">
        <v>5289551</v>
      </c>
      <c r="H148">
        <f t="shared" si="2"/>
        <v>0.00320641989979955</v>
      </c>
    </row>
    <row r="149" customHeight="1" spans="1:8">
      <c r="A149" s="2">
        <v>45252</v>
      </c>
      <c r="B149" s="1">
        <v>125.050003</v>
      </c>
      <c r="C149" s="1">
        <v>125.449997</v>
      </c>
      <c r="D149" s="1">
        <v>122.900002</v>
      </c>
      <c r="E149" s="1">
        <v>123.800003</v>
      </c>
      <c r="F149" s="1">
        <v>120.05056</v>
      </c>
      <c r="G149" s="1">
        <v>7738964</v>
      </c>
      <c r="H149">
        <f t="shared" si="2"/>
        <v>-0.00924625748463518</v>
      </c>
    </row>
    <row r="150" customHeight="1" spans="1:8">
      <c r="A150" s="2">
        <v>45253</v>
      </c>
      <c r="B150" s="1">
        <v>124.050003</v>
      </c>
      <c r="C150" s="1">
        <v>125.900002</v>
      </c>
      <c r="D150" s="1">
        <v>123.699997</v>
      </c>
      <c r="E150" s="1">
        <v>124.949997</v>
      </c>
      <c r="F150" s="1">
        <v>121.165726</v>
      </c>
      <c r="G150" s="1">
        <v>7039867</v>
      </c>
      <c r="H150">
        <f t="shared" si="2"/>
        <v>0.00924625748463521</v>
      </c>
    </row>
    <row r="151" customHeight="1" spans="1:8">
      <c r="A151" s="2">
        <v>45254</v>
      </c>
      <c r="B151" s="1">
        <v>125.099998</v>
      </c>
      <c r="C151" s="1">
        <v>125.699997</v>
      </c>
      <c r="D151" s="1">
        <v>123.900002</v>
      </c>
      <c r="E151" s="1">
        <v>124.5</v>
      </c>
      <c r="F151" s="1">
        <v>120.729355</v>
      </c>
      <c r="G151" s="1">
        <v>7037545</v>
      </c>
      <c r="H151">
        <f t="shared" si="2"/>
        <v>-0.00360794003381792</v>
      </c>
    </row>
    <row r="152" customHeight="1" spans="1:8">
      <c r="A152" s="2">
        <v>45258</v>
      </c>
      <c r="B152" s="1">
        <v>124.550003</v>
      </c>
      <c r="C152" s="1">
        <v>126.449997</v>
      </c>
      <c r="D152" s="1">
        <v>123.650002</v>
      </c>
      <c r="E152" s="1">
        <v>125.300003</v>
      </c>
      <c r="F152" s="1">
        <v>121.505127</v>
      </c>
      <c r="G152" s="1">
        <v>19955790</v>
      </c>
      <c r="H152">
        <f t="shared" si="2"/>
        <v>0.00640515459094464</v>
      </c>
    </row>
    <row r="153" customHeight="1" spans="1:8">
      <c r="A153" s="2">
        <v>45259</v>
      </c>
      <c r="B153" s="1">
        <v>125.199997</v>
      </c>
      <c r="C153" s="1">
        <v>127</v>
      </c>
      <c r="D153" s="1">
        <v>125.199997</v>
      </c>
      <c r="E153" s="1">
        <v>125.900002</v>
      </c>
      <c r="F153" s="1">
        <v>122.086952</v>
      </c>
      <c r="G153" s="1">
        <v>17797816</v>
      </c>
      <c r="H153">
        <f t="shared" si="2"/>
        <v>0.00477705275833762</v>
      </c>
    </row>
    <row r="154" customHeight="1" spans="1:8">
      <c r="A154" s="2">
        <v>45260</v>
      </c>
      <c r="B154" s="1">
        <v>125.849998</v>
      </c>
      <c r="C154" s="1">
        <v>134.199997</v>
      </c>
      <c r="D154" s="1">
        <v>125.300003</v>
      </c>
      <c r="E154" s="1">
        <v>131.899994</v>
      </c>
      <c r="F154" s="1">
        <v>127.905228</v>
      </c>
      <c r="G154" s="1">
        <v>82083861</v>
      </c>
      <c r="H154">
        <f t="shared" si="2"/>
        <v>0.0465560712540229</v>
      </c>
    </row>
    <row r="155" customHeight="1" spans="1:8">
      <c r="A155" s="2">
        <v>45261</v>
      </c>
      <c r="B155" s="1">
        <v>134</v>
      </c>
      <c r="C155" s="1">
        <v>137.350006</v>
      </c>
      <c r="D155" s="1">
        <v>132.350006</v>
      </c>
      <c r="E155" s="1">
        <v>136.050003</v>
      </c>
      <c r="F155" s="1">
        <v>131.92955</v>
      </c>
      <c r="G155" s="1">
        <v>53660727</v>
      </c>
      <c r="H155">
        <f t="shared" si="2"/>
        <v>0.0309784845566114</v>
      </c>
    </row>
    <row r="156" customHeight="1" spans="1:8">
      <c r="A156" s="2">
        <v>45264</v>
      </c>
      <c r="B156" s="1">
        <v>139</v>
      </c>
      <c r="C156" s="1">
        <v>145.100006</v>
      </c>
      <c r="D156" s="1">
        <v>138</v>
      </c>
      <c r="E156" s="1">
        <v>141.899994</v>
      </c>
      <c r="F156" s="1">
        <v>137.602371</v>
      </c>
      <c r="G156" s="1">
        <v>66257632</v>
      </c>
      <c r="H156">
        <f t="shared" si="2"/>
        <v>0.0421000884652921</v>
      </c>
    </row>
    <row r="157" customHeight="1" spans="1:8">
      <c r="A157" s="2">
        <v>45265</v>
      </c>
      <c r="B157" s="1">
        <v>142.850006</v>
      </c>
      <c r="C157" s="1">
        <v>143.399994</v>
      </c>
      <c r="D157" s="1">
        <v>139.5</v>
      </c>
      <c r="E157" s="1">
        <v>140.350006</v>
      </c>
      <c r="F157" s="1">
        <v>136.099319</v>
      </c>
      <c r="G157" s="1">
        <v>25099887</v>
      </c>
      <c r="H157">
        <f t="shared" si="2"/>
        <v>-0.0109832504843079</v>
      </c>
    </row>
    <row r="158" customHeight="1" spans="1:8">
      <c r="A158" s="2">
        <v>45266</v>
      </c>
      <c r="B158" s="1">
        <v>141.149994</v>
      </c>
      <c r="C158" s="1">
        <v>142.600006</v>
      </c>
      <c r="D158" s="1">
        <v>138.800003</v>
      </c>
      <c r="E158" s="1">
        <v>140.600006</v>
      </c>
      <c r="F158" s="1">
        <v>136.341751</v>
      </c>
      <c r="G158" s="1">
        <v>18752200</v>
      </c>
      <c r="H158">
        <f t="shared" si="2"/>
        <v>0.00177970277380517</v>
      </c>
    </row>
    <row r="159" customHeight="1" spans="1:8">
      <c r="A159" s="2">
        <v>45267</v>
      </c>
      <c r="B159" s="1">
        <v>140.600006</v>
      </c>
      <c r="C159" s="1">
        <v>143.699997</v>
      </c>
      <c r="D159" s="1">
        <v>140.050003</v>
      </c>
      <c r="E159" s="1">
        <v>142.050003</v>
      </c>
      <c r="F159" s="1">
        <v>137.747833</v>
      </c>
      <c r="G159" s="1">
        <v>18456707</v>
      </c>
      <c r="H159">
        <f t="shared" si="2"/>
        <v>0.0102601077668872</v>
      </c>
    </row>
    <row r="160" customHeight="1" spans="1:8">
      <c r="A160" s="2">
        <v>45268</v>
      </c>
      <c r="B160" s="1">
        <v>142.850006</v>
      </c>
      <c r="C160" s="1">
        <v>144.800003</v>
      </c>
      <c r="D160" s="1">
        <v>137.350006</v>
      </c>
      <c r="E160" s="1">
        <v>140.350006</v>
      </c>
      <c r="F160" s="1">
        <v>136.099319</v>
      </c>
      <c r="G160" s="1">
        <v>18995777</v>
      </c>
      <c r="H160">
        <f t="shared" si="2"/>
        <v>-0.0120398105406923</v>
      </c>
    </row>
    <row r="161" customHeight="1" spans="1:8">
      <c r="A161" s="2">
        <v>45271</v>
      </c>
      <c r="B161" s="1">
        <v>140.050003</v>
      </c>
      <c r="C161" s="1">
        <v>143.100006</v>
      </c>
      <c r="D161" s="1">
        <v>139.75</v>
      </c>
      <c r="E161" s="1">
        <v>141.050003</v>
      </c>
      <c r="F161" s="1">
        <v>136.778122</v>
      </c>
      <c r="G161" s="1">
        <v>11044633</v>
      </c>
      <c r="H161">
        <f t="shared" si="2"/>
        <v>0.00497515952706218</v>
      </c>
    </row>
    <row r="162" customHeight="1" spans="1:8">
      <c r="A162" s="2">
        <v>45272</v>
      </c>
      <c r="B162" s="1">
        <v>141.050003</v>
      </c>
      <c r="C162" s="1">
        <v>141.600006</v>
      </c>
      <c r="D162" s="1">
        <v>138</v>
      </c>
      <c r="E162" s="1">
        <v>138.75</v>
      </c>
      <c r="F162" s="1">
        <v>134.547775</v>
      </c>
      <c r="G162" s="1">
        <v>9881478</v>
      </c>
      <c r="H162">
        <f t="shared" si="2"/>
        <v>-0.0164407250655043</v>
      </c>
    </row>
    <row r="163" customHeight="1" spans="1:8">
      <c r="A163" s="2">
        <v>45273</v>
      </c>
      <c r="B163" s="1">
        <v>139.050003</v>
      </c>
      <c r="C163" s="1">
        <v>142</v>
      </c>
      <c r="D163" s="1">
        <v>138.5</v>
      </c>
      <c r="E163" s="1">
        <v>141.050003</v>
      </c>
      <c r="F163" s="1">
        <v>136.778122</v>
      </c>
      <c r="G163" s="1">
        <v>17529522</v>
      </c>
      <c r="H163">
        <f t="shared" si="2"/>
        <v>0.0164407250655042</v>
      </c>
    </row>
    <row r="164" customHeight="1" spans="1:8">
      <c r="A164" s="2">
        <v>45274</v>
      </c>
      <c r="B164" s="1">
        <v>142</v>
      </c>
      <c r="C164" s="1">
        <v>147.399994</v>
      </c>
      <c r="D164" s="1">
        <v>141.649994</v>
      </c>
      <c r="E164" s="1">
        <v>145.550003</v>
      </c>
      <c r="F164" s="1">
        <v>141.14183</v>
      </c>
      <c r="G164" s="1">
        <v>38595458</v>
      </c>
      <c r="H164">
        <f t="shared" si="2"/>
        <v>0.0314052058399446</v>
      </c>
    </row>
    <row r="165" customHeight="1" spans="1:8">
      <c r="A165" s="2">
        <v>45275</v>
      </c>
      <c r="B165" s="1">
        <v>147</v>
      </c>
      <c r="C165" s="1">
        <v>149.149994</v>
      </c>
      <c r="D165" s="1">
        <v>145</v>
      </c>
      <c r="E165" s="1">
        <v>145.850006</v>
      </c>
      <c r="F165" s="1">
        <v>141.432755</v>
      </c>
      <c r="G165" s="1">
        <v>28383880</v>
      </c>
      <c r="H165">
        <f t="shared" si="2"/>
        <v>0.00205910310576019</v>
      </c>
    </row>
    <row r="166" customHeight="1" spans="1:8">
      <c r="A166" s="2">
        <v>45278</v>
      </c>
      <c r="B166" s="1">
        <v>146</v>
      </c>
      <c r="C166" s="1">
        <v>147.5</v>
      </c>
      <c r="D166" s="1">
        <v>144.5</v>
      </c>
      <c r="E166" s="1">
        <v>145.050003</v>
      </c>
      <c r="F166" s="1">
        <v>140.656967</v>
      </c>
      <c r="G166" s="1">
        <v>10775891</v>
      </c>
      <c r="H166">
        <f t="shared" si="2"/>
        <v>-0.00550030642980433</v>
      </c>
    </row>
    <row r="167" customHeight="1" spans="1:8">
      <c r="A167" s="2">
        <v>45279</v>
      </c>
      <c r="B167" s="1">
        <v>146.100006</v>
      </c>
      <c r="C167" s="1">
        <v>146.850006</v>
      </c>
      <c r="D167" s="1">
        <v>142.850006</v>
      </c>
      <c r="E167" s="1">
        <v>144.399994</v>
      </c>
      <c r="F167" s="1">
        <v>140.026657</v>
      </c>
      <c r="G167" s="1">
        <v>16040169</v>
      </c>
      <c r="H167">
        <f t="shared" si="2"/>
        <v>-0.00449125638707309</v>
      </c>
    </row>
    <row r="168" customHeight="1" spans="1:8">
      <c r="A168" s="2">
        <v>45280</v>
      </c>
      <c r="B168" s="1">
        <v>145.5</v>
      </c>
      <c r="C168" s="1">
        <v>148</v>
      </c>
      <c r="D168" s="1">
        <v>136.449997</v>
      </c>
      <c r="E168" s="1">
        <v>137.75</v>
      </c>
      <c r="F168" s="1">
        <v>133.578064</v>
      </c>
      <c r="G168" s="1">
        <v>24177947</v>
      </c>
      <c r="H168">
        <f t="shared" si="2"/>
        <v>-0.0471467556221623</v>
      </c>
    </row>
    <row r="169" customHeight="1" spans="1:8">
      <c r="A169" s="2">
        <v>45281</v>
      </c>
      <c r="B169" s="1">
        <v>135.149994</v>
      </c>
      <c r="C169" s="1">
        <v>141</v>
      </c>
      <c r="D169" s="1">
        <v>134.850006</v>
      </c>
      <c r="E169" s="1">
        <v>140.699997</v>
      </c>
      <c r="F169" s="1">
        <v>136.438705</v>
      </c>
      <c r="G169" s="1">
        <v>16747435</v>
      </c>
      <c r="H169">
        <f t="shared" si="2"/>
        <v>0.0211894101490322</v>
      </c>
    </row>
    <row r="170" customHeight="1" spans="1:8">
      <c r="A170" s="2">
        <v>45282</v>
      </c>
      <c r="B170" s="1">
        <v>142</v>
      </c>
      <c r="C170" s="1">
        <v>153.149994</v>
      </c>
      <c r="D170" s="1">
        <v>141.100006</v>
      </c>
      <c r="E170" s="1">
        <v>151.5</v>
      </c>
      <c r="F170" s="1">
        <v>146.911621</v>
      </c>
      <c r="G170" s="1">
        <v>84784192</v>
      </c>
      <c r="H170">
        <f t="shared" si="2"/>
        <v>0.0739557221339438</v>
      </c>
    </row>
    <row r="171" customHeight="1" spans="1:8">
      <c r="A171" s="2">
        <v>45286</v>
      </c>
      <c r="B171" s="1">
        <v>152.449997</v>
      </c>
      <c r="C171" s="1">
        <v>157.699997</v>
      </c>
      <c r="D171" s="1">
        <v>151.399994</v>
      </c>
      <c r="E171" s="1">
        <v>154</v>
      </c>
      <c r="F171" s="1">
        <v>149.335907</v>
      </c>
      <c r="G171" s="1">
        <v>44403657</v>
      </c>
      <c r="H171">
        <f t="shared" si="2"/>
        <v>0.0163669896855293</v>
      </c>
    </row>
    <row r="172" customHeight="1" spans="1:8">
      <c r="A172" s="2">
        <v>45287</v>
      </c>
      <c r="B172" s="1">
        <v>154.949997</v>
      </c>
      <c r="C172" s="1">
        <v>155.399994</v>
      </c>
      <c r="D172" s="1">
        <v>150.75</v>
      </c>
      <c r="E172" s="1">
        <v>151.850006</v>
      </c>
      <c r="F172" s="1">
        <v>147.251022</v>
      </c>
      <c r="G172" s="1">
        <v>15311946</v>
      </c>
      <c r="H172">
        <f t="shared" si="2"/>
        <v>-0.0140594148885053</v>
      </c>
    </row>
    <row r="173" customHeight="1" spans="1:8">
      <c r="A173" s="2">
        <v>45288</v>
      </c>
      <c r="B173" s="1">
        <v>152.449997</v>
      </c>
      <c r="C173" s="1">
        <v>158.850006</v>
      </c>
      <c r="D173" s="1">
        <v>151.649994</v>
      </c>
      <c r="E173" s="1">
        <v>157.100006</v>
      </c>
      <c r="F173" s="1">
        <v>152.342026</v>
      </c>
      <c r="G173" s="1">
        <v>37181228</v>
      </c>
      <c r="H173">
        <f t="shared" si="2"/>
        <v>0.0339894009705083</v>
      </c>
    </row>
    <row r="174" customHeight="1" spans="1:8">
      <c r="A174" s="2">
        <v>45289</v>
      </c>
      <c r="B174" s="1">
        <v>159.75</v>
      </c>
      <c r="C174" s="1">
        <v>164.300003</v>
      </c>
      <c r="D174" s="1">
        <v>158.050003</v>
      </c>
      <c r="E174" s="1">
        <v>162.100006</v>
      </c>
      <c r="F174" s="1">
        <v>157.190598</v>
      </c>
      <c r="G174" s="1">
        <v>57370272</v>
      </c>
      <c r="H174">
        <f t="shared" si="2"/>
        <v>0.0313309049907934</v>
      </c>
    </row>
    <row r="175" customHeight="1" spans="1:8">
      <c r="A175" s="2">
        <v>45292</v>
      </c>
      <c r="B175" s="1">
        <v>163.699997</v>
      </c>
      <c r="C175" s="1">
        <v>169.350006</v>
      </c>
      <c r="D175" s="1">
        <v>162.649994</v>
      </c>
      <c r="E175" s="1">
        <v>166.199997</v>
      </c>
      <c r="F175" s="1">
        <v>161.166412</v>
      </c>
      <c r="G175" s="1">
        <v>40952729</v>
      </c>
      <c r="H175">
        <f t="shared" si="2"/>
        <v>0.0249783770330517</v>
      </c>
    </row>
    <row r="176" customHeight="1" spans="1:8">
      <c r="A176" s="2">
        <v>45293</v>
      </c>
      <c r="B176" s="1">
        <v>167.100006</v>
      </c>
      <c r="C176" s="1">
        <v>167.600006</v>
      </c>
      <c r="D176" s="1">
        <v>158.100006</v>
      </c>
      <c r="E176" s="1">
        <v>164.050003</v>
      </c>
      <c r="F176" s="1">
        <v>159.081528</v>
      </c>
      <c r="G176" s="1">
        <v>40801901</v>
      </c>
      <c r="H176">
        <f t="shared" si="2"/>
        <v>-0.0130206205557804</v>
      </c>
    </row>
    <row r="177" customHeight="1" spans="1:8">
      <c r="A177" s="2">
        <v>45294</v>
      </c>
      <c r="B177" s="1">
        <v>164</v>
      </c>
      <c r="C177" s="1">
        <v>164.399994</v>
      </c>
      <c r="D177" s="1">
        <v>160.75</v>
      </c>
      <c r="E177" s="1">
        <v>162.149994</v>
      </c>
      <c r="F177" s="1">
        <v>157.239075</v>
      </c>
      <c r="G177" s="1">
        <v>22338899</v>
      </c>
      <c r="H177">
        <f t="shared" si="2"/>
        <v>-0.0116494077141179</v>
      </c>
    </row>
    <row r="178" customHeight="1" spans="1:8">
      <c r="A178" s="2">
        <v>45295</v>
      </c>
      <c r="B178" s="1">
        <v>162.300003</v>
      </c>
      <c r="C178" s="1">
        <v>165.699997</v>
      </c>
      <c r="D178" s="1">
        <v>162.25</v>
      </c>
      <c r="E178" s="1">
        <v>163.149994</v>
      </c>
      <c r="F178" s="1">
        <v>158.208786</v>
      </c>
      <c r="G178" s="1">
        <v>16795469</v>
      </c>
      <c r="H178">
        <f t="shared" si="2"/>
        <v>0.00614817327666393</v>
      </c>
    </row>
    <row r="179" customHeight="1" spans="1:8">
      <c r="A179" s="2">
        <v>45296</v>
      </c>
      <c r="B179" s="1">
        <v>166</v>
      </c>
      <c r="C179" s="1">
        <v>167.100006</v>
      </c>
      <c r="D179" s="1">
        <v>161.899994</v>
      </c>
      <c r="E179" s="1">
        <v>163.649994</v>
      </c>
      <c r="F179" s="1">
        <v>158.693634</v>
      </c>
      <c r="G179" s="1">
        <v>36182162</v>
      </c>
      <c r="H179">
        <f t="shared" si="2"/>
        <v>0.00305992222026957</v>
      </c>
    </row>
    <row r="180" customHeight="1" spans="1:8">
      <c r="A180" s="2">
        <v>45299</v>
      </c>
      <c r="B180" s="1">
        <v>165.350006</v>
      </c>
      <c r="C180" s="1">
        <v>165.350006</v>
      </c>
      <c r="D180" s="1">
        <v>160.300003</v>
      </c>
      <c r="E180" s="1">
        <v>160.699997</v>
      </c>
      <c r="F180" s="1">
        <v>155.832993</v>
      </c>
      <c r="G180" s="1">
        <v>16705187</v>
      </c>
      <c r="H180">
        <f t="shared" si="2"/>
        <v>-0.0181906372052207</v>
      </c>
    </row>
    <row r="181" customHeight="1" spans="1:8">
      <c r="A181" s="2">
        <v>45300</v>
      </c>
      <c r="B181" s="1">
        <v>161.899994</v>
      </c>
      <c r="C181" s="1">
        <v>162.75</v>
      </c>
      <c r="D181" s="1">
        <v>159.699997</v>
      </c>
      <c r="E181" s="1">
        <v>161.050003</v>
      </c>
      <c r="F181" s="1">
        <v>156.172394</v>
      </c>
      <c r="G181" s="1">
        <v>21668343</v>
      </c>
      <c r="H181">
        <f t="shared" si="2"/>
        <v>0.00217561072990948</v>
      </c>
    </row>
    <row r="182" customHeight="1" spans="1:8">
      <c r="A182" s="2">
        <v>45301</v>
      </c>
      <c r="B182" s="1">
        <v>160.899994</v>
      </c>
      <c r="C182" s="1">
        <v>161.399994</v>
      </c>
      <c r="D182" s="1">
        <v>157.699997</v>
      </c>
      <c r="E182" s="1">
        <v>160</v>
      </c>
      <c r="F182" s="1">
        <v>155.15419</v>
      </c>
      <c r="G182" s="1">
        <v>21435177</v>
      </c>
      <c r="H182">
        <f t="shared" si="2"/>
        <v>-0.00654109017810027</v>
      </c>
    </row>
    <row r="183" customHeight="1" spans="1:8">
      <c r="A183" s="2">
        <v>45302</v>
      </c>
      <c r="B183" s="1">
        <v>159.800003</v>
      </c>
      <c r="C183" s="1">
        <v>161.100006</v>
      </c>
      <c r="D183" s="1">
        <v>155.850006</v>
      </c>
      <c r="E183" s="1">
        <v>159.050003</v>
      </c>
      <c r="F183" s="1">
        <v>154.232971</v>
      </c>
      <c r="G183" s="1">
        <v>37761286</v>
      </c>
      <c r="H183">
        <f t="shared" si="2"/>
        <v>-0.00595513866512893</v>
      </c>
    </row>
    <row r="184" customHeight="1" spans="1:8">
      <c r="A184" s="2">
        <v>45303</v>
      </c>
      <c r="B184" s="1">
        <v>160.800003</v>
      </c>
      <c r="C184" s="1">
        <v>164.850006</v>
      </c>
      <c r="D184" s="1">
        <v>159.399994</v>
      </c>
      <c r="E184" s="1">
        <v>162.399994</v>
      </c>
      <c r="F184" s="1">
        <v>157.481491</v>
      </c>
      <c r="G184" s="1">
        <v>31798366</v>
      </c>
      <c r="H184">
        <f t="shared" si="2"/>
        <v>0.0208436759119444</v>
      </c>
    </row>
    <row r="185" customHeight="1" spans="1:8">
      <c r="A185" s="2">
        <v>45306</v>
      </c>
      <c r="B185" s="1">
        <v>163.699997</v>
      </c>
      <c r="C185" s="1">
        <v>166.800003</v>
      </c>
      <c r="D185" s="1">
        <v>161.5</v>
      </c>
      <c r="E185" s="1">
        <v>165.199997</v>
      </c>
      <c r="F185" s="1">
        <v>160.196701</v>
      </c>
      <c r="G185" s="1">
        <v>26896883</v>
      </c>
      <c r="H185">
        <f t="shared" si="2"/>
        <v>0.0170945075138282</v>
      </c>
    </row>
    <row r="186" customHeight="1" spans="1:8">
      <c r="A186" s="2">
        <v>45307</v>
      </c>
      <c r="B186" s="1">
        <v>165.350006</v>
      </c>
      <c r="C186" s="1">
        <v>168.199997</v>
      </c>
      <c r="D186" s="1">
        <v>162.850006</v>
      </c>
      <c r="E186" s="1">
        <v>166.899994</v>
      </c>
      <c r="F186" s="1">
        <v>161.845215</v>
      </c>
      <c r="G186" s="1">
        <v>33401828</v>
      </c>
      <c r="H186">
        <f t="shared" si="2"/>
        <v>0.0102379741102446</v>
      </c>
    </row>
    <row r="187" customHeight="1" spans="1:8">
      <c r="A187" s="2">
        <v>45308</v>
      </c>
      <c r="B187" s="1">
        <v>165.5</v>
      </c>
      <c r="C187" s="1">
        <v>169</v>
      </c>
      <c r="D187" s="1">
        <v>163.600006</v>
      </c>
      <c r="E187" s="1">
        <v>164.100006</v>
      </c>
      <c r="F187" s="1">
        <v>159.13002</v>
      </c>
      <c r="G187" s="1">
        <v>31113706</v>
      </c>
      <c r="H187">
        <f t="shared" si="2"/>
        <v>-0.0169188116182373</v>
      </c>
    </row>
    <row r="188" customHeight="1" spans="1:8">
      <c r="A188" s="2">
        <v>45309</v>
      </c>
      <c r="B188" s="1">
        <v>164.100006</v>
      </c>
      <c r="C188" s="1">
        <v>165.149994</v>
      </c>
      <c r="D188" s="1">
        <v>157.75</v>
      </c>
      <c r="E188" s="1">
        <v>163.550003</v>
      </c>
      <c r="F188" s="1">
        <v>158.59668</v>
      </c>
      <c r="G188" s="1">
        <v>20299367</v>
      </c>
      <c r="H188">
        <f t="shared" si="2"/>
        <v>-0.00335722808903777</v>
      </c>
    </row>
    <row r="189" customHeight="1" spans="1:8">
      <c r="A189" s="2">
        <v>45310</v>
      </c>
      <c r="B189" s="1">
        <v>165.050003</v>
      </c>
      <c r="C189" s="1">
        <v>169.199997</v>
      </c>
      <c r="D189" s="1">
        <v>164.399994</v>
      </c>
      <c r="E189" s="1">
        <v>168.300003</v>
      </c>
      <c r="F189" s="1">
        <v>163.20282</v>
      </c>
      <c r="G189" s="1">
        <v>21251240</v>
      </c>
      <c r="H189">
        <f t="shared" si="2"/>
        <v>0.0286293459760338</v>
      </c>
    </row>
    <row r="190" customHeight="1" spans="1:8">
      <c r="A190" s="2">
        <v>45314</v>
      </c>
      <c r="B190" s="1">
        <v>168</v>
      </c>
      <c r="C190" s="1">
        <v>168.300003</v>
      </c>
      <c r="D190" s="1">
        <v>155.75</v>
      </c>
      <c r="E190" s="1">
        <v>157.199997</v>
      </c>
      <c r="F190" s="1">
        <v>152.438995</v>
      </c>
      <c r="G190" s="1">
        <v>30341132</v>
      </c>
      <c r="H190">
        <f t="shared" si="2"/>
        <v>-0.0682292385663632</v>
      </c>
    </row>
    <row r="191" customHeight="1" spans="1:8">
      <c r="A191" s="2">
        <v>45315</v>
      </c>
      <c r="B191" s="1">
        <v>158.699997</v>
      </c>
      <c r="C191" s="1">
        <v>165.100006</v>
      </c>
      <c r="D191" s="1">
        <v>156.199997</v>
      </c>
      <c r="E191" s="1">
        <v>164.550003</v>
      </c>
      <c r="F191" s="1">
        <v>159.566391</v>
      </c>
      <c r="G191" s="1">
        <v>18968981</v>
      </c>
      <c r="H191">
        <f t="shared" si="2"/>
        <v>0.0456955969071693</v>
      </c>
    </row>
    <row r="192" customHeight="1" spans="1:8">
      <c r="A192" s="2">
        <v>45316</v>
      </c>
      <c r="B192" s="1">
        <v>166</v>
      </c>
      <c r="C192" s="1">
        <v>167.149994</v>
      </c>
      <c r="D192" s="1">
        <v>164.550003</v>
      </c>
      <c r="E192" s="1">
        <v>165.399994</v>
      </c>
      <c r="F192" s="1">
        <v>160.39064</v>
      </c>
      <c r="G192" s="1">
        <v>16725897</v>
      </c>
      <c r="H192">
        <f t="shared" si="2"/>
        <v>0.00515225948174326</v>
      </c>
    </row>
    <row r="193" customHeight="1" spans="1:8">
      <c r="A193" s="2">
        <v>45320</v>
      </c>
      <c r="B193" s="1">
        <v>167.949997</v>
      </c>
      <c r="C193" s="1">
        <v>174.699997</v>
      </c>
      <c r="D193" s="1">
        <v>165.5</v>
      </c>
      <c r="E193" s="1">
        <v>171.75</v>
      </c>
      <c r="F193" s="1">
        <v>166.548325</v>
      </c>
      <c r="G193" s="1">
        <v>58433818</v>
      </c>
      <c r="H193">
        <f t="shared" si="2"/>
        <v>0.0376731679341551</v>
      </c>
    </row>
    <row r="194" customHeight="1" spans="1:8">
      <c r="A194" s="2">
        <v>45321</v>
      </c>
      <c r="B194" s="1">
        <v>175</v>
      </c>
      <c r="C194" s="1">
        <v>177</v>
      </c>
      <c r="D194" s="1">
        <v>171.5</v>
      </c>
      <c r="E194" s="1">
        <v>172</v>
      </c>
      <c r="F194" s="1">
        <v>166.790756</v>
      </c>
      <c r="G194" s="1">
        <v>57303068</v>
      </c>
      <c r="H194">
        <f t="shared" si="2"/>
        <v>0.00145456117546291</v>
      </c>
    </row>
    <row r="195" customHeight="1" spans="1:8">
      <c r="A195" s="2">
        <v>45322</v>
      </c>
      <c r="B195" s="1">
        <v>173</v>
      </c>
      <c r="C195" s="1">
        <v>174.5</v>
      </c>
      <c r="D195" s="1">
        <v>170.350006</v>
      </c>
      <c r="E195" s="1">
        <v>172.600006</v>
      </c>
      <c r="F195" s="1">
        <v>167.372589</v>
      </c>
      <c r="G195" s="1">
        <v>29140358</v>
      </c>
      <c r="H195">
        <f t="shared" ref="H195:H247" si="3">LN(F195/F194)</f>
        <v>0.00348233040324898</v>
      </c>
    </row>
    <row r="196" customHeight="1" spans="1:8">
      <c r="A196" s="2">
        <v>45323</v>
      </c>
      <c r="B196" s="1">
        <v>174</v>
      </c>
      <c r="C196" s="1">
        <v>175.5</v>
      </c>
      <c r="D196" s="1">
        <v>171.300003</v>
      </c>
      <c r="E196" s="1">
        <v>173.699997</v>
      </c>
      <c r="F196" s="1">
        <v>168.43927</v>
      </c>
      <c r="G196" s="1">
        <v>31663125</v>
      </c>
      <c r="H196">
        <f t="shared" si="3"/>
        <v>0.00635287026899754</v>
      </c>
    </row>
    <row r="197" customHeight="1" spans="1:8">
      <c r="A197" s="2">
        <v>45324</v>
      </c>
      <c r="B197" s="1">
        <v>175.899994</v>
      </c>
      <c r="C197" s="1">
        <v>180</v>
      </c>
      <c r="D197" s="1">
        <v>175.100006</v>
      </c>
      <c r="E197" s="1">
        <v>177.899994</v>
      </c>
      <c r="F197" s="1">
        <v>172.512054</v>
      </c>
      <c r="G197" s="1">
        <v>41748419</v>
      </c>
      <c r="H197">
        <f t="shared" si="3"/>
        <v>0.023891842894014</v>
      </c>
    </row>
    <row r="198" customHeight="1" spans="1:8">
      <c r="A198" s="2">
        <v>45327</v>
      </c>
      <c r="B198" s="1">
        <v>180</v>
      </c>
      <c r="C198" s="1">
        <v>186.5</v>
      </c>
      <c r="D198" s="1">
        <v>177.949997</v>
      </c>
      <c r="E198" s="1">
        <v>181.600006</v>
      </c>
      <c r="F198" s="1">
        <v>176.100006</v>
      </c>
      <c r="G198" s="1">
        <v>57505480</v>
      </c>
      <c r="H198">
        <f t="shared" si="3"/>
        <v>0.020584937282798</v>
      </c>
    </row>
    <row r="199" customHeight="1" spans="1:8">
      <c r="A199" s="2">
        <v>45328</v>
      </c>
      <c r="B199" s="1">
        <v>178.5</v>
      </c>
      <c r="C199" s="1">
        <v>183</v>
      </c>
      <c r="D199" s="1">
        <v>175.699997</v>
      </c>
      <c r="E199" s="1">
        <v>181.550003</v>
      </c>
      <c r="F199" s="1">
        <v>181.550003</v>
      </c>
      <c r="G199" s="1">
        <v>33761541</v>
      </c>
      <c r="H199">
        <f t="shared" si="3"/>
        <v>0.030479064811008</v>
      </c>
    </row>
    <row r="200" customHeight="1" spans="1:8">
      <c r="A200" s="2">
        <v>45329</v>
      </c>
      <c r="B200" s="1">
        <v>182.75</v>
      </c>
      <c r="C200" s="1">
        <v>185.399994</v>
      </c>
      <c r="D200" s="1">
        <v>178.25</v>
      </c>
      <c r="E200" s="1">
        <v>178.949997</v>
      </c>
      <c r="F200" s="1">
        <v>178.949997</v>
      </c>
      <c r="G200" s="1">
        <v>31684715</v>
      </c>
      <c r="H200">
        <f t="shared" si="3"/>
        <v>-0.0144246939371429</v>
      </c>
    </row>
    <row r="201" customHeight="1" spans="1:8">
      <c r="A201" s="2">
        <v>45330</v>
      </c>
      <c r="B201" s="1">
        <v>180.949997</v>
      </c>
      <c r="C201" s="1">
        <v>182.199997</v>
      </c>
      <c r="D201" s="1">
        <v>178</v>
      </c>
      <c r="E201" s="1">
        <v>179.699997</v>
      </c>
      <c r="F201" s="1">
        <v>179.699997</v>
      </c>
      <c r="G201" s="1">
        <v>19018617</v>
      </c>
      <c r="H201">
        <f t="shared" si="3"/>
        <v>0.00418235664744712</v>
      </c>
    </row>
    <row r="202" customHeight="1" spans="1:8">
      <c r="A202" s="2">
        <v>45331</v>
      </c>
      <c r="B202" s="1">
        <v>179.899994</v>
      </c>
      <c r="C202" s="1">
        <v>180.100006</v>
      </c>
      <c r="D202" s="1">
        <v>168.149994</v>
      </c>
      <c r="E202" s="1">
        <v>173.100006</v>
      </c>
      <c r="F202" s="1">
        <v>173.100006</v>
      </c>
      <c r="G202" s="1">
        <v>36193339</v>
      </c>
      <c r="H202">
        <f t="shared" si="3"/>
        <v>-0.0374192802508143</v>
      </c>
    </row>
    <row r="203" customHeight="1" spans="1:8">
      <c r="A203" s="2">
        <v>45334</v>
      </c>
      <c r="B203" s="1">
        <v>173.100006</v>
      </c>
      <c r="C203" s="1">
        <v>174.699997</v>
      </c>
      <c r="D203" s="1">
        <v>167.5</v>
      </c>
      <c r="E203" s="1">
        <v>168.800003</v>
      </c>
      <c r="F203" s="1">
        <v>168.800003</v>
      </c>
      <c r="G203" s="1">
        <v>18334992</v>
      </c>
      <c r="H203">
        <f t="shared" si="3"/>
        <v>-0.0251548969098397</v>
      </c>
    </row>
    <row r="204" customHeight="1" spans="1:8">
      <c r="A204" s="2">
        <v>45335</v>
      </c>
      <c r="B204" s="1">
        <v>169.300003</v>
      </c>
      <c r="C204" s="1">
        <v>172.300003</v>
      </c>
      <c r="D204" s="1">
        <v>166.350006</v>
      </c>
      <c r="E204" s="1">
        <v>170.350006</v>
      </c>
      <c r="F204" s="1">
        <v>170.350006</v>
      </c>
      <c r="G204" s="1">
        <v>13204257</v>
      </c>
      <c r="H204">
        <f t="shared" si="3"/>
        <v>0.00914057939420923</v>
      </c>
    </row>
    <row r="205" customHeight="1" spans="1:8">
      <c r="A205" s="2">
        <v>45336</v>
      </c>
      <c r="B205" s="1">
        <v>169</v>
      </c>
      <c r="C205" s="1">
        <v>176.75</v>
      </c>
      <c r="D205" s="1">
        <v>167.25</v>
      </c>
      <c r="E205" s="1">
        <v>176.25</v>
      </c>
      <c r="F205" s="1">
        <v>176.25</v>
      </c>
      <c r="G205" s="1">
        <v>15132347</v>
      </c>
      <c r="H205">
        <f t="shared" si="3"/>
        <v>0.0340482623638004</v>
      </c>
    </row>
    <row r="206" customHeight="1" spans="1:8">
      <c r="A206" s="2">
        <v>45337</v>
      </c>
      <c r="B206" s="1">
        <v>177</v>
      </c>
      <c r="C206" s="1">
        <v>186.5</v>
      </c>
      <c r="D206" s="1">
        <v>175.649994</v>
      </c>
      <c r="E206" s="1">
        <v>184.25</v>
      </c>
      <c r="F206" s="1">
        <v>184.25</v>
      </c>
      <c r="G206" s="1">
        <v>43688826</v>
      </c>
      <c r="H206">
        <f t="shared" si="3"/>
        <v>0.044390089377068</v>
      </c>
    </row>
    <row r="207" customHeight="1" spans="1:8">
      <c r="A207" s="2">
        <v>45338</v>
      </c>
      <c r="B207" s="1">
        <v>185.399994</v>
      </c>
      <c r="C207" s="1">
        <v>185.649994</v>
      </c>
      <c r="D207" s="1">
        <v>181.75</v>
      </c>
      <c r="E207" s="1">
        <v>182.600006</v>
      </c>
      <c r="F207" s="1">
        <v>182.600006</v>
      </c>
      <c r="G207" s="1">
        <v>19961823</v>
      </c>
      <c r="H207">
        <f t="shared" si="3"/>
        <v>-0.00899553004987086</v>
      </c>
    </row>
    <row r="208" customHeight="1" spans="1:8">
      <c r="A208" s="2">
        <v>45341</v>
      </c>
      <c r="B208" s="1">
        <v>183</v>
      </c>
      <c r="C208" s="1">
        <v>187.850006</v>
      </c>
      <c r="D208" s="1">
        <v>182.149994</v>
      </c>
      <c r="E208" s="1">
        <v>183.850006</v>
      </c>
      <c r="F208" s="1">
        <v>183.850006</v>
      </c>
      <c r="G208" s="1">
        <v>19606057</v>
      </c>
      <c r="H208">
        <f t="shared" si="3"/>
        <v>0.0068222393630058</v>
      </c>
    </row>
    <row r="209" customHeight="1" spans="1:8">
      <c r="A209" s="2">
        <v>45342</v>
      </c>
      <c r="B209" s="1">
        <v>183.5</v>
      </c>
      <c r="C209" s="1">
        <v>186</v>
      </c>
      <c r="D209" s="1">
        <v>182.550003</v>
      </c>
      <c r="E209" s="1">
        <v>184</v>
      </c>
      <c r="F209" s="1">
        <v>184</v>
      </c>
      <c r="G209" s="1">
        <v>11867776</v>
      </c>
      <c r="H209">
        <f t="shared" si="3"/>
        <v>0.000815517226404538</v>
      </c>
    </row>
    <row r="210" customHeight="1" spans="1:8">
      <c r="A210" s="2">
        <v>45343</v>
      </c>
      <c r="B210" s="1">
        <v>184.699997</v>
      </c>
      <c r="C210" s="1">
        <v>185.449997</v>
      </c>
      <c r="D210" s="1">
        <v>179.300003</v>
      </c>
      <c r="E210" s="1">
        <v>180.300003</v>
      </c>
      <c r="F210" s="1">
        <v>180.300003</v>
      </c>
      <c r="G210" s="1">
        <v>13671880</v>
      </c>
      <c r="H210">
        <f t="shared" si="3"/>
        <v>-0.0203136107607791</v>
      </c>
    </row>
    <row r="211" customHeight="1" spans="1:8">
      <c r="A211" s="2">
        <v>45344</v>
      </c>
      <c r="B211" s="1">
        <v>181</v>
      </c>
      <c r="C211" s="1">
        <v>183.199997</v>
      </c>
      <c r="D211" s="1">
        <v>177.699997</v>
      </c>
      <c r="E211" s="1">
        <v>182.25</v>
      </c>
      <c r="F211" s="1">
        <v>182.25</v>
      </c>
      <c r="G211" s="1">
        <v>11766044</v>
      </c>
      <c r="H211">
        <f t="shared" si="3"/>
        <v>0.0107572240405609</v>
      </c>
    </row>
    <row r="212" customHeight="1" spans="1:8">
      <c r="A212" s="2">
        <v>45345</v>
      </c>
      <c r="B212" s="1">
        <v>183</v>
      </c>
      <c r="C212" s="1">
        <v>183.100006</v>
      </c>
      <c r="D212" s="1">
        <v>179.100006</v>
      </c>
      <c r="E212" s="1">
        <v>179.899994</v>
      </c>
      <c r="F212" s="1">
        <v>179.899994</v>
      </c>
      <c r="G212" s="1">
        <v>8219010</v>
      </c>
      <c r="H212">
        <f t="shared" si="3"/>
        <v>-0.0129782632841429</v>
      </c>
    </row>
    <row r="213" customHeight="1" spans="1:8">
      <c r="A213" s="2">
        <v>45348</v>
      </c>
      <c r="B213" s="1">
        <v>180</v>
      </c>
      <c r="C213" s="1">
        <v>183.5</v>
      </c>
      <c r="D213" s="1">
        <v>177.699997</v>
      </c>
      <c r="E213" s="1">
        <v>182.100006</v>
      </c>
      <c r="F213" s="1">
        <v>182.100006</v>
      </c>
      <c r="G213" s="1">
        <v>14909208</v>
      </c>
      <c r="H213">
        <f t="shared" si="3"/>
        <v>0.0121549120778663</v>
      </c>
    </row>
    <row r="214" customHeight="1" spans="1:8">
      <c r="A214" s="2">
        <v>45349</v>
      </c>
      <c r="B214" s="1">
        <v>182</v>
      </c>
      <c r="C214" s="1">
        <v>183.25</v>
      </c>
      <c r="D214" s="1">
        <v>178.850006</v>
      </c>
      <c r="E214" s="1">
        <v>180.5</v>
      </c>
      <c r="F214" s="1">
        <v>180.5</v>
      </c>
      <c r="G214" s="1">
        <v>9486385</v>
      </c>
      <c r="H214">
        <f t="shared" si="3"/>
        <v>-0.00882524190955535</v>
      </c>
    </row>
    <row r="215" customHeight="1" spans="1:8">
      <c r="A215" s="2">
        <v>45350</v>
      </c>
      <c r="B215" s="1">
        <v>180.850006</v>
      </c>
      <c r="C215" s="1">
        <v>181.800003</v>
      </c>
      <c r="D215" s="1">
        <v>176.649994</v>
      </c>
      <c r="E215" s="1">
        <v>179.350006</v>
      </c>
      <c r="F215" s="1">
        <v>179.350006</v>
      </c>
      <c r="G215" s="1">
        <v>12659946</v>
      </c>
      <c r="H215">
        <f t="shared" si="3"/>
        <v>-0.00639154034050454</v>
      </c>
    </row>
    <row r="216" customHeight="1" spans="1:8">
      <c r="A216" s="2">
        <v>45351</v>
      </c>
      <c r="B216" s="1">
        <v>178.75</v>
      </c>
      <c r="C216" s="1">
        <v>183.899994</v>
      </c>
      <c r="D216" s="1">
        <v>176.300003</v>
      </c>
      <c r="E216" s="1">
        <v>182.25</v>
      </c>
      <c r="F216" s="1">
        <v>182.25</v>
      </c>
      <c r="G216" s="1">
        <v>19475687</v>
      </c>
      <c r="H216">
        <f t="shared" si="3"/>
        <v>0.0160401334563366</v>
      </c>
    </row>
    <row r="217" customHeight="1" spans="1:8">
      <c r="A217" s="2">
        <v>45352</v>
      </c>
      <c r="B217" s="1">
        <v>184.949997</v>
      </c>
      <c r="C217" s="1">
        <v>185.949997</v>
      </c>
      <c r="D217" s="1">
        <v>182.199997</v>
      </c>
      <c r="E217" s="1">
        <v>184.149994</v>
      </c>
      <c r="F217" s="1">
        <v>184.149994</v>
      </c>
      <c r="G217" s="1">
        <v>17823470</v>
      </c>
      <c r="H217">
        <f t="shared" si="3"/>
        <v>0.010371239420172</v>
      </c>
    </row>
    <row r="218" customHeight="1" spans="1:8">
      <c r="A218" s="2">
        <v>45355</v>
      </c>
      <c r="B218" s="1">
        <v>186</v>
      </c>
      <c r="C218" s="1">
        <v>192.899994</v>
      </c>
      <c r="D218" s="1">
        <v>185</v>
      </c>
      <c r="E218" s="1">
        <v>190.850006</v>
      </c>
      <c r="F218" s="1">
        <v>190.850006</v>
      </c>
      <c r="G218" s="1">
        <v>52923468</v>
      </c>
      <c r="H218">
        <f t="shared" si="3"/>
        <v>0.0357372003206011</v>
      </c>
    </row>
    <row r="219" customHeight="1" spans="1:8">
      <c r="A219" s="2">
        <v>45356</v>
      </c>
      <c r="B219" s="1">
        <v>192.5</v>
      </c>
      <c r="C219" s="1">
        <v>196.350006</v>
      </c>
      <c r="D219" s="1">
        <v>191.300003</v>
      </c>
      <c r="E219" s="1">
        <v>194.100006</v>
      </c>
      <c r="F219" s="1">
        <v>194.100006</v>
      </c>
      <c r="G219" s="1">
        <v>26849239</v>
      </c>
      <c r="H219">
        <f t="shared" si="3"/>
        <v>0.0168857104573245</v>
      </c>
    </row>
    <row r="220" customHeight="1" spans="1:8">
      <c r="A220" s="2">
        <v>45357</v>
      </c>
      <c r="B220" s="1">
        <v>194.050003</v>
      </c>
      <c r="C220" s="1">
        <v>194.100006</v>
      </c>
      <c r="D220" s="1">
        <v>185.649994</v>
      </c>
      <c r="E220" s="1">
        <v>190.449997</v>
      </c>
      <c r="F220" s="1">
        <v>190.449997</v>
      </c>
      <c r="G220" s="1">
        <v>20285523</v>
      </c>
      <c r="H220">
        <f t="shared" si="3"/>
        <v>-0.0189838439144182</v>
      </c>
    </row>
    <row r="221" customHeight="1" spans="1:8">
      <c r="A221" s="2">
        <v>45358</v>
      </c>
      <c r="B221" s="1">
        <v>191.149994</v>
      </c>
      <c r="C221" s="1">
        <v>192.449997</v>
      </c>
      <c r="D221" s="1">
        <v>187.600006</v>
      </c>
      <c r="E221" s="1">
        <v>188.550003</v>
      </c>
      <c r="F221" s="1">
        <v>188.550003</v>
      </c>
      <c r="G221" s="1">
        <v>7718111</v>
      </c>
      <c r="H221">
        <f t="shared" si="3"/>
        <v>-0.0100264375571821</v>
      </c>
    </row>
    <row r="222" customHeight="1" spans="1:8">
      <c r="A222" s="2">
        <v>45362</v>
      </c>
      <c r="B222" s="1">
        <v>188</v>
      </c>
      <c r="C222" s="1">
        <v>188</v>
      </c>
      <c r="D222" s="1">
        <v>181.949997</v>
      </c>
      <c r="E222" s="1">
        <v>183.25</v>
      </c>
      <c r="F222" s="1">
        <v>183.25</v>
      </c>
      <c r="G222" s="1">
        <v>14087639</v>
      </c>
      <c r="H222">
        <f t="shared" si="3"/>
        <v>-0.0285118988485041</v>
      </c>
    </row>
    <row r="223" customHeight="1" spans="1:8">
      <c r="A223" s="2">
        <v>45363</v>
      </c>
      <c r="B223" s="1">
        <v>183.25</v>
      </c>
      <c r="C223" s="1">
        <v>184.600006</v>
      </c>
      <c r="D223" s="1">
        <v>178.699997</v>
      </c>
      <c r="E223" s="1">
        <v>179.899994</v>
      </c>
      <c r="F223" s="1">
        <v>179.899994</v>
      </c>
      <c r="G223" s="1">
        <v>16435560</v>
      </c>
      <c r="H223">
        <f t="shared" si="3"/>
        <v>-0.0184502331621362</v>
      </c>
    </row>
    <row r="224" customHeight="1" spans="1:8">
      <c r="A224" s="2">
        <v>45364</v>
      </c>
      <c r="B224" s="1">
        <v>179.899994</v>
      </c>
      <c r="C224" s="1">
        <v>180.149994</v>
      </c>
      <c r="D224" s="1">
        <v>166.300003</v>
      </c>
      <c r="E224" s="1">
        <v>168.699997</v>
      </c>
      <c r="F224" s="1">
        <v>168.699997</v>
      </c>
      <c r="G224" s="1">
        <v>22832224</v>
      </c>
      <c r="H224">
        <f t="shared" si="3"/>
        <v>-0.0642791358357491</v>
      </c>
    </row>
    <row r="225" customHeight="1" spans="1:8">
      <c r="A225" s="2">
        <v>45365</v>
      </c>
      <c r="B225" s="1">
        <v>168</v>
      </c>
      <c r="C225" s="1">
        <v>176.600006</v>
      </c>
      <c r="D225" s="1">
        <v>166.050003</v>
      </c>
      <c r="E225" s="1">
        <v>176.100006</v>
      </c>
      <c r="F225" s="1">
        <v>176.100006</v>
      </c>
      <c r="G225" s="1">
        <v>22996586</v>
      </c>
      <c r="H225">
        <f t="shared" si="3"/>
        <v>0.0429300778048345</v>
      </c>
    </row>
    <row r="226" customHeight="1" spans="1:8">
      <c r="A226" s="2">
        <v>45366</v>
      </c>
      <c r="B226" s="1">
        <v>176.600006</v>
      </c>
      <c r="C226" s="1">
        <v>176.649994</v>
      </c>
      <c r="D226" s="1">
        <v>165.550003</v>
      </c>
      <c r="E226" s="1">
        <v>173.800003</v>
      </c>
      <c r="F226" s="1">
        <v>173.800003</v>
      </c>
      <c r="G226" s="1">
        <v>42241333</v>
      </c>
      <c r="H226">
        <f t="shared" si="3"/>
        <v>-0.0131468194811988</v>
      </c>
    </row>
    <row r="227" customHeight="1" spans="1:8">
      <c r="A227" s="2">
        <v>45369</v>
      </c>
      <c r="B227" s="1">
        <v>174.5</v>
      </c>
      <c r="C227" s="1">
        <v>178</v>
      </c>
      <c r="D227" s="1">
        <v>173.149994</v>
      </c>
      <c r="E227" s="1">
        <v>175.899994</v>
      </c>
      <c r="F227" s="1">
        <v>175.899994</v>
      </c>
      <c r="G227" s="1">
        <v>10899780</v>
      </c>
      <c r="H227">
        <f t="shared" si="3"/>
        <v>0.0120103875407105</v>
      </c>
    </row>
    <row r="228" customHeight="1" spans="1:8">
      <c r="A228" s="2">
        <v>45370</v>
      </c>
      <c r="B228" s="1">
        <v>175.850006</v>
      </c>
      <c r="C228" s="1">
        <v>176.5</v>
      </c>
      <c r="D228" s="1">
        <v>172.399994</v>
      </c>
      <c r="E228" s="1">
        <v>172.949997</v>
      </c>
      <c r="F228" s="1">
        <v>172.949997</v>
      </c>
      <c r="G228" s="1">
        <v>9713217</v>
      </c>
      <c r="H228">
        <f t="shared" si="3"/>
        <v>-0.0169130995960981</v>
      </c>
    </row>
    <row r="229" customHeight="1" spans="1:8">
      <c r="A229" s="2">
        <v>45371</v>
      </c>
      <c r="B229" s="1">
        <v>173</v>
      </c>
      <c r="C229" s="1">
        <v>174.850006</v>
      </c>
      <c r="D229" s="1">
        <v>168.699997</v>
      </c>
      <c r="E229" s="1">
        <v>174</v>
      </c>
      <c r="F229" s="1">
        <v>174</v>
      </c>
      <c r="G229" s="1">
        <v>8692031</v>
      </c>
      <c r="H229">
        <f t="shared" si="3"/>
        <v>0.00605278117740528</v>
      </c>
    </row>
    <row r="230" customHeight="1" spans="1:8">
      <c r="A230" s="2">
        <v>45372</v>
      </c>
      <c r="B230" s="1">
        <v>175.100006</v>
      </c>
      <c r="C230" s="1">
        <v>177.300003</v>
      </c>
      <c r="D230" s="1">
        <v>173.800003</v>
      </c>
      <c r="E230" s="1">
        <v>175.050003</v>
      </c>
      <c r="F230" s="1">
        <v>175.050003</v>
      </c>
      <c r="G230" s="1">
        <v>13773426</v>
      </c>
      <c r="H230">
        <f t="shared" si="3"/>
        <v>0.00601636532410603</v>
      </c>
    </row>
    <row r="231" customHeight="1" spans="1:8">
      <c r="A231" s="2">
        <v>45373</v>
      </c>
      <c r="B231" s="1">
        <v>175</v>
      </c>
      <c r="C231" s="1">
        <v>176</v>
      </c>
      <c r="D231" s="1">
        <v>172.800003</v>
      </c>
      <c r="E231" s="1">
        <v>174.100006</v>
      </c>
      <c r="F231" s="1">
        <v>174.100006</v>
      </c>
      <c r="G231" s="1">
        <v>12396239</v>
      </c>
      <c r="H231">
        <f t="shared" si="3"/>
        <v>-0.00544178330153998</v>
      </c>
    </row>
    <row r="232" customHeight="1" spans="1:8">
      <c r="A232" s="2">
        <v>45377</v>
      </c>
      <c r="B232" s="1">
        <v>174.100006</v>
      </c>
      <c r="C232" s="1">
        <v>181.25</v>
      </c>
      <c r="D232" s="1">
        <v>172.050003</v>
      </c>
      <c r="E232" s="1">
        <v>180.5</v>
      </c>
      <c r="F232" s="1">
        <v>180.5</v>
      </c>
      <c r="G232" s="1">
        <v>22741278</v>
      </c>
      <c r="H232">
        <f t="shared" si="3"/>
        <v>0.0361008965358404</v>
      </c>
    </row>
    <row r="233" customHeight="1" spans="1:8">
      <c r="A233" s="2">
        <v>45378</v>
      </c>
      <c r="B233" s="1">
        <v>182.850006</v>
      </c>
      <c r="C233" s="1">
        <v>183.699997</v>
      </c>
      <c r="D233" s="1">
        <v>179.649994</v>
      </c>
      <c r="E233" s="1">
        <v>180.300003</v>
      </c>
      <c r="F233" s="1">
        <v>180.300003</v>
      </c>
      <c r="G233" s="1">
        <v>13833150</v>
      </c>
      <c r="H233">
        <f t="shared" si="3"/>
        <v>-0.00110863092472908</v>
      </c>
    </row>
    <row r="234" customHeight="1" spans="1:8">
      <c r="A234" s="2">
        <v>45379</v>
      </c>
      <c r="B234" s="1">
        <v>181.350006</v>
      </c>
      <c r="C234" s="1">
        <v>182.399994</v>
      </c>
      <c r="D234" s="1">
        <v>179.649994</v>
      </c>
      <c r="E234" s="1">
        <v>181.050003</v>
      </c>
      <c r="F234" s="1">
        <v>181.050003</v>
      </c>
      <c r="G234" s="1">
        <v>10519502</v>
      </c>
      <c r="H234">
        <f t="shared" si="3"/>
        <v>0.0041511059334518</v>
      </c>
    </row>
    <row r="235" customHeight="1" spans="1:8">
      <c r="A235" s="2">
        <v>45383</v>
      </c>
      <c r="B235" s="1">
        <v>181.399994</v>
      </c>
      <c r="C235" s="1">
        <v>184.5</v>
      </c>
      <c r="D235" s="1">
        <v>180.699997</v>
      </c>
      <c r="E235" s="1">
        <v>182.350006</v>
      </c>
      <c r="F235" s="1">
        <v>182.350006</v>
      </c>
      <c r="G235" s="1">
        <v>8712471</v>
      </c>
      <c r="H235">
        <f t="shared" si="3"/>
        <v>0.00715469737678689</v>
      </c>
    </row>
    <row r="236" customHeight="1" spans="1:8">
      <c r="A236" s="2">
        <v>45384</v>
      </c>
      <c r="B236" s="1">
        <v>183</v>
      </c>
      <c r="C236" s="1">
        <v>184.300003</v>
      </c>
      <c r="D236" s="1">
        <v>177.5</v>
      </c>
      <c r="E236" s="1">
        <v>183.300003</v>
      </c>
      <c r="F236" s="1">
        <v>183.300003</v>
      </c>
      <c r="G236" s="1">
        <v>17194544</v>
      </c>
      <c r="H236">
        <f t="shared" si="3"/>
        <v>0.00519622105382604</v>
      </c>
    </row>
    <row r="237" customHeight="1" spans="1:8">
      <c r="A237" s="2">
        <v>45385</v>
      </c>
      <c r="B237" s="1">
        <v>184</v>
      </c>
      <c r="C237" s="1">
        <v>191.75</v>
      </c>
      <c r="D237" s="1">
        <v>182.399994</v>
      </c>
      <c r="E237" s="1">
        <v>189.100006</v>
      </c>
      <c r="F237" s="1">
        <v>189.100006</v>
      </c>
      <c r="G237" s="1">
        <v>40868454</v>
      </c>
      <c r="H237">
        <f t="shared" si="3"/>
        <v>0.0311518361813838</v>
      </c>
    </row>
    <row r="238" customHeight="1" spans="1:8">
      <c r="A238" s="2">
        <v>45386</v>
      </c>
      <c r="B238" s="1">
        <v>190.449997</v>
      </c>
      <c r="C238" s="1">
        <v>190.449997</v>
      </c>
      <c r="D238" s="1">
        <v>184.850006</v>
      </c>
      <c r="E238" s="1">
        <v>186.5</v>
      </c>
      <c r="F238" s="1">
        <v>186.5</v>
      </c>
      <c r="G238" s="1">
        <v>16507602</v>
      </c>
      <c r="H238">
        <f t="shared" si="3"/>
        <v>-0.0138447683097849</v>
      </c>
    </row>
    <row r="239" customHeight="1" spans="1:8">
      <c r="A239" s="2">
        <v>45387</v>
      </c>
      <c r="B239" s="1">
        <v>186.199997</v>
      </c>
      <c r="C239" s="1">
        <v>191.449997</v>
      </c>
      <c r="D239" s="1">
        <v>184.300003</v>
      </c>
      <c r="E239" s="1">
        <v>190.75</v>
      </c>
      <c r="F239" s="1">
        <v>190.75</v>
      </c>
      <c r="G239" s="1">
        <v>15022150</v>
      </c>
      <c r="H239">
        <f t="shared" si="3"/>
        <v>0.0225324310806961</v>
      </c>
    </row>
    <row r="240" customHeight="1" spans="1:8">
      <c r="A240" s="2">
        <v>45390</v>
      </c>
      <c r="B240" s="1">
        <v>191.050003</v>
      </c>
      <c r="C240" s="1">
        <v>201.850006</v>
      </c>
      <c r="D240" s="1">
        <v>191.050003</v>
      </c>
      <c r="E240" s="1">
        <v>200.75</v>
      </c>
      <c r="F240" s="1">
        <v>200.75</v>
      </c>
      <c r="G240" s="1">
        <v>56272730</v>
      </c>
      <c r="H240">
        <f t="shared" si="3"/>
        <v>0.0510966826623047</v>
      </c>
    </row>
    <row r="241" customHeight="1" spans="1:8">
      <c r="A241" s="2">
        <v>45391</v>
      </c>
      <c r="B241" s="1">
        <v>203</v>
      </c>
      <c r="C241" s="1">
        <v>206.899994</v>
      </c>
      <c r="D241" s="1">
        <v>200.449997</v>
      </c>
      <c r="E241" s="1">
        <v>203.850006</v>
      </c>
      <c r="F241" s="1">
        <v>203.850006</v>
      </c>
      <c r="G241" s="1">
        <v>37997348</v>
      </c>
      <c r="H241">
        <f t="shared" si="3"/>
        <v>0.0153241058717979</v>
      </c>
    </row>
    <row r="242" customHeight="1" spans="1:8">
      <c r="A242" s="2">
        <v>45392</v>
      </c>
      <c r="B242" s="1">
        <v>204.5</v>
      </c>
      <c r="C242" s="1">
        <v>209.899994</v>
      </c>
      <c r="D242" s="1">
        <v>201.600006</v>
      </c>
      <c r="E242" s="1">
        <v>202.199997</v>
      </c>
      <c r="F242" s="1">
        <v>202.199997</v>
      </c>
      <c r="G242" s="1">
        <v>27923078</v>
      </c>
      <c r="H242">
        <f t="shared" si="3"/>
        <v>-0.00812716694909322</v>
      </c>
    </row>
    <row r="243" customHeight="1" spans="1:8">
      <c r="A243" s="2">
        <v>45394</v>
      </c>
      <c r="B243" s="1">
        <v>204</v>
      </c>
      <c r="C243" s="1">
        <v>205</v>
      </c>
      <c r="D243" s="1">
        <v>199.350006</v>
      </c>
      <c r="E243" s="1">
        <v>201.100006</v>
      </c>
      <c r="F243" s="1">
        <v>201.100006</v>
      </c>
      <c r="G243" s="1">
        <v>30179782</v>
      </c>
      <c r="H243">
        <f t="shared" si="3"/>
        <v>-0.00545496513506717</v>
      </c>
    </row>
    <row r="244" customHeight="1" spans="1:8">
      <c r="A244" s="2">
        <v>45397</v>
      </c>
      <c r="B244" s="1">
        <v>197</v>
      </c>
      <c r="C244" s="1">
        <v>208.600006</v>
      </c>
      <c r="D244" s="1">
        <v>196.600006</v>
      </c>
      <c r="E244" s="1">
        <v>203.699997</v>
      </c>
      <c r="F244" s="1">
        <v>203.699997</v>
      </c>
      <c r="G244" s="1">
        <v>44962181</v>
      </c>
      <c r="H244">
        <f t="shared" si="3"/>
        <v>0.0128459818907111</v>
      </c>
    </row>
    <row r="245" customHeight="1" spans="1:8">
      <c r="A245" s="2">
        <v>45398</v>
      </c>
      <c r="B245" s="1">
        <v>203</v>
      </c>
      <c r="C245" s="1">
        <v>210.100006</v>
      </c>
      <c r="D245" s="1">
        <v>201.100006</v>
      </c>
      <c r="E245" s="1">
        <v>205.850006</v>
      </c>
      <c r="F245" s="1">
        <v>205.850006</v>
      </c>
      <c r="G245" s="1">
        <v>31636637</v>
      </c>
      <c r="H245">
        <f t="shared" si="3"/>
        <v>0.0104994688581313</v>
      </c>
    </row>
    <row r="246" customHeight="1" spans="1:8">
      <c r="A246" s="2">
        <v>45400</v>
      </c>
      <c r="B246" s="1">
        <v>208</v>
      </c>
      <c r="C246" s="1">
        <v>213.649994</v>
      </c>
      <c r="D246" s="1">
        <v>202.25</v>
      </c>
      <c r="E246" s="1">
        <v>203.550003</v>
      </c>
      <c r="F246" s="1">
        <v>203.550003</v>
      </c>
      <c r="G246" s="1">
        <v>30645258</v>
      </c>
      <c r="H246">
        <f t="shared" si="3"/>
        <v>-0.0112360876759695</v>
      </c>
    </row>
    <row r="247" customHeight="1" spans="1:8">
      <c r="A247" s="2">
        <v>45401</v>
      </c>
      <c r="B247" s="1">
        <v>203</v>
      </c>
      <c r="C247" s="1">
        <v>204</v>
      </c>
      <c r="D247" s="1">
        <v>197.25</v>
      </c>
      <c r="E247" s="1">
        <v>201.949997</v>
      </c>
      <c r="F247" s="1">
        <v>201.949997</v>
      </c>
      <c r="G247" s="1">
        <v>22533995</v>
      </c>
      <c r="H247">
        <f t="shared" si="3"/>
        <v>-0.00789156253312165</v>
      </c>
    </row>
  </sheetData>
  <hyperlinks>
    <hyperlink ref="I2" r:id="rId1" display="https://finance.yahoo.com/quote/GAIL.NS/history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78.099998</v>
      </c>
      <c r="C2" s="1">
        <v>80.949997</v>
      </c>
      <c r="D2" s="1">
        <v>77.800003</v>
      </c>
      <c r="E2" s="1">
        <v>80.599998</v>
      </c>
      <c r="F2" s="1">
        <v>79.393318</v>
      </c>
      <c r="G2" s="1">
        <v>3183721</v>
      </c>
      <c r="I2" s="3" t="s">
        <v>53</v>
      </c>
    </row>
    <row r="3" customHeight="1" spans="1:8">
      <c r="A3" s="2">
        <v>45037</v>
      </c>
      <c r="B3" s="1">
        <v>80.599998</v>
      </c>
      <c r="C3" s="1">
        <v>80.849998</v>
      </c>
      <c r="D3" s="1">
        <v>78.599998</v>
      </c>
      <c r="E3" s="1">
        <v>79.099998</v>
      </c>
      <c r="F3" s="1">
        <v>77.915771</v>
      </c>
      <c r="G3" s="1">
        <v>968841</v>
      </c>
      <c r="H3">
        <f t="shared" ref="H3:H66" si="0">LN(F3/F2)</f>
        <v>-0.0187858242930252</v>
      </c>
    </row>
    <row r="4" customHeight="1" spans="1:8">
      <c r="A4" s="2">
        <v>45040</v>
      </c>
      <c r="B4" s="1">
        <v>79.150002</v>
      </c>
      <c r="C4" s="1">
        <v>83</v>
      </c>
      <c r="D4" s="1">
        <v>78.849998</v>
      </c>
      <c r="E4" s="1">
        <v>82.599998</v>
      </c>
      <c r="F4" s="1">
        <v>81.36338</v>
      </c>
      <c r="G4" s="1">
        <v>5647824</v>
      </c>
      <c r="H4">
        <f t="shared" si="0"/>
        <v>0.0432969103860813</v>
      </c>
    </row>
    <row r="5" customHeight="1" spans="1:8">
      <c r="A5" s="2">
        <v>45041</v>
      </c>
      <c r="B5" s="1">
        <v>82.900002</v>
      </c>
      <c r="C5" s="1">
        <v>84</v>
      </c>
      <c r="D5" s="1">
        <v>82.050003</v>
      </c>
      <c r="E5" s="1">
        <v>82.300003</v>
      </c>
      <c r="F5" s="1">
        <v>81.067871</v>
      </c>
      <c r="G5" s="1">
        <v>2026004</v>
      </c>
      <c r="H5">
        <f t="shared" si="0"/>
        <v>-0.00363857723445416</v>
      </c>
    </row>
    <row r="6" customHeight="1" spans="1:8">
      <c r="A6" s="2">
        <v>45042</v>
      </c>
      <c r="B6" s="1">
        <v>82.300003</v>
      </c>
      <c r="C6" s="1">
        <v>84.900002</v>
      </c>
      <c r="D6" s="1">
        <v>82.099998</v>
      </c>
      <c r="E6" s="1">
        <v>83.449997</v>
      </c>
      <c r="F6" s="1">
        <v>82.200653</v>
      </c>
      <c r="G6" s="1">
        <v>2444134</v>
      </c>
      <c r="H6">
        <f t="shared" si="0"/>
        <v>0.0138765286704319</v>
      </c>
    </row>
    <row r="7" customHeight="1" spans="1:8">
      <c r="A7" s="2">
        <v>45043</v>
      </c>
      <c r="B7" s="1">
        <v>83.800003</v>
      </c>
      <c r="C7" s="1">
        <v>83.800003</v>
      </c>
      <c r="D7" s="1">
        <v>82.099998</v>
      </c>
      <c r="E7" s="1">
        <v>82.449997</v>
      </c>
      <c r="F7" s="1">
        <v>81.215622</v>
      </c>
      <c r="G7" s="1">
        <v>1016698</v>
      </c>
      <c r="H7">
        <f t="shared" si="0"/>
        <v>-0.0120556282437378</v>
      </c>
    </row>
    <row r="8" customHeight="1" spans="1:8">
      <c r="A8" s="2">
        <v>45044</v>
      </c>
      <c r="B8" s="1">
        <v>82.900002</v>
      </c>
      <c r="C8" s="1">
        <v>83.599998</v>
      </c>
      <c r="D8" s="1">
        <v>82.150002</v>
      </c>
      <c r="E8" s="1">
        <v>82.800003</v>
      </c>
      <c r="F8" s="1">
        <v>81.560387</v>
      </c>
      <c r="G8" s="1">
        <v>965198</v>
      </c>
      <c r="H8">
        <f t="shared" si="0"/>
        <v>0.00423607284225104</v>
      </c>
    </row>
    <row r="9" customHeight="1" spans="1:8">
      <c r="A9" s="2">
        <v>45048</v>
      </c>
      <c r="B9" s="1">
        <v>82.949997</v>
      </c>
      <c r="C9" s="1">
        <v>83.699997</v>
      </c>
      <c r="D9" s="1">
        <v>82.150002</v>
      </c>
      <c r="E9" s="1">
        <v>82.550003</v>
      </c>
      <c r="F9" s="1">
        <v>81.314133</v>
      </c>
      <c r="G9" s="1">
        <v>1203546</v>
      </c>
      <c r="H9">
        <f t="shared" si="0"/>
        <v>-0.00302385158389328</v>
      </c>
    </row>
    <row r="10" customHeight="1" spans="1:8">
      <c r="A10" s="2">
        <v>45049</v>
      </c>
      <c r="B10" s="1">
        <v>82.699997</v>
      </c>
      <c r="C10" s="1">
        <v>97.699997</v>
      </c>
      <c r="D10" s="1">
        <v>82.099998</v>
      </c>
      <c r="E10" s="1">
        <v>94.849998</v>
      </c>
      <c r="F10" s="1">
        <v>93.429977</v>
      </c>
      <c r="G10" s="1">
        <v>71363109</v>
      </c>
      <c r="H10">
        <f t="shared" si="0"/>
        <v>0.138892407547098</v>
      </c>
    </row>
    <row r="11" customHeight="1" spans="1:8">
      <c r="A11" s="2">
        <v>45050</v>
      </c>
      <c r="B11" s="1">
        <v>93</v>
      </c>
      <c r="C11" s="1">
        <v>98.550003</v>
      </c>
      <c r="D11" s="1">
        <v>90.300003</v>
      </c>
      <c r="E11" s="1">
        <v>91.650002</v>
      </c>
      <c r="F11" s="1">
        <v>90.277893</v>
      </c>
      <c r="G11" s="1">
        <v>34902026</v>
      </c>
      <c r="H11">
        <f t="shared" si="0"/>
        <v>-0.0343196334566769</v>
      </c>
    </row>
    <row r="12" customHeight="1" spans="1:8">
      <c r="A12" s="2">
        <v>45051</v>
      </c>
      <c r="B12" s="1">
        <v>91.900002</v>
      </c>
      <c r="C12" s="1">
        <v>101.5</v>
      </c>
      <c r="D12" s="1">
        <v>91.5</v>
      </c>
      <c r="E12" s="1">
        <v>97.5</v>
      </c>
      <c r="F12" s="1">
        <v>96.040306</v>
      </c>
      <c r="G12" s="1">
        <v>56103719</v>
      </c>
      <c r="H12">
        <f t="shared" si="0"/>
        <v>0.0618753443458538</v>
      </c>
    </row>
    <row r="13" customHeight="1" spans="1:8">
      <c r="A13" s="2">
        <v>45054</v>
      </c>
      <c r="B13" s="1">
        <v>99.400002</v>
      </c>
      <c r="C13" s="1">
        <v>101.5</v>
      </c>
      <c r="D13" s="1">
        <v>97.199997</v>
      </c>
      <c r="E13" s="1">
        <v>98.900002</v>
      </c>
      <c r="F13" s="1">
        <v>97.419342</v>
      </c>
      <c r="G13" s="1">
        <v>17584021</v>
      </c>
      <c r="H13">
        <f t="shared" si="0"/>
        <v>0.0142568165752761</v>
      </c>
    </row>
    <row r="14" customHeight="1" spans="1:8">
      <c r="A14" s="2">
        <v>45055</v>
      </c>
      <c r="B14" s="1">
        <v>99.800003</v>
      </c>
      <c r="C14" s="1">
        <v>99.800003</v>
      </c>
      <c r="D14" s="1">
        <v>94.300003</v>
      </c>
      <c r="E14" s="1">
        <v>95.25</v>
      </c>
      <c r="F14" s="1">
        <v>93.823997</v>
      </c>
      <c r="G14" s="1">
        <v>10089347</v>
      </c>
      <c r="H14">
        <f t="shared" si="0"/>
        <v>-0.037604119246311</v>
      </c>
    </row>
    <row r="15" customHeight="1" spans="1:8">
      <c r="A15" s="2">
        <v>45056</v>
      </c>
      <c r="B15" s="1">
        <v>94.699997</v>
      </c>
      <c r="C15" s="1">
        <v>99.900002</v>
      </c>
      <c r="D15" s="1">
        <v>93.75</v>
      </c>
      <c r="E15" s="1">
        <v>99.25</v>
      </c>
      <c r="F15" s="1">
        <v>97.764107</v>
      </c>
      <c r="G15" s="1">
        <v>20308792</v>
      </c>
      <c r="H15">
        <f t="shared" si="0"/>
        <v>0.0411368507389391</v>
      </c>
    </row>
    <row r="16" customHeight="1" spans="1:8">
      <c r="A16" s="2">
        <v>45057</v>
      </c>
      <c r="B16" s="1">
        <v>100.599998</v>
      </c>
      <c r="C16" s="1">
        <v>101.5</v>
      </c>
      <c r="D16" s="1">
        <v>97.599998</v>
      </c>
      <c r="E16" s="1">
        <v>100.050003</v>
      </c>
      <c r="F16" s="1">
        <v>98.552132</v>
      </c>
      <c r="G16" s="1">
        <v>12347020</v>
      </c>
      <c r="H16">
        <f t="shared" si="0"/>
        <v>0.00802816146489827</v>
      </c>
    </row>
    <row r="17" customHeight="1" spans="1:8">
      <c r="A17" s="2">
        <v>45058</v>
      </c>
      <c r="B17" s="1">
        <v>100.400002</v>
      </c>
      <c r="C17" s="1">
        <v>100.400002</v>
      </c>
      <c r="D17" s="1">
        <v>97.75</v>
      </c>
      <c r="E17" s="1">
        <v>98.25</v>
      </c>
      <c r="F17" s="1">
        <v>96.779076</v>
      </c>
      <c r="G17" s="1">
        <v>7033546</v>
      </c>
      <c r="H17">
        <f t="shared" si="0"/>
        <v>-0.0181548531607662</v>
      </c>
    </row>
    <row r="18" customHeight="1" spans="1:8">
      <c r="A18" s="2">
        <v>45061</v>
      </c>
      <c r="B18" s="1">
        <v>98</v>
      </c>
      <c r="C18" s="1">
        <v>99.349998</v>
      </c>
      <c r="D18" s="1">
        <v>96.25</v>
      </c>
      <c r="E18" s="1">
        <v>96.900002</v>
      </c>
      <c r="F18" s="1">
        <v>95.449287</v>
      </c>
      <c r="G18" s="1">
        <v>6485466</v>
      </c>
      <c r="H18">
        <f t="shared" si="0"/>
        <v>-0.0138357336281023</v>
      </c>
    </row>
    <row r="19" customHeight="1" spans="1:8">
      <c r="A19" s="2">
        <v>45062</v>
      </c>
      <c r="B19" s="1">
        <v>97.400002</v>
      </c>
      <c r="C19" s="1">
        <v>103.349998</v>
      </c>
      <c r="D19" s="1">
        <v>96.099998</v>
      </c>
      <c r="E19" s="1">
        <v>100.300003</v>
      </c>
      <c r="F19" s="1">
        <v>98.798386</v>
      </c>
      <c r="G19" s="1">
        <v>21598547</v>
      </c>
      <c r="H19">
        <f t="shared" si="0"/>
        <v>0.0344861883236601</v>
      </c>
    </row>
    <row r="20" customHeight="1" spans="1:8">
      <c r="A20" s="2">
        <v>45063</v>
      </c>
      <c r="B20" s="1">
        <v>100.75</v>
      </c>
      <c r="C20" s="1">
        <v>102.650002</v>
      </c>
      <c r="D20" s="1">
        <v>98.300003</v>
      </c>
      <c r="E20" s="1">
        <v>99</v>
      </c>
      <c r="F20" s="1">
        <v>97.517853</v>
      </c>
      <c r="G20" s="1">
        <v>12135354</v>
      </c>
      <c r="H20">
        <f t="shared" si="0"/>
        <v>-0.0130457996540571</v>
      </c>
    </row>
    <row r="21" customHeight="1" spans="1:8">
      <c r="A21" s="2">
        <v>45064</v>
      </c>
      <c r="B21" s="1">
        <v>99.800003</v>
      </c>
      <c r="C21" s="1">
        <v>99.800003</v>
      </c>
      <c r="D21" s="1">
        <v>96.5</v>
      </c>
      <c r="E21" s="1">
        <v>96.900002</v>
      </c>
      <c r="F21" s="1">
        <v>95.449287</v>
      </c>
      <c r="G21" s="1">
        <v>6278033</v>
      </c>
      <c r="H21">
        <f t="shared" si="0"/>
        <v>-0.021440388669603</v>
      </c>
    </row>
    <row r="22" customHeight="1" spans="1:8">
      <c r="A22" s="2">
        <v>45065</v>
      </c>
      <c r="B22" s="1">
        <v>97.150002</v>
      </c>
      <c r="C22" s="1">
        <v>101.800003</v>
      </c>
      <c r="D22" s="1">
        <v>94.75</v>
      </c>
      <c r="E22" s="1">
        <v>100.449997</v>
      </c>
      <c r="F22" s="1">
        <v>98.946144</v>
      </c>
      <c r="G22" s="1">
        <v>14471514</v>
      </c>
      <c r="H22">
        <f t="shared" si="0"/>
        <v>0.0359806218485661</v>
      </c>
    </row>
    <row r="23" customHeight="1" spans="1:8">
      <c r="A23" s="2">
        <v>45068</v>
      </c>
      <c r="B23" s="1">
        <v>100.449997</v>
      </c>
      <c r="C23" s="1">
        <v>100.949997</v>
      </c>
      <c r="D23" s="1">
        <v>99.5</v>
      </c>
      <c r="E23" s="1">
        <v>100</v>
      </c>
      <c r="F23" s="1">
        <v>98.502884</v>
      </c>
      <c r="G23" s="1">
        <v>4258777</v>
      </c>
      <c r="H23">
        <f t="shared" si="0"/>
        <v>-0.00448987517567169</v>
      </c>
    </row>
    <row r="24" customHeight="1" spans="1:8">
      <c r="A24" s="2">
        <v>45069</v>
      </c>
      <c r="B24" s="1">
        <v>100.449997</v>
      </c>
      <c r="C24" s="1">
        <v>102.199997</v>
      </c>
      <c r="D24" s="1">
        <v>99.900002</v>
      </c>
      <c r="E24" s="1">
        <v>100.699997</v>
      </c>
      <c r="F24" s="1">
        <v>99.19239</v>
      </c>
      <c r="G24" s="1">
        <v>5425855</v>
      </c>
      <c r="H24">
        <f t="shared" si="0"/>
        <v>0.00697547070126923</v>
      </c>
    </row>
    <row r="25" customHeight="1" spans="1:8">
      <c r="A25" s="2">
        <v>45070</v>
      </c>
      <c r="B25" s="1">
        <v>100.400002</v>
      </c>
      <c r="C25" s="1">
        <v>109.150002</v>
      </c>
      <c r="D25" s="1">
        <v>99.949997</v>
      </c>
      <c r="E25" s="1">
        <v>108.550003</v>
      </c>
      <c r="F25" s="1">
        <v>106.924881</v>
      </c>
      <c r="G25" s="1">
        <v>36178154</v>
      </c>
      <c r="H25">
        <f t="shared" si="0"/>
        <v>0.0750652435442268</v>
      </c>
    </row>
    <row r="26" customHeight="1" spans="1:8">
      <c r="A26" s="2">
        <v>45071</v>
      </c>
      <c r="B26" s="1">
        <v>108.449997</v>
      </c>
      <c r="C26" s="1">
        <v>111</v>
      </c>
      <c r="D26" s="1">
        <v>107.150002</v>
      </c>
      <c r="E26" s="1">
        <v>110.400002</v>
      </c>
      <c r="F26" s="1">
        <v>108.747185</v>
      </c>
      <c r="G26" s="1">
        <v>14561391</v>
      </c>
      <c r="H26">
        <f t="shared" si="0"/>
        <v>0.0168992433935688</v>
      </c>
    </row>
    <row r="27" customHeight="1" spans="1:8">
      <c r="A27" s="2">
        <v>45072</v>
      </c>
      <c r="B27" s="1">
        <v>110.400002</v>
      </c>
      <c r="C27" s="1">
        <v>110.400002</v>
      </c>
      <c r="D27" s="1">
        <v>103.650002</v>
      </c>
      <c r="E27" s="1">
        <v>104.699997</v>
      </c>
      <c r="F27" s="1">
        <v>103.132515</v>
      </c>
      <c r="G27" s="1">
        <v>7832419</v>
      </c>
      <c r="H27">
        <f t="shared" si="0"/>
        <v>-0.0530110698492687</v>
      </c>
    </row>
    <row r="28" customHeight="1" spans="1:8">
      <c r="A28" s="2">
        <v>45075</v>
      </c>
      <c r="B28" s="1">
        <v>108.650002</v>
      </c>
      <c r="C28" s="1">
        <v>113.449997</v>
      </c>
      <c r="D28" s="1">
        <v>105</v>
      </c>
      <c r="E28" s="1">
        <v>110.699997</v>
      </c>
      <c r="F28" s="1">
        <v>109.042679</v>
      </c>
      <c r="G28" s="1">
        <v>31090947</v>
      </c>
      <c r="H28">
        <f t="shared" si="0"/>
        <v>0.0557246413249528</v>
      </c>
    </row>
    <row r="29" customHeight="1" spans="1:8">
      <c r="A29" s="2">
        <v>45076</v>
      </c>
      <c r="B29" s="1">
        <v>110.699997</v>
      </c>
      <c r="C29" s="1">
        <v>111.650002</v>
      </c>
      <c r="D29" s="1">
        <v>107.599998</v>
      </c>
      <c r="E29" s="1">
        <v>110.699997</v>
      </c>
      <c r="F29" s="1">
        <v>109.042679</v>
      </c>
      <c r="G29" s="1">
        <v>9112980</v>
      </c>
      <c r="H29">
        <f t="shared" si="0"/>
        <v>0</v>
      </c>
    </row>
    <row r="30" customHeight="1" spans="1:8">
      <c r="A30" s="2">
        <v>45077</v>
      </c>
      <c r="B30" s="1">
        <v>110.150002</v>
      </c>
      <c r="C30" s="1">
        <v>111.5</v>
      </c>
      <c r="D30" s="1">
        <v>108.349998</v>
      </c>
      <c r="E30" s="1">
        <v>110.849998</v>
      </c>
      <c r="F30" s="1">
        <v>109.190445</v>
      </c>
      <c r="G30" s="1">
        <v>4775128</v>
      </c>
      <c r="H30">
        <f t="shared" si="0"/>
        <v>0.00135420343047396</v>
      </c>
    </row>
    <row r="31" customHeight="1" spans="1:8">
      <c r="A31" s="2">
        <v>45078</v>
      </c>
      <c r="B31" s="1">
        <v>111.25</v>
      </c>
      <c r="C31" s="1">
        <v>111.900002</v>
      </c>
      <c r="D31" s="1">
        <v>109.099998</v>
      </c>
      <c r="E31" s="1">
        <v>109.900002</v>
      </c>
      <c r="F31" s="1">
        <v>108.254669</v>
      </c>
      <c r="G31" s="1">
        <v>3199757</v>
      </c>
      <c r="H31">
        <f t="shared" si="0"/>
        <v>-0.00860706189027663</v>
      </c>
    </row>
    <row r="32" customHeight="1" spans="1:8">
      <c r="A32" s="2">
        <v>45079</v>
      </c>
      <c r="B32" s="1">
        <v>110.349998</v>
      </c>
      <c r="C32" s="1">
        <v>110.900002</v>
      </c>
      <c r="D32" s="1">
        <v>107.400002</v>
      </c>
      <c r="E32" s="1">
        <v>107.75</v>
      </c>
      <c r="F32" s="1">
        <v>106.136848</v>
      </c>
      <c r="G32" s="1">
        <v>3567752</v>
      </c>
      <c r="H32">
        <f t="shared" si="0"/>
        <v>-0.0197572172604806</v>
      </c>
    </row>
    <row r="33" customHeight="1" spans="1:8">
      <c r="A33" s="2">
        <v>45082</v>
      </c>
      <c r="B33" s="1">
        <v>108</v>
      </c>
      <c r="C33" s="1">
        <v>110.949997</v>
      </c>
      <c r="D33" s="1">
        <v>106.25</v>
      </c>
      <c r="E33" s="1">
        <v>109.099998</v>
      </c>
      <c r="F33" s="1">
        <v>107.466637</v>
      </c>
      <c r="G33" s="1">
        <v>6655397</v>
      </c>
      <c r="H33">
        <f t="shared" si="0"/>
        <v>0.0124511655780358</v>
      </c>
    </row>
    <row r="34" customHeight="1" spans="1:8">
      <c r="A34" s="2">
        <v>45083</v>
      </c>
      <c r="B34" s="1">
        <v>109.599998</v>
      </c>
      <c r="C34" s="1">
        <v>113.300003</v>
      </c>
      <c r="D34" s="1">
        <v>109.199997</v>
      </c>
      <c r="E34" s="1">
        <v>110.25</v>
      </c>
      <c r="F34" s="1">
        <v>108.599419</v>
      </c>
      <c r="G34" s="1">
        <v>7378107</v>
      </c>
      <c r="H34">
        <f t="shared" si="0"/>
        <v>0.0104856116678704</v>
      </c>
    </row>
    <row r="35" customHeight="1" spans="1:8">
      <c r="A35" s="2">
        <v>45084</v>
      </c>
      <c r="B35" s="1">
        <v>111.949997</v>
      </c>
      <c r="C35" s="1">
        <v>114.5</v>
      </c>
      <c r="D35" s="1">
        <v>111.599998</v>
      </c>
      <c r="E35" s="1">
        <v>113.300003</v>
      </c>
      <c r="F35" s="1">
        <v>111.603767</v>
      </c>
      <c r="G35" s="1">
        <v>9158575</v>
      </c>
      <c r="H35">
        <f t="shared" si="0"/>
        <v>0.0272887462802223</v>
      </c>
    </row>
    <row r="36" customHeight="1" spans="1:8">
      <c r="A36" s="2">
        <v>45085</v>
      </c>
      <c r="B36" s="1">
        <v>113.5</v>
      </c>
      <c r="C36" s="1">
        <v>113.849998</v>
      </c>
      <c r="D36" s="1">
        <v>109.900002</v>
      </c>
      <c r="E36" s="1">
        <v>110.300003</v>
      </c>
      <c r="F36" s="1">
        <v>108.648682</v>
      </c>
      <c r="G36" s="1">
        <v>3736394</v>
      </c>
      <c r="H36">
        <f t="shared" si="0"/>
        <v>-0.0268352279238585</v>
      </c>
    </row>
    <row r="37" customHeight="1" spans="1:8">
      <c r="A37" s="2">
        <v>45086</v>
      </c>
      <c r="B37" s="1">
        <v>110.300003</v>
      </c>
      <c r="C37" s="1">
        <v>110.900002</v>
      </c>
      <c r="D37" s="1">
        <v>109</v>
      </c>
      <c r="E37" s="1">
        <v>109.800003</v>
      </c>
      <c r="F37" s="1">
        <v>108.156158</v>
      </c>
      <c r="G37" s="1">
        <v>2835539</v>
      </c>
      <c r="H37">
        <f t="shared" si="0"/>
        <v>-0.004543485719921</v>
      </c>
    </row>
    <row r="38" customHeight="1" spans="1:8">
      <c r="A38" s="2">
        <v>45089</v>
      </c>
      <c r="B38" s="1">
        <v>110</v>
      </c>
      <c r="C38" s="1">
        <v>110.849998</v>
      </c>
      <c r="D38" s="1">
        <v>109</v>
      </c>
      <c r="E38" s="1">
        <v>110</v>
      </c>
      <c r="F38" s="1">
        <v>108.353165</v>
      </c>
      <c r="G38" s="1">
        <v>1687759</v>
      </c>
      <c r="H38">
        <f t="shared" si="0"/>
        <v>0.0018198482323224</v>
      </c>
    </row>
    <row r="39" customHeight="1" spans="1:8">
      <c r="A39" s="2">
        <v>45090</v>
      </c>
      <c r="B39" s="1">
        <v>112.800003</v>
      </c>
      <c r="C39" s="1">
        <v>113.699997</v>
      </c>
      <c r="D39" s="1">
        <v>110.699997</v>
      </c>
      <c r="E39" s="1">
        <v>112.099998</v>
      </c>
      <c r="F39" s="1">
        <v>110.421722</v>
      </c>
      <c r="G39" s="1">
        <v>6692822</v>
      </c>
      <c r="H39">
        <f t="shared" si="0"/>
        <v>0.018910933288833</v>
      </c>
    </row>
    <row r="40" customHeight="1" spans="1:8">
      <c r="A40" s="2">
        <v>45091</v>
      </c>
      <c r="B40" s="1">
        <v>112.150002</v>
      </c>
      <c r="C40" s="1">
        <v>113.150002</v>
      </c>
      <c r="D40" s="1">
        <v>110.199997</v>
      </c>
      <c r="E40" s="1">
        <v>111.150002</v>
      </c>
      <c r="F40" s="1">
        <v>109.485947</v>
      </c>
      <c r="G40" s="1">
        <v>2312001</v>
      </c>
      <c r="H40">
        <f t="shared" si="0"/>
        <v>-0.00851066861420422</v>
      </c>
    </row>
    <row r="41" customHeight="1" spans="1:8">
      <c r="A41" s="2">
        <v>45092</v>
      </c>
      <c r="B41" s="1">
        <v>110.75</v>
      </c>
      <c r="C41" s="1">
        <v>111.400002</v>
      </c>
      <c r="D41" s="1">
        <v>107.5</v>
      </c>
      <c r="E41" s="1">
        <v>108.25</v>
      </c>
      <c r="F41" s="1">
        <v>106.629364</v>
      </c>
      <c r="G41" s="1">
        <v>2271664</v>
      </c>
      <c r="H41">
        <f t="shared" si="0"/>
        <v>-0.0264372696590133</v>
      </c>
    </row>
    <row r="42" customHeight="1" spans="1:8">
      <c r="A42" s="2">
        <v>45093</v>
      </c>
      <c r="B42" s="1">
        <v>109</v>
      </c>
      <c r="C42" s="1">
        <v>113.900002</v>
      </c>
      <c r="D42" s="1">
        <v>108.050003</v>
      </c>
      <c r="E42" s="1">
        <v>112.150002</v>
      </c>
      <c r="F42" s="1">
        <v>110.470978</v>
      </c>
      <c r="G42" s="1">
        <v>7121944</v>
      </c>
      <c r="H42">
        <f t="shared" si="0"/>
        <v>0.0353939104652944</v>
      </c>
    </row>
    <row r="43" customHeight="1" spans="1:8">
      <c r="A43" s="2">
        <v>45096</v>
      </c>
      <c r="B43" s="1">
        <v>113.199997</v>
      </c>
      <c r="C43" s="1">
        <v>115</v>
      </c>
      <c r="D43" s="1">
        <v>111.5</v>
      </c>
      <c r="E43" s="1">
        <v>114</v>
      </c>
      <c r="F43" s="1">
        <v>112.293282</v>
      </c>
      <c r="G43" s="1">
        <v>6820892</v>
      </c>
      <c r="H43">
        <f t="shared" si="0"/>
        <v>0.0163611941221058</v>
      </c>
    </row>
    <row r="44" customHeight="1" spans="1:8">
      <c r="A44" s="2">
        <v>45097</v>
      </c>
      <c r="B44" s="1">
        <v>115.25</v>
      </c>
      <c r="C44" s="1">
        <v>121.449997</v>
      </c>
      <c r="D44" s="1">
        <v>114.650002</v>
      </c>
      <c r="E44" s="1">
        <v>120.75</v>
      </c>
      <c r="F44" s="1">
        <v>118.94223</v>
      </c>
      <c r="G44" s="1">
        <v>15672070</v>
      </c>
      <c r="H44">
        <f t="shared" si="0"/>
        <v>0.0575238750023521</v>
      </c>
    </row>
    <row r="45" customHeight="1" spans="1:8">
      <c r="A45" s="2">
        <v>45098</v>
      </c>
      <c r="B45" s="1">
        <v>121</v>
      </c>
      <c r="C45" s="1">
        <v>122.449997</v>
      </c>
      <c r="D45" s="1">
        <v>117.650002</v>
      </c>
      <c r="E45" s="1">
        <v>119.400002</v>
      </c>
      <c r="F45" s="1">
        <v>117.612442</v>
      </c>
      <c r="G45" s="1">
        <v>8798814</v>
      </c>
      <c r="H45">
        <f t="shared" si="0"/>
        <v>-0.011243083863837</v>
      </c>
    </row>
    <row r="46" customHeight="1" spans="1:8">
      <c r="A46" s="2">
        <v>45099</v>
      </c>
      <c r="B46" s="1">
        <v>119.949997</v>
      </c>
      <c r="C46" s="1">
        <v>120.150002</v>
      </c>
      <c r="D46" s="1">
        <v>113.349998</v>
      </c>
      <c r="E46" s="1">
        <v>114.949997</v>
      </c>
      <c r="F46" s="1">
        <v>113.22905</v>
      </c>
      <c r="G46" s="1">
        <v>5081783</v>
      </c>
      <c r="H46">
        <f t="shared" si="0"/>
        <v>-0.0379820708997987</v>
      </c>
    </row>
    <row r="47" customHeight="1" spans="1:8">
      <c r="A47" s="2">
        <v>45100</v>
      </c>
      <c r="B47" s="1">
        <v>114.949997</v>
      </c>
      <c r="C47" s="1">
        <v>116.949997</v>
      </c>
      <c r="D47" s="1">
        <v>112.300003</v>
      </c>
      <c r="E47" s="1">
        <v>112.949997</v>
      </c>
      <c r="F47" s="1">
        <v>111.258995</v>
      </c>
      <c r="G47" s="1">
        <v>3934568</v>
      </c>
      <c r="H47">
        <f t="shared" si="0"/>
        <v>-0.0175519865776716</v>
      </c>
    </row>
    <row r="48" customHeight="1" spans="1:8">
      <c r="A48" s="2">
        <v>45103</v>
      </c>
      <c r="B48" s="1">
        <v>113.300003</v>
      </c>
      <c r="C48" s="1">
        <v>116.150002</v>
      </c>
      <c r="D48" s="1">
        <v>112.050003</v>
      </c>
      <c r="E48" s="1">
        <v>115.300003</v>
      </c>
      <c r="F48" s="1">
        <v>113.573822</v>
      </c>
      <c r="G48" s="1">
        <v>3582699</v>
      </c>
      <c r="H48">
        <f t="shared" si="0"/>
        <v>0.0205922678803661</v>
      </c>
    </row>
    <row r="49" customHeight="1" spans="1:8">
      <c r="A49" s="2">
        <v>45104</v>
      </c>
      <c r="B49" s="1">
        <v>115.849998</v>
      </c>
      <c r="C49" s="1">
        <v>117.699997</v>
      </c>
      <c r="D49" s="1">
        <v>115.150002</v>
      </c>
      <c r="E49" s="1">
        <v>116.599998</v>
      </c>
      <c r="F49" s="1">
        <v>114.854355</v>
      </c>
      <c r="G49" s="1">
        <v>2453220</v>
      </c>
      <c r="H49">
        <f t="shared" si="0"/>
        <v>0.0112118078502172</v>
      </c>
    </row>
    <row r="50" customHeight="1" spans="1:8">
      <c r="A50" s="2">
        <v>45105</v>
      </c>
      <c r="B50" s="1">
        <v>117</v>
      </c>
      <c r="C50" s="1">
        <v>117.349998</v>
      </c>
      <c r="D50" s="1">
        <v>114.849998</v>
      </c>
      <c r="E50" s="1">
        <v>115.349998</v>
      </c>
      <c r="F50" s="1">
        <v>113.62307</v>
      </c>
      <c r="G50" s="1">
        <v>1823484</v>
      </c>
      <c r="H50">
        <f t="shared" si="0"/>
        <v>-0.0107782807861997</v>
      </c>
    </row>
    <row r="51" customHeight="1" spans="1:8">
      <c r="A51" s="2">
        <v>45107</v>
      </c>
      <c r="B51" s="1">
        <v>116</v>
      </c>
      <c r="C51" s="1">
        <v>116.400002</v>
      </c>
      <c r="D51" s="1">
        <v>113.75</v>
      </c>
      <c r="E51" s="1">
        <v>114.949997</v>
      </c>
      <c r="F51" s="1">
        <v>113.22905</v>
      </c>
      <c r="G51" s="1">
        <v>1984100</v>
      </c>
      <c r="H51">
        <f t="shared" si="0"/>
        <v>-0.00347380836671197</v>
      </c>
    </row>
    <row r="52" customHeight="1" spans="1:8">
      <c r="A52" s="2">
        <v>45110</v>
      </c>
      <c r="B52" s="1">
        <v>115.5</v>
      </c>
      <c r="C52" s="1">
        <v>116.949997</v>
      </c>
      <c r="D52" s="1">
        <v>114</v>
      </c>
      <c r="E52" s="1">
        <v>114.699997</v>
      </c>
      <c r="F52" s="1">
        <v>112.982803</v>
      </c>
      <c r="G52" s="1">
        <v>1916035</v>
      </c>
      <c r="H52">
        <f t="shared" si="0"/>
        <v>-0.00217713699790993</v>
      </c>
    </row>
    <row r="53" customHeight="1" spans="1:8">
      <c r="A53" s="2">
        <v>45111</v>
      </c>
      <c r="B53" s="1">
        <v>114.699997</v>
      </c>
      <c r="C53" s="1">
        <v>115.849998</v>
      </c>
      <c r="D53" s="1">
        <v>112.849998</v>
      </c>
      <c r="E53" s="1">
        <v>113.599998</v>
      </c>
      <c r="F53" s="1">
        <v>111.899269</v>
      </c>
      <c r="G53" s="1">
        <v>1553195</v>
      </c>
      <c r="H53">
        <f t="shared" si="0"/>
        <v>-0.00963653861205994</v>
      </c>
    </row>
    <row r="54" customHeight="1" spans="1:8">
      <c r="A54" s="2">
        <v>45112</v>
      </c>
      <c r="B54" s="1">
        <v>113.5</v>
      </c>
      <c r="C54" s="1">
        <v>119.349998</v>
      </c>
      <c r="D54" s="1">
        <v>113.199997</v>
      </c>
      <c r="E54" s="1">
        <v>116.199997</v>
      </c>
      <c r="F54" s="1">
        <v>114.460342</v>
      </c>
      <c r="G54" s="1">
        <v>5652140</v>
      </c>
      <c r="H54">
        <f t="shared" si="0"/>
        <v>0.022629322241746</v>
      </c>
    </row>
    <row r="55" customHeight="1" spans="1:8">
      <c r="A55" s="2">
        <v>45113</v>
      </c>
      <c r="B55" s="1">
        <v>116.949997</v>
      </c>
      <c r="C55" s="1">
        <v>123.849998</v>
      </c>
      <c r="D55" s="1">
        <v>116.199997</v>
      </c>
      <c r="E55" s="1">
        <v>119.699997</v>
      </c>
      <c r="F55" s="1">
        <v>117.907936</v>
      </c>
      <c r="G55" s="1">
        <v>15271316</v>
      </c>
      <c r="H55">
        <f t="shared" si="0"/>
        <v>0.0296757116388904</v>
      </c>
    </row>
    <row r="56" customHeight="1" spans="1:8">
      <c r="A56" s="2">
        <v>45114</v>
      </c>
      <c r="B56" s="1">
        <v>120.150002</v>
      </c>
      <c r="C56" s="1">
        <v>124.400002</v>
      </c>
      <c r="D56" s="1">
        <v>119.349998</v>
      </c>
      <c r="E56" s="1">
        <v>121.75</v>
      </c>
      <c r="F56" s="1">
        <v>119.927254</v>
      </c>
      <c r="G56" s="1">
        <v>9310814</v>
      </c>
      <c r="H56">
        <f t="shared" si="0"/>
        <v>0.0169812257329918</v>
      </c>
    </row>
    <row r="57" customHeight="1" spans="1:8">
      <c r="A57" s="2">
        <v>45117</v>
      </c>
      <c r="B57" s="1">
        <v>121.75</v>
      </c>
      <c r="C57" s="1">
        <v>122.349998</v>
      </c>
      <c r="D57" s="1">
        <v>118.300003</v>
      </c>
      <c r="E57" s="1">
        <v>120.349998</v>
      </c>
      <c r="F57" s="1">
        <v>118.548218</v>
      </c>
      <c r="G57" s="1">
        <v>4517401</v>
      </c>
      <c r="H57">
        <f t="shared" si="0"/>
        <v>-0.0115655615255451</v>
      </c>
    </row>
    <row r="58" customHeight="1" spans="1:8">
      <c r="A58" s="2">
        <v>45118</v>
      </c>
      <c r="B58" s="1">
        <v>120.349998</v>
      </c>
      <c r="C58" s="1">
        <v>122.099998</v>
      </c>
      <c r="D58" s="1">
        <v>119.300003</v>
      </c>
      <c r="E58" s="1">
        <v>120.199997</v>
      </c>
      <c r="F58" s="1">
        <v>118.400452</v>
      </c>
      <c r="G58" s="1">
        <v>4292258</v>
      </c>
      <c r="H58">
        <f t="shared" si="0"/>
        <v>-0.00124724075602977</v>
      </c>
    </row>
    <row r="59" customHeight="1" spans="1:8">
      <c r="A59" s="2">
        <v>45119</v>
      </c>
      <c r="B59" s="1">
        <v>120.550003</v>
      </c>
      <c r="C59" s="1">
        <v>124.650002</v>
      </c>
      <c r="D59" s="1">
        <v>119.5</v>
      </c>
      <c r="E59" s="1">
        <v>121.449997</v>
      </c>
      <c r="F59" s="1">
        <v>119.631744</v>
      </c>
      <c r="G59" s="1">
        <v>8969340</v>
      </c>
      <c r="H59">
        <f t="shared" si="0"/>
        <v>0.0103456843494041</v>
      </c>
    </row>
    <row r="60" customHeight="1" spans="1:8">
      <c r="A60" s="2">
        <v>45120</v>
      </c>
      <c r="B60" s="1">
        <v>122</v>
      </c>
      <c r="C60" s="1">
        <v>126.800003</v>
      </c>
      <c r="D60" s="1">
        <v>121.099998</v>
      </c>
      <c r="E60" s="1">
        <v>122.900002</v>
      </c>
      <c r="F60" s="1">
        <v>121.060036</v>
      </c>
      <c r="G60" s="1">
        <v>10221714</v>
      </c>
      <c r="H60">
        <f t="shared" si="0"/>
        <v>0.0118683634771102</v>
      </c>
    </row>
    <row r="61" customHeight="1" spans="1:8">
      <c r="A61" s="2">
        <v>45121</v>
      </c>
      <c r="B61" s="1">
        <v>124</v>
      </c>
      <c r="C61" s="1">
        <v>128</v>
      </c>
      <c r="D61" s="1">
        <v>122</v>
      </c>
      <c r="E61" s="1">
        <v>126.75</v>
      </c>
      <c r="F61" s="1">
        <v>124.852394</v>
      </c>
      <c r="G61" s="1">
        <v>9577215</v>
      </c>
      <c r="H61">
        <f t="shared" si="0"/>
        <v>0.0308456037152559</v>
      </c>
    </row>
    <row r="62" customHeight="1" spans="1:8">
      <c r="A62" s="2">
        <v>45124</v>
      </c>
      <c r="B62" s="1">
        <v>130</v>
      </c>
      <c r="C62" s="1">
        <v>133.149994</v>
      </c>
      <c r="D62" s="1">
        <v>127.5</v>
      </c>
      <c r="E62" s="1">
        <v>128.75</v>
      </c>
      <c r="F62" s="1">
        <v>126.822456</v>
      </c>
      <c r="G62" s="1">
        <v>16027712</v>
      </c>
      <c r="H62">
        <f t="shared" si="0"/>
        <v>0.0156559325630048</v>
      </c>
    </row>
    <row r="63" customHeight="1" spans="1:8">
      <c r="A63" s="2">
        <v>45125</v>
      </c>
      <c r="B63" s="1">
        <v>129.5</v>
      </c>
      <c r="C63" s="1">
        <v>132.75</v>
      </c>
      <c r="D63" s="1">
        <v>127.5</v>
      </c>
      <c r="E63" s="1">
        <v>131.350006</v>
      </c>
      <c r="F63" s="1">
        <v>129.38353</v>
      </c>
      <c r="G63" s="1">
        <v>9075766</v>
      </c>
      <c r="H63">
        <f t="shared" si="0"/>
        <v>0.0199929700983794</v>
      </c>
    </row>
    <row r="64" customHeight="1" spans="1:8">
      <c r="A64" s="2">
        <v>45126</v>
      </c>
      <c r="B64" s="1">
        <v>132.399994</v>
      </c>
      <c r="C64" s="1">
        <v>132.800003</v>
      </c>
      <c r="D64" s="1">
        <v>130</v>
      </c>
      <c r="E64" s="1">
        <v>130.850006</v>
      </c>
      <c r="F64" s="1">
        <v>128.891037</v>
      </c>
      <c r="G64" s="1">
        <v>4454486</v>
      </c>
      <c r="H64">
        <f t="shared" si="0"/>
        <v>-0.00381372120872158</v>
      </c>
    </row>
    <row r="65" customHeight="1" spans="1:8">
      <c r="A65" s="2">
        <v>45127</v>
      </c>
      <c r="B65" s="1">
        <v>130.949997</v>
      </c>
      <c r="C65" s="1">
        <v>131.350006</v>
      </c>
      <c r="D65" s="1">
        <v>129.100006</v>
      </c>
      <c r="E65" s="1">
        <v>129.600006</v>
      </c>
      <c r="F65" s="1">
        <v>127.659737</v>
      </c>
      <c r="G65" s="1">
        <v>3600350</v>
      </c>
      <c r="H65">
        <f t="shared" si="0"/>
        <v>-0.00959895333862907</v>
      </c>
    </row>
    <row r="66" customHeight="1" spans="1:8">
      <c r="A66" s="2">
        <v>45128</v>
      </c>
      <c r="B66" s="1">
        <v>129.300003</v>
      </c>
      <c r="C66" s="1">
        <v>136.800003</v>
      </c>
      <c r="D66" s="1">
        <v>128</v>
      </c>
      <c r="E66" s="1">
        <v>135</v>
      </c>
      <c r="F66" s="1">
        <v>132.978882</v>
      </c>
      <c r="G66" s="1">
        <v>13040294</v>
      </c>
      <c r="H66">
        <f t="shared" si="0"/>
        <v>0.0408219139936878</v>
      </c>
    </row>
    <row r="67" customHeight="1" spans="1:8">
      <c r="A67" s="2">
        <v>45131</v>
      </c>
      <c r="B67" s="1">
        <v>135.899994</v>
      </c>
      <c r="C67" s="1">
        <v>142.399994</v>
      </c>
      <c r="D67" s="1">
        <v>135.600006</v>
      </c>
      <c r="E67" s="1">
        <v>141.449997</v>
      </c>
      <c r="F67" s="1">
        <v>139.332321</v>
      </c>
      <c r="G67" s="1">
        <v>14861078</v>
      </c>
      <c r="H67">
        <f t="shared" ref="H67:H130" si="1">LN(F67/F66)</f>
        <v>0.0466715446203358</v>
      </c>
    </row>
    <row r="68" customHeight="1" spans="1:8">
      <c r="A68" s="2">
        <v>45132</v>
      </c>
      <c r="B68" s="1">
        <v>142.899994</v>
      </c>
      <c r="C68" s="1">
        <v>149.800003</v>
      </c>
      <c r="D68" s="1">
        <v>142</v>
      </c>
      <c r="E68" s="1">
        <v>148.25</v>
      </c>
      <c r="F68" s="1">
        <v>146.030518</v>
      </c>
      <c r="G68" s="1">
        <v>19571550</v>
      </c>
      <c r="H68">
        <f t="shared" si="1"/>
        <v>0.0469537489824009</v>
      </c>
    </row>
    <row r="69" customHeight="1" spans="1:8">
      <c r="A69" s="2">
        <v>45133</v>
      </c>
      <c r="B69" s="1">
        <v>149.149994</v>
      </c>
      <c r="C69" s="1">
        <v>149.800003</v>
      </c>
      <c r="D69" s="1">
        <v>145</v>
      </c>
      <c r="E69" s="1">
        <v>147.75</v>
      </c>
      <c r="F69" s="1">
        <v>145.537994</v>
      </c>
      <c r="G69" s="1">
        <v>5286010</v>
      </c>
      <c r="H69">
        <f t="shared" si="1"/>
        <v>-0.00337844759086021</v>
      </c>
    </row>
    <row r="70" customHeight="1" spans="1:8">
      <c r="A70" s="2">
        <v>45134</v>
      </c>
      <c r="B70" s="1">
        <v>148</v>
      </c>
      <c r="C70" s="1">
        <v>149.399994</v>
      </c>
      <c r="D70" s="1">
        <v>145.550003</v>
      </c>
      <c r="E70" s="1">
        <v>148.75</v>
      </c>
      <c r="F70" s="1">
        <v>146.523026</v>
      </c>
      <c r="G70" s="1">
        <v>4406636</v>
      </c>
      <c r="H70">
        <f t="shared" si="1"/>
        <v>0.0067454104964528</v>
      </c>
    </row>
    <row r="71" customHeight="1" spans="1:8">
      <c r="A71" s="2">
        <v>45135</v>
      </c>
      <c r="B71" s="1">
        <v>148</v>
      </c>
      <c r="C71" s="1">
        <v>155.600006</v>
      </c>
      <c r="D71" s="1">
        <v>145.449997</v>
      </c>
      <c r="E71" s="1">
        <v>154.550003</v>
      </c>
      <c r="F71" s="1">
        <v>152.236206</v>
      </c>
      <c r="G71" s="1">
        <v>12004591</v>
      </c>
      <c r="H71">
        <f t="shared" si="1"/>
        <v>0.0382507113322609</v>
      </c>
    </row>
    <row r="72" customHeight="1" spans="1:8">
      <c r="A72" s="2">
        <v>45138</v>
      </c>
      <c r="B72" s="1">
        <v>155</v>
      </c>
      <c r="C72" s="1">
        <v>160</v>
      </c>
      <c r="D72" s="1">
        <v>152.699997</v>
      </c>
      <c r="E72" s="1">
        <v>158.649994</v>
      </c>
      <c r="F72" s="1">
        <v>156.274811</v>
      </c>
      <c r="G72" s="1">
        <v>9640319</v>
      </c>
      <c r="H72">
        <f t="shared" si="1"/>
        <v>0.0261827649103822</v>
      </c>
    </row>
    <row r="73" customHeight="1" spans="1:8">
      <c r="A73" s="2">
        <v>45139</v>
      </c>
      <c r="B73" s="1">
        <v>158.5</v>
      </c>
      <c r="C73" s="1">
        <v>160.699997</v>
      </c>
      <c r="D73" s="1">
        <v>152.050003</v>
      </c>
      <c r="E73" s="1">
        <v>155.5</v>
      </c>
      <c r="F73" s="1">
        <v>153.171982</v>
      </c>
      <c r="G73" s="1">
        <v>8345969</v>
      </c>
      <c r="H73">
        <f t="shared" si="1"/>
        <v>-0.0200547109471746</v>
      </c>
    </row>
    <row r="74" customHeight="1" spans="1:8">
      <c r="A74" s="2">
        <v>45140</v>
      </c>
      <c r="B74" s="1">
        <v>154</v>
      </c>
      <c r="C74" s="1">
        <v>154.399994</v>
      </c>
      <c r="D74" s="1">
        <v>142.949997</v>
      </c>
      <c r="E74" s="1">
        <v>148.5</v>
      </c>
      <c r="F74" s="1">
        <v>146.276779</v>
      </c>
      <c r="G74" s="1">
        <v>9261004</v>
      </c>
      <c r="H74">
        <f t="shared" si="1"/>
        <v>-0.0460607818395464</v>
      </c>
    </row>
    <row r="75" customHeight="1" spans="1:8">
      <c r="A75" s="2">
        <v>45141</v>
      </c>
      <c r="B75" s="1">
        <v>149.699997</v>
      </c>
      <c r="C75" s="1">
        <v>151.399994</v>
      </c>
      <c r="D75" s="1">
        <v>144.199997</v>
      </c>
      <c r="E75" s="1">
        <v>147.050003</v>
      </c>
      <c r="F75" s="1">
        <v>144.848495</v>
      </c>
      <c r="G75" s="1">
        <v>6011892</v>
      </c>
      <c r="H75">
        <f t="shared" si="1"/>
        <v>-0.00981223952122761</v>
      </c>
    </row>
    <row r="76" customHeight="1" spans="1:8">
      <c r="A76" s="2">
        <v>45142</v>
      </c>
      <c r="B76" s="1">
        <v>148</v>
      </c>
      <c r="C76" s="1">
        <v>151.350006</v>
      </c>
      <c r="D76" s="1">
        <v>145.199997</v>
      </c>
      <c r="E76" s="1">
        <v>147.199997</v>
      </c>
      <c r="F76" s="1">
        <v>144.996231</v>
      </c>
      <c r="G76" s="1">
        <v>3432880</v>
      </c>
      <c r="H76">
        <f t="shared" si="1"/>
        <v>0.00101941487659836</v>
      </c>
    </row>
    <row r="77" customHeight="1" spans="1:8">
      <c r="A77" s="2">
        <v>45145</v>
      </c>
      <c r="B77" s="1">
        <v>147.850006</v>
      </c>
      <c r="C77" s="1">
        <v>151.649994</v>
      </c>
      <c r="D77" s="1">
        <v>146.149994</v>
      </c>
      <c r="E77" s="1">
        <v>149.699997</v>
      </c>
      <c r="F77" s="1">
        <v>147.458801</v>
      </c>
      <c r="G77" s="1">
        <v>5256884</v>
      </c>
      <c r="H77">
        <f t="shared" si="1"/>
        <v>0.0168410725305667</v>
      </c>
    </row>
    <row r="78" customHeight="1" spans="1:8">
      <c r="A78" s="2">
        <v>45146</v>
      </c>
      <c r="B78" s="1">
        <v>149.800003</v>
      </c>
      <c r="C78" s="1">
        <v>156.199997</v>
      </c>
      <c r="D78" s="1">
        <v>147.75</v>
      </c>
      <c r="E78" s="1">
        <v>154.600006</v>
      </c>
      <c r="F78" s="1">
        <v>152.285461</v>
      </c>
      <c r="G78" s="1">
        <v>7618852</v>
      </c>
      <c r="H78">
        <f t="shared" si="1"/>
        <v>0.0322079709322102</v>
      </c>
    </row>
    <row r="79" customHeight="1" spans="1:8">
      <c r="A79" s="2">
        <v>45147</v>
      </c>
      <c r="B79" s="1">
        <v>155.199997</v>
      </c>
      <c r="C79" s="1">
        <v>156.199997</v>
      </c>
      <c r="D79" s="1">
        <v>151.600006</v>
      </c>
      <c r="E79" s="1">
        <v>152.649994</v>
      </c>
      <c r="F79" s="1">
        <v>150.364639</v>
      </c>
      <c r="G79" s="1">
        <v>3106686</v>
      </c>
      <c r="H79">
        <f t="shared" si="1"/>
        <v>-0.0126935216016537</v>
      </c>
    </row>
    <row r="80" customHeight="1" spans="1:8">
      <c r="A80" s="2">
        <v>45148</v>
      </c>
      <c r="B80" s="1">
        <v>152.649994</v>
      </c>
      <c r="C80" s="1">
        <v>156.850006</v>
      </c>
      <c r="D80" s="1">
        <v>149</v>
      </c>
      <c r="E80" s="1">
        <v>149.800003</v>
      </c>
      <c r="F80" s="1">
        <v>147.557327</v>
      </c>
      <c r="G80" s="1">
        <v>4784479</v>
      </c>
      <c r="H80">
        <f t="shared" si="1"/>
        <v>-0.0188465129412414</v>
      </c>
    </row>
    <row r="81" customHeight="1" spans="1:8">
      <c r="A81" s="2">
        <v>45149</v>
      </c>
      <c r="B81" s="1">
        <v>150.25</v>
      </c>
      <c r="C81" s="1">
        <v>152.800003</v>
      </c>
      <c r="D81" s="1">
        <v>149.600006</v>
      </c>
      <c r="E81" s="1">
        <v>151</v>
      </c>
      <c r="F81" s="1">
        <v>148.739349</v>
      </c>
      <c r="G81" s="1">
        <v>2256622</v>
      </c>
      <c r="H81">
        <f t="shared" si="1"/>
        <v>0.00797868060157035</v>
      </c>
    </row>
    <row r="82" customHeight="1" spans="1:8">
      <c r="A82" s="2">
        <v>45152</v>
      </c>
      <c r="B82" s="1">
        <v>150.800003</v>
      </c>
      <c r="C82" s="1">
        <v>151.5</v>
      </c>
      <c r="D82" s="1">
        <v>145.649994</v>
      </c>
      <c r="E82" s="1">
        <v>149.699997</v>
      </c>
      <c r="F82" s="1">
        <v>147.458801</v>
      </c>
      <c r="G82" s="1">
        <v>2497959</v>
      </c>
      <c r="H82">
        <f t="shared" si="1"/>
        <v>-0.00864661699088535</v>
      </c>
    </row>
    <row r="83" customHeight="1" spans="1:8">
      <c r="A83" s="2">
        <v>45154</v>
      </c>
      <c r="B83" s="1">
        <v>148.949997</v>
      </c>
      <c r="C83" s="1">
        <v>152.149994</v>
      </c>
      <c r="D83" s="1">
        <v>147.649994</v>
      </c>
      <c r="E83" s="1">
        <v>148.5</v>
      </c>
      <c r="F83" s="1">
        <v>146.276779</v>
      </c>
      <c r="G83" s="1">
        <v>2332009</v>
      </c>
      <c r="H83">
        <f t="shared" si="1"/>
        <v>-0.00804824788593755</v>
      </c>
    </row>
    <row r="84" customHeight="1" spans="1:8">
      <c r="A84" s="2">
        <v>45155</v>
      </c>
      <c r="B84" s="1">
        <v>148.949997</v>
      </c>
      <c r="C84" s="1">
        <v>152</v>
      </c>
      <c r="D84" s="1">
        <v>148.199997</v>
      </c>
      <c r="E84" s="1">
        <v>150.350006</v>
      </c>
      <c r="F84" s="1">
        <v>148.099075</v>
      </c>
      <c r="G84" s="1">
        <v>2342100</v>
      </c>
      <c r="H84">
        <f t="shared" si="1"/>
        <v>0.0123809018504409</v>
      </c>
    </row>
    <row r="85" customHeight="1" spans="1:8">
      <c r="A85" s="2">
        <v>45156</v>
      </c>
      <c r="B85" s="1">
        <v>150.350006</v>
      </c>
      <c r="C85" s="1">
        <v>155.850006</v>
      </c>
      <c r="D85" s="1">
        <v>150.050003</v>
      </c>
      <c r="E85" s="1">
        <v>152.899994</v>
      </c>
      <c r="F85" s="1">
        <v>150.610901</v>
      </c>
      <c r="G85" s="1">
        <v>7037418</v>
      </c>
      <c r="H85">
        <f t="shared" si="1"/>
        <v>0.0168182210699837</v>
      </c>
    </row>
    <row r="86" customHeight="1" spans="1:8">
      <c r="A86" s="2">
        <v>45159</v>
      </c>
      <c r="B86" s="1">
        <v>154.5</v>
      </c>
      <c r="C86" s="1">
        <v>154.75</v>
      </c>
      <c r="D86" s="1">
        <v>151.350006</v>
      </c>
      <c r="E86" s="1">
        <v>151.850006</v>
      </c>
      <c r="F86" s="1">
        <v>149.57663</v>
      </c>
      <c r="G86" s="1">
        <v>1994536</v>
      </c>
      <c r="H86">
        <f t="shared" si="1"/>
        <v>-0.00689085978459711</v>
      </c>
    </row>
    <row r="87" customHeight="1" spans="1:8">
      <c r="A87" s="2">
        <v>45160</v>
      </c>
      <c r="B87" s="1">
        <v>152.399994</v>
      </c>
      <c r="C87" s="1">
        <v>161.399994</v>
      </c>
      <c r="D87" s="1">
        <v>152.050003</v>
      </c>
      <c r="E87" s="1">
        <v>158.800003</v>
      </c>
      <c r="F87" s="1">
        <v>156.422577</v>
      </c>
      <c r="G87" s="1">
        <v>17430120</v>
      </c>
      <c r="H87">
        <f t="shared" si="1"/>
        <v>0.0447523351533353</v>
      </c>
    </row>
    <row r="88" customHeight="1" spans="1:8">
      <c r="A88" s="2">
        <v>45161</v>
      </c>
      <c r="B88" s="1">
        <v>160.600006</v>
      </c>
      <c r="C88" s="1">
        <v>165.899994</v>
      </c>
      <c r="D88" s="1">
        <v>160</v>
      </c>
      <c r="E88" s="1">
        <v>164.100006</v>
      </c>
      <c r="F88" s="1">
        <v>161.643234</v>
      </c>
      <c r="G88" s="1">
        <v>11238984</v>
      </c>
      <c r="H88">
        <f t="shared" si="1"/>
        <v>0.0328304755209404</v>
      </c>
    </row>
    <row r="89" customHeight="1" spans="1:8">
      <c r="A89" s="2">
        <v>45162</v>
      </c>
      <c r="B89" s="1">
        <v>165.5</v>
      </c>
      <c r="C89" s="1">
        <v>166.5</v>
      </c>
      <c r="D89" s="1">
        <v>160.149994</v>
      </c>
      <c r="E89" s="1">
        <v>161.5</v>
      </c>
      <c r="F89" s="1">
        <v>159.082153</v>
      </c>
      <c r="G89" s="1">
        <v>4608925</v>
      </c>
      <c r="H89">
        <f t="shared" si="1"/>
        <v>-0.0159708931152192</v>
      </c>
    </row>
    <row r="90" customHeight="1" spans="1:8">
      <c r="A90" s="2">
        <v>45163</v>
      </c>
      <c r="B90" s="1">
        <v>161</v>
      </c>
      <c r="C90" s="1">
        <v>161.550003</v>
      </c>
      <c r="D90" s="1">
        <v>154.100006</v>
      </c>
      <c r="E90" s="1">
        <v>158.199997</v>
      </c>
      <c r="F90" s="1">
        <v>156.80246</v>
      </c>
      <c r="G90" s="1">
        <v>3513203</v>
      </c>
      <c r="H90">
        <f t="shared" si="1"/>
        <v>-0.0144339577500628</v>
      </c>
    </row>
    <row r="91" customHeight="1" spans="1:8">
      <c r="A91" s="2">
        <v>45166</v>
      </c>
      <c r="B91" s="1">
        <v>160</v>
      </c>
      <c r="C91" s="1">
        <v>162.699997</v>
      </c>
      <c r="D91" s="1">
        <v>156.649994</v>
      </c>
      <c r="E91" s="1">
        <v>157.25</v>
      </c>
      <c r="F91" s="1">
        <v>155.860855</v>
      </c>
      <c r="G91" s="1">
        <v>4048723</v>
      </c>
      <c r="H91">
        <f t="shared" si="1"/>
        <v>-0.00602314247609367</v>
      </c>
    </row>
    <row r="92" customHeight="1" spans="1:8">
      <c r="A92" s="2">
        <v>45167</v>
      </c>
      <c r="B92" s="1">
        <v>157.949997</v>
      </c>
      <c r="C92" s="1">
        <v>160</v>
      </c>
      <c r="D92" s="1">
        <v>154.699997</v>
      </c>
      <c r="E92" s="1">
        <v>156.199997</v>
      </c>
      <c r="F92" s="1">
        <v>154.820129</v>
      </c>
      <c r="G92" s="1">
        <v>2887917</v>
      </c>
      <c r="H92">
        <f t="shared" si="1"/>
        <v>-0.00669966909075462</v>
      </c>
    </row>
    <row r="93" customHeight="1" spans="1:8">
      <c r="A93" s="2">
        <v>45168</v>
      </c>
      <c r="B93" s="1">
        <v>157.600006</v>
      </c>
      <c r="C93" s="1">
        <v>159.75</v>
      </c>
      <c r="D93" s="1">
        <v>155.399994</v>
      </c>
      <c r="E93" s="1">
        <v>155.949997</v>
      </c>
      <c r="F93" s="1">
        <v>154.572342</v>
      </c>
      <c r="G93" s="1">
        <v>2954610</v>
      </c>
      <c r="H93">
        <f t="shared" si="1"/>
        <v>-0.00160176524126176</v>
      </c>
    </row>
    <row r="94" customHeight="1" spans="1:8">
      <c r="A94" s="2">
        <v>45169</v>
      </c>
      <c r="B94" s="1">
        <v>156.699997</v>
      </c>
      <c r="C94" s="1">
        <v>158.300003</v>
      </c>
      <c r="D94" s="1">
        <v>153.050003</v>
      </c>
      <c r="E94" s="1">
        <v>154.300003</v>
      </c>
      <c r="F94" s="1">
        <v>152.93692</v>
      </c>
      <c r="G94" s="1">
        <v>3600694</v>
      </c>
      <c r="H94">
        <f t="shared" si="1"/>
        <v>-0.0106366709637966</v>
      </c>
    </row>
    <row r="95" customHeight="1" spans="1:8">
      <c r="A95" s="2">
        <v>45170</v>
      </c>
      <c r="B95" s="1">
        <v>155.399994</v>
      </c>
      <c r="C95" s="1">
        <v>159</v>
      </c>
      <c r="D95" s="1">
        <v>153.600006</v>
      </c>
      <c r="E95" s="1">
        <v>157.75</v>
      </c>
      <c r="F95" s="1">
        <v>156.356445</v>
      </c>
      <c r="G95" s="1">
        <v>3691263</v>
      </c>
      <c r="H95">
        <f t="shared" si="1"/>
        <v>0.0221127558755838</v>
      </c>
    </row>
    <row r="96" customHeight="1" spans="1:8">
      <c r="A96" s="2">
        <v>45173</v>
      </c>
      <c r="B96" s="1">
        <v>159</v>
      </c>
      <c r="C96" s="1">
        <v>166</v>
      </c>
      <c r="D96" s="1">
        <v>158.550003</v>
      </c>
      <c r="E96" s="1">
        <v>164.149994</v>
      </c>
      <c r="F96" s="1">
        <v>162.699905</v>
      </c>
      <c r="G96" s="1">
        <v>10938070</v>
      </c>
      <c r="H96">
        <f t="shared" si="1"/>
        <v>0.039769125655652</v>
      </c>
    </row>
    <row r="97" customHeight="1" spans="1:8">
      <c r="A97" s="2">
        <v>45174</v>
      </c>
      <c r="B97" s="1">
        <v>165.75</v>
      </c>
      <c r="C97" s="1">
        <v>167.300003</v>
      </c>
      <c r="D97" s="1">
        <v>161.050003</v>
      </c>
      <c r="E97" s="1">
        <v>162.300003</v>
      </c>
      <c r="F97" s="1">
        <v>160.866257</v>
      </c>
      <c r="G97" s="1">
        <v>8630343</v>
      </c>
      <c r="H97">
        <f t="shared" si="1"/>
        <v>-0.0113341124309618</v>
      </c>
    </row>
    <row r="98" customHeight="1" spans="1:8">
      <c r="A98" s="2">
        <v>45175</v>
      </c>
      <c r="B98" s="1">
        <v>163.149994</v>
      </c>
      <c r="C98" s="1">
        <v>163.149994</v>
      </c>
      <c r="D98" s="1">
        <v>156.300003</v>
      </c>
      <c r="E98" s="1">
        <v>158.350006</v>
      </c>
      <c r="F98" s="1">
        <v>156.951157</v>
      </c>
      <c r="G98" s="1">
        <v>4042280</v>
      </c>
      <c r="H98">
        <f t="shared" si="1"/>
        <v>-0.0246386628618757</v>
      </c>
    </row>
    <row r="99" customHeight="1" spans="1:8">
      <c r="A99" s="2">
        <v>45176</v>
      </c>
      <c r="B99" s="1">
        <v>158.949997</v>
      </c>
      <c r="C99" s="1">
        <v>160.149994</v>
      </c>
      <c r="D99" s="1">
        <v>156.5</v>
      </c>
      <c r="E99" s="1">
        <v>157.649994</v>
      </c>
      <c r="F99" s="1">
        <v>156.257324</v>
      </c>
      <c r="G99" s="1">
        <v>3076162</v>
      </c>
      <c r="H99">
        <f t="shared" si="1"/>
        <v>-0.00443049391726352</v>
      </c>
    </row>
    <row r="100" customHeight="1" spans="1:8">
      <c r="A100" s="2">
        <v>45177</v>
      </c>
      <c r="B100" s="1">
        <v>158.949997</v>
      </c>
      <c r="C100" s="1">
        <v>159.149994</v>
      </c>
      <c r="D100" s="1">
        <v>156.600006</v>
      </c>
      <c r="E100" s="1">
        <v>158</v>
      </c>
      <c r="F100" s="1">
        <v>156.604233</v>
      </c>
      <c r="G100" s="1">
        <v>3451735</v>
      </c>
      <c r="H100">
        <f t="shared" si="1"/>
        <v>0.00221765272474421</v>
      </c>
    </row>
    <row r="101" customHeight="1" spans="1:8">
      <c r="A101" s="2">
        <v>45180</v>
      </c>
      <c r="B101" s="1">
        <v>158.550003</v>
      </c>
      <c r="C101" s="1">
        <v>162.350006</v>
      </c>
      <c r="D101" s="1">
        <v>156.449997</v>
      </c>
      <c r="E101" s="1">
        <v>161.5</v>
      </c>
      <c r="F101" s="1">
        <v>160.073318</v>
      </c>
      <c r="G101" s="1">
        <v>9051119</v>
      </c>
      <c r="H101">
        <f t="shared" si="1"/>
        <v>0.0219101339323644</v>
      </c>
    </row>
    <row r="102" customHeight="1" spans="1:8">
      <c r="A102" s="2">
        <v>45181</v>
      </c>
      <c r="B102" s="1">
        <v>163</v>
      </c>
      <c r="C102" s="1">
        <v>163</v>
      </c>
      <c r="D102" s="1">
        <v>145.5</v>
      </c>
      <c r="E102" s="1">
        <v>146.949997</v>
      </c>
      <c r="F102" s="1">
        <v>145.651855</v>
      </c>
      <c r="G102" s="1">
        <v>8893077</v>
      </c>
      <c r="H102">
        <f t="shared" si="1"/>
        <v>-0.0944127284397599</v>
      </c>
    </row>
    <row r="103" customHeight="1" spans="1:8">
      <c r="A103" s="2">
        <v>45182</v>
      </c>
      <c r="B103" s="1">
        <v>147.699997</v>
      </c>
      <c r="C103" s="1">
        <v>151</v>
      </c>
      <c r="D103" s="1">
        <v>141.25</v>
      </c>
      <c r="E103" s="1">
        <v>146.449997</v>
      </c>
      <c r="F103" s="1">
        <v>145.156265</v>
      </c>
      <c r="G103" s="1">
        <v>6450680</v>
      </c>
      <c r="H103">
        <f t="shared" si="1"/>
        <v>-0.00340836755019826</v>
      </c>
    </row>
    <row r="104" customHeight="1" spans="1:8">
      <c r="A104" s="2">
        <v>45183</v>
      </c>
      <c r="B104" s="1">
        <v>148.100006</v>
      </c>
      <c r="C104" s="1">
        <v>150.600006</v>
      </c>
      <c r="D104" s="1">
        <v>147.199997</v>
      </c>
      <c r="E104" s="1">
        <v>148.25</v>
      </c>
      <c r="F104" s="1">
        <v>146.940369</v>
      </c>
      <c r="G104" s="1">
        <v>2458924</v>
      </c>
      <c r="H104">
        <f t="shared" si="1"/>
        <v>0.0122159996329229</v>
      </c>
    </row>
    <row r="105" customHeight="1" spans="1:8">
      <c r="A105" s="2">
        <v>45184</v>
      </c>
      <c r="B105" s="1">
        <v>149.350006</v>
      </c>
      <c r="C105" s="1">
        <v>153.399994</v>
      </c>
      <c r="D105" s="1">
        <v>148.25</v>
      </c>
      <c r="E105" s="1">
        <v>153.149994</v>
      </c>
      <c r="F105" s="1">
        <v>151.797073</v>
      </c>
      <c r="G105" s="1">
        <v>5502063</v>
      </c>
      <c r="H105">
        <f t="shared" si="1"/>
        <v>0.032517731407645</v>
      </c>
    </row>
    <row r="106" customHeight="1" spans="1:8">
      <c r="A106" s="2">
        <v>45187</v>
      </c>
      <c r="B106" s="1">
        <v>153.850006</v>
      </c>
      <c r="C106" s="1">
        <v>154.449997</v>
      </c>
      <c r="D106" s="1">
        <v>150.550003</v>
      </c>
      <c r="E106" s="1">
        <v>151.199997</v>
      </c>
      <c r="F106" s="1">
        <v>149.864304</v>
      </c>
      <c r="G106" s="1">
        <v>2171400</v>
      </c>
      <c r="H106">
        <f t="shared" si="1"/>
        <v>-0.0128143381631507</v>
      </c>
    </row>
    <row r="107" customHeight="1" spans="1:8">
      <c r="A107" s="2">
        <v>45189</v>
      </c>
      <c r="B107" s="1">
        <v>150</v>
      </c>
      <c r="C107" s="1">
        <v>150.449997</v>
      </c>
      <c r="D107" s="1">
        <v>146</v>
      </c>
      <c r="E107" s="1">
        <v>147.399994</v>
      </c>
      <c r="F107" s="1">
        <v>146.09787</v>
      </c>
      <c r="G107" s="1">
        <v>2130195</v>
      </c>
      <c r="H107">
        <f t="shared" si="1"/>
        <v>-0.0254535050676088</v>
      </c>
    </row>
    <row r="108" customHeight="1" spans="1:8">
      <c r="A108" s="2">
        <v>45190</v>
      </c>
      <c r="B108" s="1">
        <v>147</v>
      </c>
      <c r="C108" s="1">
        <v>148.75</v>
      </c>
      <c r="D108" s="1">
        <v>142.199997</v>
      </c>
      <c r="E108" s="1">
        <v>143.300003</v>
      </c>
      <c r="F108" s="1">
        <v>142.034103</v>
      </c>
      <c r="G108" s="1">
        <v>2611530</v>
      </c>
      <c r="H108">
        <f t="shared" si="1"/>
        <v>-0.028209548856115</v>
      </c>
    </row>
    <row r="109" customHeight="1" spans="1:8">
      <c r="A109" s="2">
        <v>45191</v>
      </c>
      <c r="B109" s="1">
        <v>143.600006</v>
      </c>
      <c r="C109" s="1">
        <v>145.75</v>
      </c>
      <c r="D109" s="1">
        <v>141.25</v>
      </c>
      <c r="E109" s="1">
        <v>144.149994</v>
      </c>
      <c r="F109" s="1">
        <v>142.876587</v>
      </c>
      <c r="G109" s="1">
        <v>2324191</v>
      </c>
      <c r="H109">
        <f t="shared" si="1"/>
        <v>0.0059140389260124</v>
      </c>
    </row>
    <row r="110" customHeight="1" spans="1:8">
      <c r="A110" s="2">
        <v>45194</v>
      </c>
      <c r="B110" s="1">
        <v>145.449997</v>
      </c>
      <c r="C110" s="1">
        <v>145.449997</v>
      </c>
      <c r="D110" s="1">
        <v>143</v>
      </c>
      <c r="E110" s="1">
        <v>143.5</v>
      </c>
      <c r="F110" s="1">
        <v>142.23233</v>
      </c>
      <c r="G110" s="1">
        <v>1633915</v>
      </c>
      <c r="H110">
        <f t="shared" si="1"/>
        <v>-0.00451938230026588</v>
      </c>
    </row>
    <row r="111" customHeight="1" spans="1:8">
      <c r="A111" s="2">
        <v>45195</v>
      </c>
      <c r="B111" s="1">
        <v>143.5</v>
      </c>
      <c r="C111" s="1">
        <v>143.899994</v>
      </c>
      <c r="D111" s="1">
        <v>141.5</v>
      </c>
      <c r="E111" s="1">
        <v>142.050003</v>
      </c>
      <c r="F111" s="1">
        <v>140.795135</v>
      </c>
      <c r="G111" s="1">
        <v>1569135</v>
      </c>
      <c r="H111">
        <f t="shared" si="1"/>
        <v>-0.010155956794398</v>
      </c>
    </row>
    <row r="112" customHeight="1" spans="1:8">
      <c r="A112" s="2">
        <v>45196</v>
      </c>
      <c r="B112" s="1">
        <v>141.850006</v>
      </c>
      <c r="C112" s="1">
        <v>146.399994</v>
      </c>
      <c r="D112" s="1">
        <v>141.25</v>
      </c>
      <c r="E112" s="1">
        <v>145.300003</v>
      </c>
      <c r="F112" s="1">
        <v>144.016434</v>
      </c>
      <c r="G112" s="1">
        <v>2470216</v>
      </c>
      <c r="H112">
        <f t="shared" si="1"/>
        <v>0.0226215274940679</v>
      </c>
    </row>
    <row r="113" customHeight="1" spans="1:8">
      <c r="A113" s="2">
        <v>45197</v>
      </c>
      <c r="B113" s="1">
        <v>146.050003</v>
      </c>
      <c r="C113" s="1">
        <v>149.350006</v>
      </c>
      <c r="D113" s="1">
        <v>144.100006</v>
      </c>
      <c r="E113" s="1">
        <v>146.550003</v>
      </c>
      <c r="F113" s="1">
        <v>145.255386</v>
      </c>
      <c r="G113" s="1">
        <v>2735977</v>
      </c>
      <c r="H113">
        <f t="shared" si="1"/>
        <v>0.00856605787531141</v>
      </c>
    </row>
    <row r="114" customHeight="1" spans="1:8">
      <c r="A114" s="2">
        <v>45198</v>
      </c>
      <c r="B114" s="1">
        <v>147.100006</v>
      </c>
      <c r="C114" s="1">
        <v>149.600006</v>
      </c>
      <c r="D114" s="1">
        <v>146.649994</v>
      </c>
      <c r="E114" s="1">
        <v>147.449997</v>
      </c>
      <c r="F114" s="1">
        <v>146.14743</v>
      </c>
      <c r="G114" s="1">
        <v>1440870</v>
      </c>
      <c r="H114">
        <f t="shared" si="1"/>
        <v>0.00612243078981218</v>
      </c>
    </row>
    <row r="115" customHeight="1" spans="1:8">
      <c r="A115" s="2">
        <v>45202</v>
      </c>
      <c r="B115" s="1">
        <v>145.100006</v>
      </c>
      <c r="C115" s="1">
        <v>147.550003</v>
      </c>
      <c r="D115" s="1">
        <v>143.5</v>
      </c>
      <c r="E115" s="1">
        <v>145.449997</v>
      </c>
      <c r="F115" s="1">
        <v>144.1651</v>
      </c>
      <c r="G115" s="1">
        <v>1905414</v>
      </c>
      <c r="H115">
        <f t="shared" si="1"/>
        <v>-0.0136567361366076</v>
      </c>
    </row>
    <row r="116" customHeight="1" spans="1:8">
      <c r="A116" s="2">
        <v>45203</v>
      </c>
      <c r="B116" s="1">
        <v>145</v>
      </c>
      <c r="C116" s="1">
        <v>145.399994</v>
      </c>
      <c r="D116" s="1">
        <v>141.149994</v>
      </c>
      <c r="E116" s="1">
        <v>142.649994</v>
      </c>
      <c r="F116" s="1">
        <v>141.389832</v>
      </c>
      <c r="G116" s="1">
        <v>1734951</v>
      </c>
      <c r="H116">
        <f t="shared" si="1"/>
        <v>-0.0194383291925542</v>
      </c>
    </row>
    <row r="117" customHeight="1" spans="1:8">
      <c r="A117" s="2">
        <v>45204</v>
      </c>
      <c r="B117" s="1">
        <v>143.5</v>
      </c>
      <c r="C117" s="1">
        <v>144.550003</v>
      </c>
      <c r="D117" s="1">
        <v>142.25</v>
      </c>
      <c r="E117" s="1">
        <v>143.149994</v>
      </c>
      <c r="F117" s="1">
        <v>141.885422</v>
      </c>
      <c r="G117" s="1">
        <v>1430645</v>
      </c>
      <c r="H117">
        <f t="shared" si="1"/>
        <v>0.00349900316832145</v>
      </c>
    </row>
    <row r="118" customHeight="1" spans="1:8">
      <c r="A118" s="2">
        <v>45205</v>
      </c>
      <c r="B118" s="1">
        <v>143.199997</v>
      </c>
      <c r="C118" s="1">
        <v>144.399994</v>
      </c>
      <c r="D118" s="1">
        <v>142.149994</v>
      </c>
      <c r="E118" s="1">
        <v>142.850006</v>
      </c>
      <c r="F118" s="1">
        <v>141.588074</v>
      </c>
      <c r="G118" s="1">
        <v>1099703</v>
      </c>
      <c r="H118">
        <f t="shared" si="1"/>
        <v>-0.00209789001971386</v>
      </c>
    </row>
    <row r="119" customHeight="1" spans="1:8">
      <c r="A119" s="2">
        <v>45208</v>
      </c>
      <c r="B119" s="1">
        <v>140.100006</v>
      </c>
      <c r="C119" s="1">
        <v>140.949997</v>
      </c>
      <c r="D119" s="1">
        <v>137.050003</v>
      </c>
      <c r="E119" s="1">
        <v>138.149994</v>
      </c>
      <c r="F119" s="1">
        <v>136.929581</v>
      </c>
      <c r="G119" s="1">
        <v>2199665</v>
      </c>
      <c r="H119">
        <f t="shared" si="1"/>
        <v>-0.0334551681669897</v>
      </c>
    </row>
    <row r="120" customHeight="1" spans="1:8">
      <c r="A120" s="2">
        <v>45209</v>
      </c>
      <c r="B120" s="1">
        <v>138.25</v>
      </c>
      <c r="C120" s="1">
        <v>142.350006</v>
      </c>
      <c r="D120" s="1">
        <v>138.25</v>
      </c>
      <c r="E120" s="1">
        <v>139.649994</v>
      </c>
      <c r="F120" s="1">
        <v>138.416336</v>
      </c>
      <c r="G120" s="1">
        <v>2133112</v>
      </c>
      <c r="H120">
        <f t="shared" si="1"/>
        <v>0.0107992845182871</v>
      </c>
    </row>
    <row r="121" customHeight="1" spans="1:8">
      <c r="A121" s="2">
        <v>45210</v>
      </c>
      <c r="B121" s="1">
        <v>141</v>
      </c>
      <c r="C121" s="1">
        <v>142.199997</v>
      </c>
      <c r="D121" s="1">
        <v>140</v>
      </c>
      <c r="E121" s="1">
        <v>140.300003</v>
      </c>
      <c r="F121" s="1">
        <v>139.060608</v>
      </c>
      <c r="G121" s="1">
        <v>1323233</v>
      </c>
      <c r="H121">
        <f t="shared" si="1"/>
        <v>0.0046437959746417</v>
      </c>
    </row>
    <row r="122" customHeight="1" spans="1:8">
      <c r="A122" s="2">
        <v>45211</v>
      </c>
      <c r="B122" s="1">
        <v>140.600006</v>
      </c>
      <c r="C122" s="1">
        <v>144.199997</v>
      </c>
      <c r="D122" s="1">
        <v>139.600006</v>
      </c>
      <c r="E122" s="1">
        <v>141.350006</v>
      </c>
      <c r="F122" s="1">
        <v>140.101334</v>
      </c>
      <c r="G122" s="1">
        <v>3684050</v>
      </c>
      <c r="H122">
        <f t="shared" si="1"/>
        <v>0.00745610819304712</v>
      </c>
    </row>
    <row r="123" customHeight="1" spans="1:8">
      <c r="A123" s="2">
        <v>45212</v>
      </c>
      <c r="B123" s="1">
        <v>141.899994</v>
      </c>
      <c r="C123" s="1">
        <v>144.149994</v>
      </c>
      <c r="D123" s="1">
        <v>139.75</v>
      </c>
      <c r="E123" s="1">
        <v>140.100006</v>
      </c>
      <c r="F123" s="1">
        <v>138.862366</v>
      </c>
      <c r="G123" s="1">
        <v>3378357</v>
      </c>
      <c r="H123">
        <f t="shared" si="1"/>
        <v>-0.00888270514376535</v>
      </c>
    </row>
    <row r="124" customHeight="1" spans="1:8">
      <c r="A124" s="2">
        <v>45215</v>
      </c>
      <c r="B124" s="1">
        <v>140.100006</v>
      </c>
      <c r="C124" s="1">
        <v>140.899994</v>
      </c>
      <c r="D124" s="1">
        <v>137.300003</v>
      </c>
      <c r="E124" s="1">
        <v>139</v>
      </c>
      <c r="F124" s="1">
        <v>137.772079</v>
      </c>
      <c r="G124" s="1">
        <v>2741319</v>
      </c>
      <c r="H124">
        <f t="shared" si="1"/>
        <v>-0.00788255161337465</v>
      </c>
    </row>
    <row r="125" customHeight="1" spans="1:8">
      <c r="A125" s="2">
        <v>45216</v>
      </c>
      <c r="B125" s="1">
        <v>140.699997</v>
      </c>
      <c r="C125" s="1">
        <v>142.25</v>
      </c>
      <c r="D125" s="1">
        <v>136.5</v>
      </c>
      <c r="E125" s="1">
        <v>138.199997</v>
      </c>
      <c r="F125" s="1">
        <v>136.979141</v>
      </c>
      <c r="G125" s="1">
        <v>2815541</v>
      </c>
      <c r="H125">
        <f t="shared" si="1"/>
        <v>-0.00577205954902287</v>
      </c>
    </row>
    <row r="126" customHeight="1" spans="1:8">
      <c r="A126" s="2">
        <v>45217</v>
      </c>
      <c r="B126" s="1">
        <v>138.5</v>
      </c>
      <c r="C126" s="1">
        <v>140.300003</v>
      </c>
      <c r="D126" s="1">
        <v>134</v>
      </c>
      <c r="E126" s="1">
        <v>134.949997</v>
      </c>
      <c r="F126" s="1">
        <v>133.757858</v>
      </c>
      <c r="G126" s="1">
        <v>3242202</v>
      </c>
      <c r="H126">
        <f t="shared" si="1"/>
        <v>-0.0237975233094419</v>
      </c>
    </row>
    <row r="127" customHeight="1" spans="1:8">
      <c r="A127" s="2">
        <v>45218</v>
      </c>
      <c r="B127" s="1">
        <v>135.199997</v>
      </c>
      <c r="C127" s="1">
        <v>141.25</v>
      </c>
      <c r="D127" s="1">
        <v>135.199997</v>
      </c>
      <c r="E127" s="1">
        <v>139.550003</v>
      </c>
      <c r="F127" s="1">
        <v>138.31723</v>
      </c>
      <c r="G127" s="1">
        <v>6655403</v>
      </c>
      <c r="H127">
        <f t="shared" si="1"/>
        <v>0.0335186796957174</v>
      </c>
    </row>
    <row r="128" customHeight="1" spans="1:8">
      <c r="A128" s="2">
        <v>45219</v>
      </c>
      <c r="B128" s="1">
        <v>140.399994</v>
      </c>
      <c r="C128" s="1">
        <v>142.600006</v>
      </c>
      <c r="D128" s="1">
        <v>135.649994</v>
      </c>
      <c r="E128" s="1">
        <v>136.100006</v>
      </c>
      <c r="F128" s="1">
        <v>134.897705</v>
      </c>
      <c r="G128" s="1">
        <v>3495562</v>
      </c>
      <c r="H128">
        <f t="shared" si="1"/>
        <v>-0.0250330646808396</v>
      </c>
    </row>
    <row r="129" customHeight="1" spans="1:8">
      <c r="A129" s="2">
        <v>45222</v>
      </c>
      <c r="B129" s="1">
        <v>136.75</v>
      </c>
      <c r="C129" s="1">
        <v>137.850006</v>
      </c>
      <c r="D129" s="1">
        <v>126</v>
      </c>
      <c r="E129" s="1">
        <v>127.099998</v>
      </c>
      <c r="F129" s="1">
        <v>125.977203</v>
      </c>
      <c r="G129" s="1">
        <v>4453114</v>
      </c>
      <c r="H129">
        <f t="shared" si="1"/>
        <v>-0.068415788456566</v>
      </c>
    </row>
    <row r="130" customHeight="1" spans="1:8">
      <c r="A130" s="2">
        <v>45224</v>
      </c>
      <c r="B130" s="1">
        <v>128</v>
      </c>
      <c r="C130" s="1">
        <v>130.199997</v>
      </c>
      <c r="D130" s="1">
        <v>121.449997</v>
      </c>
      <c r="E130" s="1">
        <v>123.800003</v>
      </c>
      <c r="F130" s="1">
        <v>122.70636</v>
      </c>
      <c r="G130" s="1">
        <v>3512348</v>
      </c>
      <c r="H130">
        <f t="shared" si="1"/>
        <v>-0.0263067778961258</v>
      </c>
    </row>
    <row r="131" customHeight="1" spans="1:8">
      <c r="A131" s="2">
        <v>45225</v>
      </c>
      <c r="B131" s="1">
        <v>122.400002</v>
      </c>
      <c r="C131" s="1">
        <v>123.699997</v>
      </c>
      <c r="D131" s="1">
        <v>116.449997</v>
      </c>
      <c r="E131" s="1">
        <v>118.949997</v>
      </c>
      <c r="F131" s="1">
        <v>117.8992</v>
      </c>
      <c r="G131" s="1">
        <v>6455880</v>
      </c>
      <c r="H131">
        <f t="shared" ref="H131:H194" si="2">LN(F131/F130)</f>
        <v>-0.0399641620054366</v>
      </c>
    </row>
    <row r="132" customHeight="1" spans="1:8">
      <c r="A132" s="2">
        <v>45226</v>
      </c>
      <c r="B132" s="1">
        <v>120.900002</v>
      </c>
      <c r="C132" s="1">
        <v>128.399994</v>
      </c>
      <c r="D132" s="1">
        <v>120.199997</v>
      </c>
      <c r="E132" s="1">
        <v>126.599998</v>
      </c>
      <c r="F132" s="1">
        <v>125.481621</v>
      </c>
      <c r="G132" s="1">
        <v>7662325</v>
      </c>
      <c r="H132">
        <f t="shared" si="2"/>
        <v>0.0623292795234666</v>
      </c>
    </row>
    <row r="133" customHeight="1" spans="1:8">
      <c r="A133" s="2">
        <v>45229</v>
      </c>
      <c r="B133" s="1">
        <v>128.5</v>
      </c>
      <c r="C133" s="1">
        <v>129.550003</v>
      </c>
      <c r="D133" s="1">
        <v>125.199997</v>
      </c>
      <c r="E133" s="1">
        <v>126.800003</v>
      </c>
      <c r="F133" s="1">
        <v>125.679855</v>
      </c>
      <c r="G133" s="1">
        <v>4143731</v>
      </c>
      <c r="H133">
        <f t="shared" si="2"/>
        <v>0.00157853859055212</v>
      </c>
    </row>
    <row r="134" customHeight="1" spans="1:8">
      <c r="A134" s="2">
        <v>45230</v>
      </c>
      <c r="B134" s="1">
        <v>129.5</v>
      </c>
      <c r="C134" s="1">
        <v>129.550003</v>
      </c>
      <c r="D134" s="1">
        <v>121.800003</v>
      </c>
      <c r="E134" s="1">
        <v>123.699997</v>
      </c>
      <c r="F134" s="1">
        <v>122.607239</v>
      </c>
      <c r="G134" s="1">
        <v>3875492</v>
      </c>
      <c r="H134">
        <f t="shared" si="2"/>
        <v>-0.0247517727869753</v>
      </c>
    </row>
    <row r="135" customHeight="1" spans="1:8">
      <c r="A135" s="2">
        <v>45231</v>
      </c>
      <c r="B135" s="1">
        <v>123.900002</v>
      </c>
      <c r="C135" s="1">
        <v>124.949997</v>
      </c>
      <c r="D135" s="1">
        <v>122.300003</v>
      </c>
      <c r="E135" s="1">
        <v>123.550003</v>
      </c>
      <c r="F135" s="1">
        <v>122.458572</v>
      </c>
      <c r="G135" s="1">
        <v>2776886</v>
      </c>
      <c r="H135">
        <f t="shared" si="2"/>
        <v>-0.00121328240467746</v>
      </c>
    </row>
    <row r="136" customHeight="1" spans="1:8">
      <c r="A136" s="2">
        <v>45232</v>
      </c>
      <c r="B136" s="1">
        <v>125.449997</v>
      </c>
      <c r="C136" s="1">
        <v>126.550003</v>
      </c>
      <c r="D136" s="1">
        <v>124.900002</v>
      </c>
      <c r="E136" s="1">
        <v>125.550003</v>
      </c>
      <c r="F136" s="1">
        <v>124.440903</v>
      </c>
      <c r="G136" s="1">
        <v>2177460</v>
      </c>
      <c r="H136">
        <f t="shared" si="2"/>
        <v>0.0160581434809644</v>
      </c>
    </row>
    <row r="137" customHeight="1" spans="1:8">
      <c r="A137" s="2">
        <v>45233</v>
      </c>
      <c r="B137" s="1">
        <v>126.400002</v>
      </c>
      <c r="C137" s="1">
        <v>131.800003</v>
      </c>
      <c r="D137" s="1">
        <v>126.349998</v>
      </c>
      <c r="E137" s="1">
        <v>129.25</v>
      </c>
      <c r="F137" s="1">
        <v>128.108215</v>
      </c>
      <c r="G137" s="1">
        <v>4302888</v>
      </c>
      <c r="H137">
        <f t="shared" si="2"/>
        <v>0.0290444079204662</v>
      </c>
    </row>
    <row r="138" customHeight="1" spans="1:8">
      <c r="A138" s="2">
        <v>45236</v>
      </c>
      <c r="B138" s="1">
        <v>130.899994</v>
      </c>
      <c r="C138" s="1">
        <v>130.899994</v>
      </c>
      <c r="D138" s="1">
        <v>127.449997</v>
      </c>
      <c r="E138" s="1">
        <v>128.25</v>
      </c>
      <c r="F138" s="1">
        <v>127.11705</v>
      </c>
      <c r="G138" s="1">
        <v>2252996</v>
      </c>
      <c r="H138">
        <f t="shared" si="2"/>
        <v>-0.00776702089267938</v>
      </c>
    </row>
    <row r="139" customHeight="1" spans="1:8">
      <c r="A139" s="2">
        <v>45237</v>
      </c>
      <c r="B139" s="1">
        <v>128.600006</v>
      </c>
      <c r="C139" s="1">
        <v>132.399994</v>
      </c>
      <c r="D139" s="1">
        <v>127.300003</v>
      </c>
      <c r="E139" s="1">
        <v>130.600006</v>
      </c>
      <c r="F139" s="1">
        <v>129.446289</v>
      </c>
      <c r="G139" s="1">
        <v>4821464</v>
      </c>
      <c r="H139">
        <f t="shared" si="2"/>
        <v>0.0181577228074063</v>
      </c>
    </row>
    <row r="140" customHeight="1" spans="1:8">
      <c r="A140" s="2">
        <v>45238</v>
      </c>
      <c r="B140" s="1">
        <v>131.300003</v>
      </c>
      <c r="C140" s="1">
        <v>131.800003</v>
      </c>
      <c r="D140" s="1">
        <v>128.5</v>
      </c>
      <c r="E140" s="1">
        <v>130.25</v>
      </c>
      <c r="F140" s="1">
        <v>129.09938</v>
      </c>
      <c r="G140" s="1">
        <v>2626956</v>
      </c>
      <c r="H140">
        <f t="shared" si="2"/>
        <v>-0.0026835429850959</v>
      </c>
    </row>
    <row r="141" customHeight="1" spans="1:8">
      <c r="A141" s="2">
        <v>45239</v>
      </c>
      <c r="B141" s="1">
        <v>131.25</v>
      </c>
      <c r="C141" s="1">
        <v>132.5</v>
      </c>
      <c r="D141" s="1">
        <v>128.149994</v>
      </c>
      <c r="E141" s="1">
        <v>129.25</v>
      </c>
      <c r="F141" s="1">
        <v>128.108215</v>
      </c>
      <c r="G141" s="1">
        <v>2360448</v>
      </c>
      <c r="H141">
        <f t="shared" si="2"/>
        <v>-0.00770715892963084</v>
      </c>
    </row>
    <row r="142" customHeight="1" spans="1:8">
      <c r="A142" s="2">
        <v>45240</v>
      </c>
      <c r="B142" s="1">
        <v>130.600006</v>
      </c>
      <c r="C142" s="1">
        <v>141.25</v>
      </c>
      <c r="D142" s="1">
        <v>130.5</v>
      </c>
      <c r="E142" s="1">
        <v>137.699997</v>
      </c>
      <c r="F142" s="1">
        <v>136.483566</v>
      </c>
      <c r="G142" s="1">
        <v>32583425</v>
      </c>
      <c r="H142">
        <f t="shared" si="2"/>
        <v>0.063328875339751</v>
      </c>
    </row>
    <row r="143" customHeight="1" spans="1:8">
      <c r="A143" s="2">
        <v>45243</v>
      </c>
      <c r="B143" s="1">
        <v>144</v>
      </c>
      <c r="C143" s="1">
        <v>149.399994</v>
      </c>
      <c r="D143" s="1">
        <v>142.5</v>
      </c>
      <c r="E143" s="1">
        <v>146.399994</v>
      </c>
      <c r="F143" s="1">
        <v>145.106705</v>
      </c>
      <c r="G143" s="1">
        <v>12342536</v>
      </c>
      <c r="H143">
        <f t="shared" si="2"/>
        <v>0.0612651565607116</v>
      </c>
    </row>
    <row r="144" customHeight="1" spans="1:8">
      <c r="A144" s="2">
        <v>45245</v>
      </c>
      <c r="B144" s="1">
        <v>147.050003</v>
      </c>
      <c r="C144" s="1">
        <v>148.149994</v>
      </c>
      <c r="D144" s="1">
        <v>143.800003</v>
      </c>
      <c r="E144" s="1">
        <v>147.199997</v>
      </c>
      <c r="F144" s="1">
        <v>145.899643</v>
      </c>
      <c r="G144" s="1">
        <v>5348385</v>
      </c>
      <c r="H144">
        <f t="shared" si="2"/>
        <v>0.0054496403111228</v>
      </c>
    </row>
    <row r="145" customHeight="1" spans="1:8">
      <c r="A145" s="2">
        <v>45246</v>
      </c>
      <c r="B145" s="1">
        <v>147.399994</v>
      </c>
      <c r="C145" s="1">
        <v>149.199997</v>
      </c>
      <c r="D145" s="1">
        <v>144.649994</v>
      </c>
      <c r="E145" s="1">
        <v>145.25</v>
      </c>
      <c r="F145" s="1">
        <v>143.966873</v>
      </c>
      <c r="G145" s="1">
        <v>3082019</v>
      </c>
      <c r="H145">
        <f t="shared" si="2"/>
        <v>-0.0133357841446719</v>
      </c>
    </row>
    <row r="146" customHeight="1" spans="1:8">
      <c r="A146" s="2">
        <v>45247</v>
      </c>
      <c r="B146" s="1">
        <v>145.899994</v>
      </c>
      <c r="C146" s="1">
        <v>145.899994</v>
      </c>
      <c r="D146" s="1">
        <v>141.25</v>
      </c>
      <c r="E146" s="1">
        <v>141.899994</v>
      </c>
      <c r="F146" s="1">
        <v>140.646454</v>
      </c>
      <c r="G146" s="1">
        <v>2879195</v>
      </c>
      <c r="H146">
        <f t="shared" si="2"/>
        <v>-0.0233339013995509</v>
      </c>
    </row>
    <row r="147" customHeight="1" spans="1:8">
      <c r="A147" s="2">
        <v>45250</v>
      </c>
      <c r="B147" s="1">
        <v>143.050003</v>
      </c>
      <c r="C147" s="1">
        <v>144.75</v>
      </c>
      <c r="D147" s="1">
        <v>140.800003</v>
      </c>
      <c r="E147" s="1">
        <v>141.800003</v>
      </c>
      <c r="F147" s="1">
        <v>140.547348</v>
      </c>
      <c r="G147" s="1">
        <v>2703321</v>
      </c>
      <c r="H147">
        <f t="shared" si="2"/>
        <v>-0.00070489465556308</v>
      </c>
    </row>
    <row r="148" customHeight="1" spans="1:8">
      <c r="A148" s="2">
        <v>45251</v>
      </c>
      <c r="B148" s="1">
        <v>142.149994</v>
      </c>
      <c r="C148" s="1">
        <v>149.399994</v>
      </c>
      <c r="D148" s="1">
        <v>141.850006</v>
      </c>
      <c r="E148" s="1">
        <v>146.449997</v>
      </c>
      <c r="F148" s="1">
        <v>145.156265</v>
      </c>
      <c r="G148" s="1">
        <v>11342653</v>
      </c>
      <c r="H148">
        <f t="shared" si="2"/>
        <v>0.0322664233405936</v>
      </c>
    </row>
    <row r="149" customHeight="1" spans="1:8">
      <c r="A149" s="2">
        <v>45252</v>
      </c>
      <c r="B149" s="1">
        <v>147.600006</v>
      </c>
      <c r="C149" s="1">
        <v>147.800003</v>
      </c>
      <c r="D149" s="1">
        <v>142.25</v>
      </c>
      <c r="E149" s="1">
        <v>144.75</v>
      </c>
      <c r="F149" s="1">
        <v>143.471283</v>
      </c>
      <c r="G149" s="1">
        <v>2940920</v>
      </c>
      <c r="H149">
        <f t="shared" si="2"/>
        <v>-0.0116759550787237</v>
      </c>
    </row>
    <row r="150" customHeight="1" spans="1:8">
      <c r="A150" s="2">
        <v>45253</v>
      </c>
      <c r="B150" s="1">
        <v>145.350006</v>
      </c>
      <c r="C150" s="1">
        <v>147.649994</v>
      </c>
      <c r="D150" s="1">
        <v>144.600006</v>
      </c>
      <c r="E150" s="1">
        <v>146.899994</v>
      </c>
      <c r="F150" s="1">
        <v>145.602295</v>
      </c>
      <c r="G150" s="1">
        <v>3356860</v>
      </c>
      <c r="H150">
        <f t="shared" si="2"/>
        <v>0.0147440012945937</v>
      </c>
    </row>
    <row r="151" customHeight="1" spans="1:8">
      <c r="A151" s="2">
        <v>45254</v>
      </c>
      <c r="B151" s="1">
        <v>147.399994</v>
      </c>
      <c r="C151" s="1">
        <v>147.5</v>
      </c>
      <c r="D151" s="1">
        <v>145.050003</v>
      </c>
      <c r="E151" s="1">
        <v>145.350006</v>
      </c>
      <c r="F151" s="1">
        <v>144.065994</v>
      </c>
      <c r="G151" s="1">
        <v>1962193</v>
      </c>
      <c r="H151">
        <f t="shared" si="2"/>
        <v>-0.0106074117418826</v>
      </c>
    </row>
    <row r="152" customHeight="1" spans="1:8">
      <c r="A152" s="2">
        <v>45258</v>
      </c>
      <c r="B152" s="1">
        <v>145.949997</v>
      </c>
      <c r="C152" s="1">
        <v>146.149994</v>
      </c>
      <c r="D152" s="1">
        <v>143.100006</v>
      </c>
      <c r="E152" s="1">
        <v>143.550003</v>
      </c>
      <c r="F152" s="1">
        <v>142.281891</v>
      </c>
      <c r="G152" s="1">
        <v>1439875</v>
      </c>
      <c r="H152">
        <f t="shared" si="2"/>
        <v>-0.0124612485727762</v>
      </c>
    </row>
    <row r="153" customHeight="1" spans="1:8">
      <c r="A153" s="2">
        <v>45259</v>
      </c>
      <c r="B153" s="1">
        <v>145</v>
      </c>
      <c r="C153" s="1">
        <v>150.800003</v>
      </c>
      <c r="D153" s="1">
        <v>144.199997</v>
      </c>
      <c r="E153" s="1">
        <v>149.449997</v>
      </c>
      <c r="F153" s="1">
        <v>148.129761</v>
      </c>
      <c r="G153" s="1">
        <v>6505935</v>
      </c>
      <c r="H153">
        <f t="shared" si="2"/>
        <v>0.0402784154586726</v>
      </c>
    </row>
    <row r="154" customHeight="1" spans="1:8">
      <c r="A154" s="2">
        <v>45260</v>
      </c>
      <c r="B154" s="1">
        <v>150.699997</v>
      </c>
      <c r="C154" s="1">
        <v>151.699997</v>
      </c>
      <c r="D154" s="1">
        <v>146.649994</v>
      </c>
      <c r="E154" s="1">
        <v>147.550003</v>
      </c>
      <c r="F154" s="1">
        <v>146.246552</v>
      </c>
      <c r="G154" s="1">
        <v>5321013</v>
      </c>
      <c r="H154">
        <f t="shared" si="2"/>
        <v>-0.0127947433793419</v>
      </c>
    </row>
    <row r="155" customHeight="1" spans="1:8">
      <c r="A155" s="2">
        <v>45261</v>
      </c>
      <c r="B155" s="1">
        <v>153</v>
      </c>
      <c r="C155" s="1">
        <v>155.800003</v>
      </c>
      <c r="D155" s="1">
        <v>151</v>
      </c>
      <c r="E155" s="1">
        <v>151.550003</v>
      </c>
      <c r="F155" s="1">
        <v>150.211212</v>
      </c>
      <c r="G155" s="1">
        <v>13242776</v>
      </c>
      <c r="H155">
        <f t="shared" si="2"/>
        <v>0.0267484739155559</v>
      </c>
    </row>
    <row r="156" customHeight="1" spans="1:8">
      <c r="A156" s="2">
        <v>45264</v>
      </c>
      <c r="B156" s="1">
        <v>154.699997</v>
      </c>
      <c r="C156" s="1">
        <v>159.399994</v>
      </c>
      <c r="D156" s="1">
        <v>152.850006</v>
      </c>
      <c r="E156" s="1">
        <v>158.199997</v>
      </c>
      <c r="F156" s="1">
        <v>156.80246</v>
      </c>
      <c r="G156" s="1">
        <v>13404854</v>
      </c>
      <c r="H156">
        <f t="shared" si="2"/>
        <v>0.0429444128875241</v>
      </c>
    </row>
    <row r="157" customHeight="1" spans="1:8">
      <c r="A157" s="2">
        <v>45265</v>
      </c>
      <c r="B157" s="1">
        <v>159.350006</v>
      </c>
      <c r="C157" s="1">
        <v>160.449997</v>
      </c>
      <c r="D157" s="1">
        <v>153.600006</v>
      </c>
      <c r="E157" s="1">
        <v>156.949997</v>
      </c>
      <c r="F157" s="1">
        <v>155.563507</v>
      </c>
      <c r="G157" s="1">
        <v>6810610</v>
      </c>
      <c r="H157">
        <f t="shared" si="2"/>
        <v>-0.00793274317944832</v>
      </c>
    </row>
    <row r="158" customHeight="1" spans="1:8">
      <c r="A158" s="2">
        <v>45266</v>
      </c>
      <c r="B158" s="1">
        <v>158.800003</v>
      </c>
      <c r="C158" s="1">
        <v>160.850006</v>
      </c>
      <c r="D158" s="1">
        <v>155.449997</v>
      </c>
      <c r="E158" s="1">
        <v>158.350006</v>
      </c>
      <c r="F158" s="1">
        <v>156.951157</v>
      </c>
      <c r="G158" s="1">
        <v>7005057</v>
      </c>
      <c r="H158">
        <f t="shared" si="2"/>
        <v>0.00888060164593966</v>
      </c>
    </row>
    <row r="159" customHeight="1" spans="1:8">
      <c r="A159" s="2">
        <v>45267</v>
      </c>
      <c r="B159" s="1">
        <v>159</v>
      </c>
      <c r="C159" s="1">
        <v>159.399994</v>
      </c>
      <c r="D159" s="1">
        <v>154.25</v>
      </c>
      <c r="E159" s="1">
        <v>155.699997</v>
      </c>
      <c r="F159" s="1">
        <v>154.324554</v>
      </c>
      <c r="G159" s="1">
        <v>4555444</v>
      </c>
      <c r="H159">
        <f t="shared" si="2"/>
        <v>-0.0168767767643179</v>
      </c>
    </row>
    <row r="160" customHeight="1" spans="1:8">
      <c r="A160" s="2">
        <v>45268</v>
      </c>
      <c r="B160" s="1">
        <v>156.850006</v>
      </c>
      <c r="C160" s="1">
        <v>158.050003</v>
      </c>
      <c r="D160" s="1">
        <v>151.5</v>
      </c>
      <c r="E160" s="1">
        <v>153.25</v>
      </c>
      <c r="F160" s="1">
        <v>151.896194</v>
      </c>
      <c r="G160" s="1">
        <v>4161021</v>
      </c>
      <c r="H160">
        <f t="shared" si="2"/>
        <v>-0.0158605249409692</v>
      </c>
    </row>
    <row r="161" customHeight="1" spans="1:8">
      <c r="A161" s="2">
        <v>45271</v>
      </c>
      <c r="B161" s="1">
        <v>154.449997</v>
      </c>
      <c r="C161" s="1">
        <v>160.550003</v>
      </c>
      <c r="D161" s="1">
        <v>151.5</v>
      </c>
      <c r="E161" s="1">
        <v>159.949997</v>
      </c>
      <c r="F161" s="1">
        <v>158.537003</v>
      </c>
      <c r="G161" s="1">
        <v>9173887</v>
      </c>
      <c r="H161">
        <f t="shared" si="2"/>
        <v>0.0427906701536888</v>
      </c>
    </row>
    <row r="162" customHeight="1" spans="1:8">
      <c r="A162" s="2">
        <v>45272</v>
      </c>
      <c r="B162" s="1">
        <v>162</v>
      </c>
      <c r="C162" s="1">
        <v>164.399994</v>
      </c>
      <c r="D162" s="1">
        <v>157.149994</v>
      </c>
      <c r="E162" s="1">
        <v>157.899994</v>
      </c>
      <c r="F162" s="1">
        <v>156.505112</v>
      </c>
      <c r="G162" s="1">
        <v>6839521</v>
      </c>
      <c r="H162">
        <f t="shared" si="2"/>
        <v>-0.0128993495001684</v>
      </c>
    </row>
    <row r="163" customHeight="1" spans="1:8">
      <c r="A163" s="2">
        <v>45273</v>
      </c>
      <c r="B163" s="1">
        <v>158.600006</v>
      </c>
      <c r="C163" s="1">
        <v>161.449997</v>
      </c>
      <c r="D163" s="1">
        <v>156.5</v>
      </c>
      <c r="E163" s="1">
        <v>159.199997</v>
      </c>
      <c r="F163" s="1">
        <v>157.79364</v>
      </c>
      <c r="G163" s="1">
        <v>5309954</v>
      </c>
      <c r="H163">
        <f t="shared" si="2"/>
        <v>0.00819942943355441</v>
      </c>
    </row>
    <row r="164" customHeight="1" spans="1:8">
      <c r="A164" s="2">
        <v>45274</v>
      </c>
      <c r="B164" s="1">
        <v>160.899994</v>
      </c>
      <c r="C164" s="1">
        <v>171.75</v>
      </c>
      <c r="D164" s="1">
        <v>157.699997</v>
      </c>
      <c r="E164" s="1">
        <v>169</v>
      </c>
      <c r="F164" s="1">
        <v>167.507065</v>
      </c>
      <c r="G164" s="1">
        <v>35818353</v>
      </c>
      <c r="H164">
        <f t="shared" si="2"/>
        <v>0.0597374260630564</v>
      </c>
    </row>
    <row r="165" customHeight="1" spans="1:8">
      <c r="A165" s="2">
        <v>45275</v>
      </c>
      <c r="B165" s="1">
        <v>169.5</v>
      </c>
      <c r="C165" s="1">
        <v>172.600006</v>
      </c>
      <c r="D165" s="1">
        <v>167</v>
      </c>
      <c r="E165" s="1">
        <v>168.199997</v>
      </c>
      <c r="F165" s="1">
        <v>166.714127</v>
      </c>
      <c r="G165" s="1">
        <v>11431767</v>
      </c>
      <c r="H165">
        <f t="shared" si="2"/>
        <v>-0.00474499826300631</v>
      </c>
    </row>
    <row r="166" customHeight="1" spans="1:8">
      <c r="A166" s="2">
        <v>45278</v>
      </c>
      <c r="B166" s="1">
        <v>167.5</v>
      </c>
      <c r="C166" s="1">
        <v>170.899994</v>
      </c>
      <c r="D166" s="1">
        <v>164.300003</v>
      </c>
      <c r="E166" s="1">
        <v>168.699997</v>
      </c>
      <c r="F166" s="1">
        <v>167.209717</v>
      </c>
      <c r="G166" s="1">
        <v>7573126</v>
      </c>
      <c r="H166">
        <f t="shared" si="2"/>
        <v>0.00296828377355945</v>
      </c>
    </row>
    <row r="167" customHeight="1" spans="1:8">
      <c r="A167" s="2">
        <v>45279</v>
      </c>
      <c r="B167" s="1">
        <v>169</v>
      </c>
      <c r="C167" s="1">
        <v>169.399994</v>
      </c>
      <c r="D167" s="1">
        <v>163.699997</v>
      </c>
      <c r="E167" s="1">
        <v>165.699997</v>
      </c>
      <c r="F167" s="1">
        <v>164.236206</v>
      </c>
      <c r="G167" s="1">
        <v>4994259</v>
      </c>
      <c r="H167">
        <f t="shared" si="2"/>
        <v>-0.0179431428877417</v>
      </c>
    </row>
    <row r="168" customHeight="1" spans="1:8">
      <c r="A168" s="2">
        <v>45280</v>
      </c>
      <c r="B168" s="1">
        <v>166.75</v>
      </c>
      <c r="C168" s="1">
        <v>167.550003</v>
      </c>
      <c r="D168" s="1">
        <v>148.199997</v>
      </c>
      <c r="E168" s="1">
        <v>152</v>
      </c>
      <c r="F168" s="1">
        <v>150.657242</v>
      </c>
      <c r="G168" s="1">
        <v>8465805</v>
      </c>
      <c r="H168">
        <f t="shared" si="2"/>
        <v>-0.086298335992647</v>
      </c>
    </row>
    <row r="169" customHeight="1" spans="1:8">
      <c r="A169" s="2">
        <v>45281</v>
      </c>
      <c r="B169" s="1">
        <v>150</v>
      </c>
      <c r="C169" s="1">
        <v>156.75</v>
      </c>
      <c r="D169" s="1">
        <v>147.399994</v>
      </c>
      <c r="E169" s="1">
        <v>156.050003</v>
      </c>
      <c r="F169" s="1">
        <v>154.671463</v>
      </c>
      <c r="G169" s="1">
        <v>7318320</v>
      </c>
      <c r="H169">
        <f t="shared" si="2"/>
        <v>0.0262959377429337</v>
      </c>
    </row>
    <row r="170" customHeight="1" spans="1:8">
      <c r="A170" s="2">
        <v>45282</v>
      </c>
      <c r="B170" s="1">
        <v>156.899994</v>
      </c>
      <c r="C170" s="1">
        <v>162.600006</v>
      </c>
      <c r="D170" s="1">
        <v>155.350006</v>
      </c>
      <c r="E170" s="1">
        <v>161</v>
      </c>
      <c r="F170" s="1">
        <v>159.577728</v>
      </c>
      <c r="G170" s="1">
        <v>5961176</v>
      </c>
      <c r="H170">
        <f t="shared" si="2"/>
        <v>0.0312278525524948</v>
      </c>
    </row>
    <row r="171" customHeight="1" spans="1:8">
      <c r="A171" s="2">
        <v>45286</v>
      </c>
      <c r="B171" s="1">
        <v>161</v>
      </c>
      <c r="C171" s="1">
        <v>163.449997</v>
      </c>
      <c r="D171" s="1">
        <v>159</v>
      </c>
      <c r="E171" s="1">
        <v>161.699997</v>
      </c>
      <c r="F171" s="1">
        <v>160.271545</v>
      </c>
      <c r="G171" s="1">
        <v>4837680</v>
      </c>
      <c r="H171">
        <f t="shared" si="2"/>
        <v>0.00433840653587092</v>
      </c>
    </row>
    <row r="172" customHeight="1" spans="1:8">
      <c r="A172" s="2">
        <v>45287</v>
      </c>
      <c r="B172" s="1">
        <v>162.050003</v>
      </c>
      <c r="C172" s="1">
        <v>168.600006</v>
      </c>
      <c r="D172" s="1">
        <v>161.600006</v>
      </c>
      <c r="E172" s="1">
        <v>162.449997</v>
      </c>
      <c r="F172" s="1">
        <v>161.014923</v>
      </c>
      <c r="G172" s="1">
        <v>8254414</v>
      </c>
      <c r="H172">
        <f t="shared" si="2"/>
        <v>0.00462751718850693</v>
      </c>
    </row>
    <row r="173" customHeight="1" spans="1:8">
      <c r="A173" s="2">
        <v>45288</v>
      </c>
      <c r="B173" s="1">
        <v>163.5</v>
      </c>
      <c r="C173" s="1">
        <v>175.25</v>
      </c>
      <c r="D173" s="1">
        <v>162.050003</v>
      </c>
      <c r="E173" s="1">
        <v>172.5</v>
      </c>
      <c r="F173" s="1">
        <v>170.976151</v>
      </c>
      <c r="G173" s="1">
        <v>31919937</v>
      </c>
      <c r="H173">
        <f t="shared" si="2"/>
        <v>0.0600270288098033</v>
      </c>
    </row>
    <row r="174" customHeight="1" spans="1:8">
      <c r="A174" s="2">
        <v>45289</v>
      </c>
      <c r="B174" s="1">
        <v>174.300003</v>
      </c>
      <c r="C174" s="1">
        <v>177.350006</v>
      </c>
      <c r="D174" s="1">
        <v>169.199997</v>
      </c>
      <c r="E174" s="1">
        <v>171.449997</v>
      </c>
      <c r="F174" s="1">
        <v>169.93541</v>
      </c>
      <c r="G174" s="1">
        <v>10392673</v>
      </c>
      <c r="H174">
        <f t="shared" si="2"/>
        <v>-0.00610565526200447</v>
      </c>
    </row>
    <row r="175" customHeight="1" spans="1:8">
      <c r="A175" s="2">
        <v>45292</v>
      </c>
      <c r="B175" s="1">
        <v>172.449997</v>
      </c>
      <c r="C175" s="1">
        <v>184.800003</v>
      </c>
      <c r="D175" s="1">
        <v>170.25</v>
      </c>
      <c r="E175" s="1">
        <v>181.75</v>
      </c>
      <c r="F175" s="1">
        <v>180.144424</v>
      </c>
      <c r="G175" s="1">
        <v>26971428</v>
      </c>
      <c r="H175">
        <f t="shared" si="2"/>
        <v>0.0583404610527673</v>
      </c>
    </row>
    <row r="176" customHeight="1" spans="1:8">
      <c r="A176" s="2">
        <v>45293</v>
      </c>
      <c r="B176" s="1">
        <v>182.699997</v>
      </c>
      <c r="C176" s="1">
        <v>204.399994</v>
      </c>
      <c r="D176" s="1">
        <v>176.199997</v>
      </c>
      <c r="E176" s="1">
        <v>197.199997</v>
      </c>
      <c r="F176" s="1">
        <v>195.457947</v>
      </c>
      <c r="G176" s="1">
        <v>56855386</v>
      </c>
      <c r="H176">
        <f t="shared" si="2"/>
        <v>0.0815863666970948</v>
      </c>
    </row>
    <row r="177" customHeight="1" spans="1:8">
      <c r="A177" s="2">
        <v>45294</v>
      </c>
      <c r="B177" s="1">
        <v>196.100006</v>
      </c>
      <c r="C177" s="1">
        <v>209.5</v>
      </c>
      <c r="D177" s="1">
        <v>194.350006</v>
      </c>
      <c r="E177" s="1">
        <v>203.850006</v>
      </c>
      <c r="F177" s="1">
        <v>202.04921</v>
      </c>
      <c r="G177" s="1">
        <v>47223552</v>
      </c>
      <c r="H177">
        <f t="shared" si="2"/>
        <v>0.0331660301658357</v>
      </c>
    </row>
    <row r="178" customHeight="1" spans="1:8">
      <c r="A178" s="2">
        <v>45295</v>
      </c>
      <c r="B178" s="1">
        <v>205.100006</v>
      </c>
      <c r="C178" s="1">
        <v>205.5</v>
      </c>
      <c r="D178" s="1">
        <v>199.449997</v>
      </c>
      <c r="E178" s="1">
        <v>201.100006</v>
      </c>
      <c r="F178" s="1">
        <v>199.323502</v>
      </c>
      <c r="G178" s="1">
        <v>9040359</v>
      </c>
      <c r="H178">
        <f t="shared" si="2"/>
        <v>-0.0135821385975887</v>
      </c>
    </row>
    <row r="179" customHeight="1" spans="1:8">
      <c r="A179" s="2">
        <v>45296</v>
      </c>
      <c r="B179" s="1">
        <v>202</v>
      </c>
      <c r="C179" s="1">
        <v>204.899994</v>
      </c>
      <c r="D179" s="1">
        <v>194.600006</v>
      </c>
      <c r="E179" s="1">
        <v>199.449997</v>
      </c>
      <c r="F179" s="1">
        <v>197.688065</v>
      </c>
      <c r="G179" s="1">
        <v>10796664</v>
      </c>
      <c r="H179">
        <f t="shared" si="2"/>
        <v>-0.00823878388802188</v>
      </c>
    </row>
    <row r="180" customHeight="1" spans="1:8">
      <c r="A180" s="2">
        <v>45299</v>
      </c>
      <c r="B180" s="1">
        <v>199.75</v>
      </c>
      <c r="C180" s="1">
        <v>204.449997</v>
      </c>
      <c r="D180" s="1">
        <v>194</v>
      </c>
      <c r="E180" s="1">
        <v>199.149994</v>
      </c>
      <c r="F180" s="1">
        <v>197.390717</v>
      </c>
      <c r="G180" s="1">
        <v>9647330</v>
      </c>
      <c r="H180">
        <f t="shared" si="2"/>
        <v>-0.00150525955678584</v>
      </c>
    </row>
    <row r="181" customHeight="1" spans="1:8">
      <c r="A181" s="2">
        <v>45300</v>
      </c>
      <c r="B181" s="1">
        <v>200.149994</v>
      </c>
      <c r="C181" s="1">
        <v>204</v>
      </c>
      <c r="D181" s="1">
        <v>195.649994</v>
      </c>
      <c r="E181" s="1">
        <v>199.600006</v>
      </c>
      <c r="F181" s="1">
        <v>197.836746</v>
      </c>
      <c r="G181" s="1">
        <v>7252644</v>
      </c>
      <c r="H181">
        <f t="shared" si="2"/>
        <v>0.00225707589228872</v>
      </c>
    </row>
    <row r="182" customHeight="1" spans="1:8">
      <c r="A182" s="2">
        <v>45301</v>
      </c>
      <c r="B182" s="1">
        <v>199.800003</v>
      </c>
      <c r="C182" s="1">
        <v>199.800003</v>
      </c>
      <c r="D182" s="1">
        <v>195</v>
      </c>
      <c r="E182" s="1">
        <v>197.050003</v>
      </c>
      <c r="F182" s="1">
        <v>195.30928</v>
      </c>
      <c r="G182" s="1">
        <v>4438422</v>
      </c>
      <c r="H182">
        <f t="shared" si="2"/>
        <v>-0.0128578220486264</v>
      </c>
    </row>
    <row r="183" customHeight="1" spans="1:8">
      <c r="A183" s="2">
        <v>45302</v>
      </c>
      <c r="B183" s="1">
        <v>198.25</v>
      </c>
      <c r="C183" s="1">
        <v>218.800003</v>
      </c>
      <c r="D183" s="1">
        <v>197.350006</v>
      </c>
      <c r="E183" s="1">
        <v>216.399994</v>
      </c>
      <c r="F183" s="1">
        <v>214.488327</v>
      </c>
      <c r="G183" s="1">
        <v>46980498</v>
      </c>
      <c r="H183">
        <f t="shared" si="2"/>
        <v>0.0936709639120345</v>
      </c>
    </row>
    <row r="184" customHeight="1" spans="1:8">
      <c r="A184" s="2">
        <v>45303</v>
      </c>
      <c r="B184" s="1">
        <v>218.800003</v>
      </c>
      <c r="C184" s="1">
        <v>221.550003</v>
      </c>
      <c r="D184" s="1">
        <v>211.350006</v>
      </c>
      <c r="E184" s="1">
        <v>213.850006</v>
      </c>
      <c r="F184" s="1">
        <v>211.960861</v>
      </c>
      <c r="G184" s="1">
        <v>12917069</v>
      </c>
      <c r="H184">
        <f t="shared" si="2"/>
        <v>-0.0118536776033557</v>
      </c>
    </row>
    <row r="185" customHeight="1" spans="1:8">
      <c r="A185" s="2">
        <v>45306</v>
      </c>
      <c r="B185" s="1">
        <v>215.300003</v>
      </c>
      <c r="C185" s="1">
        <v>232.5</v>
      </c>
      <c r="D185" s="1">
        <v>209.949997</v>
      </c>
      <c r="E185" s="1">
        <v>227.5</v>
      </c>
      <c r="F185" s="1">
        <v>225.49028</v>
      </c>
      <c r="G185" s="1">
        <v>31507040</v>
      </c>
      <c r="H185">
        <f t="shared" si="2"/>
        <v>0.0618754140973622</v>
      </c>
    </row>
    <row r="186" customHeight="1" spans="1:8">
      <c r="A186" s="2">
        <v>45307</v>
      </c>
      <c r="B186" s="1">
        <v>227.699997</v>
      </c>
      <c r="C186" s="1">
        <v>229.449997</v>
      </c>
      <c r="D186" s="1">
        <v>215.350006</v>
      </c>
      <c r="E186" s="1">
        <v>219.850006</v>
      </c>
      <c r="F186" s="1">
        <v>217.907867</v>
      </c>
      <c r="G186" s="1">
        <v>10162230</v>
      </c>
      <c r="H186">
        <f t="shared" si="2"/>
        <v>-0.0342047087847073</v>
      </c>
    </row>
    <row r="187" customHeight="1" spans="1:8">
      <c r="A187" s="2">
        <v>45308</v>
      </c>
      <c r="B187" s="1">
        <v>217</v>
      </c>
      <c r="C187" s="1">
        <v>227.800003</v>
      </c>
      <c r="D187" s="1">
        <v>213</v>
      </c>
      <c r="E187" s="1">
        <v>217.800003</v>
      </c>
      <c r="F187" s="1">
        <v>215.875977</v>
      </c>
      <c r="G187" s="1">
        <v>9817388</v>
      </c>
      <c r="H187">
        <f t="shared" si="2"/>
        <v>-0.00936828279232438</v>
      </c>
    </row>
    <row r="188" customHeight="1" spans="1:8">
      <c r="A188" s="2">
        <v>45309</v>
      </c>
      <c r="B188" s="1">
        <v>218.100006</v>
      </c>
      <c r="C188" s="1">
        <v>225.5</v>
      </c>
      <c r="D188" s="1">
        <v>205</v>
      </c>
      <c r="E188" s="1">
        <v>223.550003</v>
      </c>
      <c r="F188" s="1">
        <v>221.57518</v>
      </c>
      <c r="G188" s="1">
        <v>15170346</v>
      </c>
      <c r="H188">
        <f t="shared" si="2"/>
        <v>0.0260578827663198</v>
      </c>
    </row>
    <row r="189" customHeight="1" spans="1:8">
      <c r="A189" s="2">
        <v>45310</v>
      </c>
      <c r="B189" s="1">
        <v>225.699997</v>
      </c>
      <c r="C189" s="1">
        <v>237</v>
      </c>
      <c r="D189" s="1">
        <v>222.199997</v>
      </c>
      <c r="E189" s="1">
        <v>233.949997</v>
      </c>
      <c r="F189" s="1">
        <v>231.883301</v>
      </c>
      <c r="G189" s="1">
        <v>17277209</v>
      </c>
      <c r="H189">
        <f t="shared" si="2"/>
        <v>0.0454722871916829</v>
      </c>
    </row>
    <row r="190" customHeight="1" spans="1:8">
      <c r="A190" s="2">
        <v>45314</v>
      </c>
      <c r="B190" s="1">
        <v>244.5</v>
      </c>
      <c r="C190" s="1">
        <v>244.800003</v>
      </c>
      <c r="D190" s="1">
        <v>218</v>
      </c>
      <c r="E190" s="1">
        <v>222.149994</v>
      </c>
      <c r="F190" s="1">
        <v>220.187531</v>
      </c>
      <c r="G190" s="1">
        <v>14000409</v>
      </c>
      <c r="H190">
        <f t="shared" si="2"/>
        <v>-0.0517546352912839</v>
      </c>
    </row>
    <row r="191" customHeight="1" spans="1:8">
      <c r="A191" s="2">
        <v>45315</v>
      </c>
      <c r="B191" s="1">
        <v>224.050003</v>
      </c>
      <c r="C191" s="1">
        <v>239.699997</v>
      </c>
      <c r="D191" s="1">
        <v>218.600006</v>
      </c>
      <c r="E191" s="1">
        <v>233.649994</v>
      </c>
      <c r="F191" s="1">
        <v>231.585938</v>
      </c>
      <c r="G191" s="1">
        <v>18637485</v>
      </c>
      <c r="H191">
        <f t="shared" si="2"/>
        <v>0.0504714302119343</v>
      </c>
    </row>
    <row r="192" customHeight="1" spans="1:8">
      <c r="A192" s="2">
        <v>45316</v>
      </c>
      <c r="B192" s="1">
        <v>235</v>
      </c>
      <c r="C192" s="1">
        <v>236.050003</v>
      </c>
      <c r="D192" s="1">
        <v>231.25</v>
      </c>
      <c r="E192" s="1">
        <v>232.550003</v>
      </c>
      <c r="F192" s="1">
        <v>230.495667</v>
      </c>
      <c r="G192" s="1">
        <v>5011413</v>
      </c>
      <c r="H192">
        <f t="shared" si="2"/>
        <v>-0.00471896310710958</v>
      </c>
    </row>
    <row r="193" customHeight="1" spans="1:8">
      <c r="A193" s="2">
        <v>45320</v>
      </c>
      <c r="B193" s="1">
        <v>234.899994</v>
      </c>
      <c r="C193" s="1">
        <v>242.199997</v>
      </c>
      <c r="D193" s="1">
        <v>233.550003</v>
      </c>
      <c r="E193" s="1">
        <v>234.850006</v>
      </c>
      <c r="F193" s="1">
        <v>232.77536</v>
      </c>
      <c r="G193" s="1">
        <v>6743317</v>
      </c>
      <c r="H193">
        <f t="shared" si="2"/>
        <v>0.00984180433586092</v>
      </c>
    </row>
    <row r="194" customHeight="1" spans="1:8">
      <c r="A194" s="2">
        <v>45321</v>
      </c>
      <c r="B194" s="1">
        <v>237.300003</v>
      </c>
      <c r="C194" s="1">
        <v>239</v>
      </c>
      <c r="D194" s="1">
        <v>231.75</v>
      </c>
      <c r="E194" s="1">
        <v>232.899994</v>
      </c>
      <c r="F194" s="1">
        <v>230.842575</v>
      </c>
      <c r="G194" s="1">
        <v>4810549</v>
      </c>
      <c r="H194">
        <f t="shared" si="2"/>
        <v>-0.00833788363818875</v>
      </c>
    </row>
    <row r="195" customHeight="1" spans="1:8">
      <c r="A195" s="2">
        <v>45322</v>
      </c>
      <c r="B195" s="1">
        <v>233.899994</v>
      </c>
      <c r="C195" s="1">
        <v>237.949997</v>
      </c>
      <c r="D195" s="1">
        <v>231</v>
      </c>
      <c r="E195" s="1">
        <v>233.850006</v>
      </c>
      <c r="F195" s="1">
        <v>231.784195</v>
      </c>
      <c r="G195" s="1">
        <v>6894726</v>
      </c>
      <c r="H195">
        <f t="shared" ref="H195:H247" si="3">LN(F195/F194)</f>
        <v>0.00407076010886831</v>
      </c>
    </row>
    <row r="196" customHeight="1" spans="1:8">
      <c r="A196" s="2">
        <v>45323</v>
      </c>
      <c r="B196" s="1">
        <v>237.899994</v>
      </c>
      <c r="C196" s="1">
        <v>239.899994</v>
      </c>
      <c r="D196" s="1">
        <v>231.75</v>
      </c>
      <c r="E196" s="1">
        <v>236.899994</v>
      </c>
      <c r="F196" s="1">
        <v>234.807236</v>
      </c>
      <c r="G196" s="1">
        <v>7130932</v>
      </c>
      <c r="H196">
        <f t="shared" si="3"/>
        <v>0.0129581603943794</v>
      </c>
    </row>
    <row r="197" customHeight="1" spans="1:8">
      <c r="A197" s="2">
        <v>45324</v>
      </c>
      <c r="B197" s="1">
        <v>239.399994</v>
      </c>
      <c r="C197" s="1">
        <v>273.899994</v>
      </c>
      <c r="D197" s="1">
        <v>239.300003</v>
      </c>
      <c r="E197" s="1">
        <v>261.350006</v>
      </c>
      <c r="F197" s="1">
        <v>259.04126</v>
      </c>
      <c r="G197" s="1">
        <v>57382859</v>
      </c>
      <c r="H197">
        <f t="shared" si="3"/>
        <v>0.0982224488348543</v>
      </c>
    </row>
    <row r="198" customHeight="1" spans="1:8">
      <c r="A198" s="2">
        <v>45327</v>
      </c>
      <c r="B198" s="1">
        <v>252.399994</v>
      </c>
      <c r="C198" s="1">
        <v>259</v>
      </c>
      <c r="D198" s="1">
        <v>241.199997</v>
      </c>
      <c r="E198" s="1">
        <v>244.25</v>
      </c>
      <c r="F198" s="1">
        <v>242.092316</v>
      </c>
      <c r="G198" s="1">
        <v>21578662</v>
      </c>
      <c r="H198">
        <f t="shared" si="3"/>
        <v>-0.0676682295416708</v>
      </c>
    </row>
    <row r="199" customHeight="1" spans="1:8">
      <c r="A199" s="2">
        <v>45328</v>
      </c>
      <c r="B199" s="1">
        <v>247.699997</v>
      </c>
      <c r="C199" s="1">
        <v>247.699997</v>
      </c>
      <c r="D199" s="1">
        <v>237</v>
      </c>
      <c r="E199" s="1">
        <v>240.199997</v>
      </c>
      <c r="F199" s="1">
        <v>238.078079</v>
      </c>
      <c r="G199" s="1">
        <v>6745823</v>
      </c>
      <c r="H199">
        <f t="shared" si="3"/>
        <v>-0.016720441593698</v>
      </c>
    </row>
    <row r="200" customHeight="1" spans="1:8">
      <c r="A200" s="2">
        <v>45329</v>
      </c>
      <c r="B200" s="1">
        <v>243</v>
      </c>
      <c r="C200" s="1">
        <v>253.600006</v>
      </c>
      <c r="D200" s="1">
        <v>240.149994</v>
      </c>
      <c r="E200" s="1">
        <v>241.649994</v>
      </c>
      <c r="F200" s="1">
        <v>239.515274</v>
      </c>
      <c r="G200" s="1">
        <v>11889066</v>
      </c>
      <c r="H200">
        <f t="shared" si="3"/>
        <v>0.00601850645195549</v>
      </c>
    </row>
    <row r="201" customHeight="1" spans="1:8">
      <c r="A201" s="2">
        <v>45330</v>
      </c>
      <c r="B201" s="1">
        <v>244</v>
      </c>
      <c r="C201" s="1">
        <v>245</v>
      </c>
      <c r="D201" s="1">
        <v>238.149994</v>
      </c>
      <c r="E201" s="1">
        <v>240.550003</v>
      </c>
      <c r="F201" s="1">
        <v>238.425003</v>
      </c>
      <c r="G201" s="1">
        <v>6265328</v>
      </c>
      <c r="H201">
        <f t="shared" si="3"/>
        <v>-0.0045623813001833</v>
      </c>
    </row>
    <row r="202" customHeight="1" spans="1:8">
      <c r="A202" s="2">
        <v>45331</v>
      </c>
      <c r="B202" s="1">
        <v>241.699997</v>
      </c>
      <c r="C202" s="1">
        <v>241.75</v>
      </c>
      <c r="D202" s="1">
        <v>222</v>
      </c>
      <c r="E202" s="1">
        <v>226.399994</v>
      </c>
      <c r="F202" s="1">
        <v>224.399994</v>
      </c>
      <c r="G202" s="1">
        <v>9544763</v>
      </c>
      <c r="H202">
        <f t="shared" si="3"/>
        <v>-0.0606246611369762</v>
      </c>
    </row>
    <row r="203" customHeight="1" spans="1:8">
      <c r="A203" s="2">
        <v>45334</v>
      </c>
      <c r="B203" s="1">
        <v>228.350006</v>
      </c>
      <c r="C203" s="1">
        <v>228.350006</v>
      </c>
      <c r="D203" s="1">
        <v>199.100006</v>
      </c>
      <c r="E203" s="1">
        <v>201.449997</v>
      </c>
      <c r="F203" s="1">
        <v>201.449997</v>
      </c>
      <c r="G203" s="1">
        <v>12678153</v>
      </c>
      <c r="H203">
        <f t="shared" si="3"/>
        <v>-0.10788895016525</v>
      </c>
    </row>
    <row r="204" customHeight="1" spans="1:8">
      <c r="A204" s="2">
        <v>45335</v>
      </c>
      <c r="B204" s="1">
        <v>200.050003</v>
      </c>
      <c r="C204" s="1">
        <v>210.149994</v>
      </c>
      <c r="D204" s="1">
        <v>192.149994</v>
      </c>
      <c r="E204" s="1">
        <v>206.449997</v>
      </c>
      <c r="F204" s="1">
        <v>206.449997</v>
      </c>
      <c r="G204" s="1">
        <v>9993339</v>
      </c>
      <c r="H204">
        <f t="shared" si="3"/>
        <v>0.0245170410554122</v>
      </c>
    </row>
    <row r="205" customHeight="1" spans="1:8">
      <c r="A205" s="2">
        <v>45336</v>
      </c>
      <c r="B205" s="1">
        <v>202.949997</v>
      </c>
      <c r="C205" s="1">
        <v>216.399994</v>
      </c>
      <c r="D205" s="1">
        <v>201.25</v>
      </c>
      <c r="E205" s="1">
        <v>215.199997</v>
      </c>
      <c r="F205" s="1">
        <v>215.199997</v>
      </c>
      <c r="G205" s="1">
        <v>9656742</v>
      </c>
      <c r="H205">
        <f t="shared" si="3"/>
        <v>0.0415095765463732</v>
      </c>
    </row>
    <row r="206" customHeight="1" spans="1:8">
      <c r="A206" s="2">
        <v>45337</v>
      </c>
      <c r="B206" s="1">
        <v>217</v>
      </c>
      <c r="C206" s="1">
        <v>222.149994</v>
      </c>
      <c r="D206" s="1">
        <v>214.300003</v>
      </c>
      <c r="E206" s="1">
        <v>215.899994</v>
      </c>
      <c r="F206" s="1">
        <v>215.899994</v>
      </c>
      <c r="G206" s="1">
        <v>7673175</v>
      </c>
      <c r="H206">
        <f t="shared" si="3"/>
        <v>0.00324749538300864</v>
      </c>
    </row>
    <row r="207" customHeight="1" spans="1:8">
      <c r="A207" s="2">
        <v>45338</v>
      </c>
      <c r="B207" s="1">
        <v>217.600006</v>
      </c>
      <c r="C207" s="1">
        <v>220.550003</v>
      </c>
      <c r="D207" s="1">
        <v>215.649994</v>
      </c>
      <c r="E207" s="1">
        <v>217.550003</v>
      </c>
      <c r="F207" s="1">
        <v>217.550003</v>
      </c>
      <c r="G207" s="1">
        <v>4216758</v>
      </c>
      <c r="H207">
        <f t="shared" si="3"/>
        <v>0.00761341322650493</v>
      </c>
    </row>
    <row r="208" customHeight="1" spans="1:8">
      <c r="A208" s="2">
        <v>45341</v>
      </c>
      <c r="B208" s="1">
        <v>219</v>
      </c>
      <c r="C208" s="1">
        <v>236</v>
      </c>
      <c r="D208" s="1">
        <v>217.600006</v>
      </c>
      <c r="E208" s="1">
        <v>231</v>
      </c>
      <c r="F208" s="1">
        <v>231</v>
      </c>
      <c r="G208" s="1">
        <v>15828143</v>
      </c>
      <c r="H208">
        <f t="shared" si="3"/>
        <v>0.0599889875651711</v>
      </c>
    </row>
    <row r="209" customHeight="1" spans="1:8">
      <c r="A209" s="2">
        <v>45342</v>
      </c>
      <c r="B209" s="1">
        <v>231.600006</v>
      </c>
      <c r="C209" s="1">
        <v>231.850006</v>
      </c>
      <c r="D209" s="1">
        <v>224.300003</v>
      </c>
      <c r="E209" s="1">
        <v>225.949997</v>
      </c>
      <c r="F209" s="1">
        <v>225.949997</v>
      </c>
      <c r="G209" s="1">
        <v>4199751</v>
      </c>
      <c r="H209">
        <f t="shared" si="3"/>
        <v>-0.0221039879417786</v>
      </c>
    </row>
    <row r="210" customHeight="1" spans="1:8">
      <c r="A210" s="2">
        <v>45343</v>
      </c>
      <c r="B210" s="1">
        <v>227.399994</v>
      </c>
      <c r="C210" s="1">
        <v>231.25</v>
      </c>
      <c r="D210" s="1">
        <v>217.75</v>
      </c>
      <c r="E210" s="1">
        <v>219.850006</v>
      </c>
      <c r="F210" s="1">
        <v>219.850006</v>
      </c>
      <c r="G210" s="1">
        <v>5996929</v>
      </c>
      <c r="H210">
        <f t="shared" si="3"/>
        <v>-0.0273681996618611</v>
      </c>
    </row>
    <row r="211" customHeight="1" spans="1:8">
      <c r="A211" s="2">
        <v>45344</v>
      </c>
      <c r="B211" s="1">
        <v>222</v>
      </c>
      <c r="C211" s="1">
        <v>222.100006</v>
      </c>
      <c r="D211" s="1">
        <v>213</v>
      </c>
      <c r="E211" s="1">
        <v>218.300003</v>
      </c>
      <c r="F211" s="1">
        <v>218.300003</v>
      </c>
      <c r="G211" s="1">
        <v>4876501</v>
      </c>
      <c r="H211">
        <f t="shared" si="3"/>
        <v>-0.0070752456196995</v>
      </c>
    </row>
    <row r="212" customHeight="1" spans="1:8">
      <c r="A212" s="2">
        <v>45345</v>
      </c>
      <c r="B212" s="1">
        <v>219.699997</v>
      </c>
      <c r="C212" s="1">
        <v>227</v>
      </c>
      <c r="D212" s="1">
        <v>219.050003</v>
      </c>
      <c r="E212" s="1">
        <v>220.449997</v>
      </c>
      <c r="F212" s="1">
        <v>220.449997</v>
      </c>
      <c r="G212" s="1">
        <v>5152426</v>
      </c>
      <c r="H212">
        <f t="shared" si="3"/>
        <v>0.00980062089696428</v>
      </c>
    </row>
    <row r="213" customHeight="1" spans="1:8">
      <c r="A213" s="2">
        <v>45348</v>
      </c>
      <c r="B213" s="1">
        <v>220.449997</v>
      </c>
      <c r="C213" s="1">
        <v>221.449997</v>
      </c>
      <c r="D213" s="1">
        <v>215.550003</v>
      </c>
      <c r="E213" s="1">
        <v>216.25</v>
      </c>
      <c r="F213" s="1">
        <v>216.25</v>
      </c>
      <c r="G213" s="1">
        <v>2683178</v>
      </c>
      <c r="H213">
        <f t="shared" si="3"/>
        <v>-0.0192357523834298</v>
      </c>
    </row>
    <row r="214" customHeight="1" spans="1:8">
      <c r="A214" s="2">
        <v>45349</v>
      </c>
      <c r="B214" s="1">
        <v>216</v>
      </c>
      <c r="C214" s="1">
        <v>218.850006</v>
      </c>
      <c r="D214" s="1">
        <v>211.899994</v>
      </c>
      <c r="E214" s="1">
        <v>213.550003</v>
      </c>
      <c r="F214" s="1">
        <v>213.550003</v>
      </c>
      <c r="G214" s="1">
        <v>4577588</v>
      </c>
      <c r="H214">
        <f t="shared" si="3"/>
        <v>-0.0125641344762811</v>
      </c>
    </row>
    <row r="215" customHeight="1" spans="1:8">
      <c r="A215" s="2">
        <v>45350</v>
      </c>
      <c r="B215" s="1">
        <v>213.949997</v>
      </c>
      <c r="C215" s="1">
        <v>214.899994</v>
      </c>
      <c r="D215" s="1">
        <v>203.649994</v>
      </c>
      <c r="E215" s="1">
        <v>205.550003</v>
      </c>
      <c r="F215" s="1">
        <v>205.550003</v>
      </c>
      <c r="G215" s="1">
        <v>5575292</v>
      </c>
      <c r="H215">
        <f t="shared" si="3"/>
        <v>-0.0381816833968313</v>
      </c>
    </row>
    <row r="216" customHeight="1" spans="1:8">
      <c r="A216" s="2">
        <v>45351</v>
      </c>
      <c r="B216" s="1">
        <v>205</v>
      </c>
      <c r="C216" s="1">
        <v>212.350006</v>
      </c>
      <c r="D216" s="1">
        <v>202</v>
      </c>
      <c r="E216" s="1">
        <v>209.550003</v>
      </c>
      <c r="F216" s="1">
        <v>209.550003</v>
      </c>
      <c r="G216" s="1">
        <v>6244360</v>
      </c>
      <c r="H216">
        <f t="shared" si="3"/>
        <v>0.0192730607485963</v>
      </c>
    </row>
    <row r="217" customHeight="1" spans="1:8">
      <c r="A217" s="2">
        <v>45352</v>
      </c>
      <c r="B217" s="1">
        <v>212.5</v>
      </c>
      <c r="C217" s="1">
        <v>217.550003</v>
      </c>
      <c r="D217" s="1">
        <v>210.550003</v>
      </c>
      <c r="E217" s="1">
        <v>215.699997</v>
      </c>
      <c r="F217" s="1">
        <v>215.699997</v>
      </c>
      <c r="G217" s="1">
        <v>4822213</v>
      </c>
      <c r="H217">
        <f t="shared" si="3"/>
        <v>0.028926150799432</v>
      </c>
    </row>
    <row r="218" customHeight="1" spans="1:8">
      <c r="A218" s="2">
        <v>45355</v>
      </c>
      <c r="B218" s="1">
        <v>217</v>
      </c>
      <c r="C218" s="1">
        <v>226.5</v>
      </c>
      <c r="D218" s="1">
        <v>213</v>
      </c>
      <c r="E218" s="1">
        <v>222.300003</v>
      </c>
      <c r="F218" s="1">
        <v>222.300003</v>
      </c>
      <c r="G218" s="1">
        <v>8984687</v>
      </c>
      <c r="H218">
        <f t="shared" si="3"/>
        <v>0.0301392949785227</v>
      </c>
    </row>
    <row r="219" customHeight="1" spans="1:8">
      <c r="A219" s="2">
        <v>45356</v>
      </c>
      <c r="B219" s="1">
        <v>223.100006</v>
      </c>
      <c r="C219" s="1">
        <v>237.899994</v>
      </c>
      <c r="D219" s="1">
        <v>221.300003</v>
      </c>
      <c r="E219" s="1">
        <v>233.149994</v>
      </c>
      <c r="F219" s="1">
        <v>233.149994</v>
      </c>
      <c r="G219" s="1">
        <v>25870660</v>
      </c>
      <c r="H219">
        <f t="shared" si="3"/>
        <v>0.0476541630543964</v>
      </c>
    </row>
    <row r="220" customHeight="1" spans="1:8">
      <c r="A220" s="2">
        <v>45357</v>
      </c>
      <c r="B220" s="1">
        <v>233.399994</v>
      </c>
      <c r="C220" s="1">
        <v>233.399994</v>
      </c>
      <c r="D220" s="1">
        <v>219.449997</v>
      </c>
      <c r="E220" s="1">
        <v>224.350006</v>
      </c>
      <c r="F220" s="1">
        <v>224.350006</v>
      </c>
      <c r="G220" s="1">
        <v>8517498</v>
      </c>
      <c r="H220">
        <f t="shared" si="3"/>
        <v>-0.0384746383539049</v>
      </c>
    </row>
    <row r="221" customHeight="1" spans="1:8">
      <c r="A221" s="2">
        <v>45358</v>
      </c>
      <c r="B221" s="1">
        <v>226</v>
      </c>
      <c r="C221" s="1">
        <v>228.350006</v>
      </c>
      <c r="D221" s="1">
        <v>223.199997</v>
      </c>
      <c r="E221" s="1">
        <v>225.75</v>
      </c>
      <c r="F221" s="1">
        <v>225.75</v>
      </c>
      <c r="G221" s="1">
        <v>3329381</v>
      </c>
      <c r="H221">
        <f t="shared" si="3"/>
        <v>0.00622083313117582</v>
      </c>
    </row>
    <row r="222" customHeight="1" spans="1:8">
      <c r="A222" s="2">
        <v>45362</v>
      </c>
      <c r="B222" s="1">
        <v>226.850006</v>
      </c>
      <c r="C222" s="1">
        <v>226.899994</v>
      </c>
      <c r="D222" s="1">
        <v>215.050003</v>
      </c>
      <c r="E222" s="1">
        <v>216.800003</v>
      </c>
      <c r="F222" s="1">
        <v>216.800003</v>
      </c>
      <c r="G222" s="1">
        <v>3577163</v>
      </c>
      <c r="H222">
        <f t="shared" si="3"/>
        <v>-0.0404529088939653</v>
      </c>
    </row>
    <row r="223" customHeight="1" spans="1:8">
      <c r="A223" s="2">
        <v>45363</v>
      </c>
      <c r="B223" s="1">
        <v>216.75</v>
      </c>
      <c r="C223" s="1">
        <v>216.75</v>
      </c>
      <c r="D223" s="1">
        <v>204.449997</v>
      </c>
      <c r="E223" s="1">
        <v>211.149994</v>
      </c>
      <c r="F223" s="1">
        <v>211.149994</v>
      </c>
      <c r="G223" s="1">
        <v>6298992</v>
      </c>
      <c r="H223">
        <f t="shared" si="3"/>
        <v>-0.0264065304389954</v>
      </c>
    </row>
    <row r="224" customHeight="1" spans="1:8">
      <c r="A224" s="2">
        <v>45364</v>
      </c>
      <c r="B224" s="1">
        <v>210.199997</v>
      </c>
      <c r="C224" s="1">
        <v>214.5</v>
      </c>
      <c r="D224" s="1">
        <v>184.75</v>
      </c>
      <c r="E224" s="1">
        <v>186.75</v>
      </c>
      <c r="F224" s="1">
        <v>186.75</v>
      </c>
      <c r="G224" s="1">
        <v>12896265</v>
      </c>
      <c r="H224">
        <f t="shared" si="3"/>
        <v>-0.122797928951207</v>
      </c>
    </row>
    <row r="225" customHeight="1" spans="1:8">
      <c r="A225" s="2">
        <v>45365</v>
      </c>
      <c r="B225" s="1">
        <v>187.449997</v>
      </c>
      <c r="C225" s="1">
        <v>199.25</v>
      </c>
      <c r="D225" s="1">
        <v>183.649994</v>
      </c>
      <c r="E225" s="1">
        <v>195.850006</v>
      </c>
      <c r="F225" s="1">
        <v>195.850006</v>
      </c>
      <c r="G225" s="1">
        <v>8088061</v>
      </c>
      <c r="H225">
        <f t="shared" si="3"/>
        <v>0.0475782667346038</v>
      </c>
    </row>
    <row r="226" customHeight="1" spans="1:8">
      <c r="A226" s="2">
        <v>45366</v>
      </c>
      <c r="B226" s="1">
        <v>195.899994</v>
      </c>
      <c r="C226" s="1">
        <v>200.399994</v>
      </c>
      <c r="D226" s="1">
        <v>183</v>
      </c>
      <c r="E226" s="1">
        <v>188.800003</v>
      </c>
      <c r="F226" s="1">
        <v>188.800003</v>
      </c>
      <c r="G226" s="1">
        <v>8500124</v>
      </c>
      <c r="H226">
        <f t="shared" si="3"/>
        <v>-0.0366608211462998</v>
      </c>
    </row>
    <row r="227" customHeight="1" spans="1:8">
      <c r="A227" s="2">
        <v>45369</v>
      </c>
      <c r="B227" s="1">
        <v>190</v>
      </c>
      <c r="C227" s="1">
        <v>195.75</v>
      </c>
      <c r="D227" s="1">
        <v>182.699997</v>
      </c>
      <c r="E227" s="1">
        <v>185.300003</v>
      </c>
      <c r="F227" s="1">
        <v>185.300003</v>
      </c>
      <c r="G227" s="1">
        <v>9342129</v>
      </c>
      <c r="H227">
        <f t="shared" si="3"/>
        <v>-0.0187121201199546</v>
      </c>
    </row>
    <row r="228" customHeight="1" spans="1:8">
      <c r="A228" s="2">
        <v>45370</v>
      </c>
      <c r="B228" s="1">
        <v>185</v>
      </c>
      <c r="C228" s="1">
        <v>187.949997</v>
      </c>
      <c r="D228" s="1">
        <v>178.75</v>
      </c>
      <c r="E228" s="1">
        <v>180</v>
      </c>
      <c r="F228" s="1">
        <v>180</v>
      </c>
      <c r="G228" s="1">
        <v>4809092</v>
      </c>
      <c r="H228">
        <f t="shared" si="3"/>
        <v>-0.0290192985910658</v>
      </c>
    </row>
    <row r="229" customHeight="1" spans="1:8">
      <c r="A229" s="2">
        <v>45371</v>
      </c>
      <c r="B229" s="1">
        <v>181.699997</v>
      </c>
      <c r="C229" s="1">
        <v>184.75</v>
      </c>
      <c r="D229" s="1">
        <v>173.5</v>
      </c>
      <c r="E229" s="1">
        <v>174.449997</v>
      </c>
      <c r="F229" s="1">
        <v>174.449997</v>
      </c>
      <c r="G229" s="1">
        <v>7794548</v>
      </c>
      <c r="H229">
        <f t="shared" si="3"/>
        <v>-0.0313187004543319</v>
      </c>
    </row>
    <row r="230" customHeight="1" spans="1:8">
      <c r="A230" s="2">
        <v>45372</v>
      </c>
      <c r="B230" s="1">
        <v>179</v>
      </c>
      <c r="C230" s="1">
        <v>198.300003</v>
      </c>
      <c r="D230" s="1">
        <v>179</v>
      </c>
      <c r="E230" s="1">
        <v>195.899994</v>
      </c>
      <c r="F230" s="1">
        <v>195.899994</v>
      </c>
      <c r="G230" s="1">
        <v>40946124</v>
      </c>
      <c r="H230">
        <f t="shared" si="3"/>
        <v>0.115966143886745</v>
      </c>
    </row>
    <row r="231" customHeight="1" spans="1:8">
      <c r="A231" s="2">
        <v>45373</v>
      </c>
      <c r="B231" s="1">
        <v>195.899994</v>
      </c>
      <c r="C231" s="1">
        <v>198</v>
      </c>
      <c r="D231" s="1">
        <v>192.050003</v>
      </c>
      <c r="E231" s="1">
        <v>196.550003</v>
      </c>
      <c r="F231" s="1">
        <v>196.550003</v>
      </c>
      <c r="G231" s="1">
        <v>12116074</v>
      </c>
      <c r="H231">
        <f t="shared" si="3"/>
        <v>0.00331257280853783</v>
      </c>
    </row>
    <row r="232" customHeight="1" spans="1:8">
      <c r="A232" s="2">
        <v>45377</v>
      </c>
      <c r="B232" s="1">
        <v>197.25</v>
      </c>
      <c r="C232" s="1">
        <v>209.75</v>
      </c>
      <c r="D232" s="1">
        <v>195.25</v>
      </c>
      <c r="E232" s="1">
        <v>206.25</v>
      </c>
      <c r="F232" s="1">
        <v>206.25</v>
      </c>
      <c r="G232" s="1">
        <v>19535541</v>
      </c>
      <c r="H232">
        <f t="shared" si="3"/>
        <v>0.0481721580836293</v>
      </c>
    </row>
    <row r="233" customHeight="1" spans="1:8">
      <c r="A233" s="2">
        <v>45378</v>
      </c>
      <c r="B233" s="1">
        <v>207.800003</v>
      </c>
      <c r="C233" s="1">
        <v>213.5</v>
      </c>
      <c r="D233" s="1">
        <v>198.100006</v>
      </c>
      <c r="E233" s="1">
        <v>199.75</v>
      </c>
      <c r="F233" s="1">
        <v>199.75</v>
      </c>
      <c r="G233" s="1">
        <v>15545724</v>
      </c>
      <c r="H233">
        <f t="shared" si="3"/>
        <v>-0.0320224405684063</v>
      </c>
    </row>
    <row r="234" customHeight="1" spans="1:8">
      <c r="A234" s="2">
        <v>45379</v>
      </c>
      <c r="B234" s="1">
        <v>203</v>
      </c>
      <c r="C234" s="1">
        <v>208.399994</v>
      </c>
      <c r="D234" s="1">
        <v>200.75</v>
      </c>
      <c r="E234" s="1">
        <v>201.949997</v>
      </c>
      <c r="F234" s="1">
        <v>201.949997</v>
      </c>
      <c r="G234" s="1">
        <v>10743440</v>
      </c>
      <c r="H234">
        <f t="shared" si="3"/>
        <v>0.0109535425078756</v>
      </c>
    </row>
    <row r="235" customHeight="1" spans="1:8">
      <c r="A235" s="2">
        <v>45383</v>
      </c>
      <c r="B235" s="1">
        <v>203.899994</v>
      </c>
      <c r="C235" s="1">
        <v>212</v>
      </c>
      <c r="D235" s="1">
        <v>203.649994</v>
      </c>
      <c r="E235" s="1">
        <v>210.75</v>
      </c>
      <c r="F235" s="1">
        <v>210.75</v>
      </c>
      <c r="G235" s="1">
        <v>7114124</v>
      </c>
      <c r="H235">
        <f t="shared" si="3"/>
        <v>0.0426524697277052</v>
      </c>
    </row>
    <row r="236" customHeight="1" spans="1:8">
      <c r="A236" s="2">
        <v>45384</v>
      </c>
      <c r="B236" s="1">
        <v>211</v>
      </c>
      <c r="C236" s="1">
        <v>218.899994</v>
      </c>
      <c r="D236" s="1">
        <v>208.399994</v>
      </c>
      <c r="E236" s="1">
        <v>218.25</v>
      </c>
      <c r="F236" s="1">
        <v>218.25</v>
      </c>
      <c r="G236" s="1">
        <v>13113732</v>
      </c>
      <c r="H236">
        <f t="shared" si="3"/>
        <v>0.0349685978377469</v>
      </c>
    </row>
    <row r="237" customHeight="1" spans="1:8">
      <c r="A237" s="2">
        <v>45385</v>
      </c>
      <c r="B237" s="1">
        <v>216</v>
      </c>
      <c r="C237" s="1">
        <v>224.5</v>
      </c>
      <c r="D237" s="1">
        <v>215.600006</v>
      </c>
      <c r="E237" s="1">
        <v>220.899994</v>
      </c>
      <c r="F237" s="1">
        <v>220.899994</v>
      </c>
      <c r="G237" s="1">
        <v>11335110</v>
      </c>
      <c r="H237">
        <f t="shared" si="3"/>
        <v>0.0120688885447479</v>
      </c>
    </row>
    <row r="238" customHeight="1" spans="1:8">
      <c r="A238" s="2">
        <v>45386</v>
      </c>
      <c r="B238" s="1">
        <v>222.100006</v>
      </c>
      <c r="C238" s="1">
        <v>225.100006</v>
      </c>
      <c r="D238" s="1">
        <v>218.050003</v>
      </c>
      <c r="E238" s="1">
        <v>220.5</v>
      </c>
      <c r="F238" s="1">
        <v>220.5</v>
      </c>
      <c r="G238" s="1">
        <v>6365622</v>
      </c>
      <c r="H238">
        <f t="shared" si="3"/>
        <v>-0.00181238837755882</v>
      </c>
    </row>
    <row r="239" customHeight="1" spans="1:8">
      <c r="A239" s="2">
        <v>45387</v>
      </c>
      <c r="B239" s="1">
        <v>220</v>
      </c>
      <c r="C239" s="1">
        <v>224.5</v>
      </c>
      <c r="D239" s="1">
        <v>217.350006</v>
      </c>
      <c r="E239" s="1">
        <v>221.699997</v>
      </c>
      <c r="F239" s="1">
        <v>221.699997</v>
      </c>
      <c r="G239" s="1">
        <v>4965154</v>
      </c>
      <c r="H239">
        <f t="shared" si="3"/>
        <v>0.00542740820356527</v>
      </c>
    </row>
    <row r="240" customHeight="1" spans="1:8">
      <c r="A240" s="2">
        <v>45390</v>
      </c>
      <c r="B240" s="1">
        <v>223</v>
      </c>
      <c r="C240" s="1">
        <v>233.600006</v>
      </c>
      <c r="D240" s="1">
        <v>222.25</v>
      </c>
      <c r="E240" s="1">
        <v>225.399994</v>
      </c>
      <c r="F240" s="1">
        <v>225.399994</v>
      </c>
      <c r="G240" s="1">
        <v>12217315</v>
      </c>
      <c r="H240">
        <f t="shared" si="3"/>
        <v>0.0165514718958662</v>
      </c>
    </row>
    <row r="241" customHeight="1" spans="1:8">
      <c r="A241" s="2">
        <v>45391</v>
      </c>
      <c r="B241" s="1">
        <v>227</v>
      </c>
      <c r="C241" s="1">
        <v>227.75</v>
      </c>
      <c r="D241" s="1">
        <v>220.050003</v>
      </c>
      <c r="E241" s="1">
        <v>222.149994</v>
      </c>
      <c r="F241" s="1">
        <v>222.149994</v>
      </c>
      <c r="G241" s="1">
        <v>4824199</v>
      </c>
      <c r="H241">
        <f t="shared" si="3"/>
        <v>-0.014523772613193</v>
      </c>
    </row>
    <row r="242" customHeight="1" spans="1:8">
      <c r="A242" s="2">
        <v>45392</v>
      </c>
      <c r="B242" s="1">
        <v>223.100006</v>
      </c>
      <c r="C242" s="1">
        <v>226.550003</v>
      </c>
      <c r="D242" s="1">
        <v>220.350006</v>
      </c>
      <c r="E242" s="1">
        <v>223</v>
      </c>
      <c r="F242" s="1">
        <v>223</v>
      </c>
      <c r="G242" s="1">
        <v>3703107</v>
      </c>
      <c r="H242">
        <f t="shared" si="3"/>
        <v>0.0038189690869795</v>
      </c>
    </row>
    <row r="243" customHeight="1" spans="1:8">
      <c r="A243" s="2">
        <v>45394</v>
      </c>
      <c r="B243" s="1">
        <v>222</v>
      </c>
      <c r="C243" s="1">
        <v>224.149994</v>
      </c>
      <c r="D243" s="1">
        <v>217.25</v>
      </c>
      <c r="E243" s="1">
        <v>218.350006</v>
      </c>
      <c r="F243" s="1">
        <v>218.350006</v>
      </c>
      <c r="G243" s="1">
        <v>3502384</v>
      </c>
      <c r="H243">
        <f t="shared" si="3"/>
        <v>-0.0210724640497308</v>
      </c>
    </row>
    <row r="244" customHeight="1" spans="1:8">
      <c r="A244" s="2">
        <v>45397</v>
      </c>
      <c r="B244" s="1">
        <v>214.050003</v>
      </c>
      <c r="C244" s="1">
        <v>217.199997</v>
      </c>
      <c r="D244" s="1">
        <v>206.600006</v>
      </c>
      <c r="E244" s="1">
        <v>212.350006</v>
      </c>
      <c r="F244" s="1">
        <v>212.350006</v>
      </c>
      <c r="G244" s="1">
        <v>5127429</v>
      </c>
      <c r="H244">
        <f t="shared" si="3"/>
        <v>-0.0278634223958693</v>
      </c>
    </row>
    <row r="245" customHeight="1" spans="1:8">
      <c r="A245" s="2">
        <v>45398</v>
      </c>
      <c r="B245" s="1">
        <v>209</v>
      </c>
      <c r="C245" s="1">
        <v>216.399994</v>
      </c>
      <c r="D245" s="1">
        <v>208</v>
      </c>
      <c r="E245" s="1">
        <v>210.25</v>
      </c>
      <c r="F245" s="1">
        <v>210.25</v>
      </c>
      <c r="G245" s="1">
        <v>4345628</v>
      </c>
      <c r="H245">
        <f t="shared" si="3"/>
        <v>-0.00993858616146135</v>
      </c>
    </row>
    <row r="246" customHeight="1" spans="1:8">
      <c r="A246" s="2">
        <v>45400</v>
      </c>
      <c r="B246" s="1">
        <v>214</v>
      </c>
      <c r="C246" s="1">
        <v>218.199997</v>
      </c>
      <c r="D246" s="1">
        <v>205.199997</v>
      </c>
      <c r="E246" s="1">
        <v>207.5</v>
      </c>
      <c r="F246" s="1">
        <v>207.5</v>
      </c>
      <c r="G246" s="1">
        <v>5019839</v>
      </c>
      <c r="H246">
        <f t="shared" si="3"/>
        <v>-0.0131659591823045</v>
      </c>
    </row>
    <row r="247" customHeight="1" spans="1:8">
      <c r="A247" s="2">
        <v>45401</v>
      </c>
      <c r="B247" s="1">
        <v>203.300003</v>
      </c>
      <c r="C247" s="1">
        <v>207.800003</v>
      </c>
      <c r="D247" s="1">
        <v>200.100006</v>
      </c>
      <c r="E247" s="1">
        <v>204.75</v>
      </c>
      <c r="F247" s="1">
        <v>204.75</v>
      </c>
      <c r="G247" s="1">
        <v>5478862</v>
      </c>
      <c r="H247">
        <f t="shared" si="3"/>
        <v>-0.0133416169375741</v>
      </c>
    </row>
  </sheetData>
  <hyperlinks>
    <hyperlink ref="I2" r:id="rId1" display="https://finance.yahoo.com/quote/ENGINERSIN.NS/history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616.950012</v>
      </c>
      <c r="C2" s="1">
        <v>623.799988</v>
      </c>
      <c r="D2" s="1">
        <v>608.200012</v>
      </c>
      <c r="E2" s="1">
        <v>611.599976</v>
      </c>
      <c r="F2" s="1">
        <v>603.046387</v>
      </c>
      <c r="G2" s="1">
        <v>3481181</v>
      </c>
      <c r="I2" s="3" t="s">
        <v>54</v>
      </c>
    </row>
    <row r="3" customHeight="1" spans="1:8">
      <c r="A3" s="2">
        <v>45037</v>
      </c>
      <c r="B3" s="1">
        <v>613.200012</v>
      </c>
      <c r="C3" s="1">
        <v>615.400024</v>
      </c>
      <c r="D3" s="1">
        <v>603.599976</v>
      </c>
      <c r="E3" s="1">
        <v>608.200012</v>
      </c>
      <c r="F3" s="1">
        <v>599.69397</v>
      </c>
      <c r="G3" s="1">
        <v>767883</v>
      </c>
      <c r="H3">
        <f t="shared" ref="H3:H66" si="0">LN(F3/F2)</f>
        <v>-0.00557464570356391</v>
      </c>
    </row>
    <row r="4" customHeight="1" spans="1:8">
      <c r="A4" s="2">
        <v>45040</v>
      </c>
      <c r="B4" s="1">
        <v>608.200012</v>
      </c>
      <c r="C4" s="1">
        <v>609.75</v>
      </c>
      <c r="D4" s="1">
        <v>600.75</v>
      </c>
      <c r="E4" s="1">
        <v>603.099976</v>
      </c>
      <c r="F4" s="1">
        <v>594.665222</v>
      </c>
      <c r="G4" s="1">
        <v>402750</v>
      </c>
      <c r="H4">
        <f t="shared" si="0"/>
        <v>-0.0084208799997015</v>
      </c>
    </row>
    <row r="5" customHeight="1" spans="1:8">
      <c r="A5" s="2">
        <v>45041</v>
      </c>
      <c r="B5" s="1">
        <v>603.099976</v>
      </c>
      <c r="C5" s="1">
        <v>606</v>
      </c>
      <c r="D5" s="1">
        <v>600.049988</v>
      </c>
      <c r="E5" s="1">
        <v>604.349976</v>
      </c>
      <c r="F5" s="1">
        <v>595.897705</v>
      </c>
      <c r="G5" s="1">
        <v>558965</v>
      </c>
      <c r="H5">
        <f t="shared" si="0"/>
        <v>0.00207042133148508</v>
      </c>
    </row>
    <row r="6" customHeight="1" spans="1:8">
      <c r="A6" s="2">
        <v>45042</v>
      </c>
      <c r="B6" s="1">
        <v>601.950012</v>
      </c>
      <c r="C6" s="1">
        <v>612</v>
      </c>
      <c r="D6" s="1">
        <v>599</v>
      </c>
      <c r="E6" s="1">
        <v>610.599976</v>
      </c>
      <c r="F6" s="1">
        <v>602.060303</v>
      </c>
      <c r="G6" s="1">
        <v>938468</v>
      </c>
      <c r="H6">
        <f t="shared" si="0"/>
        <v>0.0102885949601955</v>
      </c>
    </row>
    <row r="7" customHeight="1" spans="1:8">
      <c r="A7" s="2">
        <v>45043</v>
      </c>
      <c r="B7" s="1">
        <v>611.5</v>
      </c>
      <c r="C7" s="1">
        <v>612.299988</v>
      </c>
      <c r="D7" s="1">
        <v>602.5</v>
      </c>
      <c r="E7" s="1">
        <v>606.799988</v>
      </c>
      <c r="F7" s="1">
        <v>598.313538</v>
      </c>
      <c r="G7" s="1">
        <v>705190</v>
      </c>
      <c r="H7">
        <f t="shared" si="0"/>
        <v>-0.00624268380396206</v>
      </c>
    </row>
    <row r="8" customHeight="1" spans="1:8">
      <c r="A8" s="2">
        <v>45044</v>
      </c>
      <c r="B8" s="1">
        <v>608.5</v>
      </c>
      <c r="C8" s="1">
        <v>614.5</v>
      </c>
      <c r="D8" s="1">
        <v>607.200012</v>
      </c>
      <c r="E8" s="1">
        <v>611.700012</v>
      </c>
      <c r="F8" s="1">
        <v>603.14502</v>
      </c>
      <c r="G8" s="1">
        <v>1013705</v>
      </c>
      <c r="H8">
        <f t="shared" si="0"/>
        <v>0.00804273774031715</v>
      </c>
    </row>
    <row r="9" customHeight="1" spans="1:8">
      <c r="A9" s="2">
        <v>45048</v>
      </c>
      <c r="B9" s="1">
        <v>614.900024</v>
      </c>
      <c r="C9" s="1">
        <v>623.299988</v>
      </c>
      <c r="D9" s="1">
        <v>611.400024</v>
      </c>
      <c r="E9" s="1">
        <v>620.849976</v>
      </c>
      <c r="F9" s="1">
        <v>612.166992</v>
      </c>
      <c r="G9" s="1">
        <v>1046906</v>
      </c>
      <c r="H9">
        <f t="shared" si="0"/>
        <v>0.0148474427124235</v>
      </c>
    </row>
    <row r="10" customHeight="1" spans="1:8">
      <c r="A10" s="2">
        <v>45049</v>
      </c>
      <c r="B10" s="1">
        <v>620.599976</v>
      </c>
      <c r="C10" s="1">
        <v>625.900024</v>
      </c>
      <c r="D10" s="1">
        <v>617.700012</v>
      </c>
      <c r="E10" s="1">
        <v>623.599976</v>
      </c>
      <c r="F10" s="1">
        <v>614.87854</v>
      </c>
      <c r="G10" s="1">
        <v>1502363</v>
      </c>
      <c r="H10">
        <f t="shared" si="0"/>
        <v>0.00441964432951244</v>
      </c>
    </row>
    <row r="11" customHeight="1" spans="1:8">
      <c r="A11" s="2">
        <v>45050</v>
      </c>
      <c r="B11" s="1">
        <v>622.950012</v>
      </c>
      <c r="C11" s="1">
        <v>633.950012</v>
      </c>
      <c r="D11" s="1">
        <v>622.950012</v>
      </c>
      <c r="E11" s="1">
        <v>633</v>
      </c>
      <c r="F11" s="1">
        <v>624.147034</v>
      </c>
      <c r="G11" s="1">
        <v>1325697</v>
      </c>
      <c r="H11">
        <f t="shared" si="0"/>
        <v>0.014961219656295</v>
      </c>
    </row>
    <row r="12" customHeight="1" spans="1:8">
      <c r="A12" s="2">
        <v>45051</v>
      </c>
      <c r="B12" s="1">
        <v>636</v>
      </c>
      <c r="C12" s="1">
        <v>636.049988</v>
      </c>
      <c r="D12" s="1">
        <v>620.099976</v>
      </c>
      <c r="E12" s="1">
        <v>623.700012</v>
      </c>
      <c r="F12" s="1">
        <v>614.977173</v>
      </c>
      <c r="G12" s="1">
        <v>797805</v>
      </c>
      <c r="H12">
        <f t="shared" si="0"/>
        <v>-0.0148008219784719</v>
      </c>
    </row>
    <row r="13" customHeight="1" spans="1:8">
      <c r="A13" s="2">
        <v>45054</v>
      </c>
      <c r="B13" s="1">
        <v>623.700012</v>
      </c>
      <c r="C13" s="1">
        <v>636.849976</v>
      </c>
      <c r="D13" s="1">
        <v>623.200012</v>
      </c>
      <c r="E13" s="1">
        <v>635.849976</v>
      </c>
      <c r="F13" s="1">
        <v>626.957214</v>
      </c>
      <c r="G13" s="1">
        <v>949897</v>
      </c>
      <c r="H13">
        <f t="shared" si="0"/>
        <v>0.0192931490255769</v>
      </c>
    </row>
    <row r="14" customHeight="1" spans="1:8">
      <c r="A14" s="2">
        <v>45055</v>
      </c>
      <c r="B14" s="1">
        <v>638.799988</v>
      </c>
      <c r="C14" s="1">
        <v>641</v>
      </c>
      <c r="D14" s="1">
        <v>629.849976</v>
      </c>
      <c r="E14" s="1">
        <v>634.900024</v>
      </c>
      <c r="F14" s="1">
        <v>626.020508</v>
      </c>
      <c r="G14" s="1">
        <v>721060</v>
      </c>
      <c r="H14">
        <f t="shared" si="0"/>
        <v>-0.00149516812319309</v>
      </c>
    </row>
    <row r="15" customHeight="1" spans="1:8">
      <c r="A15" s="2">
        <v>45056</v>
      </c>
      <c r="B15" s="1">
        <v>636</v>
      </c>
      <c r="C15" s="1">
        <v>643</v>
      </c>
      <c r="D15" s="1">
        <v>630</v>
      </c>
      <c r="E15" s="1">
        <v>639.650024</v>
      </c>
      <c r="F15" s="1">
        <v>630.704041</v>
      </c>
      <c r="G15" s="1">
        <v>442717</v>
      </c>
      <c r="H15">
        <f t="shared" si="0"/>
        <v>0.00745358986884454</v>
      </c>
    </row>
    <row r="16" customHeight="1" spans="1:8">
      <c r="A16" s="2">
        <v>45057</v>
      </c>
      <c r="B16" s="1">
        <v>641.900024</v>
      </c>
      <c r="C16" s="1">
        <v>645.75</v>
      </c>
      <c r="D16" s="1">
        <v>636.900024</v>
      </c>
      <c r="E16" s="1">
        <v>642.049988</v>
      </c>
      <c r="F16" s="1">
        <v>633.070496</v>
      </c>
      <c r="G16" s="1">
        <v>708501</v>
      </c>
      <c r="H16">
        <f t="shared" si="0"/>
        <v>0.00374506321595888</v>
      </c>
    </row>
    <row r="17" customHeight="1" spans="1:8">
      <c r="A17" s="2">
        <v>45058</v>
      </c>
      <c r="B17" s="1">
        <v>642.049988</v>
      </c>
      <c r="C17" s="1">
        <v>646.349976</v>
      </c>
      <c r="D17" s="1">
        <v>635.25</v>
      </c>
      <c r="E17" s="1">
        <v>638.25</v>
      </c>
      <c r="F17" s="1">
        <v>629.323669</v>
      </c>
      <c r="G17" s="1">
        <v>534620</v>
      </c>
      <c r="H17">
        <f t="shared" si="0"/>
        <v>-0.00593608257411843</v>
      </c>
    </row>
    <row r="18" customHeight="1" spans="1:8">
      <c r="A18" s="2">
        <v>45061</v>
      </c>
      <c r="B18" s="1">
        <v>638</v>
      </c>
      <c r="C18" s="1">
        <v>647.450012</v>
      </c>
      <c r="D18" s="1">
        <v>636.049988</v>
      </c>
      <c r="E18" s="1">
        <v>646.849976</v>
      </c>
      <c r="F18" s="1">
        <v>637.803284</v>
      </c>
      <c r="G18" s="1">
        <v>748724</v>
      </c>
      <c r="H18">
        <f t="shared" si="0"/>
        <v>0.0133842020546551</v>
      </c>
    </row>
    <row r="19" customHeight="1" spans="1:8">
      <c r="A19" s="2">
        <v>45062</v>
      </c>
      <c r="B19" s="1">
        <v>646</v>
      </c>
      <c r="C19" s="1">
        <v>649.599976</v>
      </c>
      <c r="D19" s="1">
        <v>640.150024</v>
      </c>
      <c r="E19" s="1">
        <v>643.200012</v>
      </c>
      <c r="F19" s="1">
        <v>634.204468</v>
      </c>
      <c r="G19" s="1">
        <v>903952</v>
      </c>
      <c r="H19">
        <f t="shared" si="0"/>
        <v>-0.00565849633660079</v>
      </c>
    </row>
    <row r="20" customHeight="1" spans="1:8">
      <c r="A20" s="2">
        <v>45063</v>
      </c>
      <c r="B20" s="1">
        <v>643</v>
      </c>
      <c r="C20" s="1">
        <v>647.5</v>
      </c>
      <c r="D20" s="1">
        <v>635.5</v>
      </c>
      <c r="E20" s="1">
        <v>639.299988</v>
      </c>
      <c r="F20" s="1">
        <v>630.359009</v>
      </c>
      <c r="G20" s="1">
        <v>1030002</v>
      </c>
      <c r="H20">
        <f t="shared" si="0"/>
        <v>-0.00608189454049996</v>
      </c>
    </row>
    <row r="21" customHeight="1" spans="1:8">
      <c r="A21" s="2">
        <v>45064</v>
      </c>
      <c r="B21" s="1">
        <v>643.349976</v>
      </c>
      <c r="C21" s="1">
        <v>643.349976</v>
      </c>
      <c r="D21" s="1">
        <v>628.200012</v>
      </c>
      <c r="E21" s="1">
        <v>631.400024</v>
      </c>
      <c r="F21" s="1">
        <v>622.569458</v>
      </c>
      <c r="G21" s="1">
        <v>1677962</v>
      </c>
      <c r="H21">
        <f t="shared" si="0"/>
        <v>-0.0124343114042725</v>
      </c>
    </row>
    <row r="22" customHeight="1" spans="1:8">
      <c r="A22" s="2">
        <v>45065</v>
      </c>
      <c r="B22" s="1">
        <v>625</v>
      </c>
      <c r="C22" s="1">
        <v>630.349976</v>
      </c>
      <c r="D22" s="1">
        <v>610</v>
      </c>
      <c r="E22" s="1">
        <v>626.349976</v>
      </c>
      <c r="F22" s="1">
        <v>617.590149</v>
      </c>
      <c r="G22" s="1">
        <v>2513385</v>
      </c>
      <c r="H22">
        <f t="shared" si="0"/>
        <v>-0.00803015310085329</v>
      </c>
    </row>
    <row r="23" customHeight="1" spans="1:8">
      <c r="A23" s="2">
        <v>45068</v>
      </c>
      <c r="B23" s="1">
        <v>630</v>
      </c>
      <c r="C23" s="1">
        <v>646.099976</v>
      </c>
      <c r="D23" s="1">
        <v>622.25</v>
      </c>
      <c r="E23" s="1">
        <v>644.900024</v>
      </c>
      <c r="F23" s="1">
        <v>635.880676</v>
      </c>
      <c r="G23" s="1">
        <v>908178</v>
      </c>
      <c r="H23">
        <f t="shared" si="0"/>
        <v>0.0291858812557828</v>
      </c>
    </row>
    <row r="24" customHeight="1" spans="1:8">
      <c r="A24" s="2">
        <v>45069</v>
      </c>
      <c r="B24" s="1">
        <v>648.299988</v>
      </c>
      <c r="C24" s="1">
        <v>663.549988</v>
      </c>
      <c r="D24" s="1">
        <v>641.400024</v>
      </c>
      <c r="E24" s="1">
        <v>661.200012</v>
      </c>
      <c r="F24" s="1">
        <v>651.952698</v>
      </c>
      <c r="G24" s="1">
        <v>1255607</v>
      </c>
      <c r="H24">
        <f t="shared" si="0"/>
        <v>0.0249610808293152</v>
      </c>
    </row>
    <row r="25" customHeight="1" spans="1:8">
      <c r="A25" s="2">
        <v>45070</v>
      </c>
      <c r="B25" s="1">
        <v>660.950012</v>
      </c>
      <c r="C25" s="1">
        <v>667.650024</v>
      </c>
      <c r="D25" s="1">
        <v>656.25</v>
      </c>
      <c r="E25" s="1">
        <v>661.700012</v>
      </c>
      <c r="F25" s="1">
        <v>652.445679</v>
      </c>
      <c r="G25" s="1">
        <v>1290952</v>
      </c>
      <c r="H25">
        <f t="shared" si="0"/>
        <v>0.000755874941527787</v>
      </c>
    </row>
    <row r="26" customHeight="1" spans="1:8">
      <c r="A26" s="2">
        <v>45071</v>
      </c>
      <c r="B26" s="1">
        <v>660.950012</v>
      </c>
      <c r="C26" s="1">
        <v>670</v>
      </c>
      <c r="D26" s="1">
        <v>659.799988</v>
      </c>
      <c r="E26" s="1">
        <v>668.450012</v>
      </c>
      <c r="F26" s="1">
        <v>659.101257</v>
      </c>
      <c r="G26" s="1">
        <v>769540</v>
      </c>
      <c r="H26">
        <f t="shared" si="0"/>
        <v>0.0101492900463496</v>
      </c>
    </row>
    <row r="27" customHeight="1" spans="1:8">
      <c r="A27" s="2">
        <v>45072</v>
      </c>
      <c r="B27" s="1">
        <v>668</v>
      </c>
      <c r="C27" s="1">
        <v>674.900024</v>
      </c>
      <c r="D27" s="1">
        <v>664.150024</v>
      </c>
      <c r="E27" s="1">
        <v>672.75</v>
      </c>
      <c r="F27" s="1">
        <v>663.341187</v>
      </c>
      <c r="G27" s="1">
        <v>421631</v>
      </c>
      <c r="H27">
        <f t="shared" si="0"/>
        <v>0.00641229347586823</v>
      </c>
    </row>
    <row r="28" customHeight="1" spans="1:8">
      <c r="A28" s="2">
        <v>45075</v>
      </c>
      <c r="B28" s="1">
        <v>672.75</v>
      </c>
      <c r="C28" s="1">
        <v>678.5</v>
      </c>
      <c r="D28" s="1">
        <v>667</v>
      </c>
      <c r="E28" s="1">
        <v>673.700012</v>
      </c>
      <c r="F28" s="1">
        <v>664.277893</v>
      </c>
      <c r="G28" s="1">
        <v>845659</v>
      </c>
      <c r="H28">
        <f t="shared" si="0"/>
        <v>0.00141110679944808</v>
      </c>
    </row>
    <row r="29" customHeight="1" spans="1:8">
      <c r="A29" s="2">
        <v>45076</v>
      </c>
      <c r="B29" s="1">
        <v>675.900024</v>
      </c>
      <c r="C29" s="1">
        <v>675.900024</v>
      </c>
      <c r="D29" s="1">
        <v>663.099976</v>
      </c>
      <c r="E29" s="1">
        <v>670.450012</v>
      </c>
      <c r="F29" s="1">
        <v>661.073364</v>
      </c>
      <c r="G29" s="1">
        <v>753031</v>
      </c>
      <c r="H29">
        <f t="shared" si="0"/>
        <v>-0.00483575237547789</v>
      </c>
    </row>
    <row r="30" customHeight="1" spans="1:8">
      <c r="A30" s="2">
        <v>45077</v>
      </c>
      <c r="B30" s="1">
        <v>667.099976</v>
      </c>
      <c r="C30" s="1">
        <v>677.650024</v>
      </c>
      <c r="D30" s="1">
        <v>667.099976</v>
      </c>
      <c r="E30" s="1">
        <v>670.950012</v>
      </c>
      <c r="F30" s="1">
        <v>661.566284</v>
      </c>
      <c r="G30" s="1">
        <v>882663</v>
      </c>
      <c r="H30">
        <f t="shared" si="0"/>
        <v>0.000745358002182908</v>
      </c>
    </row>
    <row r="31" customHeight="1" spans="1:8">
      <c r="A31" s="2">
        <v>45078</v>
      </c>
      <c r="B31" s="1">
        <v>671.5</v>
      </c>
      <c r="C31" s="1">
        <v>674.849976</v>
      </c>
      <c r="D31" s="1">
        <v>658</v>
      </c>
      <c r="E31" s="1">
        <v>659.450012</v>
      </c>
      <c r="F31" s="1">
        <v>650.227234</v>
      </c>
      <c r="G31" s="1">
        <v>377426</v>
      </c>
      <c r="H31">
        <f t="shared" si="0"/>
        <v>-0.0172882885386867</v>
      </c>
    </row>
    <row r="32" customHeight="1" spans="1:8">
      <c r="A32" s="2">
        <v>45079</v>
      </c>
      <c r="B32" s="1">
        <v>659.5</v>
      </c>
      <c r="C32" s="1">
        <v>668</v>
      </c>
      <c r="D32" s="1">
        <v>659.5</v>
      </c>
      <c r="E32" s="1">
        <v>667.049988</v>
      </c>
      <c r="F32" s="1">
        <v>657.720886</v>
      </c>
      <c r="G32" s="1">
        <v>894538</v>
      </c>
      <c r="H32">
        <f t="shared" si="0"/>
        <v>0.0114587633566035</v>
      </c>
    </row>
    <row r="33" customHeight="1" spans="1:8">
      <c r="A33" s="2">
        <v>45082</v>
      </c>
      <c r="B33" s="1">
        <v>672.5</v>
      </c>
      <c r="C33" s="1">
        <v>680</v>
      </c>
      <c r="D33" s="1">
        <v>664.099976</v>
      </c>
      <c r="E33" s="1">
        <v>671.5</v>
      </c>
      <c r="F33" s="1">
        <v>662.108643</v>
      </c>
      <c r="G33" s="1">
        <v>1604415</v>
      </c>
      <c r="H33">
        <f t="shared" si="0"/>
        <v>0.00664899984204453</v>
      </c>
    </row>
    <row r="34" customHeight="1" spans="1:8">
      <c r="A34" s="2">
        <v>45083</v>
      </c>
      <c r="B34" s="1">
        <v>672.200012</v>
      </c>
      <c r="C34" s="1">
        <v>674.799988</v>
      </c>
      <c r="D34" s="1">
        <v>664.599976</v>
      </c>
      <c r="E34" s="1">
        <v>670.299988</v>
      </c>
      <c r="F34" s="1">
        <v>660.925354</v>
      </c>
      <c r="G34" s="1">
        <v>273405</v>
      </c>
      <c r="H34">
        <f t="shared" si="0"/>
        <v>-0.00178875118582062</v>
      </c>
    </row>
    <row r="35" customHeight="1" spans="1:8">
      <c r="A35" s="2">
        <v>45084</v>
      </c>
      <c r="B35" s="1">
        <v>672.700012</v>
      </c>
      <c r="C35" s="1">
        <v>676.099976</v>
      </c>
      <c r="D35" s="1">
        <v>665.599976</v>
      </c>
      <c r="E35" s="1">
        <v>672.599976</v>
      </c>
      <c r="F35" s="1">
        <v>663.193237</v>
      </c>
      <c r="G35" s="1">
        <v>331455</v>
      </c>
      <c r="H35">
        <f t="shared" si="0"/>
        <v>0.0034255016628232</v>
      </c>
    </row>
    <row r="36" customHeight="1" spans="1:8">
      <c r="A36" s="2">
        <v>45085</v>
      </c>
      <c r="B36" s="1">
        <v>674</v>
      </c>
      <c r="C36" s="1">
        <v>688</v>
      </c>
      <c r="D36" s="1">
        <v>669.400024</v>
      </c>
      <c r="E36" s="1">
        <v>674.150024</v>
      </c>
      <c r="F36" s="1">
        <v>664.721558</v>
      </c>
      <c r="G36" s="1">
        <v>948257</v>
      </c>
      <c r="H36">
        <f t="shared" si="0"/>
        <v>0.00230183695605464</v>
      </c>
    </row>
    <row r="37" customHeight="1" spans="1:8">
      <c r="A37" s="2">
        <v>45086</v>
      </c>
      <c r="B37" s="1">
        <v>674</v>
      </c>
      <c r="C37" s="1">
        <v>683.299988</v>
      </c>
      <c r="D37" s="1">
        <v>665.950012</v>
      </c>
      <c r="E37" s="1">
        <v>673.450012</v>
      </c>
      <c r="F37" s="1">
        <v>664.031372</v>
      </c>
      <c r="G37" s="1">
        <v>682120</v>
      </c>
      <c r="H37">
        <f t="shared" si="0"/>
        <v>-0.0010388478497217</v>
      </c>
    </row>
    <row r="38" customHeight="1" spans="1:8">
      <c r="A38" s="2">
        <v>45089</v>
      </c>
      <c r="B38" s="1">
        <v>665</v>
      </c>
      <c r="C38" s="1">
        <v>671.150024</v>
      </c>
      <c r="D38" s="1">
        <v>651.700012</v>
      </c>
      <c r="E38" s="1">
        <v>663.400024</v>
      </c>
      <c r="F38" s="1">
        <v>654.121948</v>
      </c>
      <c r="G38" s="1">
        <v>1405896</v>
      </c>
      <c r="H38">
        <f t="shared" si="0"/>
        <v>-0.0150355964416849</v>
      </c>
    </row>
    <row r="39" customHeight="1" spans="1:8">
      <c r="A39" s="2">
        <v>45090</v>
      </c>
      <c r="B39" s="1">
        <v>662</v>
      </c>
      <c r="C39" s="1">
        <v>666.150024</v>
      </c>
      <c r="D39" s="1">
        <v>646.049988</v>
      </c>
      <c r="E39" s="1">
        <v>651.049988</v>
      </c>
      <c r="F39" s="1">
        <v>641.944641</v>
      </c>
      <c r="G39" s="1">
        <v>3992107</v>
      </c>
      <c r="H39">
        <f t="shared" si="0"/>
        <v>-0.0187917279065298</v>
      </c>
    </row>
    <row r="40" customHeight="1" spans="1:8">
      <c r="A40" s="2">
        <v>45091</v>
      </c>
      <c r="B40" s="1">
        <v>655</v>
      </c>
      <c r="C40" s="1">
        <v>665.549988</v>
      </c>
      <c r="D40" s="1">
        <v>651.299988</v>
      </c>
      <c r="E40" s="1">
        <v>662.299988</v>
      </c>
      <c r="F40" s="1">
        <v>653.037292</v>
      </c>
      <c r="G40" s="1">
        <v>1913846</v>
      </c>
      <c r="H40">
        <f t="shared" si="0"/>
        <v>0.0171321653746659</v>
      </c>
    </row>
    <row r="41" customHeight="1" spans="1:8">
      <c r="A41" s="2">
        <v>45092</v>
      </c>
      <c r="B41" s="1">
        <v>659.75</v>
      </c>
      <c r="C41" s="1">
        <v>669.400024</v>
      </c>
      <c r="D41" s="1">
        <v>655</v>
      </c>
      <c r="E41" s="1">
        <v>659.450012</v>
      </c>
      <c r="F41" s="1">
        <v>650.227234</v>
      </c>
      <c r="G41" s="1">
        <v>1467295</v>
      </c>
      <c r="H41">
        <f t="shared" si="0"/>
        <v>-0.00431234380843461</v>
      </c>
    </row>
    <row r="42" customHeight="1" spans="1:8">
      <c r="A42" s="2">
        <v>45093</v>
      </c>
      <c r="B42" s="1">
        <v>665</v>
      </c>
      <c r="C42" s="1">
        <v>670</v>
      </c>
      <c r="D42" s="1">
        <v>658.049988</v>
      </c>
      <c r="E42" s="1">
        <v>668.299988</v>
      </c>
      <c r="F42" s="1">
        <v>658.953369</v>
      </c>
      <c r="G42" s="1">
        <v>1114808</v>
      </c>
      <c r="H42">
        <f t="shared" si="0"/>
        <v>0.0133308791897926</v>
      </c>
    </row>
    <row r="43" customHeight="1" spans="1:8">
      <c r="A43" s="2">
        <v>45096</v>
      </c>
      <c r="B43" s="1">
        <v>671.799988</v>
      </c>
      <c r="C43" s="1">
        <v>671.799988</v>
      </c>
      <c r="D43" s="1">
        <v>659</v>
      </c>
      <c r="E43" s="1">
        <v>660.950012</v>
      </c>
      <c r="F43" s="1">
        <v>651.706116</v>
      </c>
      <c r="G43" s="1">
        <v>1260021</v>
      </c>
      <c r="H43">
        <f t="shared" si="0"/>
        <v>-0.0110590537755869</v>
      </c>
    </row>
    <row r="44" customHeight="1" spans="1:8">
      <c r="A44" s="2">
        <v>45097</v>
      </c>
      <c r="B44" s="1">
        <v>651.950012</v>
      </c>
      <c r="C44" s="1">
        <v>653.950012</v>
      </c>
      <c r="D44" s="1">
        <v>629.200012</v>
      </c>
      <c r="E44" s="1">
        <v>636.349976</v>
      </c>
      <c r="F44" s="1">
        <v>627.450195</v>
      </c>
      <c r="G44" s="1">
        <v>2796342</v>
      </c>
      <c r="H44">
        <f t="shared" si="0"/>
        <v>-0.0379294206424996</v>
      </c>
    </row>
    <row r="45" customHeight="1" spans="1:8">
      <c r="A45" s="2">
        <v>45098</v>
      </c>
      <c r="B45" s="1">
        <v>638</v>
      </c>
      <c r="C45" s="1">
        <v>654.200012</v>
      </c>
      <c r="D45" s="1">
        <v>637.450012</v>
      </c>
      <c r="E45" s="1">
        <v>653.150024</v>
      </c>
      <c r="F45" s="1">
        <v>644.015259</v>
      </c>
      <c r="G45" s="1">
        <v>1522352</v>
      </c>
      <c r="H45">
        <f t="shared" si="0"/>
        <v>0.0260581225850274</v>
      </c>
    </row>
    <row r="46" customHeight="1" spans="1:8">
      <c r="A46" s="2">
        <v>45099</v>
      </c>
      <c r="B46" s="1">
        <v>654</v>
      </c>
      <c r="C46" s="1">
        <v>654</v>
      </c>
      <c r="D46" s="1">
        <v>640</v>
      </c>
      <c r="E46" s="1">
        <v>642.450012</v>
      </c>
      <c r="F46" s="1">
        <v>633.464905</v>
      </c>
      <c r="G46" s="1">
        <v>1073821</v>
      </c>
      <c r="H46">
        <f t="shared" si="0"/>
        <v>-0.0165178202757171</v>
      </c>
    </row>
    <row r="47" customHeight="1" spans="1:8">
      <c r="A47" s="2">
        <v>45100</v>
      </c>
      <c r="B47" s="1">
        <v>642.450012</v>
      </c>
      <c r="C47" s="1">
        <v>649.799988</v>
      </c>
      <c r="D47" s="1">
        <v>633.049988</v>
      </c>
      <c r="E47" s="1">
        <v>642.400024</v>
      </c>
      <c r="F47" s="1">
        <v>633.415588</v>
      </c>
      <c r="G47" s="1">
        <v>653943</v>
      </c>
      <c r="H47">
        <f t="shared" si="0"/>
        <v>-7.78558045490157e-5</v>
      </c>
    </row>
    <row r="48" customHeight="1" spans="1:8">
      <c r="A48" s="2">
        <v>45103</v>
      </c>
      <c r="B48" s="1">
        <v>642.700012</v>
      </c>
      <c r="C48" s="1">
        <v>650.900024</v>
      </c>
      <c r="D48" s="1">
        <v>632.450012</v>
      </c>
      <c r="E48" s="1">
        <v>649.799988</v>
      </c>
      <c r="F48" s="1">
        <v>640.712158</v>
      </c>
      <c r="G48" s="1">
        <v>685285</v>
      </c>
      <c r="H48">
        <f t="shared" si="0"/>
        <v>0.011453560742035</v>
      </c>
    </row>
    <row r="49" customHeight="1" spans="1:8">
      <c r="A49" s="2">
        <v>45104</v>
      </c>
      <c r="B49" s="1">
        <v>649.799988</v>
      </c>
      <c r="C49" s="1">
        <v>653.549988</v>
      </c>
      <c r="D49" s="1">
        <v>641.450012</v>
      </c>
      <c r="E49" s="1">
        <v>648.75</v>
      </c>
      <c r="F49" s="1">
        <v>639.676819</v>
      </c>
      <c r="G49" s="1">
        <v>1023867</v>
      </c>
      <c r="H49">
        <f t="shared" si="0"/>
        <v>-0.0016172260840291</v>
      </c>
    </row>
    <row r="50" customHeight="1" spans="1:8">
      <c r="A50" s="2">
        <v>45105</v>
      </c>
      <c r="B50" s="1">
        <v>648.950012</v>
      </c>
      <c r="C50" s="1">
        <v>658.299988</v>
      </c>
      <c r="D50" s="1">
        <v>646.25</v>
      </c>
      <c r="E50" s="1">
        <v>657.099976</v>
      </c>
      <c r="F50" s="1">
        <v>647.909973</v>
      </c>
      <c r="G50" s="1">
        <v>618303</v>
      </c>
      <c r="H50">
        <f t="shared" si="0"/>
        <v>0.0127886776442042</v>
      </c>
    </row>
    <row r="51" customHeight="1" spans="1:8">
      <c r="A51" s="2">
        <v>45107</v>
      </c>
      <c r="B51" s="1">
        <v>658</v>
      </c>
      <c r="C51" s="1">
        <v>663.599976</v>
      </c>
      <c r="D51" s="1">
        <v>652.25</v>
      </c>
      <c r="E51" s="1">
        <v>661.799988</v>
      </c>
      <c r="F51" s="1">
        <v>652.54425</v>
      </c>
      <c r="G51" s="1">
        <v>580747</v>
      </c>
      <c r="H51">
        <f t="shared" si="0"/>
        <v>0.00712719684441978</v>
      </c>
    </row>
    <row r="52" customHeight="1" spans="1:8">
      <c r="A52" s="2">
        <v>45110</v>
      </c>
      <c r="B52" s="1">
        <v>667</v>
      </c>
      <c r="C52" s="1">
        <v>677.349976</v>
      </c>
      <c r="D52" s="1">
        <v>655.349976</v>
      </c>
      <c r="E52" s="1">
        <v>657.049988</v>
      </c>
      <c r="F52" s="1">
        <v>647.860718</v>
      </c>
      <c r="G52" s="1">
        <v>1034099</v>
      </c>
      <c r="H52">
        <f t="shared" si="0"/>
        <v>-0.00720322109834967</v>
      </c>
    </row>
    <row r="53" customHeight="1" spans="1:8">
      <c r="A53" s="2">
        <v>45111</v>
      </c>
      <c r="B53" s="1">
        <v>666</v>
      </c>
      <c r="C53" s="1">
        <v>666.5</v>
      </c>
      <c r="D53" s="1">
        <v>655.799988</v>
      </c>
      <c r="E53" s="1">
        <v>664.700012</v>
      </c>
      <c r="F53" s="1">
        <v>655.403748</v>
      </c>
      <c r="G53" s="1">
        <v>1051281</v>
      </c>
      <c r="H53">
        <f t="shared" si="0"/>
        <v>0.0115757230024194</v>
      </c>
    </row>
    <row r="54" customHeight="1" spans="1:8">
      <c r="A54" s="2">
        <v>45112</v>
      </c>
      <c r="B54" s="1">
        <v>665</v>
      </c>
      <c r="C54" s="1">
        <v>674.900024</v>
      </c>
      <c r="D54" s="1">
        <v>658.400024</v>
      </c>
      <c r="E54" s="1">
        <v>673.049988</v>
      </c>
      <c r="F54" s="1">
        <v>663.636902</v>
      </c>
      <c r="G54" s="1">
        <v>1193025</v>
      </c>
      <c r="H54">
        <f t="shared" si="0"/>
        <v>0.0124837106771946</v>
      </c>
    </row>
    <row r="55" customHeight="1" spans="1:8">
      <c r="A55" s="2">
        <v>45113</v>
      </c>
      <c r="B55" s="1">
        <v>674</v>
      </c>
      <c r="C55" s="1">
        <v>691.549988</v>
      </c>
      <c r="D55" s="1">
        <v>671</v>
      </c>
      <c r="E55" s="1">
        <v>690</v>
      </c>
      <c r="F55" s="1">
        <v>680.349976</v>
      </c>
      <c r="G55" s="1">
        <v>1338976</v>
      </c>
      <c r="H55">
        <f t="shared" si="0"/>
        <v>0.0248721707902464</v>
      </c>
    </row>
    <row r="56" customHeight="1" spans="1:8">
      <c r="A56" s="2">
        <v>45114</v>
      </c>
      <c r="B56" s="1">
        <v>692.450012</v>
      </c>
      <c r="C56" s="1">
        <v>692.599976</v>
      </c>
      <c r="D56" s="1">
        <v>666</v>
      </c>
      <c r="E56" s="1">
        <v>670.650024</v>
      </c>
      <c r="F56" s="1">
        <v>661.270569</v>
      </c>
      <c r="G56" s="1">
        <v>781925</v>
      </c>
      <c r="H56">
        <f t="shared" si="0"/>
        <v>-0.0284442474340004</v>
      </c>
    </row>
    <row r="57" customHeight="1" spans="1:8">
      <c r="A57" s="2">
        <v>45117</v>
      </c>
      <c r="B57" s="1">
        <v>674.950012</v>
      </c>
      <c r="C57" s="1">
        <v>674.950012</v>
      </c>
      <c r="D57" s="1">
        <v>659</v>
      </c>
      <c r="E57" s="1">
        <v>671.650024</v>
      </c>
      <c r="F57" s="1">
        <v>662.256531</v>
      </c>
      <c r="G57" s="1">
        <v>584713</v>
      </c>
      <c r="H57">
        <f t="shared" si="0"/>
        <v>0.0014899010113006</v>
      </c>
    </row>
    <row r="58" customHeight="1" spans="1:8">
      <c r="A58" s="2">
        <v>45118</v>
      </c>
      <c r="B58" s="1">
        <v>671.700012</v>
      </c>
      <c r="C58" s="1">
        <v>682.5</v>
      </c>
      <c r="D58" s="1">
        <v>667.450012</v>
      </c>
      <c r="E58" s="1">
        <v>677.25</v>
      </c>
      <c r="F58" s="1">
        <v>667.778198</v>
      </c>
      <c r="G58" s="1">
        <v>1007871</v>
      </c>
      <c r="H58">
        <f t="shared" si="0"/>
        <v>0.00830308953915543</v>
      </c>
    </row>
    <row r="59" customHeight="1" spans="1:8">
      <c r="A59" s="2">
        <v>45119</v>
      </c>
      <c r="B59" s="1">
        <v>678</v>
      </c>
      <c r="C59" s="1">
        <v>684</v>
      </c>
      <c r="D59" s="1">
        <v>672</v>
      </c>
      <c r="E59" s="1">
        <v>683.150024</v>
      </c>
      <c r="F59" s="1">
        <v>673.595764</v>
      </c>
      <c r="G59" s="1">
        <v>828232</v>
      </c>
      <c r="H59">
        <f t="shared" si="0"/>
        <v>0.00867409483240734</v>
      </c>
    </row>
    <row r="60" customHeight="1" spans="1:8">
      <c r="A60" s="2">
        <v>45120</v>
      </c>
      <c r="B60" s="1">
        <v>683.25</v>
      </c>
      <c r="C60" s="1">
        <v>686.950012</v>
      </c>
      <c r="D60" s="1">
        <v>675.099976</v>
      </c>
      <c r="E60" s="1">
        <v>678.349976</v>
      </c>
      <c r="F60" s="1">
        <v>668.862793</v>
      </c>
      <c r="G60" s="1">
        <v>707954</v>
      </c>
      <c r="H60">
        <f t="shared" si="0"/>
        <v>-0.00705122789155452</v>
      </c>
    </row>
    <row r="61" customHeight="1" spans="1:8">
      <c r="A61" s="2">
        <v>45121</v>
      </c>
      <c r="B61" s="1">
        <v>678.5</v>
      </c>
      <c r="C61" s="1">
        <v>690</v>
      </c>
      <c r="D61" s="1">
        <v>677.25</v>
      </c>
      <c r="E61" s="1">
        <v>688.799988</v>
      </c>
      <c r="F61" s="1">
        <v>679.166687</v>
      </c>
      <c r="G61" s="1">
        <v>554148</v>
      </c>
      <c r="H61">
        <f t="shared" si="0"/>
        <v>0.0152876399673437</v>
      </c>
    </row>
    <row r="62" customHeight="1" spans="1:8">
      <c r="A62" s="2">
        <v>45124</v>
      </c>
      <c r="B62" s="1">
        <v>684.400024</v>
      </c>
      <c r="C62" s="1">
        <v>694.150024</v>
      </c>
      <c r="D62" s="1">
        <v>663.099976</v>
      </c>
      <c r="E62" s="1">
        <v>684.700012</v>
      </c>
      <c r="F62" s="1">
        <v>675.124084</v>
      </c>
      <c r="G62" s="1">
        <v>1636750</v>
      </c>
      <c r="H62">
        <f t="shared" si="0"/>
        <v>-0.00597008425920355</v>
      </c>
    </row>
    <row r="63" customHeight="1" spans="1:8">
      <c r="A63" s="2">
        <v>45125</v>
      </c>
      <c r="B63" s="1">
        <v>684</v>
      </c>
      <c r="C63" s="1">
        <v>691.650024</v>
      </c>
      <c r="D63" s="1">
        <v>673.349976</v>
      </c>
      <c r="E63" s="1">
        <v>681.049988</v>
      </c>
      <c r="F63" s="1">
        <v>671.525085</v>
      </c>
      <c r="G63" s="1">
        <v>665435</v>
      </c>
      <c r="H63">
        <f t="shared" si="0"/>
        <v>-0.00534513019662029</v>
      </c>
    </row>
    <row r="64" customHeight="1" spans="1:8">
      <c r="A64" s="2">
        <v>45126</v>
      </c>
      <c r="B64" s="1">
        <v>680</v>
      </c>
      <c r="C64" s="1">
        <v>690</v>
      </c>
      <c r="D64" s="1">
        <v>670.25</v>
      </c>
      <c r="E64" s="1">
        <v>685.900024</v>
      </c>
      <c r="F64" s="1">
        <v>676.307251</v>
      </c>
      <c r="G64" s="1">
        <v>832127</v>
      </c>
      <c r="H64">
        <f t="shared" si="0"/>
        <v>0.00709611416695071</v>
      </c>
    </row>
    <row r="65" customHeight="1" spans="1:8">
      <c r="A65" s="2">
        <v>45127</v>
      </c>
      <c r="B65" s="1">
        <v>690</v>
      </c>
      <c r="C65" s="1">
        <v>705</v>
      </c>
      <c r="D65" s="1">
        <v>682.599976</v>
      </c>
      <c r="E65" s="1">
        <v>685.700012</v>
      </c>
      <c r="F65" s="1">
        <v>676.110046</v>
      </c>
      <c r="G65" s="1">
        <v>1698375</v>
      </c>
      <c r="H65">
        <f t="shared" si="0"/>
        <v>-0.000291633361736958</v>
      </c>
    </row>
    <row r="66" customHeight="1" spans="1:8">
      <c r="A66" s="2">
        <v>45128</v>
      </c>
      <c r="B66" s="1">
        <v>684.349976</v>
      </c>
      <c r="C66" s="1">
        <v>685.450012</v>
      </c>
      <c r="D66" s="1">
        <v>671.599976</v>
      </c>
      <c r="E66" s="1">
        <v>674.900024</v>
      </c>
      <c r="F66" s="1">
        <v>665.461121</v>
      </c>
      <c r="G66" s="1">
        <v>1377045</v>
      </c>
      <c r="H66">
        <f t="shared" si="0"/>
        <v>-0.0158756373426277</v>
      </c>
    </row>
    <row r="67" customHeight="1" spans="1:8">
      <c r="A67" s="2">
        <v>45131</v>
      </c>
      <c r="B67" s="1">
        <v>678</v>
      </c>
      <c r="C67" s="1">
        <v>687.450012</v>
      </c>
      <c r="D67" s="1">
        <v>666</v>
      </c>
      <c r="E67" s="1">
        <v>680.549988</v>
      </c>
      <c r="F67" s="1">
        <v>671.032104</v>
      </c>
      <c r="G67" s="1">
        <v>905295</v>
      </c>
      <c r="H67">
        <f t="shared" ref="H67:H130" si="1">LN(F67/F66)</f>
        <v>0.00833676544227736</v>
      </c>
    </row>
    <row r="68" customHeight="1" spans="1:8">
      <c r="A68" s="2">
        <v>45132</v>
      </c>
      <c r="B68" s="1">
        <v>685</v>
      </c>
      <c r="C68" s="1">
        <v>687</v>
      </c>
      <c r="D68" s="1">
        <v>674.099976</v>
      </c>
      <c r="E68" s="1">
        <v>679.549988</v>
      </c>
      <c r="F68" s="1">
        <v>670.046021</v>
      </c>
      <c r="G68" s="1">
        <v>1182873</v>
      </c>
      <c r="H68">
        <f t="shared" si="1"/>
        <v>-0.001470582748801</v>
      </c>
    </row>
    <row r="69" customHeight="1" spans="1:8">
      <c r="A69" s="2">
        <v>45133</v>
      </c>
      <c r="B69" s="1">
        <v>680</v>
      </c>
      <c r="C69" s="1">
        <v>687</v>
      </c>
      <c r="D69" s="1">
        <v>677.099976</v>
      </c>
      <c r="E69" s="1">
        <v>678.950012</v>
      </c>
      <c r="F69" s="1">
        <v>669.454468</v>
      </c>
      <c r="G69" s="1">
        <v>504923</v>
      </c>
      <c r="H69">
        <f t="shared" si="1"/>
        <v>-0.000883244229195484</v>
      </c>
    </row>
    <row r="70" customHeight="1" spans="1:8">
      <c r="A70" s="2">
        <v>45134</v>
      </c>
      <c r="B70" s="1">
        <v>682</v>
      </c>
      <c r="C70" s="1">
        <v>683.5</v>
      </c>
      <c r="D70" s="1">
        <v>670.5</v>
      </c>
      <c r="E70" s="1">
        <v>675.049988</v>
      </c>
      <c r="F70" s="1">
        <v>665.609009</v>
      </c>
      <c r="G70" s="1">
        <v>561343</v>
      </c>
      <c r="H70">
        <f t="shared" si="1"/>
        <v>-0.00576072928495161</v>
      </c>
    </row>
    <row r="71" customHeight="1" spans="1:8">
      <c r="A71" s="2">
        <v>45135</v>
      </c>
      <c r="B71" s="1">
        <v>675</v>
      </c>
      <c r="C71" s="1">
        <v>690.950012</v>
      </c>
      <c r="D71" s="1">
        <v>671.450012</v>
      </c>
      <c r="E71" s="1">
        <v>689.75</v>
      </c>
      <c r="F71" s="1">
        <v>680.103394</v>
      </c>
      <c r="G71" s="1">
        <v>1040732</v>
      </c>
      <c r="H71">
        <f t="shared" si="1"/>
        <v>0.0215424120400734</v>
      </c>
    </row>
    <row r="72" customHeight="1" spans="1:8">
      <c r="A72" s="2">
        <v>45138</v>
      </c>
      <c r="B72" s="1">
        <v>689</v>
      </c>
      <c r="C72" s="1">
        <v>698.799988</v>
      </c>
      <c r="D72" s="1">
        <v>684.549988</v>
      </c>
      <c r="E72" s="1">
        <v>694.700012</v>
      </c>
      <c r="F72" s="1">
        <v>684.984131</v>
      </c>
      <c r="G72" s="1">
        <v>1015449</v>
      </c>
      <c r="H72">
        <f t="shared" si="1"/>
        <v>0.00715083495879931</v>
      </c>
    </row>
    <row r="73" customHeight="1" spans="1:8">
      <c r="A73" s="2">
        <v>45139</v>
      </c>
      <c r="B73" s="1">
        <v>698.75</v>
      </c>
      <c r="C73" s="1">
        <v>704.900024</v>
      </c>
      <c r="D73" s="1">
        <v>690.650024</v>
      </c>
      <c r="E73" s="1">
        <v>693.549988</v>
      </c>
      <c r="F73" s="1">
        <v>683.85022</v>
      </c>
      <c r="G73" s="1">
        <v>1289474</v>
      </c>
      <c r="H73">
        <f t="shared" si="1"/>
        <v>-0.00165675453503671</v>
      </c>
    </row>
    <row r="74" customHeight="1" spans="1:8">
      <c r="A74" s="2">
        <v>45140</v>
      </c>
      <c r="B74" s="1">
        <v>693.599976</v>
      </c>
      <c r="C74" s="1">
        <v>696.900024</v>
      </c>
      <c r="D74" s="1">
        <v>674</v>
      </c>
      <c r="E74" s="1">
        <v>679.400024</v>
      </c>
      <c r="F74" s="1">
        <v>669.898132</v>
      </c>
      <c r="G74" s="1">
        <v>1130856</v>
      </c>
      <c r="H74">
        <f t="shared" si="1"/>
        <v>-0.0206132580010431</v>
      </c>
    </row>
    <row r="75" customHeight="1" spans="1:8">
      <c r="A75" s="2">
        <v>45141</v>
      </c>
      <c r="B75" s="1">
        <v>673.5</v>
      </c>
      <c r="C75" s="1">
        <v>691</v>
      </c>
      <c r="D75" s="1">
        <v>673.5</v>
      </c>
      <c r="E75" s="1">
        <v>688.950012</v>
      </c>
      <c r="F75" s="1">
        <v>679.314575</v>
      </c>
      <c r="G75" s="1">
        <v>626316</v>
      </c>
      <c r="H75">
        <f t="shared" si="1"/>
        <v>0.0139586528431354</v>
      </c>
    </row>
    <row r="76" customHeight="1" spans="1:8">
      <c r="A76" s="2">
        <v>45142</v>
      </c>
      <c r="B76" s="1">
        <v>694</v>
      </c>
      <c r="C76" s="1">
        <v>697</v>
      </c>
      <c r="D76" s="1">
        <v>687.25</v>
      </c>
      <c r="E76" s="1">
        <v>695.150024</v>
      </c>
      <c r="F76" s="1">
        <v>685.427917</v>
      </c>
      <c r="G76" s="1">
        <v>468756</v>
      </c>
      <c r="H76">
        <f t="shared" si="1"/>
        <v>0.00895902769347123</v>
      </c>
    </row>
    <row r="77" customHeight="1" spans="1:8">
      <c r="A77" s="2">
        <v>45145</v>
      </c>
      <c r="B77" s="1">
        <v>691.549988</v>
      </c>
      <c r="C77" s="1">
        <v>700</v>
      </c>
      <c r="D77" s="1">
        <v>685.549988</v>
      </c>
      <c r="E77" s="1">
        <v>699</v>
      </c>
      <c r="F77" s="1">
        <v>689.22406</v>
      </c>
      <c r="G77" s="1">
        <v>565425</v>
      </c>
      <c r="H77">
        <f t="shared" si="1"/>
        <v>0.00552307451401146</v>
      </c>
    </row>
    <row r="78" customHeight="1" spans="1:8">
      <c r="A78" s="2">
        <v>45146</v>
      </c>
      <c r="B78" s="1">
        <v>702</v>
      </c>
      <c r="C78" s="1">
        <v>713</v>
      </c>
      <c r="D78" s="1">
        <v>695.700012</v>
      </c>
      <c r="E78" s="1">
        <v>710.650024</v>
      </c>
      <c r="F78" s="1">
        <v>700.711182</v>
      </c>
      <c r="G78" s="1">
        <v>1433476</v>
      </c>
      <c r="H78">
        <f t="shared" si="1"/>
        <v>0.0165293794914822</v>
      </c>
    </row>
    <row r="79" customHeight="1" spans="1:8">
      <c r="A79" s="2">
        <v>45147</v>
      </c>
      <c r="B79" s="1">
        <v>714.450012</v>
      </c>
      <c r="C79" s="1">
        <v>714.450012</v>
      </c>
      <c r="D79" s="1">
        <v>697.75</v>
      </c>
      <c r="E79" s="1">
        <v>709.349976</v>
      </c>
      <c r="F79" s="1">
        <v>699.429199</v>
      </c>
      <c r="G79" s="1">
        <v>1200579</v>
      </c>
      <c r="H79">
        <f t="shared" si="1"/>
        <v>-0.00183122117702427</v>
      </c>
    </row>
    <row r="80" customHeight="1" spans="1:8">
      <c r="A80" s="2">
        <v>45148</v>
      </c>
      <c r="B80" s="1">
        <v>707</v>
      </c>
      <c r="C80" s="1">
        <v>709.599976</v>
      </c>
      <c r="D80" s="1">
        <v>691.650024</v>
      </c>
      <c r="E80" s="1">
        <v>696.549988</v>
      </c>
      <c r="F80" s="1">
        <v>686.80835</v>
      </c>
      <c r="G80" s="1">
        <v>742235</v>
      </c>
      <c r="H80">
        <f t="shared" si="1"/>
        <v>-0.018209285616673</v>
      </c>
    </row>
    <row r="81" customHeight="1" spans="1:8">
      <c r="A81" s="2">
        <v>45149</v>
      </c>
      <c r="B81" s="1">
        <v>685</v>
      </c>
      <c r="C81" s="1">
        <v>687.349976</v>
      </c>
      <c r="D81" s="1">
        <v>669</v>
      </c>
      <c r="E81" s="1">
        <v>677.950012</v>
      </c>
      <c r="F81" s="1">
        <v>668.468445</v>
      </c>
      <c r="G81" s="1">
        <v>1982467</v>
      </c>
      <c r="H81">
        <f t="shared" si="1"/>
        <v>-0.0270660940475247</v>
      </c>
    </row>
    <row r="82" customHeight="1" spans="1:8">
      <c r="A82" s="2">
        <v>45152</v>
      </c>
      <c r="B82" s="1">
        <v>665</v>
      </c>
      <c r="C82" s="1">
        <v>669.950012</v>
      </c>
      <c r="D82" s="1">
        <v>645.900024</v>
      </c>
      <c r="E82" s="1">
        <v>665.049988</v>
      </c>
      <c r="F82" s="1">
        <v>655.74884</v>
      </c>
      <c r="G82" s="1">
        <v>2043555</v>
      </c>
      <c r="H82">
        <f t="shared" si="1"/>
        <v>-0.0192113429567338</v>
      </c>
    </row>
    <row r="83" customHeight="1" spans="1:8">
      <c r="A83" s="2">
        <v>45154</v>
      </c>
      <c r="B83" s="1">
        <v>665.099976</v>
      </c>
      <c r="C83" s="1">
        <v>665.650024</v>
      </c>
      <c r="D83" s="1">
        <v>654.150024</v>
      </c>
      <c r="E83" s="1">
        <v>658</v>
      </c>
      <c r="F83" s="1">
        <v>648.797424</v>
      </c>
      <c r="G83" s="1">
        <v>1110423</v>
      </c>
      <c r="H83">
        <f t="shared" si="1"/>
        <v>-0.0106573173921705</v>
      </c>
    </row>
    <row r="84" customHeight="1" spans="1:8">
      <c r="A84" s="2">
        <v>45155</v>
      </c>
      <c r="B84" s="1">
        <v>658</v>
      </c>
      <c r="C84" s="1">
        <v>665.950012</v>
      </c>
      <c r="D84" s="1">
        <v>652</v>
      </c>
      <c r="E84" s="1">
        <v>661.049988</v>
      </c>
      <c r="F84" s="1">
        <v>651.804749</v>
      </c>
      <c r="G84" s="1">
        <v>1117217</v>
      </c>
      <c r="H84">
        <f t="shared" si="1"/>
        <v>0.00462451996779632</v>
      </c>
    </row>
    <row r="85" customHeight="1" spans="1:8">
      <c r="A85" s="2">
        <v>45156</v>
      </c>
      <c r="B85" s="1">
        <v>658.950012</v>
      </c>
      <c r="C85" s="1">
        <v>663.400024</v>
      </c>
      <c r="D85" s="1">
        <v>652</v>
      </c>
      <c r="E85" s="1">
        <v>654.75</v>
      </c>
      <c r="F85" s="1">
        <v>647.552063</v>
      </c>
      <c r="G85" s="1">
        <v>1328417</v>
      </c>
      <c r="H85">
        <f t="shared" si="1"/>
        <v>-0.00654585583531668</v>
      </c>
    </row>
    <row r="86" customHeight="1" spans="1:8">
      <c r="A86" s="2">
        <v>45159</v>
      </c>
      <c r="B86" s="1">
        <v>654.700012</v>
      </c>
      <c r="C86" s="1">
        <v>661</v>
      </c>
      <c r="D86" s="1">
        <v>653</v>
      </c>
      <c r="E86" s="1">
        <v>657.900024</v>
      </c>
      <c r="F86" s="1">
        <v>650.667419</v>
      </c>
      <c r="G86" s="1">
        <v>1406612</v>
      </c>
      <c r="H86">
        <f t="shared" si="1"/>
        <v>0.00479943803536416</v>
      </c>
    </row>
    <row r="87" customHeight="1" spans="1:8">
      <c r="A87" s="2">
        <v>45160</v>
      </c>
      <c r="B87" s="1">
        <v>659.549988</v>
      </c>
      <c r="C87" s="1">
        <v>664.099976</v>
      </c>
      <c r="D87" s="1">
        <v>655.150024</v>
      </c>
      <c r="E87" s="1">
        <v>662.5</v>
      </c>
      <c r="F87" s="1">
        <v>655.216797</v>
      </c>
      <c r="G87" s="1">
        <v>608286</v>
      </c>
      <c r="H87">
        <f t="shared" si="1"/>
        <v>0.00696753410287854</v>
      </c>
    </row>
    <row r="88" customHeight="1" spans="1:8">
      <c r="A88" s="2">
        <v>45161</v>
      </c>
      <c r="B88" s="1">
        <v>663</v>
      </c>
      <c r="C88" s="1">
        <v>672.900024</v>
      </c>
      <c r="D88" s="1">
        <v>656.900024</v>
      </c>
      <c r="E88" s="1">
        <v>660.700012</v>
      </c>
      <c r="F88" s="1">
        <v>653.436584</v>
      </c>
      <c r="G88" s="1">
        <v>836022</v>
      </c>
      <c r="H88">
        <f t="shared" si="1"/>
        <v>-0.0027206808524802</v>
      </c>
    </row>
    <row r="89" customHeight="1" spans="1:8">
      <c r="A89" s="2">
        <v>45162</v>
      </c>
      <c r="B89" s="1">
        <v>664</v>
      </c>
      <c r="C89" s="1">
        <v>667.700012</v>
      </c>
      <c r="D89" s="1">
        <v>660.150024</v>
      </c>
      <c r="E89" s="1">
        <v>665.099976</v>
      </c>
      <c r="F89" s="1">
        <v>657.788208</v>
      </c>
      <c r="G89" s="1">
        <v>304652</v>
      </c>
      <c r="H89">
        <f t="shared" si="1"/>
        <v>0.00663751936821392</v>
      </c>
    </row>
    <row r="90" customHeight="1" spans="1:8">
      <c r="A90" s="2">
        <v>45163</v>
      </c>
      <c r="B90" s="1">
        <v>664</v>
      </c>
      <c r="C90" s="1">
        <v>664.5</v>
      </c>
      <c r="D90" s="1">
        <v>654</v>
      </c>
      <c r="E90" s="1">
        <v>663.299988</v>
      </c>
      <c r="F90" s="1">
        <v>656.008057</v>
      </c>
      <c r="G90" s="1">
        <v>685050</v>
      </c>
      <c r="H90">
        <f t="shared" si="1"/>
        <v>-0.0027099362920109</v>
      </c>
    </row>
    <row r="91" customHeight="1" spans="1:8">
      <c r="A91" s="2">
        <v>45166</v>
      </c>
      <c r="B91" s="1">
        <v>664</v>
      </c>
      <c r="C91" s="1">
        <v>666.900024</v>
      </c>
      <c r="D91" s="1">
        <v>653.799988</v>
      </c>
      <c r="E91" s="1">
        <v>664.099976</v>
      </c>
      <c r="F91" s="1">
        <v>656.799255</v>
      </c>
      <c r="G91" s="1">
        <v>1203345</v>
      </c>
      <c r="H91">
        <f t="shared" si="1"/>
        <v>0.00120535296925999</v>
      </c>
    </row>
    <row r="92" customHeight="1" spans="1:8">
      <c r="A92" s="2">
        <v>45167</v>
      </c>
      <c r="B92" s="1">
        <v>665.849976</v>
      </c>
      <c r="C92" s="1">
        <v>671.450012</v>
      </c>
      <c r="D92" s="1">
        <v>658.549988</v>
      </c>
      <c r="E92" s="1">
        <v>669.950012</v>
      </c>
      <c r="F92" s="1">
        <v>662.584961</v>
      </c>
      <c r="G92" s="1">
        <v>433534</v>
      </c>
      <c r="H92">
        <f t="shared" si="1"/>
        <v>0.00877036880669134</v>
      </c>
    </row>
    <row r="93" customHeight="1" spans="1:8">
      <c r="A93" s="2">
        <v>45168</v>
      </c>
      <c r="B93" s="1">
        <v>675</v>
      </c>
      <c r="C93" s="1">
        <v>686.150024</v>
      </c>
      <c r="D93" s="1">
        <v>668.5</v>
      </c>
      <c r="E93" s="1">
        <v>684.299988</v>
      </c>
      <c r="F93" s="1">
        <v>676.777161</v>
      </c>
      <c r="G93" s="1">
        <v>706966</v>
      </c>
      <c r="H93">
        <f t="shared" si="1"/>
        <v>0.0211932694984308</v>
      </c>
    </row>
    <row r="94" customHeight="1" spans="1:8">
      <c r="A94" s="2">
        <v>45169</v>
      </c>
      <c r="B94" s="1">
        <v>691</v>
      </c>
      <c r="C94" s="1">
        <v>691</v>
      </c>
      <c r="D94" s="1">
        <v>670.400024</v>
      </c>
      <c r="E94" s="1">
        <v>672.400024</v>
      </c>
      <c r="F94" s="1">
        <v>665.008057</v>
      </c>
      <c r="G94" s="1">
        <v>1312643</v>
      </c>
      <c r="H94">
        <f t="shared" si="1"/>
        <v>-0.0175429057833109</v>
      </c>
    </row>
    <row r="95" customHeight="1" spans="1:8">
      <c r="A95" s="2">
        <v>45170</v>
      </c>
      <c r="B95" s="1">
        <v>672.400024</v>
      </c>
      <c r="C95" s="1">
        <v>691.049988</v>
      </c>
      <c r="D95" s="1">
        <v>672.400024</v>
      </c>
      <c r="E95" s="1">
        <v>687</v>
      </c>
      <c r="F95" s="1">
        <v>679.44751</v>
      </c>
      <c r="G95" s="1">
        <v>971508</v>
      </c>
      <c r="H95">
        <f t="shared" si="1"/>
        <v>0.0214808262590343</v>
      </c>
    </row>
    <row r="96" customHeight="1" spans="1:8">
      <c r="A96" s="2">
        <v>45173</v>
      </c>
      <c r="B96" s="1">
        <v>687.950012</v>
      </c>
      <c r="C96" s="1">
        <v>695.950012</v>
      </c>
      <c r="D96" s="1">
        <v>679.299988</v>
      </c>
      <c r="E96" s="1">
        <v>681.950012</v>
      </c>
      <c r="F96" s="1">
        <v>674.453064</v>
      </c>
      <c r="G96" s="1">
        <v>1051153</v>
      </c>
      <c r="H96">
        <f t="shared" si="1"/>
        <v>-0.00737789576466576</v>
      </c>
    </row>
    <row r="97" customHeight="1" spans="1:8">
      <c r="A97" s="2">
        <v>45174</v>
      </c>
      <c r="B97" s="1">
        <v>680</v>
      </c>
      <c r="C97" s="1">
        <v>689.349976</v>
      </c>
      <c r="D97" s="1">
        <v>675.049988</v>
      </c>
      <c r="E97" s="1">
        <v>686.25</v>
      </c>
      <c r="F97" s="1">
        <v>678.70575</v>
      </c>
      <c r="G97" s="1">
        <v>769275</v>
      </c>
      <c r="H97">
        <f t="shared" si="1"/>
        <v>0.00628558888649865</v>
      </c>
    </row>
    <row r="98" customHeight="1" spans="1:8">
      <c r="A98" s="2">
        <v>45175</v>
      </c>
      <c r="B98" s="1">
        <v>686.25</v>
      </c>
      <c r="C98" s="1">
        <v>705</v>
      </c>
      <c r="D98" s="1">
        <v>681</v>
      </c>
      <c r="E98" s="1">
        <v>698.5</v>
      </c>
      <c r="F98" s="1">
        <v>690.821106</v>
      </c>
      <c r="G98" s="1">
        <v>1019097</v>
      </c>
      <c r="H98">
        <f t="shared" si="1"/>
        <v>0.0176932230350411</v>
      </c>
    </row>
    <row r="99" customHeight="1" spans="1:8">
      <c r="A99" s="2">
        <v>45176</v>
      </c>
      <c r="B99" s="1">
        <v>692</v>
      </c>
      <c r="C99" s="1">
        <v>703</v>
      </c>
      <c r="D99" s="1">
        <v>688</v>
      </c>
      <c r="E99" s="1">
        <v>690.950012</v>
      </c>
      <c r="F99" s="1">
        <v>683.354065</v>
      </c>
      <c r="G99" s="1">
        <v>581325</v>
      </c>
      <c r="H99">
        <f t="shared" si="1"/>
        <v>-0.0108677767593249</v>
      </c>
    </row>
    <row r="100" customHeight="1" spans="1:8">
      <c r="A100" s="2">
        <v>45177</v>
      </c>
      <c r="B100" s="1">
        <v>692</v>
      </c>
      <c r="C100" s="1">
        <v>719.349976</v>
      </c>
      <c r="D100" s="1">
        <v>688.549988</v>
      </c>
      <c r="E100" s="1">
        <v>708.900024</v>
      </c>
      <c r="F100" s="1">
        <v>701.106812</v>
      </c>
      <c r="G100" s="1">
        <v>2697140</v>
      </c>
      <c r="H100">
        <f t="shared" si="1"/>
        <v>0.0256471242975243</v>
      </c>
    </row>
    <row r="101" customHeight="1" spans="1:8">
      <c r="A101" s="2">
        <v>45180</v>
      </c>
      <c r="B101" s="1">
        <v>716</v>
      </c>
      <c r="C101" s="1">
        <v>747.700012</v>
      </c>
      <c r="D101" s="1">
        <v>716</v>
      </c>
      <c r="E101" s="1">
        <v>733.599976</v>
      </c>
      <c r="F101" s="1">
        <v>725.535156</v>
      </c>
      <c r="G101" s="1">
        <v>4258948</v>
      </c>
      <c r="H101">
        <f t="shared" si="1"/>
        <v>0.0342492824396081</v>
      </c>
    </row>
    <row r="102" customHeight="1" spans="1:8">
      <c r="A102" s="2">
        <v>45181</v>
      </c>
      <c r="B102" s="1">
        <v>739</v>
      </c>
      <c r="C102" s="1">
        <v>739</v>
      </c>
      <c r="D102" s="1">
        <v>697.5</v>
      </c>
      <c r="E102" s="1">
        <v>699.5</v>
      </c>
      <c r="F102" s="1">
        <v>691.810059</v>
      </c>
      <c r="G102" s="1">
        <v>1524072</v>
      </c>
      <c r="H102">
        <f t="shared" si="1"/>
        <v>-0.0475980920387141</v>
      </c>
    </row>
    <row r="103" customHeight="1" spans="1:8">
      <c r="A103" s="2">
        <v>45182</v>
      </c>
      <c r="B103" s="1">
        <v>697.5</v>
      </c>
      <c r="C103" s="1">
        <v>704</v>
      </c>
      <c r="D103" s="1">
        <v>686.25</v>
      </c>
      <c r="E103" s="1">
        <v>699.099976</v>
      </c>
      <c r="F103" s="1">
        <v>691.414429</v>
      </c>
      <c r="G103" s="1">
        <v>1709391</v>
      </c>
      <c r="H103">
        <f t="shared" si="1"/>
        <v>-0.000572040206373941</v>
      </c>
    </row>
    <row r="104" customHeight="1" spans="1:8">
      <c r="A104" s="2">
        <v>45183</v>
      </c>
      <c r="B104" s="1">
        <v>715.75</v>
      </c>
      <c r="C104" s="1">
        <v>725</v>
      </c>
      <c r="D104" s="1">
        <v>708.049988</v>
      </c>
      <c r="E104" s="1">
        <v>722.849976</v>
      </c>
      <c r="F104" s="1">
        <v>714.903381</v>
      </c>
      <c r="G104" s="1">
        <v>2836228</v>
      </c>
      <c r="H104">
        <f t="shared" si="1"/>
        <v>0.0334080055738367</v>
      </c>
    </row>
    <row r="105" customHeight="1" spans="1:8">
      <c r="A105" s="2">
        <v>45184</v>
      </c>
      <c r="B105" s="1">
        <v>723</v>
      </c>
      <c r="C105" s="1">
        <v>725</v>
      </c>
      <c r="D105" s="1">
        <v>714.650024</v>
      </c>
      <c r="E105" s="1">
        <v>717.349976</v>
      </c>
      <c r="F105" s="1">
        <v>709.463867</v>
      </c>
      <c r="G105" s="1">
        <v>976388</v>
      </c>
      <c r="H105">
        <f t="shared" si="1"/>
        <v>-0.0076378342048156</v>
      </c>
    </row>
    <row r="106" customHeight="1" spans="1:8">
      <c r="A106" s="2">
        <v>45187</v>
      </c>
      <c r="B106" s="1">
        <v>717.349976</v>
      </c>
      <c r="C106" s="1">
        <v>738</v>
      </c>
      <c r="D106" s="1">
        <v>706.450012</v>
      </c>
      <c r="E106" s="1">
        <v>735.650024</v>
      </c>
      <c r="F106" s="1">
        <v>729.596863</v>
      </c>
      <c r="G106" s="1">
        <v>3050555</v>
      </c>
      <c r="H106">
        <f t="shared" si="1"/>
        <v>0.0279825712450691</v>
      </c>
    </row>
    <row r="107" customHeight="1" spans="1:8">
      <c r="A107" s="2">
        <v>45189</v>
      </c>
      <c r="B107" s="1">
        <v>732.900024</v>
      </c>
      <c r="C107" s="1">
        <v>745.799988</v>
      </c>
      <c r="D107" s="1">
        <v>724.349976</v>
      </c>
      <c r="E107" s="1">
        <v>742.200012</v>
      </c>
      <c r="F107" s="1">
        <v>736.092957</v>
      </c>
      <c r="G107" s="1">
        <v>2037458</v>
      </c>
      <c r="H107">
        <f t="shared" si="1"/>
        <v>0.00886427189075733</v>
      </c>
    </row>
    <row r="108" customHeight="1" spans="1:8">
      <c r="A108" s="2">
        <v>45190</v>
      </c>
      <c r="B108" s="1">
        <v>740.950012</v>
      </c>
      <c r="C108" s="1">
        <v>746</v>
      </c>
      <c r="D108" s="1">
        <v>728.900024</v>
      </c>
      <c r="E108" s="1">
        <v>740.349976</v>
      </c>
      <c r="F108" s="1">
        <v>734.258179</v>
      </c>
      <c r="G108" s="1">
        <v>1413616</v>
      </c>
      <c r="H108">
        <f t="shared" si="1"/>
        <v>-0.00249570175097309</v>
      </c>
    </row>
    <row r="109" customHeight="1" spans="1:8">
      <c r="A109" s="2">
        <v>45191</v>
      </c>
      <c r="B109" s="1">
        <v>738</v>
      </c>
      <c r="C109" s="1">
        <v>742.200012</v>
      </c>
      <c r="D109" s="1">
        <v>726</v>
      </c>
      <c r="E109" s="1">
        <v>735</v>
      </c>
      <c r="F109" s="1">
        <v>728.952148</v>
      </c>
      <c r="G109" s="1">
        <v>1312782</v>
      </c>
      <c r="H109">
        <f t="shared" si="1"/>
        <v>-0.00725262002378151</v>
      </c>
    </row>
    <row r="110" customHeight="1" spans="1:8">
      <c r="A110" s="2">
        <v>45194</v>
      </c>
      <c r="B110" s="1">
        <v>728.150024</v>
      </c>
      <c r="C110" s="1">
        <v>735.849976</v>
      </c>
      <c r="D110" s="1">
        <v>719.299988</v>
      </c>
      <c r="E110" s="1">
        <v>730.099976</v>
      </c>
      <c r="F110" s="1">
        <v>724.092529</v>
      </c>
      <c r="G110" s="1">
        <v>1517999</v>
      </c>
      <c r="H110">
        <f t="shared" si="1"/>
        <v>-0.00668890254479068</v>
      </c>
    </row>
    <row r="111" customHeight="1" spans="1:8">
      <c r="A111" s="2">
        <v>45195</v>
      </c>
      <c r="B111" s="1">
        <v>726</v>
      </c>
      <c r="C111" s="1">
        <v>735.849976</v>
      </c>
      <c r="D111" s="1">
        <v>722.900024</v>
      </c>
      <c r="E111" s="1">
        <v>731.549988</v>
      </c>
      <c r="F111" s="1">
        <v>725.530579</v>
      </c>
      <c r="G111" s="1">
        <v>923602</v>
      </c>
      <c r="H111">
        <f t="shared" si="1"/>
        <v>0.00198403359299507</v>
      </c>
    </row>
    <row r="112" customHeight="1" spans="1:8">
      <c r="A112" s="2">
        <v>45196</v>
      </c>
      <c r="B112" s="1">
        <v>730</v>
      </c>
      <c r="C112" s="1">
        <v>733.75</v>
      </c>
      <c r="D112" s="1">
        <v>721.549988</v>
      </c>
      <c r="E112" s="1">
        <v>723.5</v>
      </c>
      <c r="F112" s="1">
        <v>717.546814</v>
      </c>
      <c r="G112" s="1">
        <v>1156256</v>
      </c>
      <c r="H112">
        <f t="shared" si="1"/>
        <v>-0.011065028800477</v>
      </c>
    </row>
    <row r="113" customHeight="1" spans="1:8">
      <c r="A113" s="2">
        <v>45197</v>
      </c>
      <c r="B113" s="1">
        <v>722</v>
      </c>
      <c r="C113" s="1">
        <v>726.549988</v>
      </c>
      <c r="D113" s="1">
        <v>707.849976</v>
      </c>
      <c r="E113" s="1">
        <v>710.200012</v>
      </c>
      <c r="F113" s="1">
        <v>704.356262</v>
      </c>
      <c r="G113" s="1">
        <v>1088548</v>
      </c>
      <c r="H113">
        <f t="shared" si="1"/>
        <v>-0.018553909365197</v>
      </c>
    </row>
    <row r="114" customHeight="1" spans="1:8">
      <c r="A114" s="2">
        <v>45198</v>
      </c>
      <c r="B114" s="1">
        <v>709.900024</v>
      </c>
      <c r="C114" s="1">
        <v>718</v>
      </c>
      <c r="D114" s="1">
        <v>707</v>
      </c>
      <c r="E114" s="1">
        <v>716.200012</v>
      </c>
      <c r="F114" s="1">
        <v>710.306885</v>
      </c>
      <c r="G114" s="1">
        <v>1702263</v>
      </c>
      <c r="H114">
        <f t="shared" si="1"/>
        <v>0.00841282691103094</v>
      </c>
    </row>
    <row r="115" customHeight="1" spans="1:8">
      <c r="A115" s="2">
        <v>45202</v>
      </c>
      <c r="B115" s="1">
        <v>718.150024</v>
      </c>
      <c r="C115" s="1">
        <v>719.650024</v>
      </c>
      <c r="D115" s="1">
        <v>707.549988</v>
      </c>
      <c r="E115" s="1">
        <v>713.200012</v>
      </c>
      <c r="F115" s="1">
        <v>707.331543</v>
      </c>
      <c r="G115" s="1">
        <v>781987</v>
      </c>
      <c r="H115">
        <f t="shared" si="1"/>
        <v>-0.00419760964433221</v>
      </c>
    </row>
    <row r="116" customHeight="1" spans="1:8">
      <c r="A116" s="2">
        <v>45203</v>
      </c>
      <c r="B116" s="1">
        <v>713.200012</v>
      </c>
      <c r="C116" s="1">
        <v>718.150024</v>
      </c>
      <c r="D116" s="1">
        <v>698.549988</v>
      </c>
      <c r="E116" s="1">
        <v>712.900024</v>
      </c>
      <c r="F116" s="1">
        <v>707.034058</v>
      </c>
      <c r="G116" s="1">
        <v>543728</v>
      </c>
      <c r="H116">
        <f t="shared" si="1"/>
        <v>-0.000420662103456887</v>
      </c>
    </row>
    <row r="117" customHeight="1" spans="1:8">
      <c r="A117" s="2">
        <v>45204</v>
      </c>
      <c r="B117" s="1">
        <v>712.900024</v>
      </c>
      <c r="C117" s="1">
        <v>725.700012</v>
      </c>
      <c r="D117" s="1">
        <v>707.75</v>
      </c>
      <c r="E117" s="1">
        <v>709.400024</v>
      </c>
      <c r="F117" s="1">
        <v>703.562805</v>
      </c>
      <c r="G117" s="1">
        <v>805424</v>
      </c>
      <c r="H117">
        <f t="shared" si="1"/>
        <v>-0.00492168967345701</v>
      </c>
    </row>
    <row r="118" customHeight="1" spans="1:8">
      <c r="A118" s="2">
        <v>45205</v>
      </c>
      <c r="B118" s="1">
        <v>713.200012</v>
      </c>
      <c r="C118" s="1">
        <v>717.099976</v>
      </c>
      <c r="D118" s="1">
        <v>708.549988</v>
      </c>
      <c r="E118" s="1">
        <v>715.299988</v>
      </c>
      <c r="F118" s="1">
        <v>709.414246</v>
      </c>
      <c r="G118" s="1">
        <v>445913</v>
      </c>
      <c r="H118">
        <f t="shared" si="1"/>
        <v>0.00828247627415061</v>
      </c>
    </row>
    <row r="119" customHeight="1" spans="1:8">
      <c r="A119" s="2">
        <v>45208</v>
      </c>
      <c r="B119" s="1">
        <v>704.299988</v>
      </c>
      <c r="C119" s="1">
        <v>713</v>
      </c>
      <c r="D119" s="1">
        <v>699.349976</v>
      </c>
      <c r="E119" s="1">
        <v>709.799988</v>
      </c>
      <c r="F119" s="1">
        <v>703.959534</v>
      </c>
      <c r="G119" s="1">
        <v>694946</v>
      </c>
      <c r="H119">
        <f t="shared" si="1"/>
        <v>-0.00771874950475786</v>
      </c>
    </row>
    <row r="120" customHeight="1" spans="1:8">
      <c r="A120" s="2">
        <v>45209</v>
      </c>
      <c r="B120" s="1">
        <v>715.200012</v>
      </c>
      <c r="C120" s="1">
        <v>717.599976</v>
      </c>
      <c r="D120" s="1">
        <v>703.849976</v>
      </c>
      <c r="E120" s="1">
        <v>704.799988</v>
      </c>
      <c r="F120" s="1">
        <v>699.000671</v>
      </c>
      <c r="G120" s="1">
        <v>656117</v>
      </c>
      <c r="H120">
        <f t="shared" si="1"/>
        <v>-0.00706917221623599</v>
      </c>
    </row>
    <row r="121" customHeight="1" spans="1:8">
      <c r="A121" s="2">
        <v>45210</v>
      </c>
      <c r="B121" s="1">
        <v>706</v>
      </c>
      <c r="C121" s="1">
        <v>708.700012</v>
      </c>
      <c r="D121" s="1">
        <v>696.049988</v>
      </c>
      <c r="E121" s="1">
        <v>698.450012</v>
      </c>
      <c r="F121" s="1">
        <v>692.702942</v>
      </c>
      <c r="G121" s="1">
        <v>474477</v>
      </c>
      <c r="H121">
        <f t="shared" si="1"/>
        <v>-0.0090504500077468</v>
      </c>
    </row>
    <row r="122" customHeight="1" spans="1:8">
      <c r="A122" s="2">
        <v>45211</v>
      </c>
      <c r="B122" s="1">
        <v>701</v>
      </c>
      <c r="C122" s="1">
        <v>704.049988</v>
      </c>
      <c r="D122" s="1">
        <v>695.349976</v>
      </c>
      <c r="E122" s="1">
        <v>701.049988</v>
      </c>
      <c r="F122" s="1">
        <v>695.281494</v>
      </c>
      <c r="G122" s="1">
        <v>1786426</v>
      </c>
      <c r="H122">
        <f t="shared" si="1"/>
        <v>0.00371553873311229</v>
      </c>
    </row>
    <row r="123" customHeight="1" spans="1:8">
      <c r="A123" s="2">
        <v>45212</v>
      </c>
      <c r="B123" s="1">
        <v>702.099976</v>
      </c>
      <c r="C123" s="1">
        <v>715.400024</v>
      </c>
      <c r="D123" s="1">
        <v>695.950012</v>
      </c>
      <c r="E123" s="1">
        <v>713.150024</v>
      </c>
      <c r="F123" s="1">
        <v>707.282043</v>
      </c>
      <c r="G123" s="1">
        <v>1154348</v>
      </c>
      <c r="H123">
        <f t="shared" si="1"/>
        <v>0.017112724722596</v>
      </c>
    </row>
    <row r="124" customHeight="1" spans="1:8">
      <c r="A124" s="2">
        <v>45215</v>
      </c>
      <c r="B124" s="1">
        <v>715.599976</v>
      </c>
      <c r="C124" s="1">
        <v>718.299988</v>
      </c>
      <c r="D124" s="1">
        <v>705.450012</v>
      </c>
      <c r="E124" s="1">
        <v>716.599976</v>
      </c>
      <c r="F124" s="1">
        <v>710.703552</v>
      </c>
      <c r="G124" s="1">
        <v>1370256</v>
      </c>
      <c r="H124">
        <f t="shared" si="1"/>
        <v>0.00482588208567832</v>
      </c>
    </row>
    <row r="125" customHeight="1" spans="1:8">
      <c r="A125" s="2">
        <v>45216</v>
      </c>
      <c r="B125" s="1">
        <v>720</v>
      </c>
      <c r="C125" s="1">
        <v>723.299988</v>
      </c>
      <c r="D125" s="1">
        <v>717.049988</v>
      </c>
      <c r="E125" s="1">
        <v>722.5</v>
      </c>
      <c r="F125" s="1">
        <v>716.555054</v>
      </c>
      <c r="G125" s="1">
        <v>802524</v>
      </c>
      <c r="H125">
        <f t="shared" si="1"/>
        <v>0.00819968401066719</v>
      </c>
    </row>
    <row r="126" customHeight="1" spans="1:8">
      <c r="A126" s="2">
        <v>45217</v>
      </c>
      <c r="B126" s="1">
        <v>722.5</v>
      </c>
      <c r="C126" s="1">
        <v>724.700012</v>
      </c>
      <c r="D126" s="1">
        <v>712.349976</v>
      </c>
      <c r="E126" s="1">
        <v>719.349976</v>
      </c>
      <c r="F126" s="1">
        <v>713.430969</v>
      </c>
      <c r="G126" s="1">
        <v>1200250</v>
      </c>
      <c r="H126">
        <f t="shared" si="1"/>
        <v>-0.00436939930891426</v>
      </c>
    </row>
    <row r="127" customHeight="1" spans="1:8">
      <c r="A127" s="2">
        <v>45218</v>
      </c>
      <c r="B127" s="1">
        <v>713.799988</v>
      </c>
      <c r="C127" s="1">
        <v>714.950012</v>
      </c>
      <c r="D127" s="1">
        <v>706.349976</v>
      </c>
      <c r="E127" s="1">
        <v>713.450012</v>
      </c>
      <c r="F127" s="1">
        <v>707.579529</v>
      </c>
      <c r="G127" s="1">
        <v>1651315</v>
      </c>
      <c r="H127">
        <f t="shared" si="1"/>
        <v>-0.00823565073091939</v>
      </c>
    </row>
    <row r="128" customHeight="1" spans="1:8">
      <c r="A128" s="2">
        <v>45219</v>
      </c>
      <c r="B128" s="1">
        <v>710</v>
      </c>
      <c r="C128" s="1">
        <v>714.849976</v>
      </c>
      <c r="D128" s="1">
        <v>703.75</v>
      </c>
      <c r="E128" s="1">
        <v>707.950012</v>
      </c>
      <c r="F128" s="1">
        <v>702.124756</v>
      </c>
      <c r="G128" s="1">
        <v>1364869</v>
      </c>
      <c r="H128">
        <f t="shared" si="1"/>
        <v>-0.00773892834452961</v>
      </c>
    </row>
    <row r="129" customHeight="1" spans="1:8">
      <c r="A129" s="2">
        <v>45222</v>
      </c>
      <c r="B129" s="1">
        <v>708.25</v>
      </c>
      <c r="C129" s="1">
        <v>712.799988</v>
      </c>
      <c r="D129" s="1">
        <v>694.950012</v>
      </c>
      <c r="E129" s="1">
        <v>700.700012</v>
      </c>
      <c r="F129" s="1">
        <v>694.934448</v>
      </c>
      <c r="G129" s="1">
        <v>1288944</v>
      </c>
      <c r="H129">
        <f t="shared" si="1"/>
        <v>-0.0102935816440936</v>
      </c>
    </row>
    <row r="130" customHeight="1" spans="1:8">
      <c r="A130" s="2">
        <v>45224</v>
      </c>
      <c r="B130" s="1">
        <v>699</v>
      </c>
      <c r="C130" s="1">
        <v>712</v>
      </c>
      <c r="D130" s="1">
        <v>690.849976</v>
      </c>
      <c r="E130" s="1">
        <v>694.049988</v>
      </c>
      <c r="F130" s="1">
        <v>688.339111</v>
      </c>
      <c r="G130" s="1">
        <v>674117</v>
      </c>
      <c r="H130">
        <f t="shared" si="1"/>
        <v>-0.00953591129557801</v>
      </c>
    </row>
    <row r="131" customHeight="1" spans="1:8">
      <c r="A131" s="2">
        <v>45225</v>
      </c>
      <c r="B131" s="1">
        <v>689.049988</v>
      </c>
      <c r="C131" s="1">
        <v>704.950012</v>
      </c>
      <c r="D131" s="1">
        <v>675</v>
      </c>
      <c r="E131" s="1">
        <v>691.25</v>
      </c>
      <c r="F131" s="1">
        <v>685.562195</v>
      </c>
      <c r="G131" s="1">
        <v>810939</v>
      </c>
      <c r="H131">
        <f t="shared" ref="H131:H194" si="2">LN(F131/F130)</f>
        <v>-0.00404238611508805</v>
      </c>
    </row>
    <row r="132" customHeight="1" spans="1:8">
      <c r="A132" s="2">
        <v>45226</v>
      </c>
      <c r="B132" s="1">
        <v>691.900024</v>
      </c>
      <c r="C132" s="1">
        <v>703.5</v>
      </c>
      <c r="D132" s="1">
        <v>686.299988</v>
      </c>
      <c r="E132" s="1">
        <v>689.200012</v>
      </c>
      <c r="F132" s="1">
        <v>683.529053</v>
      </c>
      <c r="G132" s="1">
        <v>891975</v>
      </c>
      <c r="H132">
        <f t="shared" si="2"/>
        <v>-0.00297006280267285</v>
      </c>
    </row>
    <row r="133" customHeight="1" spans="1:8">
      <c r="A133" s="2">
        <v>45229</v>
      </c>
      <c r="B133" s="1">
        <v>690.099976</v>
      </c>
      <c r="C133" s="1">
        <v>698.5</v>
      </c>
      <c r="D133" s="1">
        <v>684</v>
      </c>
      <c r="E133" s="1">
        <v>688.799988</v>
      </c>
      <c r="F133" s="1">
        <v>683.132324</v>
      </c>
      <c r="G133" s="1">
        <v>986581</v>
      </c>
      <c r="H133">
        <f t="shared" si="2"/>
        <v>-0.000580581287831124</v>
      </c>
    </row>
    <row r="134" customHeight="1" spans="1:8">
      <c r="A134" s="2">
        <v>45230</v>
      </c>
      <c r="B134" s="1">
        <v>693.650024</v>
      </c>
      <c r="C134" s="1">
        <v>694.599976</v>
      </c>
      <c r="D134" s="1">
        <v>683.400024</v>
      </c>
      <c r="E134" s="1">
        <v>688.200012</v>
      </c>
      <c r="F134" s="1">
        <v>682.537292</v>
      </c>
      <c r="G134" s="1">
        <v>568594</v>
      </c>
      <c r="H134">
        <f t="shared" si="2"/>
        <v>-0.000871414331376337</v>
      </c>
    </row>
    <row r="135" customHeight="1" spans="1:8">
      <c r="A135" s="2">
        <v>45231</v>
      </c>
      <c r="B135" s="1">
        <v>688.200012</v>
      </c>
      <c r="C135" s="1">
        <v>689.900024</v>
      </c>
      <c r="D135" s="1">
        <v>672.200012</v>
      </c>
      <c r="E135" s="1">
        <v>675.5</v>
      </c>
      <c r="F135" s="1">
        <v>669.941772</v>
      </c>
      <c r="G135" s="1">
        <v>284653</v>
      </c>
      <c r="H135">
        <f t="shared" si="2"/>
        <v>-0.0186263647137758</v>
      </c>
    </row>
    <row r="136" customHeight="1" spans="1:8">
      <c r="A136" s="2">
        <v>45232</v>
      </c>
      <c r="B136" s="1">
        <v>679.049988</v>
      </c>
      <c r="C136" s="1">
        <v>686</v>
      </c>
      <c r="D136" s="1">
        <v>678.549988</v>
      </c>
      <c r="E136" s="1">
        <v>682.5</v>
      </c>
      <c r="F136" s="1">
        <v>676.884155</v>
      </c>
      <c r="G136" s="1">
        <v>936398</v>
      </c>
      <c r="H136">
        <f t="shared" si="2"/>
        <v>0.0103093419105633</v>
      </c>
    </row>
    <row r="137" customHeight="1" spans="1:8">
      <c r="A137" s="2">
        <v>45233</v>
      </c>
      <c r="B137" s="1">
        <v>701.900024</v>
      </c>
      <c r="C137" s="1">
        <v>719.799988</v>
      </c>
      <c r="D137" s="1">
        <v>701.099976</v>
      </c>
      <c r="E137" s="1">
        <v>713.75</v>
      </c>
      <c r="F137" s="1">
        <v>707.877075</v>
      </c>
      <c r="G137" s="1">
        <v>4841128</v>
      </c>
      <c r="H137">
        <f t="shared" si="2"/>
        <v>0.0447703126819504</v>
      </c>
    </row>
    <row r="138" customHeight="1" spans="1:8">
      <c r="A138" s="2">
        <v>45236</v>
      </c>
      <c r="B138" s="1">
        <v>720</v>
      </c>
      <c r="C138" s="1">
        <v>742</v>
      </c>
      <c r="D138" s="1">
        <v>718</v>
      </c>
      <c r="E138" s="1">
        <v>734.75</v>
      </c>
      <c r="F138" s="1">
        <v>728.704224</v>
      </c>
      <c r="G138" s="1">
        <v>2593068</v>
      </c>
      <c r="H138">
        <f t="shared" si="2"/>
        <v>0.0289974655453946</v>
      </c>
    </row>
    <row r="139" customHeight="1" spans="1:8">
      <c r="A139" s="2">
        <v>45237</v>
      </c>
      <c r="B139" s="1">
        <v>737.950012</v>
      </c>
      <c r="C139" s="1">
        <v>746</v>
      </c>
      <c r="D139" s="1">
        <v>727.049988</v>
      </c>
      <c r="E139" s="1">
        <v>743</v>
      </c>
      <c r="F139" s="1">
        <v>736.886353</v>
      </c>
      <c r="G139" s="1">
        <v>702505</v>
      </c>
      <c r="H139">
        <f t="shared" si="2"/>
        <v>0.0111657568444349</v>
      </c>
    </row>
    <row r="140" customHeight="1" spans="1:8">
      <c r="A140" s="2">
        <v>45238</v>
      </c>
      <c r="B140" s="1">
        <v>743.049988</v>
      </c>
      <c r="C140" s="1">
        <v>745.650024</v>
      </c>
      <c r="D140" s="1">
        <v>737.400024</v>
      </c>
      <c r="E140" s="1">
        <v>741.75</v>
      </c>
      <c r="F140" s="1">
        <v>735.646667</v>
      </c>
      <c r="G140" s="1">
        <v>409412</v>
      </c>
      <c r="H140">
        <f t="shared" si="2"/>
        <v>-0.00168374668145117</v>
      </c>
    </row>
    <row r="141" customHeight="1" spans="1:8">
      <c r="A141" s="2">
        <v>45239</v>
      </c>
      <c r="B141" s="1">
        <v>739.099976</v>
      </c>
      <c r="C141" s="1">
        <v>741.950012</v>
      </c>
      <c r="D141" s="1">
        <v>730.25</v>
      </c>
      <c r="E141" s="1">
        <v>735.349976</v>
      </c>
      <c r="F141" s="1">
        <v>729.299316</v>
      </c>
      <c r="G141" s="1">
        <v>399667</v>
      </c>
      <c r="H141">
        <f t="shared" si="2"/>
        <v>-0.00866569934244118</v>
      </c>
    </row>
    <row r="142" customHeight="1" spans="1:8">
      <c r="A142" s="2">
        <v>45240</v>
      </c>
      <c r="B142" s="1">
        <v>735.349976</v>
      </c>
      <c r="C142" s="1">
        <v>739</v>
      </c>
      <c r="D142" s="1">
        <v>726</v>
      </c>
      <c r="E142" s="1">
        <v>736.849976</v>
      </c>
      <c r="F142" s="1">
        <v>730.786926</v>
      </c>
      <c r="G142" s="1">
        <v>488913</v>
      </c>
      <c r="H142">
        <f t="shared" si="2"/>
        <v>0.00203770225614052</v>
      </c>
    </row>
    <row r="143" customHeight="1" spans="1:8">
      <c r="A143" s="2">
        <v>45243</v>
      </c>
      <c r="B143" s="1">
        <v>739.950012</v>
      </c>
      <c r="C143" s="1">
        <v>742.700012</v>
      </c>
      <c r="D143" s="1">
        <v>730.599976</v>
      </c>
      <c r="E143" s="1">
        <v>737.549988</v>
      </c>
      <c r="F143" s="1">
        <v>731.481201</v>
      </c>
      <c r="G143" s="1">
        <v>679954</v>
      </c>
      <c r="H143">
        <f t="shared" si="2"/>
        <v>0.000949586521583179</v>
      </c>
    </row>
    <row r="144" customHeight="1" spans="1:8">
      <c r="A144" s="2">
        <v>45245</v>
      </c>
      <c r="B144" s="1">
        <v>740</v>
      </c>
      <c r="C144" s="1">
        <v>761.25</v>
      </c>
      <c r="D144" s="1">
        <v>737.849976</v>
      </c>
      <c r="E144" s="1">
        <v>755.549988</v>
      </c>
      <c r="F144" s="1">
        <v>749.333069</v>
      </c>
      <c r="G144" s="1">
        <v>1248206</v>
      </c>
      <c r="H144">
        <f t="shared" si="2"/>
        <v>0.0241120487055753</v>
      </c>
    </row>
    <row r="145" customHeight="1" spans="1:8">
      <c r="A145" s="2">
        <v>45246</v>
      </c>
      <c r="B145" s="1">
        <v>755.799988</v>
      </c>
      <c r="C145" s="1">
        <v>758.549988</v>
      </c>
      <c r="D145" s="1">
        <v>750.200012</v>
      </c>
      <c r="E145" s="1">
        <v>751.700012</v>
      </c>
      <c r="F145" s="1">
        <v>748.486755</v>
      </c>
      <c r="G145" s="1">
        <v>1304037</v>
      </c>
      <c r="H145">
        <f t="shared" si="2"/>
        <v>-0.00113006127506651</v>
      </c>
    </row>
    <row r="146" customHeight="1" spans="1:8">
      <c r="A146" s="2">
        <v>45247</v>
      </c>
      <c r="B146" s="1">
        <v>751.700012</v>
      </c>
      <c r="C146" s="1">
        <v>755</v>
      </c>
      <c r="D146" s="1">
        <v>745.200012</v>
      </c>
      <c r="E146" s="1">
        <v>750.700012</v>
      </c>
      <c r="F146" s="1">
        <v>747.491028</v>
      </c>
      <c r="G146" s="1">
        <v>563879</v>
      </c>
      <c r="H146">
        <f t="shared" si="2"/>
        <v>-0.00133120579511272</v>
      </c>
    </row>
    <row r="147" customHeight="1" spans="1:8">
      <c r="A147" s="2">
        <v>45250</v>
      </c>
      <c r="B147" s="1">
        <v>750.700012</v>
      </c>
      <c r="C147" s="1">
        <v>758.150024</v>
      </c>
      <c r="D147" s="1">
        <v>745.5</v>
      </c>
      <c r="E147" s="1">
        <v>750.950012</v>
      </c>
      <c r="F147" s="1">
        <v>747.739929</v>
      </c>
      <c r="G147" s="1">
        <v>887881</v>
      </c>
      <c r="H147">
        <f t="shared" si="2"/>
        <v>0.000332926496918325</v>
      </c>
    </row>
    <row r="148" customHeight="1" spans="1:8">
      <c r="A148" s="2">
        <v>45251</v>
      </c>
      <c r="B148" s="1">
        <v>756</v>
      </c>
      <c r="C148" s="1">
        <v>766.900024</v>
      </c>
      <c r="D148" s="1">
        <v>747.900024</v>
      </c>
      <c r="E148" s="1">
        <v>749.349976</v>
      </c>
      <c r="F148" s="1">
        <v>746.146729</v>
      </c>
      <c r="G148" s="1">
        <v>1006393</v>
      </c>
      <c r="H148">
        <f t="shared" si="2"/>
        <v>-0.00213296048330397</v>
      </c>
    </row>
    <row r="149" customHeight="1" spans="1:8">
      <c r="A149" s="2">
        <v>45252</v>
      </c>
      <c r="B149" s="1">
        <v>752</v>
      </c>
      <c r="C149" s="1">
        <v>757.450012</v>
      </c>
      <c r="D149" s="1">
        <v>741.450012</v>
      </c>
      <c r="E149" s="1">
        <v>749.200012</v>
      </c>
      <c r="F149" s="1">
        <v>745.997437</v>
      </c>
      <c r="G149" s="1">
        <v>430759</v>
      </c>
      <c r="H149">
        <f t="shared" si="2"/>
        <v>-0.000200103989815454</v>
      </c>
    </row>
    <row r="150" customHeight="1" spans="1:8">
      <c r="A150" s="2">
        <v>45253</v>
      </c>
      <c r="B150" s="1">
        <v>749.650024</v>
      </c>
      <c r="C150" s="1">
        <v>753.599976</v>
      </c>
      <c r="D150" s="1">
        <v>738.299988</v>
      </c>
      <c r="E150" s="1">
        <v>751.549988</v>
      </c>
      <c r="F150" s="1">
        <v>748.337341</v>
      </c>
      <c r="G150" s="1">
        <v>295661</v>
      </c>
      <c r="H150">
        <f t="shared" si="2"/>
        <v>0.00313170240945217</v>
      </c>
    </row>
    <row r="151" customHeight="1" spans="1:8">
      <c r="A151" s="2">
        <v>45254</v>
      </c>
      <c r="B151" s="1">
        <v>754.700012</v>
      </c>
      <c r="C151" s="1">
        <v>754.700012</v>
      </c>
      <c r="D151" s="1">
        <v>742</v>
      </c>
      <c r="E151" s="1">
        <v>748.599976</v>
      </c>
      <c r="F151" s="1">
        <v>745.399963</v>
      </c>
      <c r="G151" s="1">
        <v>749709</v>
      </c>
      <c r="H151">
        <f t="shared" si="2"/>
        <v>-0.00393292954309645</v>
      </c>
    </row>
    <row r="152" customHeight="1" spans="1:8">
      <c r="A152" s="2">
        <v>45258</v>
      </c>
      <c r="B152" s="1">
        <v>751</v>
      </c>
      <c r="C152" s="1">
        <v>769</v>
      </c>
      <c r="D152" s="1">
        <v>748</v>
      </c>
      <c r="E152" s="1">
        <v>766.849976</v>
      </c>
      <c r="F152" s="1">
        <v>763.57196</v>
      </c>
      <c r="G152" s="1">
        <v>845708</v>
      </c>
      <c r="H152">
        <f t="shared" si="2"/>
        <v>0.0240864329737608</v>
      </c>
    </row>
    <row r="153" customHeight="1" spans="1:8">
      <c r="A153" s="2">
        <v>45259</v>
      </c>
      <c r="B153" s="1">
        <v>771</v>
      </c>
      <c r="C153" s="1">
        <v>771</v>
      </c>
      <c r="D153" s="1">
        <v>761.099976</v>
      </c>
      <c r="E153" s="1">
        <v>768.150024</v>
      </c>
      <c r="F153" s="1">
        <v>764.866455</v>
      </c>
      <c r="G153" s="1">
        <v>964233</v>
      </c>
      <c r="H153">
        <f t="shared" si="2"/>
        <v>0.00169387957906932</v>
      </c>
    </row>
    <row r="154" customHeight="1" spans="1:8">
      <c r="A154" s="2">
        <v>45260</v>
      </c>
      <c r="B154" s="1">
        <v>766.150024</v>
      </c>
      <c r="C154" s="1">
        <v>777.900024</v>
      </c>
      <c r="D154" s="1">
        <v>759.049988</v>
      </c>
      <c r="E154" s="1">
        <v>776</v>
      </c>
      <c r="F154" s="1">
        <v>772.682861</v>
      </c>
      <c r="G154" s="1">
        <v>1424004</v>
      </c>
      <c r="H154">
        <f t="shared" si="2"/>
        <v>0.0101674440681351</v>
      </c>
    </row>
    <row r="155" customHeight="1" spans="1:8">
      <c r="A155" s="2">
        <v>45261</v>
      </c>
      <c r="B155" s="1">
        <v>775</v>
      </c>
      <c r="C155" s="1">
        <v>787.950012</v>
      </c>
      <c r="D155" s="1">
        <v>770.5</v>
      </c>
      <c r="E155" s="1">
        <v>785.150024</v>
      </c>
      <c r="F155" s="1">
        <v>781.793762</v>
      </c>
      <c r="G155" s="1">
        <v>1154908</v>
      </c>
      <c r="H155">
        <f t="shared" si="2"/>
        <v>0.0117222802759102</v>
      </c>
    </row>
    <row r="156" customHeight="1" spans="1:8">
      <c r="A156" s="2">
        <v>45264</v>
      </c>
      <c r="B156" s="1">
        <v>804</v>
      </c>
      <c r="C156" s="1">
        <v>804</v>
      </c>
      <c r="D156" s="1">
        <v>787.799988</v>
      </c>
      <c r="E156" s="1">
        <v>800.900024</v>
      </c>
      <c r="F156" s="1">
        <v>797.47644</v>
      </c>
      <c r="G156" s="1">
        <v>1794043</v>
      </c>
      <c r="H156">
        <f t="shared" si="2"/>
        <v>0.0198613175986136</v>
      </c>
    </row>
    <row r="157" customHeight="1" spans="1:8">
      <c r="A157" s="2">
        <v>45265</v>
      </c>
      <c r="B157" s="1">
        <v>800.900024</v>
      </c>
      <c r="C157" s="1">
        <v>806.400024</v>
      </c>
      <c r="D157" s="1">
        <v>787.349976</v>
      </c>
      <c r="E157" s="1">
        <v>798.099976</v>
      </c>
      <c r="F157" s="1">
        <v>794.688354</v>
      </c>
      <c r="G157" s="1">
        <v>1782971</v>
      </c>
      <c r="H157">
        <f t="shared" si="2"/>
        <v>-0.00350226165074973</v>
      </c>
    </row>
    <row r="158" customHeight="1" spans="1:8">
      <c r="A158" s="2">
        <v>45266</v>
      </c>
      <c r="B158" s="1">
        <v>799.950012</v>
      </c>
      <c r="C158" s="1">
        <v>806.849976</v>
      </c>
      <c r="D158" s="1">
        <v>787.400024</v>
      </c>
      <c r="E158" s="1">
        <v>798.900024</v>
      </c>
      <c r="F158" s="1">
        <v>795.484985</v>
      </c>
      <c r="G158" s="1">
        <v>1233932</v>
      </c>
      <c r="H158">
        <f t="shared" si="2"/>
        <v>0.00100194242615714</v>
      </c>
    </row>
    <row r="159" customHeight="1" spans="1:8">
      <c r="A159" s="2">
        <v>45267</v>
      </c>
      <c r="B159" s="1">
        <v>799.900024</v>
      </c>
      <c r="C159" s="1">
        <v>847.049988</v>
      </c>
      <c r="D159" s="1">
        <v>793.299988</v>
      </c>
      <c r="E159" s="1">
        <v>842.349976</v>
      </c>
      <c r="F159" s="1">
        <v>838.749207</v>
      </c>
      <c r="G159" s="1">
        <v>3432629</v>
      </c>
      <c r="H159">
        <f t="shared" si="2"/>
        <v>0.0529597701526242</v>
      </c>
    </row>
    <row r="160" customHeight="1" spans="1:8">
      <c r="A160" s="2">
        <v>45268</v>
      </c>
      <c r="B160" s="1">
        <v>860</v>
      </c>
      <c r="C160" s="1">
        <v>860.75</v>
      </c>
      <c r="D160" s="1">
        <v>830.099976</v>
      </c>
      <c r="E160" s="1">
        <v>843.200012</v>
      </c>
      <c r="F160" s="1">
        <v>839.595642</v>
      </c>
      <c r="G160" s="1">
        <v>1696687</v>
      </c>
      <c r="H160">
        <f t="shared" si="2"/>
        <v>0.00100865453517114</v>
      </c>
    </row>
    <row r="161" customHeight="1" spans="1:8">
      <c r="A161" s="2">
        <v>45271</v>
      </c>
      <c r="B161" s="1">
        <v>846.400024</v>
      </c>
      <c r="C161" s="1">
        <v>846.400024</v>
      </c>
      <c r="D161" s="1">
        <v>835.549988</v>
      </c>
      <c r="E161" s="1">
        <v>844.599976</v>
      </c>
      <c r="F161" s="1">
        <v>840.989563</v>
      </c>
      <c r="G161" s="1">
        <v>765109</v>
      </c>
      <c r="H161">
        <f t="shared" si="2"/>
        <v>0.00165885230394883</v>
      </c>
    </row>
    <row r="162" customHeight="1" spans="1:8">
      <c r="A162" s="2">
        <v>45272</v>
      </c>
      <c r="B162" s="1">
        <v>850</v>
      </c>
      <c r="C162" s="1">
        <v>867.799988</v>
      </c>
      <c r="D162" s="1">
        <v>847</v>
      </c>
      <c r="E162" s="1">
        <v>855.650024</v>
      </c>
      <c r="F162" s="1">
        <v>851.992432</v>
      </c>
      <c r="G162" s="1">
        <v>1287959</v>
      </c>
      <c r="H162">
        <f t="shared" si="2"/>
        <v>0.012998394490738</v>
      </c>
    </row>
    <row r="163" customHeight="1" spans="1:8">
      <c r="A163" s="2">
        <v>45273</v>
      </c>
      <c r="B163" s="1">
        <v>855.950012</v>
      </c>
      <c r="C163" s="1">
        <v>871.200012</v>
      </c>
      <c r="D163" s="1">
        <v>843.549988</v>
      </c>
      <c r="E163" s="1">
        <v>862.75</v>
      </c>
      <c r="F163" s="1">
        <v>859.062012</v>
      </c>
      <c r="G163" s="1">
        <v>3260734</v>
      </c>
      <c r="H163">
        <f t="shared" si="2"/>
        <v>0.00826346613753334</v>
      </c>
    </row>
    <row r="164" customHeight="1" spans="1:8">
      <c r="A164" s="2">
        <v>45274</v>
      </c>
      <c r="B164" s="1">
        <v>865.950012</v>
      </c>
      <c r="C164" s="1">
        <v>879</v>
      </c>
      <c r="D164" s="1">
        <v>855.25</v>
      </c>
      <c r="E164" s="1">
        <v>875.75</v>
      </c>
      <c r="F164" s="1">
        <v>872.00647</v>
      </c>
      <c r="G164" s="1">
        <v>1759665</v>
      </c>
      <c r="H164">
        <f t="shared" si="2"/>
        <v>0.014955733307934</v>
      </c>
    </row>
    <row r="165" customHeight="1" spans="1:8">
      <c r="A165" s="2">
        <v>45275</v>
      </c>
      <c r="B165" s="1">
        <v>879</v>
      </c>
      <c r="C165" s="1">
        <v>879.900024</v>
      </c>
      <c r="D165" s="1">
        <v>857.5</v>
      </c>
      <c r="E165" s="1">
        <v>859.900024</v>
      </c>
      <c r="F165" s="1">
        <v>856.224243</v>
      </c>
      <c r="G165" s="1">
        <v>1476551</v>
      </c>
      <c r="H165">
        <f t="shared" si="2"/>
        <v>-0.0182645356501199</v>
      </c>
    </row>
    <row r="166" customHeight="1" spans="1:8">
      <c r="A166" s="2">
        <v>45278</v>
      </c>
      <c r="B166" s="1">
        <v>860.450012</v>
      </c>
      <c r="C166" s="1">
        <v>873.700012</v>
      </c>
      <c r="D166" s="1">
        <v>852.200012</v>
      </c>
      <c r="E166" s="1">
        <v>869.349976</v>
      </c>
      <c r="F166" s="1">
        <v>865.633789</v>
      </c>
      <c r="G166" s="1">
        <v>1740503</v>
      </c>
      <c r="H166">
        <f t="shared" si="2"/>
        <v>0.0109296347254546</v>
      </c>
    </row>
    <row r="167" customHeight="1" spans="1:8">
      <c r="A167" s="2">
        <v>45279</v>
      </c>
      <c r="B167" s="1">
        <v>876</v>
      </c>
      <c r="C167" s="1">
        <v>876.5</v>
      </c>
      <c r="D167" s="1">
        <v>855</v>
      </c>
      <c r="E167" s="1">
        <v>860.400024</v>
      </c>
      <c r="F167" s="1">
        <v>856.722107</v>
      </c>
      <c r="G167" s="1">
        <v>1608667</v>
      </c>
      <c r="H167">
        <f t="shared" si="2"/>
        <v>-0.0103483392120028</v>
      </c>
    </row>
    <row r="168" customHeight="1" spans="1:8">
      <c r="A168" s="2">
        <v>45280</v>
      </c>
      <c r="B168" s="1">
        <v>869.849976</v>
      </c>
      <c r="C168" s="1">
        <v>875.950012</v>
      </c>
      <c r="D168" s="1">
        <v>822.099976</v>
      </c>
      <c r="E168" s="1">
        <v>830.599976</v>
      </c>
      <c r="F168" s="1">
        <v>827.049438</v>
      </c>
      <c r="G168" s="1">
        <v>1413534</v>
      </c>
      <c r="H168">
        <f t="shared" si="2"/>
        <v>-0.0352491303051649</v>
      </c>
    </row>
    <row r="169" customHeight="1" spans="1:8">
      <c r="A169" s="2">
        <v>45281</v>
      </c>
      <c r="B169" s="1">
        <v>822.349976</v>
      </c>
      <c r="C169" s="1">
        <v>843.900024</v>
      </c>
      <c r="D169" s="1">
        <v>816.400024</v>
      </c>
      <c r="E169" s="1">
        <v>839.75</v>
      </c>
      <c r="F169" s="1">
        <v>836.160339</v>
      </c>
      <c r="G169" s="1">
        <v>1066836</v>
      </c>
      <c r="H169">
        <f t="shared" si="2"/>
        <v>0.0109559145925734</v>
      </c>
    </row>
    <row r="170" customHeight="1" spans="1:8">
      <c r="A170" s="2">
        <v>45282</v>
      </c>
      <c r="B170" s="1">
        <v>835.950012</v>
      </c>
      <c r="C170" s="1">
        <v>841.700012</v>
      </c>
      <c r="D170" s="1">
        <v>824.25</v>
      </c>
      <c r="E170" s="1">
        <v>832.400024</v>
      </c>
      <c r="F170" s="1">
        <v>828.841797</v>
      </c>
      <c r="G170" s="1">
        <v>1541803</v>
      </c>
      <c r="H170">
        <f t="shared" si="2"/>
        <v>-0.00879108678008988</v>
      </c>
    </row>
    <row r="171" customHeight="1" spans="1:8">
      <c r="A171" s="2">
        <v>45286</v>
      </c>
      <c r="B171" s="1">
        <v>835</v>
      </c>
      <c r="C171" s="1">
        <v>852.400024</v>
      </c>
      <c r="D171" s="1">
        <v>831</v>
      </c>
      <c r="E171" s="1">
        <v>841.75</v>
      </c>
      <c r="F171" s="1">
        <v>838.151794</v>
      </c>
      <c r="G171" s="1">
        <v>876297</v>
      </c>
      <c r="H171">
        <f t="shared" si="2"/>
        <v>0.0111699215264457</v>
      </c>
    </row>
    <row r="172" customHeight="1" spans="1:8">
      <c r="A172" s="2">
        <v>45287</v>
      </c>
      <c r="B172" s="1">
        <v>841.75</v>
      </c>
      <c r="C172" s="1">
        <v>846.900024</v>
      </c>
      <c r="D172" s="1">
        <v>833.049988</v>
      </c>
      <c r="E172" s="1">
        <v>837.650024</v>
      </c>
      <c r="F172" s="1">
        <v>834.069336</v>
      </c>
      <c r="G172" s="1">
        <v>1122363</v>
      </c>
      <c r="H172">
        <f t="shared" si="2"/>
        <v>-0.00488268690958924</v>
      </c>
    </row>
    <row r="173" customHeight="1" spans="1:8">
      <c r="A173" s="2">
        <v>45288</v>
      </c>
      <c r="B173" s="1">
        <v>841.5</v>
      </c>
      <c r="C173" s="1">
        <v>861.450012</v>
      </c>
      <c r="D173" s="1">
        <v>838</v>
      </c>
      <c r="E173" s="1">
        <v>856.900024</v>
      </c>
      <c r="F173" s="1">
        <v>853.237061</v>
      </c>
      <c r="G173" s="1">
        <v>1787246</v>
      </c>
      <c r="H173">
        <f t="shared" si="2"/>
        <v>0.0227208877065844</v>
      </c>
    </row>
    <row r="174" customHeight="1" spans="1:8">
      <c r="A174" s="2">
        <v>45289</v>
      </c>
      <c r="B174" s="1">
        <v>862.549988</v>
      </c>
      <c r="C174" s="1">
        <v>867.700012</v>
      </c>
      <c r="D174" s="1">
        <v>851</v>
      </c>
      <c r="E174" s="1">
        <v>859.650024</v>
      </c>
      <c r="F174" s="1">
        <v>855.975281</v>
      </c>
      <c r="G174" s="1">
        <v>1071326</v>
      </c>
      <c r="H174">
        <f t="shared" si="2"/>
        <v>0.00320407508801953</v>
      </c>
    </row>
    <row r="175" customHeight="1" spans="1:8">
      <c r="A175" s="2">
        <v>45292</v>
      </c>
      <c r="B175" s="1">
        <v>860</v>
      </c>
      <c r="C175" s="1">
        <v>873.799988</v>
      </c>
      <c r="D175" s="1">
        <v>854.099976</v>
      </c>
      <c r="E175" s="1">
        <v>861.200012</v>
      </c>
      <c r="F175" s="1">
        <v>857.518677</v>
      </c>
      <c r="G175" s="1">
        <v>759906</v>
      </c>
      <c r="H175">
        <f t="shared" si="2"/>
        <v>0.00180146117258001</v>
      </c>
    </row>
    <row r="176" customHeight="1" spans="1:8">
      <c r="A176" s="2">
        <v>45293</v>
      </c>
      <c r="B176" s="1">
        <v>864.5</v>
      </c>
      <c r="C176" s="1">
        <v>882.700012</v>
      </c>
      <c r="D176" s="1">
        <v>845</v>
      </c>
      <c r="E176" s="1">
        <v>879.650024</v>
      </c>
      <c r="F176" s="1">
        <v>875.889832</v>
      </c>
      <c r="G176" s="1">
        <v>1362479</v>
      </c>
      <c r="H176">
        <f t="shared" si="2"/>
        <v>0.021197360909625</v>
      </c>
    </row>
    <row r="177" customHeight="1" spans="1:8">
      <c r="A177" s="2">
        <v>45294</v>
      </c>
      <c r="B177" s="1">
        <v>882.950012</v>
      </c>
      <c r="C177" s="1">
        <v>890.299988</v>
      </c>
      <c r="D177" s="1">
        <v>869.299988</v>
      </c>
      <c r="E177" s="1">
        <v>882.150024</v>
      </c>
      <c r="F177" s="1">
        <v>878.37915</v>
      </c>
      <c r="G177" s="1">
        <v>1965216</v>
      </c>
      <c r="H177">
        <f t="shared" si="2"/>
        <v>0.00283801366421677</v>
      </c>
    </row>
    <row r="178" customHeight="1" spans="1:8">
      <c r="A178" s="2">
        <v>45295</v>
      </c>
      <c r="B178" s="1">
        <v>885</v>
      </c>
      <c r="C178" s="1">
        <v>932.700012</v>
      </c>
      <c r="D178" s="1">
        <v>885</v>
      </c>
      <c r="E178" s="1">
        <v>913.299988</v>
      </c>
      <c r="F178" s="1">
        <v>909.395935</v>
      </c>
      <c r="G178" s="1">
        <v>4075191</v>
      </c>
      <c r="H178">
        <f t="shared" si="2"/>
        <v>0.0347022372659561</v>
      </c>
    </row>
    <row r="179" customHeight="1" spans="1:8">
      <c r="A179" s="2">
        <v>45296</v>
      </c>
      <c r="B179" s="1">
        <v>919.25</v>
      </c>
      <c r="C179" s="1">
        <v>920.150024</v>
      </c>
      <c r="D179" s="1">
        <v>886.349976</v>
      </c>
      <c r="E179" s="1">
        <v>895.900024</v>
      </c>
      <c r="F179" s="1">
        <v>892.070374</v>
      </c>
      <c r="G179" s="1">
        <v>983472</v>
      </c>
      <c r="H179">
        <f t="shared" si="2"/>
        <v>-0.0192355473138864</v>
      </c>
    </row>
    <row r="180" customHeight="1" spans="1:8">
      <c r="A180" s="2">
        <v>45299</v>
      </c>
      <c r="B180" s="1">
        <v>898.849976</v>
      </c>
      <c r="C180" s="1">
        <v>898.849976</v>
      </c>
      <c r="D180" s="1">
        <v>868.049988</v>
      </c>
      <c r="E180" s="1">
        <v>870.799988</v>
      </c>
      <c r="F180" s="1">
        <v>867.077637</v>
      </c>
      <c r="G180" s="1">
        <v>1078181</v>
      </c>
      <c r="H180">
        <f t="shared" si="2"/>
        <v>-0.0284165046025497</v>
      </c>
    </row>
    <row r="181" customHeight="1" spans="1:8">
      <c r="A181" s="2">
        <v>45300</v>
      </c>
      <c r="B181" s="1">
        <v>880</v>
      </c>
      <c r="C181" s="1">
        <v>896</v>
      </c>
      <c r="D181" s="1">
        <v>879.200012</v>
      </c>
      <c r="E181" s="1">
        <v>885.950012</v>
      </c>
      <c r="F181" s="1">
        <v>882.162842</v>
      </c>
      <c r="G181" s="1">
        <v>1385563</v>
      </c>
      <c r="H181">
        <f t="shared" si="2"/>
        <v>0.0172481475987546</v>
      </c>
    </row>
    <row r="182" customHeight="1" spans="1:8">
      <c r="A182" s="2">
        <v>45301</v>
      </c>
      <c r="B182" s="1">
        <v>886.650024</v>
      </c>
      <c r="C182" s="1">
        <v>891.5</v>
      </c>
      <c r="D182" s="1">
        <v>868.200012</v>
      </c>
      <c r="E182" s="1">
        <v>886.299988</v>
      </c>
      <c r="F182" s="1">
        <v>882.511353</v>
      </c>
      <c r="G182" s="1">
        <v>997946</v>
      </c>
      <c r="H182">
        <f t="shared" si="2"/>
        <v>0.000394986230907096</v>
      </c>
    </row>
    <row r="183" customHeight="1" spans="1:8">
      <c r="A183" s="2">
        <v>45302</v>
      </c>
      <c r="B183" s="1">
        <v>895</v>
      </c>
      <c r="C183" s="1">
        <v>916.5</v>
      </c>
      <c r="D183" s="1">
        <v>890</v>
      </c>
      <c r="E183" s="1">
        <v>902.849976</v>
      </c>
      <c r="F183" s="1">
        <v>898.990601</v>
      </c>
      <c r="G183" s="1">
        <v>1960470</v>
      </c>
      <c r="H183">
        <f t="shared" si="2"/>
        <v>0.0185009261530836</v>
      </c>
    </row>
    <row r="184" customHeight="1" spans="1:8">
      <c r="A184" s="2">
        <v>45303</v>
      </c>
      <c r="B184" s="1">
        <v>912.950012</v>
      </c>
      <c r="C184" s="1">
        <v>912.950012</v>
      </c>
      <c r="D184" s="1">
        <v>881.5</v>
      </c>
      <c r="E184" s="1">
        <v>889.700012</v>
      </c>
      <c r="F184" s="1">
        <v>885.896851</v>
      </c>
      <c r="G184" s="1">
        <v>1435565</v>
      </c>
      <c r="H184">
        <f t="shared" si="2"/>
        <v>-0.0146720566326194</v>
      </c>
    </row>
    <row r="185" customHeight="1" spans="1:8">
      <c r="A185" s="2">
        <v>45306</v>
      </c>
      <c r="B185" s="1">
        <v>895</v>
      </c>
      <c r="C185" s="1">
        <v>906.849976</v>
      </c>
      <c r="D185" s="1">
        <v>884.650024</v>
      </c>
      <c r="E185" s="1">
        <v>901.25</v>
      </c>
      <c r="F185" s="1">
        <v>897.397461</v>
      </c>
      <c r="G185" s="1">
        <v>1027152</v>
      </c>
      <c r="H185">
        <f t="shared" si="2"/>
        <v>0.0128983414188775</v>
      </c>
    </row>
    <row r="186" customHeight="1" spans="1:8">
      <c r="A186" s="2">
        <v>45307</v>
      </c>
      <c r="B186" s="1">
        <v>903.950012</v>
      </c>
      <c r="C186" s="1">
        <v>903.950012</v>
      </c>
      <c r="D186" s="1">
        <v>873.25</v>
      </c>
      <c r="E186" s="1">
        <v>882.700012</v>
      </c>
      <c r="F186" s="1">
        <v>878.926758</v>
      </c>
      <c r="G186" s="1">
        <v>1299501</v>
      </c>
      <c r="H186">
        <f t="shared" si="2"/>
        <v>-0.0207972942718423</v>
      </c>
    </row>
    <row r="187" customHeight="1" spans="1:8">
      <c r="A187" s="2">
        <v>45308</v>
      </c>
      <c r="B187" s="1">
        <v>880</v>
      </c>
      <c r="C187" s="1">
        <v>881.650024</v>
      </c>
      <c r="D187" s="1">
        <v>843.5</v>
      </c>
      <c r="E187" s="1">
        <v>850.150024</v>
      </c>
      <c r="F187" s="1">
        <v>846.51593</v>
      </c>
      <c r="G187" s="1">
        <v>1856770</v>
      </c>
      <c r="H187">
        <f t="shared" si="2"/>
        <v>-0.0375725499202256</v>
      </c>
    </row>
    <row r="188" customHeight="1" spans="1:8">
      <c r="A188" s="2">
        <v>45309</v>
      </c>
      <c r="B188" s="1">
        <v>850</v>
      </c>
      <c r="C188" s="1">
        <v>850</v>
      </c>
      <c r="D188" s="1">
        <v>813.900024</v>
      </c>
      <c r="E188" s="1">
        <v>843.650024</v>
      </c>
      <c r="F188" s="1">
        <v>840.043701</v>
      </c>
      <c r="G188" s="1">
        <v>2296029</v>
      </c>
      <c r="H188">
        <f t="shared" si="2"/>
        <v>-0.00767510457710674</v>
      </c>
    </row>
    <row r="189" customHeight="1" spans="1:8">
      <c r="A189" s="2">
        <v>45310</v>
      </c>
      <c r="B189" s="1">
        <v>850</v>
      </c>
      <c r="C189" s="1">
        <v>867.650024</v>
      </c>
      <c r="D189" s="1">
        <v>840.599976</v>
      </c>
      <c r="E189" s="1">
        <v>858.700012</v>
      </c>
      <c r="F189" s="1">
        <v>855.029358</v>
      </c>
      <c r="G189" s="1">
        <v>1564164</v>
      </c>
      <c r="H189">
        <f t="shared" si="2"/>
        <v>0.0176818897052636</v>
      </c>
    </row>
    <row r="190" customHeight="1" spans="1:8">
      <c r="A190" s="2">
        <v>45314</v>
      </c>
      <c r="B190" s="1">
        <v>877.950012</v>
      </c>
      <c r="C190" s="1">
        <v>883.75</v>
      </c>
      <c r="D190" s="1">
        <v>817.150024</v>
      </c>
      <c r="E190" s="1">
        <v>825.299988</v>
      </c>
      <c r="F190" s="1">
        <v>821.772095</v>
      </c>
      <c r="G190" s="1">
        <v>1482258</v>
      </c>
      <c r="H190">
        <f t="shared" si="2"/>
        <v>-0.0396727052669294</v>
      </c>
    </row>
    <row r="191" customHeight="1" spans="1:8">
      <c r="A191" s="2">
        <v>45315</v>
      </c>
      <c r="B191" s="1">
        <v>828</v>
      </c>
      <c r="C191" s="1">
        <v>843.349976</v>
      </c>
      <c r="D191" s="1">
        <v>816.650024</v>
      </c>
      <c r="E191" s="1">
        <v>841.099976</v>
      </c>
      <c r="F191" s="1">
        <v>837.504578</v>
      </c>
      <c r="G191" s="1">
        <v>1124950</v>
      </c>
      <c r="H191">
        <f t="shared" si="2"/>
        <v>0.0189636300304981</v>
      </c>
    </row>
    <row r="192" customHeight="1" spans="1:8">
      <c r="A192" s="2">
        <v>45316</v>
      </c>
      <c r="B192" s="1">
        <v>844</v>
      </c>
      <c r="C192" s="1">
        <v>846.349976</v>
      </c>
      <c r="D192" s="1">
        <v>818.099976</v>
      </c>
      <c r="E192" s="1">
        <v>828.650024</v>
      </c>
      <c r="F192" s="1">
        <v>825.107849</v>
      </c>
      <c r="G192" s="1">
        <v>1772063</v>
      </c>
      <c r="H192">
        <f t="shared" si="2"/>
        <v>-0.0149126261015581</v>
      </c>
    </row>
    <row r="193" customHeight="1" spans="1:8">
      <c r="A193" s="2">
        <v>45320</v>
      </c>
      <c r="B193" s="1">
        <v>831</v>
      </c>
      <c r="C193" s="1">
        <v>867.849976</v>
      </c>
      <c r="D193" s="1">
        <v>815.200012</v>
      </c>
      <c r="E193" s="1">
        <v>860.349976</v>
      </c>
      <c r="F193" s="1">
        <v>856.672241</v>
      </c>
      <c r="G193" s="1">
        <v>6047472</v>
      </c>
      <c r="H193">
        <f t="shared" si="2"/>
        <v>0.0375412923524963</v>
      </c>
    </row>
    <row r="194" customHeight="1" spans="1:8">
      <c r="A194" s="2">
        <v>45321</v>
      </c>
      <c r="B194" s="1">
        <v>868</v>
      </c>
      <c r="C194" s="1">
        <v>894.5</v>
      </c>
      <c r="D194" s="1">
        <v>855</v>
      </c>
      <c r="E194" s="1">
        <v>865.450012</v>
      </c>
      <c r="F194" s="1">
        <v>861.750488</v>
      </c>
      <c r="G194" s="1">
        <v>6244159</v>
      </c>
      <c r="H194">
        <f t="shared" si="2"/>
        <v>0.00591037548246514</v>
      </c>
    </row>
    <row r="195" customHeight="1" spans="1:8">
      <c r="A195" s="2">
        <v>45322</v>
      </c>
      <c r="B195" s="1">
        <v>871.5</v>
      </c>
      <c r="C195" s="1">
        <v>892</v>
      </c>
      <c r="D195" s="1">
        <v>865</v>
      </c>
      <c r="E195" s="1">
        <v>887.5</v>
      </c>
      <c r="F195" s="1">
        <v>883.706238</v>
      </c>
      <c r="G195" s="1">
        <v>2756554</v>
      </c>
      <c r="H195">
        <f t="shared" ref="H195:H247" si="3">LN(F195/F194)</f>
        <v>0.0251589257693624</v>
      </c>
    </row>
    <row r="196" customHeight="1" spans="1:8">
      <c r="A196" s="2">
        <v>45323</v>
      </c>
      <c r="B196" s="1">
        <v>892.700012</v>
      </c>
      <c r="C196" s="1">
        <v>924.299988</v>
      </c>
      <c r="D196" s="1">
        <v>872.599976</v>
      </c>
      <c r="E196" s="1">
        <v>921.200012</v>
      </c>
      <c r="F196" s="1">
        <v>917.262207</v>
      </c>
      <c r="G196" s="1">
        <v>4773808</v>
      </c>
      <c r="H196">
        <f t="shared" si="3"/>
        <v>0.0372686739495145</v>
      </c>
    </row>
    <row r="197" customHeight="1" spans="1:8">
      <c r="A197" s="2">
        <v>45324</v>
      </c>
      <c r="B197" s="1">
        <v>937.049988</v>
      </c>
      <c r="C197" s="1">
        <v>937.900024</v>
      </c>
      <c r="D197" s="1">
        <v>915.150024</v>
      </c>
      <c r="E197" s="1">
        <v>920.049988</v>
      </c>
      <c r="F197" s="1">
        <v>916.117065</v>
      </c>
      <c r="G197" s="1">
        <v>3415920</v>
      </c>
      <c r="H197">
        <f t="shared" si="3"/>
        <v>-0.00124921467849967</v>
      </c>
    </row>
    <row r="198" customHeight="1" spans="1:8">
      <c r="A198" s="2">
        <v>45327</v>
      </c>
      <c r="B198" s="1">
        <v>930.049988</v>
      </c>
      <c r="C198" s="1">
        <v>951.900024</v>
      </c>
      <c r="D198" s="1">
        <v>913.049988</v>
      </c>
      <c r="E198" s="1">
        <v>930.400024</v>
      </c>
      <c r="F198" s="1">
        <v>926.422852</v>
      </c>
      <c r="G198" s="1">
        <v>3238887</v>
      </c>
      <c r="H198">
        <f t="shared" si="3"/>
        <v>0.0111866173179982</v>
      </c>
    </row>
    <row r="199" customHeight="1" spans="1:8">
      <c r="A199" s="2">
        <v>45328</v>
      </c>
      <c r="B199" s="1">
        <v>935.900024</v>
      </c>
      <c r="C199" s="1">
        <v>940.450012</v>
      </c>
      <c r="D199" s="1">
        <v>920</v>
      </c>
      <c r="E199" s="1">
        <v>935.75</v>
      </c>
      <c r="F199" s="1">
        <v>931.75</v>
      </c>
      <c r="G199" s="1">
        <v>1185651</v>
      </c>
      <c r="H199">
        <f t="shared" si="3"/>
        <v>0.00573376431465093</v>
      </c>
    </row>
    <row r="200" customHeight="1" spans="1:8">
      <c r="A200" s="2">
        <v>45329</v>
      </c>
      <c r="B200" s="1">
        <v>938</v>
      </c>
      <c r="C200" s="1">
        <v>939</v>
      </c>
      <c r="D200" s="1">
        <v>918.049988</v>
      </c>
      <c r="E200" s="1">
        <v>922.549988</v>
      </c>
      <c r="F200" s="1">
        <v>922.549988</v>
      </c>
      <c r="G200" s="1">
        <v>1022135</v>
      </c>
      <c r="H200">
        <f t="shared" si="3"/>
        <v>-0.00992297637890163</v>
      </c>
    </row>
    <row r="201" customHeight="1" spans="1:8">
      <c r="A201" s="2">
        <v>45330</v>
      </c>
      <c r="B201" s="1">
        <v>928</v>
      </c>
      <c r="C201" s="1">
        <v>964</v>
      </c>
      <c r="D201" s="1">
        <v>920.200012</v>
      </c>
      <c r="E201" s="1">
        <v>950.849976</v>
      </c>
      <c r="F201" s="1">
        <v>950.849976</v>
      </c>
      <c r="G201" s="1">
        <v>3711989</v>
      </c>
      <c r="H201">
        <f t="shared" si="3"/>
        <v>0.0302147341772444</v>
      </c>
    </row>
    <row r="202" customHeight="1" spans="1:8">
      <c r="A202" s="2">
        <v>45331</v>
      </c>
      <c r="B202" s="1">
        <v>961</v>
      </c>
      <c r="C202" s="1">
        <v>971.549988</v>
      </c>
      <c r="D202" s="1">
        <v>910.099976</v>
      </c>
      <c r="E202" s="1">
        <v>943.349976</v>
      </c>
      <c r="F202" s="1">
        <v>943.349976</v>
      </c>
      <c r="G202" s="1">
        <v>2799376</v>
      </c>
      <c r="H202">
        <f t="shared" si="3"/>
        <v>-0.00791895194133539</v>
      </c>
    </row>
    <row r="203" customHeight="1" spans="1:8">
      <c r="A203" s="2">
        <v>45334</v>
      </c>
      <c r="B203" s="1">
        <v>951.950012</v>
      </c>
      <c r="C203" s="1">
        <v>951.950012</v>
      </c>
      <c r="D203" s="1">
        <v>906.5</v>
      </c>
      <c r="E203" s="1">
        <v>913.650024</v>
      </c>
      <c r="F203" s="1">
        <v>913.650024</v>
      </c>
      <c r="G203" s="1">
        <v>2251407</v>
      </c>
      <c r="H203">
        <f t="shared" si="3"/>
        <v>-0.0319897519975074</v>
      </c>
    </row>
    <row r="204" customHeight="1" spans="1:8">
      <c r="A204" s="2">
        <v>45335</v>
      </c>
      <c r="B204" s="1">
        <v>914.900024</v>
      </c>
      <c r="C204" s="1">
        <v>933.650024</v>
      </c>
      <c r="D204" s="1">
        <v>894</v>
      </c>
      <c r="E204" s="1">
        <v>925.299988</v>
      </c>
      <c r="F204" s="1">
        <v>925.299988</v>
      </c>
      <c r="G204" s="1">
        <v>1624595</v>
      </c>
      <c r="H204">
        <f t="shared" si="3"/>
        <v>0.01267040406735</v>
      </c>
    </row>
    <row r="205" customHeight="1" spans="1:8">
      <c r="A205" s="2">
        <v>45336</v>
      </c>
      <c r="B205" s="1">
        <v>920.900024</v>
      </c>
      <c r="C205" s="1">
        <v>942.5</v>
      </c>
      <c r="D205" s="1">
        <v>913</v>
      </c>
      <c r="E205" s="1">
        <v>939.650024</v>
      </c>
      <c r="F205" s="1">
        <v>939.650024</v>
      </c>
      <c r="G205" s="1">
        <v>1538122</v>
      </c>
      <c r="H205">
        <f t="shared" si="3"/>
        <v>0.0153894947578171</v>
      </c>
    </row>
    <row r="206" customHeight="1" spans="1:8">
      <c r="A206" s="2">
        <v>45337</v>
      </c>
      <c r="B206" s="1">
        <v>949</v>
      </c>
      <c r="C206" s="1">
        <v>961.650024</v>
      </c>
      <c r="D206" s="1">
        <v>934</v>
      </c>
      <c r="E206" s="1">
        <v>955.150024</v>
      </c>
      <c r="F206" s="1">
        <v>955.150024</v>
      </c>
      <c r="G206" s="1">
        <v>1713175</v>
      </c>
      <c r="H206">
        <f t="shared" si="3"/>
        <v>0.0163609302925694</v>
      </c>
    </row>
    <row r="207" customHeight="1" spans="1:8">
      <c r="A207" s="2">
        <v>45338</v>
      </c>
      <c r="B207" s="1">
        <v>957</v>
      </c>
      <c r="C207" s="1">
        <v>987</v>
      </c>
      <c r="D207" s="1">
        <v>951.200012</v>
      </c>
      <c r="E207" s="1">
        <v>980.799988</v>
      </c>
      <c r="F207" s="1">
        <v>980.799988</v>
      </c>
      <c r="G207" s="1">
        <v>3576995</v>
      </c>
      <c r="H207">
        <f t="shared" si="3"/>
        <v>0.0265001316104327</v>
      </c>
    </row>
    <row r="208" customHeight="1" spans="1:8">
      <c r="A208" s="2">
        <v>45341</v>
      </c>
      <c r="B208" s="1">
        <v>984.75</v>
      </c>
      <c r="C208" s="1">
        <v>1015.200012</v>
      </c>
      <c r="D208" s="1">
        <v>966.450012</v>
      </c>
      <c r="E208" s="1">
        <v>1010.25</v>
      </c>
      <c r="F208" s="1">
        <v>1010.25</v>
      </c>
      <c r="G208" s="1">
        <v>3354158</v>
      </c>
      <c r="H208">
        <f t="shared" si="3"/>
        <v>0.0295845510115465</v>
      </c>
    </row>
    <row r="209" customHeight="1" spans="1:8">
      <c r="A209" s="2">
        <v>45342</v>
      </c>
      <c r="B209" s="1">
        <v>1001.5</v>
      </c>
      <c r="C209" s="1">
        <v>1013.75</v>
      </c>
      <c r="D209" s="1">
        <v>990</v>
      </c>
      <c r="E209" s="1">
        <v>999.799988</v>
      </c>
      <c r="F209" s="1">
        <v>999.799988</v>
      </c>
      <c r="G209" s="1">
        <v>3193542</v>
      </c>
      <c r="H209">
        <f t="shared" si="3"/>
        <v>-0.0103978569815136</v>
      </c>
    </row>
    <row r="210" customHeight="1" spans="1:8">
      <c r="A210" s="2">
        <v>45343</v>
      </c>
      <c r="B210" s="1">
        <v>1004</v>
      </c>
      <c r="C210" s="1">
        <v>1027.650024</v>
      </c>
      <c r="D210" s="1">
        <v>986.099976</v>
      </c>
      <c r="E210" s="1">
        <v>991.900024</v>
      </c>
      <c r="F210" s="1">
        <v>991.900024</v>
      </c>
      <c r="G210" s="1">
        <v>3854456</v>
      </c>
      <c r="H210">
        <f t="shared" si="3"/>
        <v>-0.00793292702913418</v>
      </c>
    </row>
    <row r="211" customHeight="1" spans="1:8">
      <c r="A211" s="2">
        <v>45344</v>
      </c>
      <c r="B211" s="1">
        <v>1002.75</v>
      </c>
      <c r="C211" s="1">
        <v>1024</v>
      </c>
      <c r="D211" s="1">
        <v>985.700012</v>
      </c>
      <c r="E211" s="1">
        <v>1013.700012</v>
      </c>
      <c r="F211" s="1">
        <v>1013.700012</v>
      </c>
      <c r="G211" s="1">
        <v>2872499</v>
      </c>
      <c r="H211">
        <f t="shared" si="3"/>
        <v>0.0217399742782405</v>
      </c>
    </row>
    <row r="212" customHeight="1" spans="1:8">
      <c r="A212" s="2">
        <v>45345</v>
      </c>
      <c r="B212" s="1">
        <v>1021.5</v>
      </c>
      <c r="C212" s="1">
        <v>1021.5</v>
      </c>
      <c r="D212" s="1">
        <v>1001.25</v>
      </c>
      <c r="E212" s="1">
        <v>1004.950012</v>
      </c>
      <c r="F212" s="1">
        <v>1004.950012</v>
      </c>
      <c r="G212" s="1">
        <v>1290598</v>
      </c>
      <c r="H212">
        <f t="shared" si="3"/>
        <v>-0.00866921427352232</v>
      </c>
    </row>
    <row r="213" customHeight="1" spans="1:8">
      <c r="A213" s="2">
        <v>45348</v>
      </c>
      <c r="B213" s="1">
        <v>1004.950012</v>
      </c>
      <c r="C213" s="1">
        <v>1005.299988</v>
      </c>
      <c r="D213" s="1">
        <v>978.75</v>
      </c>
      <c r="E213" s="1">
        <v>987.049988</v>
      </c>
      <c r="F213" s="1">
        <v>987.049988</v>
      </c>
      <c r="G213" s="1">
        <v>3999562</v>
      </c>
      <c r="H213">
        <f t="shared" si="3"/>
        <v>-0.0179723953984155</v>
      </c>
    </row>
    <row r="214" customHeight="1" spans="1:8">
      <c r="A214" s="2">
        <v>45349</v>
      </c>
      <c r="B214" s="1">
        <v>987.049988</v>
      </c>
      <c r="C214" s="1">
        <v>998.400024</v>
      </c>
      <c r="D214" s="1">
        <v>965.200012</v>
      </c>
      <c r="E214" s="1">
        <v>972.049988</v>
      </c>
      <c r="F214" s="1">
        <v>972.049988</v>
      </c>
      <c r="G214" s="1">
        <v>1540090</v>
      </c>
      <c r="H214">
        <f t="shared" si="3"/>
        <v>-0.0153134534326331</v>
      </c>
    </row>
    <row r="215" customHeight="1" spans="1:8">
      <c r="A215" s="2">
        <v>45350</v>
      </c>
      <c r="B215" s="1">
        <v>980.200012</v>
      </c>
      <c r="C215" s="1">
        <v>985.950012</v>
      </c>
      <c r="D215" s="1">
        <v>951.200012</v>
      </c>
      <c r="E215" s="1">
        <v>957.25</v>
      </c>
      <c r="F215" s="1">
        <v>957.25</v>
      </c>
      <c r="G215" s="1">
        <v>1761906</v>
      </c>
      <c r="H215">
        <f t="shared" si="3"/>
        <v>-0.0153426407642009</v>
      </c>
    </row>
    <row r="216" customHeight="1" spans="1:8">
      <c r="A216" s="2">
        <v>45351</v>
      </c>
      <c r="B216" s="1">
        <v>952.200012</v>
      </c>
      <c r="C216" s="1">
        <v>985.650024</v>
      </c>
      <c r="D216" s="1">
        <v>945</v>
      </c>
      <c r="E216" s="1">
        <v>977.400024</v>
      </c>
      <c r="F216" s="1">
        <v>977.400024</v>
      </c>
      <c r="G216" s="1">
        <v>3664111</v>
      </c>
      <c r="H216">
        <f t="shared" si="3"/>
        <v>0.020831419033592</v>
      </c>
    </row>
    <row r="217" customHeight="1" spans="1:8">
      <c r="A217" s="2">
        <v>45352</v>
      </c>
      <c r="B217" s="1">
        <v>983.799988</v>
      </c>
      <c r="C217" s="1">
        <v>988.900024</v>
      </c>
      <c r="D217" s="1">
        <v>972.349976</v>
      </c>
      <c r="E217" s="1">
        <v>978.049988</v>
      </c>
      <c r="F217" s="1">
        <v>978.049988</v>
      </c>
      <c r="G217" s="1">
        <v>627986</v>
      </c>
      <c r="H217">
        <f t="shared" si="3"/>
        <v>0.000664771812061177</v>
      </c>
    </row>
    <row r="218" customHeight="1" spans="1:8">
      <c r="A218" s="2">
        <v>45355</v>
      </c>
      <c r="B218" s="1">
        <v>977.049988</v>
      </c>
      <c r="C218" s="1">
        <v>990.75</v>
      </c>
      <c r="D218" s="1">
        <v>972</v>
      </c>
      <c r="E218" s="1">
        <v>986.150024</v>
      </c>
      <c r="F218" s="1">
        <v>986.150024</v>
      </c>
      <c r="G218" s="1">
        <v>1935494</v>
      </c>
      <c r="H218">
        <f t="shared" si="3"/>
        <v>0.00824771598352369</v>
      </c>
    </row>
    <row r="219" customHeight="1" spans="1:8">
      <c r="A219" s="2">
        <v>45356</v>
      </c>
      <c r="B219" s="1">
        <v>984.099976</v>
      </c>
      <c r="C219" s="1">
        <v>985.200012</v>
      </c>
      <c r="D219" s="1">
        <v>966.150024</v>
      </c>
      <c r="E219" s="1">
        <v>967.950012</v>
      </c>
      <c r="F219" s="1">
        <v>967.950012</v>
      </c>
      <c r="G219" s="1">
        <v>1258586</v>
      </c>
      <c r="H219">
        <f t="shared" si="3"/>
        <v>-0.0186280517392876</v>
      </c>
    </row>
    <row r="220" customHeight="1" spans="1:8">
      <c r="A220" s="2">
        <v>45357</v>
      </c>
      <c r="B220" s="1">
        <v>965</v>
      </c>
      <c r="C220" s="1">
        <v>975</v>
      </c>
      <c r="D220" s="1">
        <v>949.299988</v>
      </c>
      <c r="E220" s="1">
        <v>971.700012</v>
      </c>
      <c r="F220" s="1">
        <v>971.700012</v>
      </c>
      <c r="G220" s="1">
        <v>1005912</v>
      </c>
      <c r="H220">
        <f t="shared" si="3"/>
        <v>0.00386668174759088</v>
      </c>
    </row>
    <row r="221" customHeight="1" spans="1:8">
      <c r="A221" s="2">
        <v>45358</v>
      </c>
      <c r="B221" s="1">
        <v>972.049988</v>
      </c>
      <c r="C221" s="1">
        <v>975.700012</v>
      </c>
      <c r="D221" s="1">
        <v>959.049988</v>
      </c>
      <c r="E221" s="1">
        <v>964.700012</v>
      </c>
      <c r="F221" s="1">
        <v>964.700012</v>
      </c>
      <c r="G221" s="1">
        <v>763240</v>
      </c>
      <c r="H221">
        <f t="shared" si="3"/>
        <v>-0.00722994257927574</v>
      </c>
    </row>
    <row r="222" customHeight="1" spans="1:8">
      <c r="A222" s="2">
        <v>45362</v>
      </c>
      <c r="B222" s="1">
        <v>964.700012</v>
      </c>
      <c r="C222" s="1">
        <v>971.599976</v>
      </c>
      <c r="D222" s="1">
        <v>950.75</v>
      </c>
      <c r="E222" s="1">
        <v>955.75</v>
      </c>
      <c r="F222" s="1">
        <v>955.75</v>
      </c>
      <c r="G222" s="1">
        <v>1674256</v>
      </c>
      <c r="H222">
        <f t="shared" si="3"/>
        <v>-0.00932081203908588</v>
      </c>
    </row>
    <row r="223" customHeight="1" spans="1:8">
      <c r="A223" s="2">
        <v>45363</v>
      </c>
      <c r="B223" s="1">
        <v>955</v>
      </c>
      <c r="C223" s="1">
        <v>964</v>
      </c>
      <c r="D223" s="1">
        <v>921.700012</v>
      </c>
      <c r="E223" s="1">
        <v>925</v>
      </c>
      <c r="F223" s="1">
        <v>925</v>
      </c>
      <c r="G223" s="1">
        <v>817033</v>
      </c>
      <c r="H223">
        <f t="shared" si="3"/>
        <v>-0.0327026350640969</v>
      </c>
    </row>
    <row r="224" customHeight="1" spans="1:8">
      <c r="A224" s="2">
        <v>45364</v>
      </c>
      <c r="B224" s="1">
        <v>918.099976</v>
      </c>
      <c r="C224" s="1">
        <v>928.700012</v>
      </c>
      <c r="D224" s="1">
        <v>853.099976</v>
      </c>
      <c r="E224" s="1">
        <v>862.450012</v>
      </c>
      <c r="F224" s="1">
        <v>862.450012</v>
      </c>
      <c r="G224" s="1">
        <v>3796016</v>
      </c>
      <c r="H224">
        <f t="shared" si="3"/>
        <v>-0.0700165473879373</v>
      </c>
    </row>
    <row r="225" customHeight="1" spans="1:8">
      <c r="A225" s="2">
        <v>45365</v>
      </c>
      <c r="B225" s="1">
        <v>862.450012</v>
      </c>
      <c r="C225" s="1">
        <v>921</v>
      </c>
      <c r="D225" s="1">
        <v>854.950012</v>
      </c>
      <c r="E225" s="1">
        <v>867.950012</v>
      </c>
      <c r="F225" s="1">
        <v>867.950012</v>
      </c>
      <c r="G225" s="1">
        <v>1997066</v>
      </c>
      <c r="H225">
        <f t="shared" si="3"/>
        <v>0.00635693301575139</v>
      </c>
    </row>
    <row r="226" customHeight="1" spans="1:8">
      <c r="A226" s="2">
        <v>45366</v>
      </c>
      <c r="B226" s="1">
        <v>868.049988</v>
      </c>
      <c r="C226" s="1">
        <v>872.400024</v>
      </c>
      <c r="D226" s="1">
        <v>845</v>
      </c>
      <c r="E226" s="1">
        <v>865.75</v>
      </c>
      <c r="F226" s="1">
        <v>865.75</v>
      </c>
      <c r="G226" s="1">
        <v>2284557</v>
      </c>
      <c r="H226">
        <f t="shared" si="3"/>
        <v>-0.00253793985770792</v>
      </c>
    </row>
    <row r="227" customHeight="1" spans="1:8">
      <c r="A227" s="2">
        <v>45369</v>
      </c>
      <c r="B227" s="1">
        <v>868.849976</v>
      </c>
      <c r="C227" s="1">
        <v>879.400024</v>
      </c>
      <c r="D227" s="1">
        <v>849.450012</v>
      </c>
      <c r="E227" s="1">
        <v>854.900024</v>
      </c>
      <c r="F227" s="1">
        <v>854.900024</v>
      </c>
      <c r="G227" s="1">
        <v>1604337</v>
      </c>
      <c r="H227">
        <f t="shared" si="3"/>
        <v>-0.0126116521768848</v>
      </c>
    </row>
    <row r="228" customHeight="1" spans="1:8">
      <c r="A228" s="2">
        <v>45370</v>
      </c>
      <c r="B228" s="1">
        <v>854</v>
      </c>
      <c r="C228" s="1">
        <v>857.900024</v>
      </c>
      <c r="D228" s="1">
        <v>827.599976</v>
      </c>
      <c r="E228" s="1">
        <v>831.700012</v>
      </c>
      <c r="F228" s="1">
        <v>831.700012</v>
      </c>
      <c r="G228" s="1">
        <v>1306629</v>
      </c>
      <c r="H228">
        <f t="shared" si="3"/>
        <v>-0.0275127178027254</v>
      </c>
    </row>
    <row r="229" customHeight="1" spans="1:8">
      <c r="A229" s="2">
        <v>45371</v>
      </c>
      <c r="B229" s="1">
        <v>835.549988</v>
      </c>
      <c r="C229" s="1">
        <v>843.299988</v>
      </c>
      <c r="D229" s="1">
        <v>819.450012</v>
      </c>
      <c r="E229" s="1">
        <v>839.599976</v>
      </c>
      <c r="F229" s="1">
        <v>839.599976</v>
      </c>
      <c r="G229" s="1">
        <v>1182471</v>
      </c>
      <c r="H229">
        <f t="shared" si="3"/>
        <v>0.00945374605851584</v>
      </c>
    </row>
    <row r="230" customHeight="1" spans="1:8">
      <c r="A230" s="2">
        <v>45372</v>
      </c>
      <c r="B230" s="1">
        <v>851</v>
      </c>
      <c r="C230" s="1">
        <v>877.549988</v>
      </c>
      <c r="D230" s="1">
        <v>846.299988</v>
      </c>
      <c r="E230" s="1">
        <v>873.200012</v>
      </c>
      <c r="F230" s="1">
        <v>873.200012</v>
      </c>
      <c r="G230" s="1">
        <v>2443904</v>
      </c>
      <c r="H230">
        <f t="shared" si="3"/>
        <v>0.0392390790569078</v>
      </c>
    </row>
    <row r="231" customHeight="1" spans="1:8">
      <c r="A231" s="2">
        <v>45373</v>
      </c>
      <c r="B231" s="1">
        <v>873.200012</v>
      </c>
      <c r="C231" s="1">
        <v>880.950012</v>
      </c>
      <c r="D231" s="1">
        <v>864.599976</v>
      </c>
      <c r="E231" s="1">
        <v>868.099976</v>
      </c>
      <c r="F231" s="1">
        <v>868.099976</v>
      </c>
      <c r="G231" s="1">
        <v>999736</v>
      </c>
      <c r="H231">
        <f t="shared" si="3"/>
        <v>-0.00585775066716751</v>
      </c>
    </row>
    <row r="232" customHeight="1" spans="1:8">
      <c r="A232" s="2">
        <v>45377</v>
      </c>
      <c r="B232" s="1">
        <v>868.099976</v>
      </c>
      <c r="C232" s="1">
        <v>880.450012</v>
      </c>
      <c r="D232" s="1">
        <v>862.75</v>
      </c>
      <c r="E232" s="1">
        <v>868.049988</v>
      </c>
      <c r="F232" s="1">
        <v>868.049988</v>
      </c>
      <c r="G232" s="1">
        <v>950457</v>
      </c>
      <c r="H232">
        <f t="shared" si="3"/>
        <v>-5.75848873084915e-5</v>
      </c>
    </row>
    <row r="233" customHeight="1" spans="1:8">
      <c r="A233" s="2">
        <v>45378</v>
      </c>
      <c r="B233" s="1">
        <v>870</v>
      </c>
      <c r="C233" s="1">
        <v>887</v>
      </c>
      <c r="D233" s="1">
        <v>862.200012</v>
      </c>
      <c r="E233" s="1">
        <v>866.200012</v>
      </c>
      <c r="F233" s="1">
        <v>866.200012</v>
      </c>
      <c r="G233" s="1">
        <v>1643044</v>
      </c>
      <c r="H233">
        <f t="shared" si="3"/>
        <v>-0.00213346022972917</v>
      </c>
    </row>
    <row r="234" customHeight="1" spans="1:8">
      <c r="A234" s="2">
        <v>45379</v>
      </c>
      <c r="B234" s="1">
        <v>869</v>
      </c>
      <c r="C234" s="1">
        <v>891.700012</v>
      </c>
      <c r="D234" s="1">
        <v>864.599976</v>
      </c>
      <c r="E234" s="1">
        <v>882.099976</v>
      </c>
      <c r="F234" s="1">
        <v>882.099976</v>
      </c>
      <c r="G234" s="1">
        <v>1661176</v>
      </c>
      <c r="H234">
        <f t="shared" si="3"/>
        <v>0.0181895584227816</v>
      </c>
    </row>
    <row r="235" customHeight="1" spans="1:8">
      <c r="A235" s="2">
        <v>45383</v>
      </c>
      <c r="B235" s="1">
        <v>894</v>
      </c>
      <c r="C235" s="1">
        <v>908.900024</v>
      </c>
      <c r="D235" s="1">
        <v>887.75</v>
      </c>
      <c r="E235" s="1">
        <v>902.25</v>
      </c>
      <c r="F235" s="1">
        <v>902.25</v>
      </c>
      <c r="G235" s="1">
        <v>2133855</v>
      </c>
      <c r="H235">
        <f t="shared" si="3"/>
        <v>0.0225862424659767</v>
      </c>
    </row>
    <row r="236" customHeight="1" spans="1:8">
      <c r="A236" s="2">
        <v>45384</v>
      </c>
      <c r="B236" s="1">
        <v>904</v>
      </c>
      <c r="C236" s="1">
        <v>922.200012</v>
      </c>
      <c r="D236" s="1">
        <v>897.099976</v>
      </c>
      <c r="E236" s="1">
        <v>917.099976</v>
      </c>
      <c r="F236" s="1">
        <v>917.099976</v>
      </c>
      <c r="G236" s="1">
        <v>1302199</v>
      </c>
      <c r="H236">
        <f t="shared" si="3"/>
        <v>0.016324847872553</v>
      </c>
    </row>
    <row r="237" customHeight="1" spans="1:8">
      <c r="A237" s="2">
        <v>45385</v>
      </c>
      <c r="B237" s="1">
        <v>917.099976</v>
      </c>
      <c r="C237" s="1">
        <v>925.200012</v>
      </c>
      <c r="D237" s="1">
        <v>909.650024</v>
      </c>
      <c r="E237" s="1">
        <v>913.950012</v>
      </c>
      <c r="F237" s="1">
        <v>913.950012</v>
      </c>
      <c r="G237" s="1">
        <v>689633</v>
      </c>
      <c r="H237">
        <f t="shared" si="3"/>
        <v>-0.00344061290301686</v>
      </c>
    </row>
    <row r="238" customHeight="1" spans="1:8">
      <c r="A238" s="2">
        <v>45386</v>
      </c>
      <c r="B238" s="1">
        <v>920</v>
      </c>
      <c r="C238" s="1">
        <v>926.099976</v>
      </c>
      <c r="D238" s="1">
        <v>910</v>
      </c>
      <c r="E238" s="1">
        <v>913.650024</v>
      </c>
      <c r="F238" s="1">
        <v>913.650024</v>
      </c>
      <c r="G238" s="1">
        <v>716188</v>
      </c>
      <c r="H238">
        <f t="shared" si="3"/>
        <v>-0.000328286273566494</v>
      </c>
    </row>
    <row r="239" customHeight="1" spans="1:8">
      <c r="A239" s="2">
        <v>45387</v>
      </c>
      <c r="B239" s="1">
        <v>913.650024</v>
      </c>
      <c r="C239" s="1">
        <v>942.200012</v>
      </c>
      <c r="D239" s="1">
        <v>905.450012</v>
      </c>
      <c r="E239" s="1">
        <v>933.5</v>
      </c>
      <c r="F239" s="1">
        <v>933.5</v>
      </c>
      <c r="G239" s="1">
        <v>1816263</v>
      </c>
      <c r="H239">
        <f t="shared" si="3"/>
        <v>0.0214933707629097</v>
      </c>
    </row>
    <row r="240" customHeight="1" spans="1:8">
      <c r="A240" s="2">
        <v>45390</v>
      </c>
      <c r="B240" s="1">
        <v>934</v>
      </c>
      <c r="C240" s="1">
        <v>936.700012</v>
      </c>
      <c r="D240" s="1">
        <v>892</v>
      </c>
      <c r="E240" s="1">
        <v>911.349976</v>
      </c>
      <c r="F240" s="1">
        <v>911.349976</v>
      </c>
      <c r="G240" s="1">
        <v>2331541</v>
      </c>
      <c r="H240">
        <f t="shared" si="3"/>
        <v>-0.0240139726453939</v>
      </c>
    </row>
    <row r="241" customHeight="1" spans="1:8">
      <c r="A241" s="2">
        <v>45391</v>
      </c>
      <c r="B241" s="1">
        <v>921.25</v>
      </c>
      <c r="C241" s="1">
        <v>933.849976</v>
      </c>
      <c r="D241" s="1">
        <v>914.549988</v>
      </c>
      <c r="E241" s="1">
        <v>924.400024</v>
      </c>
      <c r="F241" s="1">
        <v>924.400024</v>
      </c>
      <c r="G241" s="1">
        <v>1117137</v>
      </c>
      <c r="H241">
        <f t="shared" si="3"/>
        <v>0.0142179140266285</v>
      </c>
    </row>
    <row r="242" customHeight="1" spans="1:8">
      <c r="A242" s="2">
        <v>45392</v>
      </c>
      <c r="B242" s="1">
        <v>927.700012</v>
      </c>
      <c r="C242" s="1">
        <v>974.75</v>
      </c>
      <c r="D242" s="1">
        <v>925.650024</v>
      </c>
      <c r="E242" s="1">
        <v>970.700012</v>
      </c>
      <c r="F242" s="1">
        <v>970.700012</v>
      </c>
      <c r="G242" s="1">
        <v>4586719</v>
      </c>
      <c r="H242">
        <f t="shared" si="3"/>
        <v>0.0488725687173815</v>
      </c>
    </row>
    <row r="243" customHeight="1" spans="1:8">
      <c r="A243" s="2">
        <v>45394</v>
      </c>
      <c r="B243" s="1">
        <v>969</v>
      </c>
      <c r="C243" s="1">
        <v>974.950012</v>
      </c>
      <c r="D243" s="1">
        <v>944.200012</v>
      </c>
      <c r="E243" s="1">
        <v>946.799988</v>
      </c>
      <c r="F243" s="1">
        <v>946.799988</v>
      </c>
      <c r="G243" s="1">
        <v>997938</v>
      </c>
      <c r="H243">
        <f t="shared" si="3"/>
        <v>-0.0249296081148359</v>
      </c>
    </row>
    <row r="244" customHeight="1" spans="1:8">
      <c r="A244" s="2">
        <v>45397</v>
      </c>
      <c r="B244" s="1">
        <v>934.099976</v>
      </c>
      <c r="C244" s="1">
        <v>953.849976</v>
      </c>
      <c r="D244" s="1">
        <v>922.25</v>
      </c>
      <c r="E244" s="1">
        <v>928.900024</v>
      </c>
      <c r="F244" s="1">
        <v>928.900024</v>
      </c>
      <c r="G244" s="1">
        <v>2887446</v>
      </c>
      <c r="H244">
        <f t="shared" si="3"/>
        <v>-0.0190867487350712</v>
      </c>
    </row>
    <row r="245" customHeight="1" spans="1:8">
      <c r="A245" s="2">
        <v>45398</v>
      </c>
      <c r="B245" s="1">
        <v>920</v>
      </c>
      <c r="C245" s="1">
        <v>959.900024</v>
      </c>
      <c r="D245" s="1">
        <v>917.099976</v>
      </c>
      <c r="E245" s="1">
        <v>946.849976</v>
      </c>
      <c r="F245" s="1">
        <v>946.849976</v>
      </c>
      <c r="G245" s="1">
        <v>2600963</v>
      </c>
      <c r="H245">
        <f t="shared" si="3"/>
        <v>0.0191395441312234</v>
      </c>
    </row>
    <row r="246" customHeight="1" spans="1:8">
      <c r="A246" s="2">
        <v>45400</v>
      </c>
      <c r="B246" s="1">
        <v>954.700012</v>
      </c>
      <c r="C246" s="1">
        <v>954.950012</v>
      </c>
      <c r="D246" s="1">
        <v>920</v>
      </c>
      <c r="E246" s="1">
        <v>924.150024</v>
      </c>
      <c r="F246" s="1">
        <v>924.150024</v>
      </c>
      <c r="G246" s="1">
        <v>1614368</v>
      </c>
      <c r="H246">
        <f t="shared" si="3"/>
        <v>-0.0242662382632107</v>
      </c>
    </row>
    <row r="247" customHeight="1" spans="1:8">
      <c r="A247" s="2">
        <v>45401</v>
      </c>
      <c r="B247" s="1">
        <v>916</v>
      </c>
      <c r="C247" s="1">
        <v>933.950012</v>
      </c>
      <c r="D247" s="1">
        <v>898.349976</v>
      </c>
      <c r="E247" s="1">
        <v>926.849976</v>
      </c>
      <c r="F247" s="1">
        <v>926.849976</v>
      </c>
      <c r="G247" s="1">
        <v>1884184</v>
      </c>
      <c r="H247">
        <f t="shared" si="3"/>
        <v>0.00291729218244101</v>
      </c>
    </row>
  </sheetData>
  <hyperlinks>
    <hyperlink ref="I2" r:id="rId1" display="https://finance.yahoo.com/quote/CONCOR.NS/histor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229.899994</v>
      </c>
      <c r="C2" s="1">
        <v>231.5</v>
      </c>
      <c r="D2" s="1">
        <v>229.100006</v>
      </c>
      <c r="E2" s="1">
        <v>229.550003</v>
      </c>
      <c r="F2" s="1">
        <v>213.247665</v>
      </c>
      <c r="G2" s="1">
        <v>2589165</v>
      </c>
      <c r="I2" s="3" t="s">
        <v>55</v>
      </c>
    </row>
    <row r="3" customHeight="1" spans="1:8">
      <c r="A3" s="2">
        <v>45037</v>
      </c>
      <c r="B3" s="1">
        <v>230</v>
      </c>
      <c r="C3" s="1">
        <v>230.449997</v>
      </c>
      <c r="D3" s="1">
        <v>227.449997</v>
      </c>
      <c r="E3" s="1">
        <v>230.050003</v>
      </c>
      <c r="F3" s="1">
        <v>213.712143</v>
      </c>
      <c r="G3" s="1">
        <v>2459508</v>
      </c>
      <c r="H3">
        <f t="shared" ref="H3:H66" si="0">LN(F3/F2)</f>
        <v>0.00217574663717127</v>
      </c>
    </row>
    <row r="4" customHeight="1" spans="1:8">
      <c r="A4" s="2">
        <v>45040</v>
      </c>
      <c r="B4" s="1">
        <v>229.550003</v>
      </c>
      <c r="C4" s="1">
        <v>232</v>
      </c>
      <c r="D4" s="1">
        <v>229.550003</v>
      </c>
      <c r="E4" s="1">
        <v>231.550003</v>
      </c>
      <c r="F4" s="1">
        <v>215.105621</v>
      </c>
      <c r="G4" s="1">
        <v>2587030</v>
      </c>
      <c r="H4">
        <f t="shared" si="0"/>
        <v>0.00649918460453295</v>
      </c>
    </row>
    <row r="5" customHeight="1" spans="1:8">
      <c r="A5" s="2">
        <v>45041</v>
      </c>
      <c r="B5" s="1">
        <v>231.149994</v>
      </c>
      <c r="C5" s="1">
        <v>232.300003</v>
      </c>
      <c r="D5" s="1">
        <v>229.899994</v>
      </c>
      <c r="E5" s="1">
        <v>230.25</v>
      </c>
      <c r="F5" s="1">
        <v>213.897934</v>
      </c>
      <c r="G5" s="1">
        <v>2570946</v>
      </c>
      <c r="H5">
        <f t="shared" si="0"/>
        <v>-0.00563021064117547</v>
      </c>
    </row>
    <row r="6" customHeight="1" spans="1:8">
      <c r="A6" s="2">
        <v>45042</v>
      </c>
      <c r="B6" s="1">
        <v>230</v>
      </c>
      <c r="C6" s="1">
        <v>230.649994</v>
      </c>
      <c r="D6" s="1">
        <v>228</v>
      </c>
      <c r="E6" s="1">
        <v>229.75</v>
      </c>
      <c r="F6" s="1">
        <v>213.433441</v>
      </c>
      <c r="G6" s="1">
        <v>3439487</v>
      </c>
      <c r="H6">
        <f t="shared" si="0"/>
        <v>-0.00217392501512848</v>
      </c>
    </row>
    <row r="7" customHeight="1" spans="1:8">
      <c r="A7" s="2">
        <v>45043</v>
      </c>
      <c r="B7" s="1">
        <v>229.75</v>
      </c>
      <c r="C7" s="1">
        <v>232.5</v>
      </c>
      <c r="D7" s="1">
        <v>229.149994</v>
      </c>
      <c r="E7" s="1">
        <v>231.75</v>
      </c>
      <c r="F7" s="1">
        <v>215.291412</v>
      </c>
      <c r="G7" s="1">
        <v>3349374</v>
      </c>
      <c r="H7">
        <f t="shared" si="0"/>
        <v>0.0086674827395549</v>
      </c>
    </row>
    <row r="8" customHeight="1" spans="1:8">
      <c r="A8" s="2">
        <v>45044</v>
      </c>
      <c r="B8" s="1">
        <v>232.5</v>
      </c>
      <c r="C8" s="1">
        <v>234.75</v>
      </c>
      <c r="D8" s="1">
        <v>231.600006</v>
      </c>
      <c r="E8" s="1">
        <v>233.100006</v>
      </c>
      <c r="F8" s="1">
        <v>216.545547</v>
      </c>
      <c r="G8" s="1">
        <v>4771074</v>
      </c>
      <c r="H8">
        <f t="shared" si="0"/>
        <v>0.00580838902181179</v>
      </c>
    </row>
    <row r="9" customHeight="1" spans="1:8">
      <c r="A9" s="2">
        <v>45048</v>
      </c>
      <c r="B9" s="1">
        <v>233.199997</v>
      </c>
      <c r="C9" s="1">
        <v>237.449997</v>
      </c>
      <c r="D9" s="1">
        <v>233.100006</v>
      </c>
      <c r="E9" s="1">
        <v>236.100006</v>
      </c>
      <c r="F9" s="1">
        <v>219.332489</v>
      </c>
      <c r="G9" s="1">
        <v>3773537</v>
      </c>
      <c r="H9">
        <f t="shared" si="0"/>
        <v>0.0127878890368002</v>
      </c>
    </row>
    <row r="10" customHeight="1" spans="1:8">
      <c r="A10" s="2">
        <v>45049</v>
      </c>
      <c r="B10" s="1">
        <v>236.050003</v>
      </c>
      <c r="C10" s="1">
        <v>238.949997</v>
      </c>
      <c r="D10" s="1">
        <v>234.600006</v>
      </c>
      <c r="E10" s="1">
        <v>236.899994</v>
      </c>
      <c r="F10" s="1">
        <v>220.075653</v>
      </c>
      <c r="G10" s="1">
        <v>4523385</v>
      </c>
      <c r="H10">
        <f t="shared" si="0"/>
        <v>0.00338257140712546</v>
      </c>
    </row>
    <row r="11" customHeight="1" spans="1:8">
      <c r="A11" s="2">
        <v>45050</v>
      </c>
      <c r="B11" s="1">
        <v>236.850006</v>
      </c>
      <c r="C11" s="1">
        <v>238</v>
      </c>
      <c r="D11" s="1">
        <v>234.149994</v>
      </c>
      <c r="E11" s="1">
        <v>237.449997</v>
      </c>
      <c r="F11" s="1">
        <v>220.586594</v>
      </c>
      <c r="G11" s="1">
        <v>7248108</v>
      </c>
      <c r="H11">
        <f t="shared" si="0"/>
        <v>0.00231896983437547</v>
      </c>
    </row>
    <row r="12" customHeight="1" spans="1:8">
      <c r="A12" s="2">
        <v>45051</v>
      </c>
      <c r="B12" s="1">
        <v>237.850006</v>
      </c>
      <c r="C12" s="1">
        <v>238</v>
      </c>
      <c r="D12" s="1">
        <v>236</v>
      </c>
      <c r="E12" s="1">
        <v>237.399994</v>
      </c>
      <c r="F12" s="1">
        <v>220.540146</v>
      </c>
      <c r="G12" s="1">
        <v>3043479</v>
      </c>
      <c r="H12">
        <f t="shared" si="0"/>
        <v>-0.00021058800548635</v>
      </c>
    </row>
    <row r="13" customHeight="1" spans="1:8">
      <c r="A13" s="2">
        <v>45054</v>
      </c>
      <c r="B13" s="1">
        <v>232.5</v>
      </c>
      <c r="C13" s="1">
        <v>233.399994</v>
      </c>
      <c r="D13" s="1">
        <v>230</v>
      </c>
      <c r="E13" s="1">
        <v>232.850006</v>
      </c>
      <c r="F13" s="1">
        <v>216.313278</v>
      </c>
      <c r="G13" s="1">
        <v>9711437</v>
      </c>
      <c r="H13">
        <f t="shared" si="0"/>
        <v>-0.0193520283042771</v>
      </c>
    </row>
    <row r="14" customHeight="1" spans="1:8">
      <c r="A14" s="2">
        <v>45055</v>
      </c>
      <c r="B14" s="1">
        <v>234.800003</v>
      </c>
      <c r="C14" s="1">
        <v>238.800003</v>
      </c>
      <c r="D14" s="1">
        <v>233.5</v>
      </c>
      <c r="E14" s="1">
        <v>236.350006</v>
      </c>
      <c r="F14" s="1">
        <v>219.564728</v>
      </c>
      <c r="G14" s="1">
        <v>7318928</v>
      </c>
      <c r="H14">
        <f t="shared" si="0"/>
        <v>0.0149193593894182</v>
      </c>
    </row>
    <row r="15" customHeight="1" spans="1:8">
      <c r="A15" s="2">
        <v>45056</v>
      </c>
      <c r="B15" s="1">
        <v>236.949997</v>
      </c>
      <c r="C15" s="1">
        <v>237.25</v>
      </c>
      <c r="D15" s="1">
        <v>234.550003</v>
      </c>
      <c r="E15" s="1">
        <v>236.550003</v>
      </c>
      <c r="F15" s="1">
        <v>219.750534</v>
      </c>
      <c r="G15" s="1">
        <v>3650159</v>
      </c>
      <c r="H15">
        <f t="shared" si="0"/>
        <v>0.000845889169582668</v>
      </c>
    </row>
    <row r="16" customHeight="1" spans="1:8">
      <c r="A16" s="2">
        <v>45057</v>
      </c>
      <c r="B16" s="1">
        <v>236.550003</v>
      </c>
      <c r="C16" s="1">
        <v>238.149994</v>
      </c>
      <c r="D16" s="1">
        <v>235.699997</v>
      </c>
      <c r="E16" s="1">
        <v>236.149994</v>
      </c>
      <c r="F16" s="1">
        <v>219.378906</v>
      </c>
      <c r="G16" s="1">
        <v>2675726</v>
      </c>
      <c r="H16">
        <f t="shared" si="0"/>
        <v>-0.00169256740663752</v>
      </c>
    </row>
    <row r="17" customHeight="1" spans="1:8">
      <c r="A17" s="2">
        <v>45058</v>
      </c>
      <c r="B17" s="1">
        <v>236.149994</v>
      </c>
      <c r="C17" s="1">
        <v>237.25</v>
      </c>
      <c r="D17" s="1">
        <v>234.25</v>
      </c>
      <c r="E17" s="1">
        <v>235.050003</v>
      </c>
      <c r="F17" s="1">
        <v>218.357056</v>
      </c>
      <c r="G17" s="1">
        <v>2348435</v>
      </c>
      <c r="H17">
        <f t="shared" si="0"/>
        <v>-0.00466880468992619</v>
      </c>
    </row>
    <row r="18" customHeight="1" spans="1:8">
      <c r="A18" s="2">
        <v>45061</v>
      </c>
      <c r="B18" s="1">
        <v>234.600006</v>
      </c>
      <c r="C18" s="1">
        <v>239.600006</v>
      </c>
      <c r="D18" s="1">
        <v>233.850006</v>
      </c>
      <c r="E18" s="1">
        <v>237.699997</v>
      </c>
      <c r="F18" s="1">
        <v>220.818848</v>
      </c>
      <c r="G18" s="1">
        <v>4217892</v>
      </c>
      <c r="H18">
        <f t="shared" si="0"/>
        <v>0.0112110785787257</v>
      </c>
    </row>
    <row r="19" customHeight="1" spans="1:8">
      <c r="A19" s="2">
        <v>45062</v>
      </c>
      <c r="B19" s="1">
        <v>238.75</v>
      </c>
      <c r="C19" s="1">
        <v>241.699997</v>
      </c>
      <c r="D19" s="1">
        <v>237.449997</v>
      </c>
      <c r="E19" s="1">
        <v>240.949997</v>
      </c>
      <c r="F19" s="1">
        <v>223.838028</v>
      </c>
      <c r="G19" s="1">
        <v>6016484</v>
      </c>
      <c r="H19">
        <f t="shared" si="0"/>
        <v>0.0135800279355499</v>
      </c>
    </row>
    <row r="20" customHeight="1" spans="1:8">
      <c r="A20" s="2">
        <v>45063</v>
      </c>
      <c r="B20" s="1">
        <v>240.949997</v>
      </c>
      <c r="C20" s="1">
        <v>243.699997</v>
      </c>
      <c r="D20" s="1">
        <v>240.75</v>
      </c>
      <c r="E20" s="1">
        <v>241.600006</v>
      </c>
      <c r="F20" s="1">
        <v>224.441879</v>
      </c>
      <c r="G20" s="1">
        <v>4968232</v>
      </c>
      <c r="H20">
        <f t="shared" si="0"/>
        <v>0.0026940817815107</v>
      </c>
    </row>
    <row r="21" customHeight="1" spans="1:8">
      <c r="A21" s="2">
        <v>45064</v>
      </c>
      <c r="B21" s="1">
        <v>242</v>
      </c>
      <c r="C21" s="1">
        <v>242.899994</v>
      </c>
      <c r="D21" s="1">
        <v>238.949997</v>
      </c>
      <c r="E21" s="1">
        <v>239.600006</v>
      </c>
      <c r="F21" s="1">
        <v>222.583908</v>
      </c>
      <c r="G21" s="1">
        <v>3512113</v>
      </c>
      <c r="H21">
        <f t="shared" si="0"/>
        <v>-0.00831263767249072</v>
      </c>
    </row>
    <row r="22" customHeight="1" spans="1:8">
      <c r="A22" s="2">
        <v>45065</v>
      </c>
      <c r="B22" s="1">
        <v>240</v>
      </c>
      <c r="C22" s="1">
        <v>241.600006</v>
      </c>
      <c r="D22" s="1">
        <v>236.300003</v>
      </c>
      <c r="E22" s="1">
        <v>239.899994</v>
      </c>
      <c r="F22" s="1">
        <v>222.862595</v>
      </c>
      <c r="G22" s="1">
        <v>3810543</v>
      </c>
      <c r="H22">
        <f t="shared" si="0"/>
        <v>0.00125127050940694</v>
      </c>
    </row>
    <row r="23" customHeight="1" spans="1:8">
      <c r="A23" s="2">
        <v>45068</v>
      </c>
      <c r="B23" s="1">
        <v>239.399994</v>
      </c>
      <c r="C23" s="1">
        <v>241.199997</v>
      </c>
      <c r="D23" s="1">
        <v>237.449997</v>
      </c>
      <c r="E23" s="1">
        <v>238.699997</v>
      </c>
      <c r="F23" s="1">
        <v>221.747818</v>
      </c>
      <c r="G23" s="1">
        <v>2891415</v>
      </c>
      <c r="H23">
        <f t="shared" si="0"/>
        <v>-0.0050146344011339</v>
      </c>
    </row>
    <row r="24" customHeight="1" spans="1:8">
      <c r="A24" s="2">
        <v>45069</v>
      </c>
      <c r="B24" s="1">
        <v>238.949997</v>
      </c>
      <c r="C24" s="1">
        <v>240.199997</v>
      </c>
      <c r="D24" s="1">
        <v>236.800003</v>
      </c>
      <c r="E24" s="1">
        <v>239.300003</v>
      </c>
      <c r="F24" s="1">
        <v>222.305206</v>
      </c>
      <c r="G24" s="1">
        <v>3213453</v>
      </c>
      <c r="H24">
        <f t="shared" si="0"/>
        <v>0.0025104582678856</v>
      </c>
    </row>
    <row r="25" customHeight="1" spans="1:8">
      <c r="A25" s="2">
        <v>45070</v>
      </c>
      <c r="B25" s="1">
        <v>238.300003</v>
      </c>
      <c r="C25" s="1">
        <v>241.5</v>
      </c>
      <c r="D25" s="1">
        <v>238</v>
      </c>
      <c r="E25" s="1">
        <v>241</v>
      </c>
      <c r="F25" s="1">
        <v>223.884491</v>
      </c>
      <c r="G25" s="1">
        <v>2422138</v>
      </c>
      <c r="H25">
        <f t="shared" si="0"/>
        <v>0.00707901417610173</v>
      </c>
    </row>
    <row r="26" customHeight="1" spans="1:8">
      <c r="A26" s="2">
        <v>45071</v>
      </c>
      <c r="B26" s="1">
        <v>241.25</v>
      </c>
      <c r="C26" s="1">
        <v>242.199997</v>
      </c>
      <c r="D26" s="1">
        <v>237.899994</v>
      </c>
      <c r="E26" s="1">
        <v>240.050003</v>
      </c>
      <c r="F26" s="1">
        <v>223.001953</v>
      </c>
      <c r="G26" s="1">
        <v>3810138</v>
      </c>
      <c r="H26">
        <f t="shared" si="0"/>
        <v>-0.00394972440615301</v>
      </c>
    </row>
    <row r="27" customHeight="1" spans="1:8">
      <c r="A27" s="2">
        <v>45072</v>
      </c>
      <c r="B27" s="1">
        <v>239.800003</v>
      </c>
      <c r="C27" s="1">
        <v>242.449997</v>
      </c>
      <c r="D27" s="1">
        <v>239.100006</v>
      </c>
      <c r="E27" s="1">
        <v>241.5</v>
      </c>
      <c r="F27" s="1">
        <v>224.348984</v>
      </c>
      <c r="G27" s="1">
        <v>2646742</v>
      </c>
      <c r="H27">
        <f t="shared" si="0"/>
        <v>0.00602227450414707</v>
      </c>
    </row>
    <row r="28" customHeight="1" spans="1:8">
      <c r="A28" s="2">
        <v>45075</v>
      </c>
      <c r="B28" s="1">
        <v>241.550003</v>
      </c>
      <c r="C28" s="1">
        <v>247.649994</v>
      </c>
      <c r="D28" s="1">
        <v>240.800003</v>
      </c>
      <c r="E28" s="1">
        <v>246.100006</v>
      </c>
      <c r="F28" s="1">
        <v>228.622299</v>
      </c>
      <c r="G28" s="1">
        <v>8069985</v>
      </c>
      <c r="H28">
        <f t="shared" si="0"/>
        <v>0.018868488761724</v>
      </c>
    </row>
    <row r="29" customHeight="1" spans="1:8">
      <c r="A29" s="2">
        <v>45076</v>
      </c>
      <c r="B29" s="1">
        <v>246.25</v>
      </c>
      <c r="C29" s="1">
        <v>247.149994</v>
      </c>
      <c r="D29" s="1">
        <v>243.300003</v>
      </c>
      <c r="E29" s="1">
        <v>244.300003</v>
      </c>
      <c r="F29" s="1">
        <v>226.950119</v>
      </c>
      <c r="G29" s="1">
        <v>4657906</v>
      </c>
      <c r="H29">
        <f t="shared" si="0"/>
        <v>-0.00734103928826732</v>
      </c>
    </row>
    <row r="30" customHeight="1" spans="1:8">
      <c r="A30" s="2">
        <v>45077</v>
      </c>
      <c r="B30" s="1">
        <v>247.899994</v>
      </c>
      <c r="C30" s="1">
        <v>247.899994</v>
      </c>
      <c r="D30" s="1">
        <v>239.300003</v>
      </c>
      <c r="E30" s="1">
        <v>241.25</v>
      </c>
      <c r="F30" s="1">
        <v>224.11673</v>
      </c>
      <c r="G30" s="1">
        <v>15727646</v>
      </c>
      <c r="H30">
        <f t="shared" si="0"/>
        <v>-0.0125632210542647</v>
      </c>
    </row>
    <row r="31" customHeight="1" spans="1:8">
      <c r="A31" s="2">
        <v>45078</v>
      </c>
      <c r="B31" s="1">
        <v>230.399994</v>
      </c>
      <c r="C31" s="1">
        <v>231.899994</v>
      </c>
      <c r="D31" s="1">
        <v>229.149994</v>
      </c>
      <c r="E31" s="1">
        <v>230.350006</v>
      </c>
      <c r="F31" s="1">
        <v>213.990829</v>
      </c>
      <c r="G31" s="1">
        <v>35509867</v>
      </c>
      <c r="H31">
        <f t="shared" si="0"/>
        <v>-0.046233873229285</v>
      </c>
    </row>
    <row r="32" customHeight="1" spans="1:8">
      <c r="A32" s="2">
        <v>45079</v>
      </c>
      <c r="B32" s="1">
        <v>228.5</v>
      </c>
      <c r="C32" s="1">
        <v>233.399994</v>
      </c>
      <c r="D32" s="1">
        <v>228.100006</v>
      </c>
      <c r="E32" s="1">
        <v>230.899994</v>
      </c>
      <c r="F32" s="1">
        <v>214.501785</v>
      </c>
      <c r="G32" s="1">
        <v>36400588</v>
      </c>
      <c r="H32">
        <f t="shared" si="0"/>
        <v>0.00238490104841174</v>
      </c>
    </row>
    <row r="33" customHeight="1" spans="1:8">
      <c r="A33" s="2">
        <v>45082</v>
      </c>
      <c r="B33" s="1">
        <v>230.5</v>
      </c>
      <c r="C33" s="1">
        <v>231.199997</v>
      </c>
      <c r="D33" s="1">
        <v>229.449997</v>
      </c>
      <c r="E33" s="1">
        <v>229.699997</v>
      </c>
      <c r="F33" s="1">
        <v>213.386993</v>
      </c>
      <c r="G33" s="1">
        <v>19807347</v>
      </c>
      <c r="H33">
        <f t="shared" si="0"/>
        <v>-0.00521067426694892</v>
      </c>
    </row>
    <row r="34" customHeight="1" spans="1:8">
      <c r="A34" s="2">
        <v>45083</v>
      </c>
      <c r="B34" s="1">
        <v>229.800003</v>
      </c>
      <c r="C34" s="1">
        <v>230.649994</v>
      </c>
      <c r="D34" s="1">
        <v>226.75</v>
      </c>
      <c r="E34" s="1">
        <v>227.800003</v>
      </c>
      <c r="F34" s="1">
        <v>211.621933</v>
      </c>
      <c r="G34" s="1">
        <v>13495524</v>
      </c>
      <c r="H34">
        <f t="shared" si="0"/>
        <v>-0.00830603801319583</v>
      </c>
    </row>
    <row r="35" customHeight="1" spans="1:8">
      <c r="A35" s="2">
        <v>45084</v>
      </c>
      <c r="B35" s="1">
        <v>228.75</v>
      </c>
      <c r="C35" s="1">
        <v>231.5</v>
      </c>
      <c r="D35" s="1">
        <v>228.100006</v>
      </c>
      <c r="E35" s="1">
        <v>230.699997</v>
      </c>
      <c r="F35" s="1">
        <v>214.315979</v>
      </c>
      <c r="G35" s="1">
        <v>21853324</v>
      </c>
      <c r="H35">
        <f t="shared" si="0"/>
        <v>0.0126501156639272</v>
      </c>
    </row>
    <row r="36" customHeight="1" spans="1:8">
      <c r="A36" s="2">
        <v>45085</v>
      </c>
      <c r="B36" s="1">
        <v>231.399994</v>
      </c>
      <c r="C36" s="1">
        <v>231.399994</v>
      </c>
      <c r="D36" s="1">
        <v>227.649994</v>
      </c>
      <c r="E36" s="1">
        <v>228.100006</v>
      </c>
      <c r="F36" s="1">
        <v>211.900635</v>
      </c>
      <c r="G36" s="1">
        <v>8538256</v>
      </c>
      <c r="H36">
        <f t="shared" si="0"/>
        <v>-0.0113340014292325</v>
      </c>
    </row>
    <row r="37" customHeight="1" spans="1:8">
      <c r="A37" s="2">
        <v>45086</v>
      </c>
      <c r="B37" s="1">
        <v>228.949997</v>
      </c>
      <c r="C37" s="1">
        <v>229.449997</v>
      </c>
      <c r="D37" s="1">
        <v>227.350006</v>
      </c>
      <c r="E37" s="1">
        <v>227.649994</v>
      </c>
      <c r="F37" s="1">
        <v>211.482574</v>
      </c>
      <c r="G37" s="1">
        <v>5137982</v>
      </c>
      <c r="H37">
        <f t="shared" si="0"/>
        <v>-0.00197485930941695</v>
      </c>
    </row>
    <row r="38" customHeight="1" spans="1:8">
      <c r="A38" s="2">
        <v>45089</v>
      </c>
      <c r="B38" s="1">
        <v>228.25</v>
      </c>
      <c r="C38" s="1">
        <v>229.25</v>
      </c>
      <c r="D38" s="1">
        <v>226.649994</v>
      </c>
      <c r="E38" s="1">
        <v>229</v>
      </c>
      <c r="F38" s="1">
        <v>212.736694</v>
      </c>
      <c r="G38" s="1">
        <v>4261576</v>
      </c>
      <c r="H38">
        <f t="shared" si="0"/>
        <v>0.00591261994997724</v>
      </c>
    </row>
    <row r="39" customHeight="1" spans="1:8">
      <c r="A39" s="2">
        <v>45090</v>
      </c>
      <c r="B39" s="1">
        <v>230</v>
      </c>
      <c r="C39" s="1">
        <v>230.300003</v>
      </c>
      <c r="D39" s="1">
        <v>228</v>
      </c>
      <c r="E39" s="1">
        <v>228.949997</v>
      </c>
      <c r="F39" s="1">
        <v>212.690262</v>
      </c>
      <c r="G39" s="1">
        <v>5574798</v>
      </c>
      <c r="H39">
        <f t="shared" si="0"/>
        <v>-0.00021828424141684</v>
      </c>
    </row>
    <row r="40" customHeight="1" spans="1:8">
      <c r="A40" s="2">
        <v>45091</v>
      </c>
      <c r="B40" s="1">
        <v>229.899994</v>
      </c>
      <c r="C40" s="1">
        <v>229.899994</v>
      </c>
      <c r="D40" s="1">
        <v>227.550003</v>
      </c>
      <c r="E40" s="1">
        <v>228.949997</v>
      </c>
      <c r="F40" s="1">
        <v>212.690262</v>
      </c>
      <c r="G40" s="1">
        <v>7034468</v>
      </c>
      <c r="H40">
        <f t="shared" si="0"/>
        <v>0</v>
      </c>
    </row>
    <row r="41" customHeight="1" spans="1:8">
      <c r="A41" s="2">
        <v>45092</v>
      </c>
      <c r="B41" s="1">
        <v>229.199997</v>
      </c>
      <c r="C41" s="1">
        <v>229.649994</v>
      </c>
      <c r="D41" s="1">
        <v>227.899994</v>
      </c>
      <c r="E41" s="1">
        <v>228.600006</v>
      </c>
      <c r="F41" s="1">
        <v>212.365128</v>
      </c>
      <c r="G41" s="1">
        <v>6363240</v>
      </c>
      <c r="H41">
        <f t="shared" si="0"/>
        <v>-0.00152984326777979</v>
      </c>
    </row>
    <row r="42" customHeight="1" spans="1:8">
      <c r="A42" s="2">
        <v>45093</v>
      </c>
      <c r="B42" s="1">
        <v>228.5</v>
      </c>
      <c r="C42" s="1">
        <v>229.699997</v>
      </c>
      <c r="D42" s="1">
        <v>228</v>
      </c>
      <c r="E42" s="1">
        <v>228.550003</v>
      </c>
      <c r="F42" s="1">
        <v>212.318665</v>
      </c>
      <c r="G42" s="1">
        <v>8518319</v>
      </c>
      <c r="H42">
        <f t="shared" si="0"/>
        <v>-0.000218812212527171</v>
      </c>
    </row>
    <row r="43" customHeight="1" spans="1:8">
      <c r="A43" s="2">
        <v>45096</v>
      </c>
      <c r="B43" s="1">
        <v>228.5</v>
      </c>
      <c r="C43" s="1">
        <v>228.800003</v>
      </c>
      <c r="D43" s="1">
        <v>226.600006</v>
      </c>
      <c r="E43" s="1">
        <v>227.149994</v>
      </c>
      <c r="F43" s="1">
        <v>211.018097</v>
      </c>
      <c r="G43" s="1">
        <v>8210198</v>
      </c>
      <c r="H43">
        <f t="shared" si="0"/>
        <v>-0.00614438531442146</v>
      </c>
    </row>
    <row r="44" customHeight="1" spans="1:8">
      <c r="A44" s="2">
        <v>45097</v>
      </c>
      <c r="B44" s="1">
        <v>227.75</v>
      </c>
      <c r="C44" s="1">
        <v>227.75</v>
      </c>
      <c r="D44" s="1">
        <v>225.5</v>
      </c>
      <c r="E44" s="1">
        <v>227.25</v>
      </c>
      <c r="F44" s="1">
        <v>211.110992</v>
      </c>
      <c r="G44" s="1">
        <v>5024593</v>
      </c>
      <c r="H44">
        <f t="shared" si="0"/>
        <v>0.0004401260368937</v>
      </c>
    </row>
    <row r="45" customHeight="1" spans="1:8">
      <c r="A45" s="2">
        <v>45098</v>
      </c>
      <c r="B45" s="1">
        <v>227.800003</v>
      </c>
      <c r="C45" s="1">
        <v>228.800003</v>
      </c>
      <c r="D45" s="1">
        <v>226.449997</v>
      </c>
      <c r="E45" s="1">
        <v>228.449997</v>
      </c>
      <c r="F45" s="1">
        <v>212.225769</v>
      </c>
      <c r="G45" s="1">
        <v>4705567</v>
      </c>
      <c r="H45">
        <f t="shared" si="0"/>
        <v>0.00526663252262098</v>
      </c>
    </row>
    <row r="46" customHeight="1" spans="1:8">
      <c r="A46" s="2">
        <v>45099</v>
      </c>
      <c r="B46" s="1">
        <v>228.399994</v>
      </c>
      <c r="C46" s="1">
        <v>229.600006</v>
      </c>
      <c r="D46" s="1">
        <v>226.600006</v>
      </c>
      <c r="E46" s="1">
        <v>226.949997</v>
      </c>
      <c r="F46" s="1">
        <v>210.832291</v>
      </c>
      <c r="G46" s="1">
        <v>6566989</v>
      </c>
      <c r="H46">
        <f t="shared" si="0"/>
        <v>-0.00658766808242101</v>
      </c>
    </row>
    <row r="47" customHeight="1" spans="1:8">
      <c r="A47" s="2">
        <v>45100</v>
      </c>
      <c r="B47" s="1">
        <v>227.100006</v>
      </c>
      <c r="C47" s="1">
        <v>227.550003</v>
      </c>
      <c r="D47" s="1">
        <v>224.800003</v>
      </c>
      <c r="E47" s="1">
        <v>225.899994</v>
      </c>
      <c r="F47" s="1">
        <v>209.856873</v>
      </c>
      <c r="G47" s="1">
        <v>3881707</v>
      </c>
      <c r="H47">
        <f t="shared" si="0"/>
        <v>-0.00463724683887103</v>
      </c>
    </row>
    <row r="48" customHeight="1" spans="1:8">
      <c r="A48" s="2">
        <v>45103</v>
      </c>
      <c r="B48" s="1">
        <v>226</v>
      </c>
      <c r="C48" s="1">
        <v>226.449997</v>
      </c>
      <c r="D48" s="1">
        <v>223.25</v>
      </c>
      <c r="E48" s="1">
        <v>224.300003</v>
      </c>
      <c r="F48" s="1">
        <v>208.370499</v>
      </c>
      <c r="G48" s="1">
        <v>6145625</v>
      </c>
      <c r="H48">
        <f t="shared" si="0"/>
        <v>-0.00710800085119544</v>
      </c>
    </row>
    <row r="49" customHeight="1" spans="1:8">
      <c r="A49" s="2">
        <v>45104</v>
      </c>
      <c r="B49" s="1">
        <v>226.350006</v>
      </c>
      <c r="C49" s="1">
        <v>226.800003</v>
      </c>
      <c r="D49" s="1">
        <v>223.899994</v>
      </c>
      <c r="E49" s="1">
        <v>225.149994</v>
      </c>
      <c r="F49" s="1">
        <v>209.160126</v>
      </c>
      <c r="G49" s="1">
        <v>6282912</v>
      </c>
      <c r="H49">
        <f t="shared" si="0"/>
        <v>0.00378237137162663</v>
      </c>
    </row>
    <row r="50" customHeight="1" spans="1:8">
      <c r="A50" s="2">
        <v>45105</v>
      </c>
      <c r="B50" s="1">
        <v>225.149994</v>
      </c>
      <c r="C50" s="1">
        <v>227.649994</v>
      </c>
      <c r="D50" s="1">
        <v>224.149994</v>
      </c>
      <c r="E50" s="1">
        <v>227.25</v>
      </c>
      <c r="F50" s="1">
        <v>211.110992</v>
      </c>
      <c r="G50" s="1">
        <v>19512531</v>
      </c>
      <c r="H50">
        <f t="shared" si="0"/>
        <v>0.00928391187824002</v>
      </c>
    </row>
    <row r="51" customHeight="1" spans="1:8">
      <c r="A51" s="2">
        <v>45107</v>
      </c>
      <c r="B51" s="1">
        <v>227.899994</v>
      </c>
      <c r="C51" s="1">
        <v>231.350006</v>
      </c>
      <c r="D51" s="1">
        <v>226.75</v>
      </c>
      <c r="E51" s="1">
        <v>231</v>
      </c>
      <c r="F51" s="1">
        <v>214.594666</v>
      </c>
      <c r="G51" s="1">
        <v>7850296</v>
      </c>
      <c r="H51">
        <f t="shared" si="0"/>
        <v>0.0163669507348664</v>
      </c>
    </row>
    <row r="52" customHeight="1" spans="1:8">
      <c r="A52" s="2">
        <v>45110</v>
      </c>
      <c r="B52" s="1">
        <v>231.5</v>
      </c>
      <c r="C52" s="1">
        <v>233.75</v>
      </c>
      <c r="D52" s="1">
        <v>229.850006</v>
      </c>
      <c r="E52" s="1">
        <v>231.649994</v>
      </c>
      <c r="F52" s="1">
        <v>215.198502</v>
      </c>
      <c r="G52" s="1">
        <v>7860203</v>
      </c>
      <c r="H52">
        <f t="shared" si="0"/>
        <v>0.00280989295436534</v>
      </c>
    </row>
    <row r="53" customHeight="1" spans="1:8">
      <c r="A53" s="2">
        <v>45111</v>
      </c>
      <c r="B53" s="1">
        <v>232.25</v>
      </c>
      <c r="C53" s="1">
        <v>232.800003</v>
      </c>
      <c r="D53" s="1">
        <v>230.300003</v>
      </c>
      <c r="E53" s="1">
        <v>231.800003</v>
      </c>
      <c r="F53" s="1">
        <v>215.33786</v>
      </c>
      <c r="G53" s="1">
        <v>3662791</v>
      </c>
      <c r="H53">
        <f t="shared" si="0"/>
        <v>0.000647369268507552</v>
      </c>
    </row>
    <row r="54" customHeight="1" spans="1:8">
      <c r="A54" s="2">
        <v>45112</v>
      </c>
      <c r="B54" s="1">
        <v>231.800003</v>
      </c>
      <c r="C54" s="1">
        <v>232.850006</v>
      </c>
      <c r="D54" s="1">
        <v>230.100006</v>
      </c>
      <c r="E54" s="1">
        <v>231.399994</v>
      </c>
      <c r="F54" s="1">
        <v>214.966263</v>
      </c>
      <c r="G54" s="1">
        <v>4859892</v>
      </c>
      <c r="H54">
        <f t="shared" si="0"/>
        <v>-0.0017271370294209</v>
      </c>
    </row>
    <row r="55" customHeight="1" spans="1:8">
      <c r="A55" s="2">
        <v>45113</v>
      </c>
      <c r="B55" s="1">
        <v>231.399994</v>
      </c>
      <c r="C55" s="1">
        <v>236</v>
      </c>
      <c r="D55" s="1">
        <v>231</v>
      </c>
      <c r="E55" s="1">
        <v>234.600006</v>
      </c>
      <c r="F55" s="1">
        <v>217.939011</v>
      </c>
      <c r="G55" s="1">
        <v>7254947</v>
      </c>
      <c r="H55">
        <f t="shared" si="0"/>
        <v>0.0137341580562742</v>
      </c>
    </row>
    <row r="56" customHeight="1" spans="1:8">
      <c r="A56" s="2">
        <v>45114</v>
      </c>
      <c r="B56" s="1">
        <v>232</v>
      </c>
      <c r="C56" s="1">
        <v>235.850006</v>
      </c>
      <c r="D56" s="1">
        <v>231.699997</v>
      </c>
      <c r="E56" s="1">
        <v>234</v>
      </c>
      <c r="F56" s="1">
        <v>217.381607</v>
      </c>
      <c r="G56" s="1">
        <v>6393850</v>
      </c>
      <c r="H56">
        <f t="shared" si="0"/>
        <v>-0.00256089090008956</v>
      </c>
    </row>
    <row r="57" customHeight="1" spans="1:8">
      <c r="A57" s="2">
        <v>45117</v>
      </c>
      <c r="B57" s="1">
        <v>235</v>
      </c>
      <c r="C57" s="1">
        <v>235.600006</v>
      </c>
      <c r="D57" s="1">
        <v>232.850006</v>
      </c>
      <c r="E57" s="1">
        <v>233.75</v>
      </c>
      <c r="F57" s="1">
        <v>217.149368</v>
      </c>
      <c r="G57" s="1">
        <v>6223180</v>
      </c>
      <c r="H57">
        <f t="shared" si="0"/>
        <v>-0.00106891814611263</v>
      </c>
    </row>
    <row r="58" customHeight="1" spans="1:8">
      <c r="A58" s="2">
        <v>45118</v>
      </c>
      <c r="B58" s="1">
        <v>233.800003</v>
      </c>
      <c r="C58" s="1">
        <v>235.800003</v>
      </c>
      <c r="D58" s="1">
        <v>233.5</v>
      </c>
      <c r="E58" s="1">
        <v>234</v>
      </c>
      <c r="F58" s="1">
        <v>217.381607</v>
      </c>
      <c r="G58" s="1">
        <v>10775084</v>
      </c>
      <c r="H58">
        <f t="shared" si="0"/>
        <v>0.00106891814611258</v>
      </c>
    </row>
    <row r="59" customHeight="1" spans="1:8">
      <c r="A59" s="2">
        <v>45119</v>
      </c>
      <c r="B59" s="1">
        <v>235</v>
      </c>
      <c r="C59" s="1">
        <v>237.300003</v>
      </c>
      <c r="D59" s="1">
        <v>233.649994</v>
      </c>
      <c r="E59" s="1">
        <v>234.399994</v>
      </c>
      <c r="F59" s="1">
        <v>217.753204</v>
      </c>
      <c r="G59" s="1">
        <v>11313272</v>
      </c>
      <c r="H59">
        <f t="shared" si="0"/>
        <v>0.00170796305392956</v>
      </c>
    </row>
    <row r="60" customHeight="1" spans="1:8">
      <c r="A60" s="2">
        <v>45120</v>
      </c>
      <c r="B60" s="1">
        <v>235</v>
      </c>
      <c r="C60" s="1">
        <v>235.300003</v>
      </c>
      <c r="D60" s="1">
        <v>229</v>
      </c>
      <c r="E60" s="1">
        <v>229.899994</v>
      </c>
      <c r="F60" s="1">
        <v>213.572784</v>
      </c>
      <c r="G60" s="1">
        <v>20205328</v>
      </c>
      <c r="H60">
        <f t="shared" si="0"/>
        <v>-0.0193846465084308</v>
      </c>
    </row>
    <row r="61" customHeight="1" spans="1:8">
      <c r="A61" s="2">
        <v>45121</v>
      </c>
      <c r="B61" s="1">
        <v>230</v>
      </c>
      <c r="C61" s="1">
        <v>232.100006</v>
      </c>
      <c r="D61" s="1">
        <v>229.75</v>
      </c>
      <c r="E61" s="1">
        <v>231.050003</v>
      </c>
      <c r="F61" s="1">
        <v>214.641129</v>
      </c>
      <c r="G61" s="1">
        <v>7390502</v>
      </c>
      <c r="H61">
        <f t="shared" si="0"/>
        <v>0.00498978283608878</v>
      </c>
    </row>
    <row r="62" customHeight="1" spans="1:8">
      <c r="A62" s="2">
        <v>45124</v>
      </c>
      <c r="B62" s="1">
        <v>231</v>
      </c>
      <c r="C62" s="1">
        <v>232.649994</v>
      </c>
      <c r="D62" s="1">
        <v>229.699997</v>
      </c>
      <c r="E62" s="1">
        <v>230.199997</v>
      </c>
      <c r="F62" s="1">
        <v>213.851486</v>
      </c>
      <c r="G62" s="1">
        <v>4963515</v>
      </c>
      <c r="H62">
        <f t="shared" si="0"/>
        <v>-0.00368568262905792</v>
      </c>
    </row>
    <row r="63" customHeight="1" spans="1:8">
      <c r="A63" s="2">
        <v>45125</v>
      </c>
      <c r="B63" s="1">
        <v>229.699997</v>
      </c>
      <c r="C63" s="1">
        <v>232.449997</v>
      </c>
      <c r="D63" s="1">
        <v>227.550003</v>
      </c>
      <c r="E63" s="1">
        <v>228.25</v>
      </c>
      <c r="F63" s="1">
        <v>212.039978</v>
      </c>
      <c r="G63" s="1">
        <v>6168942</v>
      </c>
      <c r="H63">
        <f t="shared" si="0"/>
        <v>-0.00850695107906861</v>
      </c>
    </row>
    <row r="64" customHeight="1" spans="1:8">
      <c r="A64" s="2">
        <v>45126</v>
      </c>
      <c r="B64" s="1">
        <v>229.199997</v>
      </c>
      <c r="C64" s="1">
        <v>229.899994</v>
      </c>
      <c r="D64" s="1">
        <v>228.199997</v>
      </c>
      <c r="E64" s="1">
        <v>228.600006</v>
      </c>
      <c r="F64" s="1">
        <v>212.365128</v>
      </c>
      <c r="G64" s="1">
        <v>5247533</v>
      </c>
      <c r="H64">
        <f t="shared" si="0"/>
        <v>0.00153226273209073</v>
      </c>
    </row>
    <row r="65" customHeight="1" spans="1:8">
      <c r="A65" s="2">
        <v>45127</v>
      </c>
      <c r="B65" s="1">
        <v>228.649994</v>
      </c>
      <c r="C65" s="1">
        <v>230.699997</v>
      </c>
      <c r="D65" s="1">
        <v>227.75</v>
      </c>
      <c r="E65" s="1">
        <v>229.75</v>
      </c>
      <c r="F65" s="1">
        <v>213.433441</v>
      </c>
      <c r="G65" s="1">
        <v>3195629</v>
      </c>
      <c r="H65">
        <f t="shared" si="0"/>
        <v>0.00501793720987628</v>
      </c>
    </row>
    <row r="66" customHeight="1" spans="1:8">
      <c r="A66" s="2">
        <v>45128</v>
      </c>
      <c r="B66" s="1">
        <v>229.600006</v>
      </c>
      <c r="C66" s="1">
        <v>230.5</v>
      </c>
      <c r="D66" s="1">
        <v>228.550003</v>
      </c>
      <c r="E66" s="1">
        <v>229</v>
      </c>
      <c r="F66" s="1">
        <v>212.736694</v>
      </c>
      <c r="G66" s="1">
        <v>3903407</v>
      </c>
      <c r="H66">
        <f t="shared" si="0"/>
        <v>-0.0032698097006795</v>
      </c>
    </row>
    <row r="67" customHeight="1" spans="1:8">
      <c r="A67" s="2">
        <v>45131</v>
      </c>
      <c r="B67" s="1">
        <v>229</v>
      </c>
      <c r="C67" s="1">
        <v>232</v>
      </c>
      <c r="D67" s="1">
        <v>228.550003</v>
      </c>
      <c r="E67" s="1">
        <v>230.949997</v>
      </c>
      <c r="F67" s="1">
        <v>214.548218</v>
      </c>
      <c r="G67" s="1">
        <v>3456895</v>
      </c>
      <c r="H67">
        <f t="shared" ref="H67:H130" si="1">LN(F67/F66)</f>
        <v>0.00847928303992818</v>
      </c>
    </row>
    <row r="68" customHeight="1" spans="1:8">
      <c r="A68" s="2">
        <v>45132</v>
      </c>
      <c r="B68" s="1">
        <v>232.300003</v>
      </c>
      <c r="C68" s="1">
        <v>232.350006</v>
      </c>
      <c r="D68" s="1">
        <v>228.850006</v>
      </c>
      <c r="E68" s="1">
        <v>229.949997</v>
      </c>
      <c r="F68" s="1">
        <v>213.619232</v>
      </c>
      <c r="G68" s="1">
        <v>11024983</v>
      </c>
      <c r="H68">
        <f t="shared" si="1"/>
        <v>-0.0043393651607116</v>
      </c>
    </row>
    <row r="69" customHeight="1" spans="1:8">
      <c r="A69" s="2">
        <v>45133</v>
      </c>
      <c r="B69" s="1">
        <v>230.550003</v>
      </c>
      <c r="C69" s="1">
        <v>231.199997</v>
      </c>
      <c r="D69" s="1">
        <v>228.899994</v>
      </c>
      <c r="E69" s="1">
        <v>230.5</v>
      </c>
      <c r="F69" s="1">
        <v>214.130173</v>
      </c>
      <c r="G69" s="1">
        <v>7574284</v>
      </c>
      <c r="H69">
        <f t="shared" si="1"/>
        <v>0.0023889746521261</v>
      </c>
    </row>
    <row r="70" customHeight="1" spans="1:8">
      <c r="A70" s="2">
        <v>45134</v>
      </c>
      <c r="B70" s="1">
        <v>231</v>
      </c>
      <c r="C70" s="1">
        <v>231.899994</v>
      </c>
      <c r="D70" s="1">
        <v>228.149994</v>
      </c>
      <c r="E70" s="1">
        <v>229.050003</v>
      </c>
      <c r="F70" s="1">
        <v>212.783173</v>
      </c>
      <c r="G70" s="1">
        <v>7837850</v>
      </c>
      <c r="H70">
        <f t="shared" si="1"/>
        <v>-0.00631043504538536</v>
      </c>
    </row>
    <row r="71" customHeight="1" spans="1:8">
      <c r="A71" s="2">
        <v>45135</v>
      </c>
      <c r="B71" s="1">
        <v>229.600006</v>
      </c>
      <c r="C71" s="1">
        <v>229.949997</v>
      </c>
      <c r="D71" s="1">
        <v>226.850006</v>
      </c>
      <c r="E71" s="1">
        <v>227.100006</v>
      </c>
      <c r="F71" s="1">
        <v>210.971649</v>
      </c>
      <c r="G71" s="1">
        <v>8817344</v>
      </c>
      <c r="H71">
        <f t="shared" si="1"/>
        <v>-0.00854992057345503</v>
      </c>
    </row>
    <row r="72" customHeight="1" spans="1:8">
      <c r="A72" s="2">
        <v>45138</v>
      </c>
      <c r="B72" s="1">
        <v>228.5</v>
      </c>
      <c r="C72" s="1">
        <v>229.949997</v>
      </c>
      <c r="D72" s="1">
        <v>226.850006</v>
      </c>
      <c r="E72" s="1">
        <v>229.25</v>
      </c>
      <c r="F72" s="1">
        <v>212.968964</v>
      </c>
      <c r="G72" s="1">
        <v>19422170</v>
      </c>
      <c r="H72">
        <f t="shared" si="1"/>
        <v>0.00942268665328041</v>
      </c>
    </row>
    <row r="73" customHeight="1" spans="1:8">
      <c r="A73" s="2">
        <v>45139</v>
      </c>
      <c r="B73" s="1">
        <v>230</v>
      </c>
      <c r="C73" s="1">
        <v>241.300003</v>
      </c>
      <c r="D73" s="1">
        <v>228.949997</v>
      </c>
      <c r="E73" s="1">
        <v>240.350006</v>
      </c>
      <c r="F73" s="1">
        <v>223.280655</v>
      </c>
      <c r="G73" s="1">
        <v>22409256</v>
      </c>
      <c r="H73">
        <f t="shared" si="1"/>
        <v>0.0472830765874696</v>
      </c>
    </row>
    <row r="74" customHeight="1" spans="1:8">
      <c r="A74" s="2">
        <v>45140</v>
      </c>
      <c r="B74" s="1">
        <v>241.149994</v>
      </c>
      <c r="C74" s="1">
        <v>243.149994</v>
      </c>
      <c r="D74" s="1">
        <v>232.300003</v>
      </c>
      <c r="E74" s="1">
        <v>234.550003</v>
      </c>
      <c r="F74" s="1">
        <v>217.892563</v>
      </c>
      <c r="G74" s="1">
        <v>25003960</v>
      </c>
      <c r="H74">
        <f t="shared" si="1"/>
        <v>-0.0244274117270258</v>
      </c>
    </row>
    <row r="75" customHeight="1" spans="1:8">
      <c r="A75" s="2">
        <v>45141</v>
      </c>
      <c r="B75" s="1">
        <v>234.550003</v>
      </c>
      <c r="C75" s="1">
        <v>235.100006</v>
      </c>
      <c r="D75" s="1">
        <v>229.449997</v>
      </c>
      <c r="E75" s="1">
        <v>230.050003</v>
      </c>
      <c r="F75" s="1">
        <v>213.712143</v>
      </c>
      <c r="G75" s="1">
        <v>13949266</v>
      </c>
      <c r="H75">
        <f t="shared" si="1"/>
        <v>-0.0193721276737758</v>
      </c>
    </row>
    <row r="76" customHeight="1" spans="1:8">
      <c r="A76" s="2">
        <v>45142</v>
      </c>
      <c r="B76" s="1">
        <v>232.800003</v>
      </c>
      <c r="C76" s="1">
        <v>236.5</v>
      </c>
      <c r="D76" s="1">
        <v>230.5</v>
      </c>
      <c r="E76" s="1">
        <v>233.75</v>
      </c>
      <c r="F76" s="1">
        <v>217.149368</v>
      </c>
      <c r="G76" s="1">
        <v>6725977</v>
      </c>
      <c r="H76">
        <f t="shared" si="1"/>
        <v>0.0159554651866884</v>
      </c>
    </row>
    <row r="77" customHeight="1" spans="1:8">
      <c r="A77" s="2">
        <v>45145</v>
      </c>
      <c r="B77" s="1">
        <v>234.75</v>
      </c>
      <c r="C77" s="1">
        <v>236</v>
      </c>
      <c r="D77" s="1">
        <v>232.300003</v>
      </c>
      <c r="E77" s="1">
        <v>232.949997</v>
      </c>
      <c r="F77" s="1">
        <v>216.406189</v>
      </c>
      <c r="G77" s="1">
        <v>6744074</v>
      </c>
      <c r="H77">
        <f t="shared" si="1"/>
        <v>-0.00342830216750101</v>
      </c>
    </row>
    <row r="78" customHeight="1" spans="1:8">
      <c r="A78" s="2">
        <v>45146</v>
      </c>
      <c r="B78" s="1">
        <v>233</v>
      </c>
      <c r="C78" s="1">
        <v>235.399994</v>
      </c>
      <c r="D78" s="1">
        <v>229.300003</v>
      </c>
      <c r="E78" s="1">
        <v>230.25</v>
      </c>
      <c r="F78" s="1">
        <v>213.897934</v>
      </c>
      <c r="G78" s="1">
        <v>13828141</v>
      </c>
      <c r="H78">
        <f t="shared" si="1"/>
        <v>-0.0116581890558301</v>
      </c>
    </row>
    <row r="79" customHeight="1" spans="1:8">
      <c r="A79" s="2">
        <v>45147</v>
      </c>
      <c r="B79" s="1">
        <v>233.25</v>
      </c>
      <c r="C79" s="1">
        <v>235.699997</v>
      </c>
      <c r="D79" s="1">
        <v>230.600006</v>
      </c>
      <c r="E79" s="1">
        <v>234.75</v>
      </c>
      <c r="F79" s="1">
        <v>218.078354</v>
      </c>
      <c r="G79" s="1">
        <v>35271302</v>
      </c>
      <c r="H79">
        <f t="shared" si="1"/>
        <v>0.0193554629081304</v>
      </c>
    </row>
    <row r="80" customHeight="1" spans="1:8">
      <c r="A80" s="2">
        <v>45148</v>
      </c>
      <c r="B80" s="1">
        <v>234.75</v>
      </c>
      <c r="C80" s="1">
        <v>236.800003</v>
      </c>
      <c r="D80" s="1">
        <v>234.449997</v>
      </c>
      <c r="E80" s="1">
        <v>234.899994</v>
      </c>
      <c r="F80" s="1">
        <v>218.217697</v>
      </c>
      <c r="G80" s="1">
        <v>10749822</v>
      </c>
      <c r="H80">
        <f t="shared" si="1"/>
        <v>0.000638754370654244</v>
      </c>
    </row>
    <row r="81" customHeight="1" spans="1:8">
      <c r="A81" s="2">
        <v>45149</v>
      </c>
      <c r="B81" s="1">
        <v>234</v>
      </c>
      <c r="C81" s="1">
        <v>235.600006</v>
      </c>
      <c r="D81" s="1">
        <v>233.75</v>
      </c>
      <c r="E81" s="1">
        <v>234.899994</v>
      </c>
      <c r="F81" s="1">
        <v>218.217697</v>
      </c>
      <c r="G81" s="1">
        <v>6132454</v>
      </c>
      <c r="H81">
        <f t="shared" si="1"/>
        <v>0</v>
      </c>
    </row>
    <row r="82" customHeight="1" spans="1:8">
      <c r="A82" s="2">
        <v>45152</v>
      </c>
      <c r="B82" s="1">
        <v>236</v>
      </c>
      <c r="C82" s="1">
        <v>236.199997</v>
      </c>
      <c r="D82" s="1">
        <v>230.699997</v>
      </c>
      <c r="E82" s="1">
        <v>233.899994</v>
      </c>
      <c r="F82" s="1">
        <v>217.288712</v>
      </c>
      <c r="G82" s="1">
        <v>6092872</v>
      </c>
      <c r="H82">
        <f t="shared" si="1"/>
        <v>-0.00426623530593901</v>
      </c>
    </row>
    <row r="83" customHeight="1" spans="1:8">
      <c r="A83" s="2">
        <v>45154</v>
      </c>
      <c r="B83" s="1">
        <v>234</v>
      </c>
      <c r="C83" s="1">
        <v>234.800003</v>
      </c>
      <c r="D83" s="1">
        <v>232.100006</v>
      </c>
      <c r="E83" s="1">
        <v>233.050003</v>
      </c>
      <c r="F83" s="1">
        <v>216.499084</v>
      </c>
      <c r="G83" s="1">
        <v>4576249</v>
      </c>
      <c r="H83">
        <f t="shared" si="1"/>
        <v>-0.0036406228088204</v>
      </c>
    </row>
    <row r="84" customHeight="1" spans="1:8">
      <c r="A84" s="2">
        <v>45155</v>
      </c>
      <c r="B84" s="1">
        <v>233.699997</v>
      </c>
      <c r="C84" s="1">
        <v>233.899994</v>
      </c>
      <c r="D84" s="1">
        <v>231.100006</v>
      </c>
      <c r="E84" s="1">
        <v>232.300003</v>
      </c>
      <c r="F84" s="1">
        <v>215.802338</v>
      </c>
      <c r="G84" s="1">
        <v>5602132</v>
      </c>
      <c r="H84">
        <f t="shared" si="1"/>
        <v>-0.00322342961571278</v>
      </c>
    </row>
    <row r="85" customHeight="1" spans="1:8">
      <c r="A85" s="2">
        <v>45156</v>
      </c>
      <c r="B85" s="1">
        <v>228.5</v>
      </c>
      <c r="C85" s="1">
        <v>228.949997</v>
      </c>
      <c r="D85" s="1">
        <v>227</v>
      </c>
      <c r="E85" s="1">
        <v>227.449997</v>
      </c>
      <c r="F85" s="1">
        <v>214.998871</v>
      </c>
      <c r="G85" s="1">
        <v>6904019</v>
      </c>
      <c r="H85">
        <f t="shared" si="1"/>
        <v>-0.00373010991991443</v>
      </c>
    </row>
    <row r="86" customHeight="1" spans="1:8">
      <c r="A86" s="2">
        <v>45159</v>
      </c>
      <c r="B86" s="1">
        <v>227.449997</v>
      </c>
      <c r="C86" s="1">
        <v>230.800003</v>
      </c>
      <c r="D86" s="1">
        <v>227</v>
      </c>
      <c r="E86" s="1">
        <v>230.100006</v>
      </c>
      <c r="F86" s="1">
        <v>217.503815</v>
      </c>
      <c r="G86" s="1">
        <v>4955953</v>
      </c>
      <c r="H86">
        <f t="shared" si="1"/>
        <v>0.0115836136537112</v>
      </c>
    </row>
    <row r="87" customHeight="1" spans="1:8">
      <c r="A87" s="2">
        <v>45160</v>
      </c>
      <c r="B87" s="1">
        <v>230.399994</v>
      </c>
      <c r="C87" s="1">
        <v>232.050003</v>
      </c>
      <c r="D87" s="1">
        <v>229.699997</v>
      </c>
      <c r="E87" s="1">
        <v>230.75</v>
      </c>
      <c r="F87" s="1">
        <v>218.11824</v>
      </c>
      <c r="G87" s="1">
        <v>4280368</v>
      </c>
      <c r="H87">
        <f t="shared" si="1"/>
        <v>0.00282091046764069</v>
      </c>
    </row>
    <row r="88" customHeight="1" spans="1:8">
      <c r="A88" s="2">
        <v>45161</v>
      </c>
      <c r="B88" s="1">
        <v>231.25</v>
      </c>
      <c r="C88" s="1">
        <v>231.5</v>
      </c>
      <c r="D88" s="1">
        <v>230.300003</v>
      </c>
      <c r="E88" s="1">
        <v>230.899994</v>
      </c>
      <c r="F88" s="1">
        <v>218.260025</v>
      </c>
      <c r="G88" s="1">
        <v>2524601</v>
      </c>
      <c r="H88">
        <f t="shared" si="1"/>
        <v>0.000649826154789598</v>
      </c>
    </row>
    <row r="89" customHeight="1" spans="1:8">
      <c r="A89" s="2">
        <v>45162</v>
      </c>
      <c r="B89" s="1">
        <v>231.850006</v>
      </c>
      <c r="C89" s="1">
        <v>232.649994</v>
      </c>
      <c r="D89" s="1">
        <v>228.5</v>
      </c>
      <c r="E89" s="1">
        <v>229.25</v>
      </c>
      <c r="F89" s="1">
        <v>216.700348</v>
      </c>
      <c r="G89" s="1">
        <v>6378317</v>
      </c>
      <c r="H89">
        <f t="shared" si="1"/>
        <v>-0.00717161277941887</v>
      </c>
    </row>
    <row r="90" customHeight="1" spans="1:8">
      <c r="A90" s="2">
        <v>45163</v>
      </c>
      <c r="B90" s="1">
        <v>229</v>
      </c>
      <c r="C90" s="1">
        <v>230.100006</v>
      </c>
      <c r="D90" s="1">
        <v>227.5</v>
      </c>
      <c r="E90" s="1">
        <v>227.699997</v>
      </c>
      <c r="F90" s="1">
        <v>215.235184</v>
      </c>
      <c r="G90" s="1">
        <v>3890957</v>
      </c>
      <c r="H90">
        <f t="shared" si="1"/>
        <v>-0.006784205100143</v>
      </c>
    </row>
    <row r="91" customHeight="1" spans="1:8">
      <c r="A91" s="2">
        <v>45166</v>
      </c>
      <c r="B91" s="1">
        <v>228.5</v>
      </c>
      <c r="C91" s="1">
        <v>230.050003</v>
      </c>
      <c r="D91" s="1">
        <v>227.5</v>
      </c>
      <c r="E91" s="1">
        <v>229.449997</v>
      </c>
      <c r="F91" s="1">
        <v>216.889389</v>
      </c>
      <c r="G91" s="1">
        <v>3360861</v>
      </c>
      <c r="H91">
        <f t="shared" si="1"/>
        <v>0.0076561861266594</v>
      </c>
    </row>
    <row r="92" customHeight="1" spans="1:8">
      <c r="A92" s="2">
        <v>45167</v>
      </c>
      <c r="B92" s="1">
        <v>229.449997</v>
      </c>
      <c r="C92" s="1">
        <v>230.399994</v>
      </c>
      <c r="D92" s="1">
        <v>228.75</v>
      </c>
      <c r="E92" s="1">
        <v>229.949997</v>
      </c>
      <c r="F92" s="1">
        <v>217.362015</v>
      </c>
      <c r="G92" s="1">
        <v>3112560</v>
      </c>
      <c r="H92">
        <f t="shared" si="1"/>
        <v>0.00217673993572736</v>
      </c>
    </row>
    <row r="93" customHeight="1" spans="1:8">
      <c r="A93" s="2">
        <v>45168</v>
      </c>
      <c r="B93" s="1">
        <v>230.100006</v>
      </c>
      <c r="C93" s="1">
        <v>230.75</v>
      </c>
      <c r="D93" s="1">
        <v>228.5</v>
      </c>
      <c r="E93" s="1">
        <v>228.75</v>
      </c>
      <c r="F93" s="1">
        <v>216.227722</v>
      </c>
      <c r="G93" s="1">
        <v>4086281</v>
      </c>
      <c r="H93">
        <f t="shared" si="1"/>
        <v>-0.00523211455813069</v>
      </c>
    </row>
    <row r="94" customHeight="1" spans="1:8">
      <c r="A94" s="2">
        <v>45169</v>
      </c>
      <c r="B94" s="1">
        <v>229</v>
      </c>
      <c r="C94" s="1">
        <v>230.449997</v>
      </c>
      <c r="D94" s="1">
        <v>228.399994</v>
      </c>
      <c r="E94" s="1">
        <v>230.050003</v>
      </c>
      <c r="F94" s="1">
        <v>217.456558</v>
      </c>
      <c r="G94" s="1">
        <v>10403460</v>
      </c>
      <c r="H94">
        <f t="shared" si="1"/>
        <v>0.00566697639412616</v>
      </c>
    </row>
    <row r="95" customHeight="1" spans="1:8">
      <c r="A95" s="2">
        <v>45170</v>
      </c>
      <c r="B95" s="1">
        <v>230.699997</v>
      </c>
      <c r="C95" s="1">
        <v>237.25</v>
      </c>
      <c r="D95" s="1">
        <v>230.649994</v>
      </c>
      <c r="E95" s="1">
        <v>236.899994</v>
      </c>
      <c r="F95" s="1">
        <v>223.931564</v>
      </c>
      <c r="G95" s="1">
        <v>14869577</v>
      </c>
      <c r="H95">
        <f t="shared" si="1"/>
        <v>0.0293413900717617</v>
      </c>
    </row>
    <row r="96" customHeight="1" spans="1:8">
      <c r="A96" s="2">
        <v>45173</v>
      </c>
      <c r="B96" s="1">
        <v>238.75</v>
      </c>
      <c r="C96" s="1">
        <v>248.949997</v>
      </c>
      <c r="D96" s="1">
        <v>238.149994</v>
      </c>
      <c r="E96" s="1">
        <v>247.800003</v>
      </c>
      <c r="F96" s="1">
        <v>234.234879</v>
      </c>
      <c r="G96" s="1">
        <v>24785966</v>
      </c>
      <c r="H96">
        <f t="shared" si="1"/>
        <v>0.0449838810235341</v>
      </c>
    </row>
    <row r="97" customHeight="1" spans="1:8">
      <c r="A97" s="2">
        <v>45174</v>
      </c>
      <c r="B97" s="1">
        <v>249.350006</v>
      </c>
      <c r="C97" s="1">
        <v>255.899994</v>
      </c>
      <c r="D97" s="1">
        <v>247.5</v>
      </c>
      <c r="E97" s="1">
        <v>255.350006</v>
      </c>
      <c r="F97" s="1">
        <v>241.371582</v>
      </c>
      <c r="G97" s="1">
        <v>19654487</v>
      </c>
      <c r="H97">
        <f t="shared" si="1"/>
        <v>0.0300132117684935</v>
      </c>
    </row>
    <row r="98" customHeight="1" spans="1:8">
      <c r="A98" s="2">
        <v>45175</v>
      </c>
      <c r="B98" s="1">
        <v>255.949997</v>
      </c>
      <c r="C98" s="1">
        <v>257.799988</v>
      </c>
      <c r="D98" s="1">
        <v>252.550003</v>
      </c>
      <c r="E98" s="1">
        <v>255.800003</v>
      </c>
      <c r="F98" s="1">
        <v>241.796951</v>
      </c>
      <c r="G98" s="1">
        <v>13346191</v>
      </c>
      <c r="H98">
        <f t="shared" si="1"/>
        <v>0.00176074839664835</v>
      </c>
    </row>
    <row r="99" customHeight="1" spans="1:8">
      <c r="A99" s="2">
        <v>45176</v>
      </c>
      <c r="B99" s="1">
        <v>256</v>
      </c>
      <c r="C99" s="1">
        <v>274.75</v>
      </c>
      <c r="D99" s="1">
        <v>254.800003</v>
      </c>
      <c r="E99" s="1">
        <v>274</v>
      </c>
      <c r="F99" s="1">
        <v>259.000641</v>
      </c>
      <c r="G99" s="1">
        <v>72255521</v>
      </c>
      <c r="H99">
        <f t="shared" si="1"/>
        <v>0.0687322080934657</v>
      </c>
    </row>
    <row r="100" customHeight="1" spans="1:8">
      <c r="A100" s="2">
        <v>45177</v>
      </c>
      <c r="B100" s="1">
        <v>274.600006</v>
      </c>
      <c r="C100" s="1">
        <v>284.450012</v>
      </c>
      <c r="D100" s="1">
        <v>270.899994</v>
      </c>
      <c r="E100" s="1">
        <v>282.100006</v>
      </c>
      <c r="F100" s="1">
        <v>266.657227</v>
      </c>
      <c r="G100" s="1">
        <v>41855413</v>
      </c>
      <c r="H100">
        <f t="shared" si="1"/>
        <v>0.0291335030233169</v>
      </c>
    </row>
    <row r="101" customHeight="1" spans="1:8">
      <c r="A101" s="2">
        <v>45180</v>
      </c>
      <c r="B101" s="1">
        <v>284</v>
      </c>
      <c r="C101" s="1">
        <v>284.200012</v>
      </c>
      <c r="D101" s="1">
        <v>277.25</v>
      </c>
      <c r="E101" s="1">
        <v>278.950012</v>
      </c>
      <c r="F101" s="1">
        <v>263.679688</v>
      </c>
      <c r="G101" s="1">
        <v>14505153</v>
      </c>
      <c r="H101">
        <f t="shared" si="1"/>
        <v>-0.0112289761552874</v>
      </c>
    </row>
    <row r="102" customHeight="1" spans="1:8">
      <c r="A102" s="2">
        <v>45181</v>
      </c>
      <c r="B102" s="1">
        <v>280</v>
      </c>
      <c r="C102" s="1">
        <v>280.049988</v>
      </c>
      <c r="D102" s="1">
        <v>269</v>
      </c>
      <c r="E102" s="1">
        <v>270.75</v>
      </c>
      <c r="F102" s="1">
        <v>255.928543</v>
      </c>
      <c r="G102" s="1">
        <v>17547706</v>
      </c>
      <c r="H102">
        <f t="shared" si="1"/>
        <v>-0.0298367868583911</v>
      </c>
    </row>
    <row r="103" customHeight="1" spans="1:8">
      <c r="A103" s="2">
        <v>45182</v>
      </c>
      <c r="B103" s="1">
        <v>271.5</v>
      </c>
      <c r="C103" s="1">
        <v>281.5</v>
      </c>
      <c r="D103" s="1">
        <v>269</v>
      </c>
      <c r="E103" s="1">
        <v>279.649994</v>
      </c>
      <c r="F103" s="1">
        <v>264.341339</v>
      </c>
      <c r="G103" s="1">
        <v>17607568</v>
      </c>
      <c r="H103">
        <f t="shared" si="1"/>
        <v>0.0323429421532593</v>
      </c>
    </row>
    <row r="104" customHeight="1" spans="1:8">
      <c r="A104" s="2">
        <v>45183</v>
      </c>
      <c r="B104" s="1">
        <v>281.299988</v>
      </c>
      <c r="C104" s="1">
        <v>282.200012</v>
      </c>
      <c r="D104" s="1">
        <v>276.700012</v>
      </c>
      <c r="E104" s="1">
        <v>277.549988</v>
      </c>
      <c r="F104" s="1">
        <v>262.356262</v>
      </c>
      <c r="G104" s="1">
        <v>12033796</v>
      </c>
      <c r="H104">
        <f t="shared" si="1"/>
        <v>-0.00753786003753038</v>
      </c>
    </row>
    <row r="105" customHeight="1" spans="1:8">
      <c r="A105" s="2">
        <v>45184</v>
      </c>
      <c r="B105" s="1">
        <v>278.5</v>
      </c>
      <c r="C105" s="1">
        <v>284.149994</v>
      </c>
      <c r="D105" s="1">
        <v>277.549988</v>
      </c>
      <c r="E105" s="1">
        <v>279.299988</v>
      </c>
      <c r="F105" s="1">
        <v>264.010498</v>
      </c>
      <c r="G105" s="1">
        <v>13288180</v>
      </c>
      <c r="H105">
        <f t="shared" si="1"/>
        <v>0.00628550878190102</v>
      </c>
    </row>
    <row r="106" customHeight="1" spans="1:8">
      <c r="A106" s="2">
        <v>45187</v>
      </c>
      <c r="B106" s="1">
        <v>279.299988</v>
      </c>
      <c r="C106" s="1">
        <v>282.75</v>
      </c>
      <c r="D106" s="1">
        <v>274.450012</v>
      </c>
      <c r="E106" s="1">
        <v>281.25</v>
      </c>
      <c r="F106" s="1">
        <v>265.85376</v>
      </c>
      <c r="G106" s="1">
        <v>8754852</v>
      </c>
      <c r="H106">
        <f t="shared" si="1"/>
        <v>0.00695751565701201</v>
      </c>
    </row>
    <row r="107" customHeight="1" spans="1:8">
      <c r="A107" s="2">
        <v>45189</v>
      </c>
      <c r="B107" s="1">
        <v>279.5</v>
      </c>
      <c r="C107" s="1">
        <v>288</v>
      </c>
      <c r="D107" s="1">
        <v>279.100006</v>
      </c>
      <c r="E107" s="1">
        <v>284.299988</v>
      </c>
      <c r="F107" s="1">
        <v>268.736786</v>
      </c>
      <c r="G107" s="1">
        <v>18615797</v>
      </c>
      <c r="H107">
        <f t="shared" si="1"/>
        <v>0.0107860266967448</v>
      </c>
    </row>
    <row r="108" customHeight="1" spans="1:8">
      <c r="A108" s="2">
        <v>45190</v>
      </c>
      <c r="B108" s="1">
        <v>284.899994</v>
      </c>
      <c r="C108" s="1">
        <v>286.799988</v>
      </c>
      <c r="D108" s="1">
        <v>278.600006</v>
      </c>
      <c r="E108" s="1">
        <v>280.450012</v>
      </c>
      <c r="F108" s="1">
        <v>265.097534</v>
      </c>
      <c r="G108" s="1">
        <v>11071899</v>
      </c>
      <c r="H108">
        <f t="shared" si="1"/>
        <v>-0.013634598759393</v>
      </c>
    </row>
    <row r="109" customHeight="1" spans="1:8">
      <c r="A109" s="2">
        <v>45191</v>
      </c>
      <c r="B109" s="1">
        <v>280</v>
      </c>
      <c r="C109" s="1">
        <v>286.100006</v>
      </c>
      <c r="D109" s="1">
        <v>279.200012</v>
      </c>
      <c r="E109" s="1">
        <v>283.350006</v>
      </c>
      <c r="F109" s="1">
        <v>267.838806</v>
      </c>
      <c r="G109" s="1">
        <v>8691024</v>
      </c>
      <c r="H109">
        <f t="shared" si="1"/>
        <v>0.0102875183042869</v>
      </c>
    </row>
    <row r="110" customHeight="1" spans="1:8">
      <c r="A110" s="2">
        <v>45194</v>
      </c>
      <c r="B110" s="1">
        <v>284.299988</v>
      </c>
      <c r="C110" s="1">
        <v>289</v>
      </c>
      <c r="D110" s="1">
        <v>281.149994</v>
      </c>
      <c r="E110" s="1">
        <v>288.049988</v>
      </c>
      <c r="F110" s="1">
        <v>272.281494</v>
      </c>
      <c r="G110" s="1">
        <v>9118957</v>
      </c>
      <c r="H110">
        <f t="shared" si="1"/>
        <v>0.0164511061575056</v>
      </c>
    </row>
    <row r="111" customHeight="1" spans="1:8">
      <c r="A111" s="2">
        <v>45195</v>
      </c>
      <c r="B111" s="1">
        <v>288.450012</v>
      </c>
      <c r="C111" s="1">
        <v>291.399994</v>
      </c>
      <c r="D111" s="1">
        <v>286.149994</v>
      </c>
      <c r="E111" s="1">
        <v>286.75</v>
      </c>
      <c r="F111" s="1">
        <v>271.052673</v>
      </c>
      <c r="G111" s="1">
        <v>11256196</v>
      </c>
      <c r="H111">
        <f t="shared" si="1"/>
        <v>-0.00452326825651123</v>
      </c>
    </row>
    <row r="112" customHeight="1" spans="1:8">
      <c r="A112" s="2">
        <v>45196</v>
      </c>
      <c r="B112" s="1">
        <v>288</v>
      </c>
      <c r="C112" s="1">
        <v>293.399994</v>
      </c>
      <c r="D112" s="1">
        <v>284.5</v>
      </c>
      <c r="E112" s="1">
        <v>291.549988</v>
      </c>
      <c r="F112" s="1">
        <v>275.589905</v>
      </c>
      <c r="G112" s="1">
        <v>12805340</v>
      </c>
      <c r="H112">
        <f t="shared" si="1"/>
        <v>0.016600741989061</v>
      </c>
    </row>
    <row r="113" customHeight="1" spans="1:8">
      <c r="A113" s="2">
        <v>45197</v>
      </c>
      <c r="B113" s="1">
        <v>291.549988</v>
      </c>
      <c r="C113" s="1">
        <v>294.149994</v>
      </c>
      <c r="D113" s="1">
        <v>289</v>
      </c>
      <c r="E113" s="1">
        <v>290.200012</v>
      </c>
      <c r="F113" s="1">
        <v>274.313843</v>
      </c>
      <c r="G113" s="1">
        <v>12432497</v>
      </c>
      <c r="H113">
        <f t="shared" si="1"/>
        <v>-0.00464104598340304</v>
      </c>
    </row>
    <row r="114" customHeight="1" spans="1:8">
      <c r="A114" s="2">
        <v>45198</v>
      </c>
      <c r="B114" s="1">
        <v>292.799988</v>
      </c>
      <c r="C114" s="1">
        <v>297.5</v>
      </c>
      <c r="D114" s="1">
        <v>291.399994</v>
      </c>
      <c r="E114" s="1">
        <v>295.200012</v>
      </c>
      <c r="F114" s="1">
        <v>279.040131</v>
      </c>
      <c r="G114" s="1">
        <v>8640829</v>
      </c>
      <c r="H114">
        <f t="shared" si="1"/>
        <v>0.0170827468747257</v>
      </c>
    </row>
    <row r="115" customHeight="1" spans="1:8">
      <c r="A115" s="2">
        <v>45202</v>
      </c>
      <c r="B115" s="1">
        <v>297.049988</v>
      </c>
      <c r="C115" s="1">
        <v>297.100006</v>
      </c>
      <c r="D115" s="1">
        <v>290.100006</v>
      </c>
      <c r="E115" s="1">
        <v>291.899994</v>
      </c>
      <c r="F115" s="1">
        <v>275.920746</v>
      </c>
      <c r="G115" s="1">
        <v>9348540</v>
      </c>
      <c r="H115">
        <f t="shared" si="1"/>
        <v>-0.0112419378800903</v>
      </c>
    </row>
    <row r="116" customHeight="1" spans="1:8">
      <c r="A116" s="2">
        <v>45203</v>
      </c>
      <c r="B116" s="1">
        <v>290.799988</v>
      </c>
      <c r="C116" s="1">
        <v>291.5</v>
      </c>
      <c r="D116" s="1">
        <v>285.899994</v>
      </c>
      <c r="E116" s="1">
        <v>287.950012</v>
      </c>
      <c r="F116" s="1">
        <v>272.186981</v>
      </c>
      <c r="G116" s="1">
        <v>6338888</v>
      </c>
      <c r="H116">
        <f t="shared" si="1"/>
        <v>-0.0136244120359764</v>
      </c>
    </row>
    <row r="117" customHeight="1" spans="1:8">
      <c r="A117" s="2">
        <v>45204</v>
      </c>
      <c r="B117" s="1">
        <v>288.799988</v>
      </c>
      <c r="C117" s="1">
        <v>290.549988</v>
      </c>
      <c r="D117" s="1">
        <v>283.899994</v>
      </c>
      <c r="E117" s="1">
        <v>289.350006</v>
      </c>
      <c r="F117" s="1">
        <v>273.510345</v>
      </c>
      <c r="G117" s="1">
        <v>8687014</v>
      </c>
      <c r="H117">
        <f t="shared" si="1"/>
        <v>0.0048501853727844</v>
      </c>
    </row>
    <row r="118" customHeight="1" spans="1:8">
      <c r="A118" s="2">
        <v>45205</v>
      </c>
      <c r="B118" s="1">
        <v>290.950012</v>
      </c>
      <c r="C118" s="1">
        <v>291</v>
      </c>
      <c r="D118" s="1">
        <v>287</v>
      </c>
      <c r="E118" s="1">
        <v>287.799988</v>
      </c>
      <c r="F118" s="1">
        <v>272.045166</v>
      </c>
      <c r="G118" s="1">
        <v>3741467</v>
      </c>
      <c r="H118">
        <f t="shared" si="1"/>
        <v>-0.00537134166239918</v>
      </c>
    </row>
    <row r="119" customHeight="1" spans="1:8">
      <c r="A119" s="2">
        <v>45208</v>
      </c>
      <c r="B119" s="1">
        <v>286.049988</v>
      </c>
      <c r="C119" s="1">
        <v>288.950012</v>
      </c>
      <c r="D119" s="1">
        <v>283.049988</v>
      </c>
      <c r="E119" s="1">
        <v>287.799988</v>
      </c>
      <c r="F119" s="1">
        <v>272.045166</v>
      </c>
      <c r="G119" s="1">
        <v>4647845</v>
      </c>
      <c r="H119">
        <f t="shared" si="1"/>
        <v>0</v>
      </c>
    </row>
    <row r="120" customHeight="1" spans="1:8">
      <c r="A120" s="2">
        <v>45209</v>
      </c>
      <c r="B120" s="1">
        <v>288.25</v>
      </c>
      <c r="C120" s="1">
        <v>303.899994</v>
      </c>
      <c r="D120" s="1">
        <v>287.799988</v>
      </c>
      <c r="E120" s="1">
        <v>303.25</v>
      </c>
      <c r="F120" s="1">
        <v>286.649414</v>
      </c>
      <c r="G120" s="1">
        <v>23283411</v>
      </c>
      <c r="H120">
        <f t="shared" si="1"/>
        <v>0.0522918110658346</v>
      </c>
    </row>
    <row r="121" customHeight="1" spans="1:8">
      <c r="A121" s="2">
        <v>45210</v>
      </c>
      <c r="B121" s="1">
        <v>304.549988</v>
      </c>
      <c r="C121" s="1">
        <v>305</v>
      </c>
      <c r="D121" s="1">
        <v>299.450012</v>
      </c>
      <c r="E121" s="1">
        <v>301.850006</v>
      </c>
      <c r="F121" s="1">
        <v>285.32608</v>
      </c>
      <c r="G121" s="1">
        <v>12321154</v>
      </c>
      <c r="H121">
        <f t="shared" si="1"/>
        <v>-0.00462724845762387</v>
      </c>
    </row>
    <row r="122" customHeight="1" spans="1:8">
      <c r="A122" s="2">
        <v>45211</v>
      </c>
      <c r="B122" s="1">
        <v>302.549988</v>
      </c>
      <c r="C122" s="1">
        <v>309.100006</v>
      </c>
      <c r="D122" s="1">
        <v>301.899994</v>
      </c>
      <c r="E122" s="1">
        <v>307.200012</v>
      </c>
      <c r="F122" s="1">
        <v>290.383209</v>
      </c>
      <c r="G122" s="1">
        <v>15375295</v>
      </c>
      <c r="H122">
        <f t="shared" si="1"/>
        <v>0.0175687944412755</v>
      </c>
    </row>
    <row r="123" customHeight="1" spans="1:8">
      <c r="A123" s="2">
        <v>45212</v>
      </c>
      <c r="B123" s="1">
        <v>305</v>
      </c>
      <c r="C123" s="1">
        <v>310.850006</v>
      </c>
      <c r="D123" s="1">
        <v>304.450012</v>
      </c>
      <c r="E123" s="1">
        <v>307.950012</v>
      </c>
      <c r="F123" s="1">
        <v>291.092133</v>
      </c>
      <c r="G123" s="1">
        <v>9516879</v>
      </c>
      <c r="H123">
        <f t="shared" si="1"/>
        <v>0.00243836427804822</v>
      </c>
    </row>
    <row r="124" customHeight="1" spans="1:8">
      <c r="A124" s="2">
        <v>45215</v>
      </c>
      <c r="B124" s="1">
        <v>307.850006</v>
      </c>
      <c r="C124" s="1">
        <v>313.649994</v>
      </c>
      <c r="D124" s="1">
        <v>306.549988</v>
      </c>
      <c r="E124" s="1">
        <v>312</v>
      </c>
      <c r="F124" s="1">
        <v>294.92041</v>
      </c>
      <c r="G124" s="1">
        <v>10535107</v>
      </c>
      <c r="H124">
        <f t="shared" si="1"/>
        <v>0.0130656980188968</v>
      </c>
    </row>
    <row r="125" customHeight="1" spans="1:8">
      <c r="A125" s="2">
        <v>45216</v>
      </c>
      <c r="B125" s="1">
        <v>313</v>
      </c>
      <c r="C125" s="1">
        <v>318.350006</v>
      </c>
      <c r="D125" s="1">
        <v>312.100006</v>
      </c>
      <c r="E125" s="1">
        <v>317.399994</v>
      </c>
      <c r="F125" s="1">
        <v>300.024811</v>
      </c>
      <c r="G125" s="1">
        <v>7760527</v>
      </c>
      <c r="H125">
        <f t="shared" si="1"/>
        <v>0.0171596512418048</v>
      </c>
    </row>
    <row r="126" customHeight="1" spans="1:8">
      <c r="A126" s="2">
        <v>45217</v>
      </c>
      <c r="B126" s="1">
        <v>317.350006</v>
      </c>
      <c r="C126" s="1">
        <v>319.75</v>
      </c>
      <c r="D126" s="1">
        <v>315.25</v>
      </c>
      <c r="E126" s="1">
        <v>316.950012</v>
      </c>
      <c r="F126" s="1">
        <v>299.599457</v>
      </c>
      <c r="G126" s="1">
        <v>9662837</v>
      </c>
      <c r="H126">
        <f t="shared" si="1"/>
        <v>-0.00141873534493574</v>
      </c>
    </row>
    <row r="127" customHeight="1" spans="1:8">
      <c r="A127" s="2">
        <v>45218</v>
      </c>
      <c r="B127" s="1">
        <v>315.299988</v>
      </c>
      <c r="C127" s="1">
        <v>315.700012</v>
      </c>
      <c r="D127" s="1">
        <v>308.850006</v>
      </c>
      <c r="E127" s="1">
        <v>314.799988</v>
      </c>
      <c r="F127" s="1">
        <v>297.567139</v>
      </c>
      <c r="G127" s="1">
        <v>8977527</v>
      </c>
      <c r="H127">
        <f t="shared" si="1"/>
        <v>-0.00680656238955142</v>
      </c>
    </row>
    <row r="128" customHeight="1" spans="1:8">
      <c r="A128" s="2">
        <v>45219</v>
      </c>
      <c r="B128" s="1">
        <v>312.5</v>
      </c>
      <c r="C128" s="1">
        <v>316.700012</v>
      </c>
      <c r="D128" s="1">
        <v>309.600006</v>
      </c>
      <c r="E128" s="1">
        <v>312.399994</v>
      </c>
      <c r="F128" s="1">
        <v>295.298492</v>
      </c>
      <c r="G128" s="1">
        <v>6009115</v>
      </c>
      <c r="H128">
        <f t="shared" si="1"/>
        <v>-0.00765319476965907</v>
      </c>
    </row>
    <row r="129" customHeight="1" spans="1:8">
      <c r="A129" s="2">
        <v>45222</v>
      </c>
      <c r="B129" s="1">
        <v>312.549988</v>
      </c>
      <c r="C129" s="1">
        <v>312.850006</v>
      </c>
      <c r="D129" s="1">
        <v>305</v>
      </c>
      <c r="E129" s="1">
        <v>306.100006</v>
      </c>
      <c r="F129" s="1">
        <v>289.343384</v>
      </c>
      <c r="G129" s="1">
        <v>8086150</v>
      </c>
      <c r="H129">
        <f t="shared" si="1"/>
        <v>-0.0203725193495536</v>
      </c>
    </row>
    <row r="130" customHeight="1" spans="1:8">
      <c r="A130" s="2">
        <v>45224</v>
      </c>
      <c r="B130" s="1">
        <v>306.100006</v>
      </c>
      <c r="C130" s="1">
        <v>312.700012</v>
      </c>
      <c r="D130" s="1">
        <v>305</v>
      </c>
      <c r="E130" s="1">
        <v>310.299988</v>
      </c>
      <c r="F130" s="1">
        <v>293.313477</v>
      </c>
      <c r="G130" s="1">
        <v>7253336</v>
      </c>
      <c r="H130">
        <f t="shared" si="1"/>
        <v>0.0136277617513754</v>
      </c>
    </row>
    <row r="131" customHeight="1" spans="1:8">
      <c r="A131" s="2">
        <v>45225</v>
      </c>
      <c r="B131" s="1">
        <v>309.149994</v>
      </c>
      <c r="C131" s="1">
        <v>309.149994</v>
      </c>
      <c r="D131" s="1">
        <v>302.899994</v>
      </c>
      <c r="E131" s="1">
        <v>305.25</v>
      </c>
      <c r="F131" s="1">
        <v>288.539948</v>
      </c>
      <c r="G131" s="1">
        <v>8329092</v>
      </c>
      <c r="H131">
        <f t="shared" ref="H131:H194" si="2">LN(F131/F130)</f>
        <v>-0.0164083801675155</v>
      </c>
    </row>
    <row r="132" customHeight="1" spans="1:8">
      <c r="A132" s="2">
        <v>45226</v>
      </c>
      <c r="B132" s="1">
        <v>306</v>
      </c>
      <c r="C132" s="1">
        <v>317.149994</v>
      </c>
      <c r="D132" s="1">
        <v>306</v>
      </c>
      <c r="E132" s="1">
        <v>313.950012</v>
      </c>
      <c r="F132" s="1">
        <v>296.763672</v>
      </c>
      <c r="G132" s="1">
        <v>10503070</v>
      </c>
      <c r="H132">
        <f t="shared" si="2"/>
        <v>0.0281025605800705</v>
      </c>
    </row>
    <row r="133" customHeight="1" spans="1:8">
      <c r="A133" s="2">
        <v>45229</v>
      </c>
      <c r="B133" s="1">
        <v>315</v>
      </c>
      <c r="C133" s="1">
        <v>315.799988</v>
      </c>
      <c r="D133" s="1">
        <v>311.950012</v>
      </c>
      <c r="E133" s="1">
        <v>314.549988</v>
      </c>
      <c r="F133" s="1">
        <v>297.330811</v>
      </c>
      <c r="G133" s="1">
        <v>6229982</v>
      </c>
      <c r="H133">
        <f t="shared" si="2"/>
        <v>0.00190925581202766</v>
      </c>
    </row>
    <row r="134" customHeight="1" spans="1:8">
      <c r="A134" s="2">
        <v>45230</v>
      </c>
      <c r="B134" s="1">
        <v>316.75</v>
      </c>
      <c r="C134" s="1">
        <v>316.799988</v>
      </c>
      <c r="D134" s="1">
        <v>310.75</v>
      </c>
      <c r="E134" s="1">
        <v>314.25</v>
      </c>
      <c r="F134" s="1">
        <v>297.047241</v>
      </c>
      <c r="G134" s="1">
        <v>7446586</v>
      </c>
      <c r="H134">
        <f t="shared" si="2"/>
        <v>-0.000954173932097455</v>
      </c>
    </row>
    <row r="135" customHeight="1" spans="1:8">
      <c r="A135" s="2">
        <v>45231</v>
      </c>
      <c r="B135" s="1">
        <v>313.200012</v>
      </c>
      <c r="C135" s="1">
        <v>315.799988</v>
      </c>
      <c r="D135" s="1">
        <v>305.850006</v>
      </c>
      <c r="E135" s="1">
        <v>306.649994</v>
      </c>
      <c r="F135" s="1">
        <v>289.863281</v>
      </c>
      <c r="G135" s="1">
        <v>9593653</v>
      </c>
      <c r="H135">
        <f t="shared" si="2"/>
        <v>-0.0244818197720828</v>
      </c>
    </row>
    <row r="136" customHeight="1" spans="1:8">
      <c r="A136" s="2">
        <v>45232</v>
      </c>
      <c r="B136" s="1">
        <v>308.950012</v>
      </c>
      <c r="C136" s="1">
        <v>312.799988</v>
      </c>
      <c r="D136" s="1">
        <v>307.299988</v>
      </c>
      <c r="E136" s="1">
        <v>308.850006</v>
      </c>
      <c r="F136" s="1">
        <v>291.942871</v>
      </c>
      <c r="G136" s="1">
        <v>7071960</v>
      </c>
      <c r="H136">
        <f t="shared" si="2"/>
        <v>0.00714876887870545</v>
      </c>
    </row>
    <row r="137" customHeight="1" spans="1:8">
      <c r="A137" s="2">
        <v>45233</v>
      </c>
      <c r="B137" s="1">
        <v>310.600006</v>
      </c>
      <c r="C137" s="1">
        <v>314.700012</v>
      </c>
      <c r="D137" s="1">
        <v>310.299988</v>
      </c>
      <c r="E137" s="1">
        <v>312</v>
      </c>
      <c r="F137" s="1">
        <v>294.92041</v>
      </c>
      <c r="G137" s="1">
        <v>4658440</v>
      </c>
      <c r="H137">
        <f t="shared" si="2"/>
        <v>0.0101473874614114</v>
      </c>
    </row>
    <row r="138" customHeight="1" spans="1:8">
      <c r="A138" s="2">
        <v>45236</v>
      </c>
      <c r="B138" s="1">
        <v>313.200012</v>
      </c>
      <c r="C138" s="1">
        <v>319.549988</v>
      </c>
      <c r="D138" s="1">
        <v>313</v>
      </c>
      <c r="E138" s="1">
        <v>316.549988</v>
      </c>
      <c r="F138" s="1">
        <v>299.221344</v>
      </c>
      <c r="G138" s="1">
        <v>10340818</v>
      </c>
      <c r="H138">
        <f t="shared" si="2"/>
        <v>0.014478057126365</v>
      </c>
    </row>
    <row r="139" customHeight="1" spans="1:8">
      <c r="A139" s="2">
        <v>45237</v>
      </c>
      <c r="B139" s="1">
        <v>316.5</v>
      </c>
      <c r="C139" s="1">
        <v>318.799988</v>
      </c>
      <c r="D139" s="1">
        <v>313.649994</v>
      </c>
      <c r="E139" s="1">
        <v>314.25</v>
      </c>
      <c r="F139" s="1">
        <v>297.047241</v>
      </c>
      <c r="G139" s="1">
        <v>6826885</v>
      </c>
      <c r="H139">
        <f t="shared" si="2"/>
        <v>-0.00729239369439913</v>
      </c>
    </row>
    <row r="140" customHeight="1" spans="1:8">
      <c r="A140" s="2">
        <v>45238</v>
      </c>
      <c r="B140" s="1">
        <v>316</v>
      </c>
      <c r="C140" s="1">
        <v>318.149994</v>
      </c>
      <c r="D140" s="1">
        <v>314.549988</v>
      </c>
      <c r="E140" s="1">
        <v>317.399994</v>
      </c>
      <c r="F140" s="1">
        <v>300.024811</v>
      </c>
      <c r="G140" s="1">
        <v>6424833</v>
      </c>
      <c r="H140">
        <f t="shared" si="2"/>
        <v>0.00997398780983901</v>
      </c>
    </row>
    <row r="141" customHeight="1" spans="1:8">
      <c r="A141" s="2">
        <v>45239</v>
      </c>
      <c r="B141" s="1">
        <v>318.450012</v>
      </c>
      <c r="C141" s="1">
        <v>324.5</v>
      </c>
      <c r="D141" s="1">
        <v>315.700012</v>
      </c>
      <c r="E141" s="1">
        <v>323.549988</v>
      </c>
      <c r="F141" s="1">
        <v>305.838135</v>
      </c>
      <c r="G141" s="1">
        <v>15503280</v>
      </c>
      <c r="H141">
        <f t="shared" si="2"/>
        <v>0.0191908168400451</v>
      </c>
    </row>
    <row r="142" customHeight="1" spans="1:8">
      <c r="A142" s="2">
        <v>45240</v>
      </c>
      <c r="B142" s="1">
        <v>324.450012</v>
      </c>
      <c r="C142" s="1">
        <v>326.149994</v>
      </c>
      <c r="D142" s="1">
        <v>321.549988</v>
      </c>
      <c r="E142" s="1">
        <v>323.399994</v>
      </c>
      <c r="F142" s="1">
        <v>305.696381</v>
      </c>
      <c r="G142" s="1">
        <v>8445203</v>
      </c>
      <c r="H142">
        <f t="shared" si="2"/>
        <v>-0.000463600986796696</v>
      </c>
    </row>
    <row r="143" customHeight="1" spans="1:8">
      <c r="A143" s="2">
        <v>45243</v>
      </c>
      <c r="B143" s="1">
        <v>333</v>
      </c>
      <c r="C143" s="1">
        <v>350</v>
      </c>
      <c r="D143" s="1">
        <v>330.299988</v>
      </c>
      <c r="E143" s="1">
        <v>349.350006</v>
      </c>
      <c r="F143" s="1">
        <v>330.2258</v>
      </c>
      <c r="G143" s="1">
        <v>42178783</v>
      </c>
      <c r="H143">
        <f t="shared" si="2"/>
        <v>0.0771842724746</v>
      </c>
    </row>
    <row r="144" customHeight="1" spans="1:8">
      <c r="A144" s="2">
        <v>45245</v>
      </c>
      <c r="B144" s="1">
        <v>359</v>
      </c>
      <c r="C144" s="1">
        <v>359</v>
      </c>
      <c r="D144" s="1">
        <v>348.600006</v>
      </c>
      <c r="E144" s="1">
        <v>350.600006</v>
      </c>
      <c r="F144" s="1">
        <v>331.407379</v>
      </c>
      <c r="G144" s="1">
        <v>35092206</v>
      </c>
      <c r="H144">
        <f t="shared" si="2"/>
        <v>0.003571707990558</v>
      </c>
    </row>
    <row r="145" customHeight="1" spans="1:8">
      <c r="A145" s="2">
        <v>45246</v>
      </c>
      <c r="B145" s="1">
        <v>353</v>
      </c>
      <c r="C145" s="1">
        <v>354.5</v>
      </c>
      <c r="D145" s="1">
        <v>344.850006</v>
      </c>
      <c r="E145" s="1">
        <v>345.799988</v>
      </c>
      <c r="F145" s="1">
        <v>326.870117</v>
      </c>
      <c r="G145" s="1">
        <v>17617280</v>
      </c>
      <c r="H145">
        <f t="shared" si="2"/>
        <v>-0.0137854746127232</v>
      </c>
    </row>
    <row r="146" customHeight="1" spans="1:8">
      <c r="A146" s="2">
        <v>45247</v>
      </c>
      <c r="B146" s="1">
        <v>348</v>
      </c>
      <c r="C146" s="1">
        <v>348.549988</v>
      </c>
      <c r="D146" s="1">
        <v>342.299988</v>
      </c>
      <c r="E146" s="1">
        <v>345.25</v>
      </c>
      <c r="F146" s="1">
        <v>326.35022</v>
      </c>
      <c r="G146" s="1">
        <v>13542916</v>
      </c>
      <c r="H146">
        <f t="shared" si="2"/>
        <v>-0.00159179707161206</v>
      </c>
    </row>
    <row r="147" customHeight="1" spans="1:8">
      <c r="A147" s="2">
        <v>45250</v>
      </c>
      <c r="B147" s="1">
        <v>348</v>
      </c>
      <c r="C147" s="1">
        <v>352.399994</v>
      </c>
      <c r="D147" s="1">
        <v>343.950012</v>
      </c>
      <c r="E147" s="1">
        <v>347.75</v>
      </c>
      <c r="F147" s="1">
        <v>328.713379</v>
      </c>
      <c r="G147" s="1">
        <v>19032608</v>
      </c>
      <c r="H147">
        <f t="shared" si="2"/>
        <v>0.00721508340644704</v>
      </c>
    </row>
    <row r="148" customHeight="1" spans="1:8">
      <c r="A148" s="2">
        <v>45251</v>
      </c>
      <c r="B148" s="1">
        <v>335</v>
      </c>
      <c r="C148" s="1">
        <v>338.5</v>
      </c>
      <c r="D148" s="1">
        <v>328.850006</v>
      </c>
      <c r="E148" s="1">
        <v>334.200012</v>
      </c>
      <c r="F148" s="1">
        <v>330.394043</v>
      </c>
      <c r="G148" s="1">
        <v>15148068</v>
      </c>
      <c r="H148">
        <f t="shared" si="2"/>
        <v>0.00509982921294941</v>
      </c>
    </row>
    <row r="149" customHeight="1" spans="1:8">
      <c r="A149" s="2">
        <v>45252</v>
      </c>
      <c r="B149" s="1">
        <v>335.799988</v>
      </c>
      <c r="C149" s="1">
        <v>337.899994</v>
      </c>
      <c r="D149" s="1">
        <v>330</v>
      </c>
      <c r="E149" s="1">
        <v>332.149994</v>
      </c>
      <c r="F149" s="1">
        <v>328.367371</v>
      </c>
      <c r="G149" s="1">
        <v>7599447</v>
      </c>
      <c r="H149">
        <f t="shared" si="2"/>
        <v>-0.00615299667214388</v>
      </c>
    </row>
    <row r="150" customHeight="1" spans="1:8">
      <c r="A150" s="2">
        <v>45253</v>
      </c>
      <c r="B150" s="1">
        <v>332.5</v>
      </c>
      <c r="C150" s="1">
        <v>336.049988</v>
      </c>
      <c r="D150" s="1">
        <v>330</v>
      </c>
      <c r="E150" s="1">
        <v>334.450012</v>
      </c>
      <c r="F150" s="1">
        <v>330.641205</v>
      </c>
      <c r="G150" s="1">
        <v>6186567</v>
      </c>
      <c r="H150">
        <f t="shared" si="2"/>
        <v>0.006900799492843</v>
      </c>
    </row>
    <row r="151" customHeight="1" spans="1:8">
      <c r="A151" s="2">
        <v>45254</v>
      </c>
      <c r="B151" s="1">
        <v>335.350006</v>
      </c>
      <c r="C151" s="1">
        <v>337.450012</v>
      </c>
      <c r="D151" s="1">
        <v>332.100006</v>
      </c>
      <c r="E151" s="1">
        <v>332.799988</v>
      </c>
      <c r="F151" s="1">
        <v>329.009949</v>
      </c>
      <c r="G151" s="1">
        <v>7054445</v>
      </c>
      <c r="H151">
        <f t="shared" si="2"/>
        <v>-0.00494582421423959</v>
      </c>
    </row>
    <row r="152" customHeight="1" spans="1:8">
      <c r="A152" s="2">
        <v>45258</v>
      </c>
      <c r="B152" s="1">
        <v>334.799988</v>
      </c>
      <c r="C152" s="1">
        <v>342.5</v>
      </c>
      <c r="D152" s="1">
        <v>333.299988</v>
      </c>
      <c r="E152" s="1">
        <v>341.950012</v>
      </c>
      <c r="F152" s="1">
        <v>338.055786</v>
      </c>
      <c r="G152" s="1">
        <v>10791886</v>
      </c>
      <c r="H152">
        <f t="shared" si="2"/>
        <v>0.0271229387717545</v>
      </c>
    </row>
    <row r="153" customHeight="1" spans="1:8">
      <c r="A153" s="2">
        <v>45259</v>
      </c>
      <c r="B153" s="1">
        <v>343</v>
      </c>
      <c r="C153" s="1">
        <v>345</v>
      </c>
      <c r="D153" s="1">
        <v>338.100006</v>
      </c>
      <c r="E153" s="1">
        <v>342.350006</v>
      </c>
      <c r="F153" s="1">
        <v>338.451233</v>
      </c>
      <c r="G153" s="1">
        <v>14149513</v>
      </c>
      <c r="H153">
        <f t="shared" si="2"/>
        <v>0.00116908482523838</v>
      </c>
    </row>
    <row r="154" customHeight="1" spans="1:8">
      <c r="A154" s="2">
        <v>45260</v>
      </c>
      <c r="B154" s="1">
        <v>345</v>
      </c>
      <c r="C154" s="1">
        <v>345</v>
      </c>
      <c r="D154" s="1">
        <v>338.049988</v>
      </c>
      <c r="E154" s="1">
        <v>342.149994</v>
      </c>
      <c r="F154" s="1">
        <v>338.253479</v>
      </c>
      <c r="G154" s="1">
        <v>11959336</v>
      </c>
      <c r="H154">
        <f t="shared" si="2"/>
        <v>-0.000584461736773894</v>
      </c>
    </row>
    <row r="155" customHeight="1" spans="1:8">
      <c r="A155" s="2">
        <v>45261</v>
      </c>
      <c r="B155" s="1">
        <v>343.799988</v>
      </c>
      <c r="C155" s="1">
        <v>351.100006</v>
      </c>
      <c r="D155" s="1">
        <v>342.450012</v>
      </c>
      <c r="E155" s="1">
        <v>346.649994</v>
      </c>
      <c r="F155" s="1">
        <v>342.70224</v>
      </c>
      <c r="G155" s="1">
        <v>15105221</v>
      </c>
      <c r="H155">
        <f t="shared" si="2"/>
        <v>0.0130664128984043</v>
      </c>
    </row>
    <row r="156" customHeight="1" spans="1:8">
      <c r="A156" s="2">
        <v>45264</v>
      </c>
      <c r="B156" s="1">
        <v>351.100006</v>
      </c>
      <c r="C156" s="1">
        <v>360</v>
      </c>
      <c r="D156" s="1">
        <v>350.649994</v>
      </c>
      <c r="E156" s="1">
        <v>354.700012</v>
      </c>
      <c r="F156" s="1">
        <v>350.660583</v>
      </c>
      <c r="G156" s="1">
        <v>22705896</v>
      </c>
      <c r="H156">
        <f t="shared" si="2"/>
        <v>0.0229567904313844</v>
      </c>
    </row>
    <row r="157" customHeight="1" spans="1:8">
      <c r="A157" s="2">
        <v>45265</v>
      </c>
      <c r="B157" s="1">
        <v>355.700012</v>
      </c>
      <c r="C157" s="1">
        <v>356.450012</v>
      </c>
      <c r="D157" s="1">
        <v>350</v>
      </c>
      <c r="E157" s="1">
        <v>355.549988</v>
      </c>
      <c r="F157" s="1">
        <v>351.500885</v>
      </c>
      <c r="G157" s="1">
        <v>15782945</v>
      </c>
      <c r="H157">
        <f t="shared" si="2"/>
        <v>0.00239347340875217</v>
      </c>
    </row>
    <row r="158" customHeight="1" spans="1:8">
      <c r="A158" s="2">
        <v>45266</v>
      </c>
      <c r="B158" s="1">
        <v>355.799988</v>
      </c>
      <c r="C158" s="1">
        <v>362.5</v>
      </c>
      <c r="D158" s="1">
        <v>349.450012</v>
      </c>
      <c r="E158" s="1">
        <v>352.149994</v>
      </c>
      <c r="F158" s="1">
        <v>348.139618</v>
      </c>
      <c r="G158" s="1">
        <v>14817158</v>
      </c>
      <c r="H158">
        <f t="shared" si="2"/>
        <v>-0.00960862856425073</v>
      </c>
    </row>
    <row r="159" customHeight="1" spans="1:8">
      <c r="A159" s="2">
        <v>45267</v>
      </c>
      <c r="B159" s="1">
        <v>353.799988</v>
      </c>
      <c r="C159" s="1">
        <v>353.799988</v>
      </c>
      <c r="D159" s="1">
        <v>348.399994</v>
      </c>
      <c r="E159" s="1">
        <v>351.950012</v>
      </c>
      <c r="F159" s="1">
        <v>347.941895</v>
      </c>
      <c r="G159" s="1">
        <v>8507659</v>
      </c>
      <c r="H159">
        <f t="shared" si="2"/>
        <v>-0.000568103021341937</v>
      </c>
    </row>
    <row r="160" customHeight="1" spans="1:8">
      <c r="A160" s="2">
        <v>45268</v>
      </c>
      <c r="B160" s="1">
        <v>352</v>
      </c>
      <c r="C160" s="1">
        <v>358.399994</v>
      </c>
      <c r="D160" s="1">
        <v>346.899994</v>
      </c>
      <c r="E160" s="1">
        <v>351</v>
      </c>
      <c r="F160" s="1">
        <v>347.002716</v>
      </c>
      <c r="G160" s="1">
        <v>13444251</v>
      </c>
      <c r="H160">
        <f t="shared" si="2"/>
        <v>-0.0027028904373312</v>
      </c>
    </row>
    <row r="161" customHeight="1" spans="1:8">
      <c r="A161" s="2">
        <v>45271</v>
      </c>
      <c r="B161" s="1">
        <v>351</v>
      </c>
      <c r="C161" s="1">
        <v>358.600006</v>
      </c>
      <c r="D161" s="1">
        <v>351</v>
      </c>
      <c r="E161" s="1">
        <v>353.649994</v>
      </c>
      <c r="F161" s="1">
        <v>349.622528</v>
      </c>
      <c r="G161" s="1">
        <v>11420609</v>
      </c>
      <c r="H161">
        <f t="shared" si="2"/>
        <v>0.00752147405895684</v>
      </c>
    </row>
    <row r="162" customHeight="1" spans="1:8">
      <c r="A162" s="2">
        <v>45272</v>
      </c>
      <c r="B162" s="1">
        <v>354.149994</v>
      </c>
      <c r="C162" s="1">
        <v>354.600006</v>
      </c>
      <c r="D162" s="1">
        <v>345.149994</v>
      </c>
      <c r="E162" s="1">
        <v>347.5</v>
      </c>
      <c r="F162" s="1">
        <v>343.542572</v>
      </c>
      <c r="G162" s="1">
        <v>8789103</v>
      </c>
      <c r="H162">
        <f t="shared" si="2"/>
        <v>-0.0175430411281229</v>
      </c>
    </row>
    <row r="163" customHeight="1" spans="1:8">
      <c r="A163" s="2">
        <v>45273</v>
      </c>
      <c r="B163" s="1">
        <v>349.399994</v>
      </c>
      <c r="C163" s="1">
        <v>349.799988</v>
      </c>
      <c r="D163" s="1">
        <v>343.700012</v>
      </c>
      <c r="E163" s="1">
        <v>345.200012</v>
      </c>
      <c r="F163" s="1">
        <v>341.268768</v>
      </c>
      <c r="G163" s="1">
        <v>8091533</v>
      </c>
      <c r="H163">
        <f t="shared" si="2"/>
        <v>-0.00664069714735521</v>
      </c>
    </row>
    <row r="164" customHeight="1" spans="1:8">
      <c r="A164" s="2">
        <v>45274</v>
      </c>
      <c r="B164" s="1">
        <v>349.200012</v>
      </c>
      <c r="C164" s="1">
        <v>351.200012</v>
      </c>
      <c r="D164" s="1">
        <v>345.799988</v>
      </c>
      <c r="E164" s="1">
        <v>347.600006</v>
      </c>
      <c r="F164" s="1">
        <v>343.641418</v>
      </c>
      <c r="G164" s="1">
        <v>13142466</v>
      </c>
      <c r="H164">
        <f t="shared" si="2"/>
        <v>0.00692838138365906</v>
      </c>
    </row>
    <row r="165" customHeight="1" spans="1:8">
      <c r="A165" s="2">
        <v>45275</v>
      </c>
      <c r="B165" s="1">
        <v>350</v>
      </c>
      <c r="C165" s="1">
        <v>354.350006</v>
      </c>
      <c r="D165" s="1">
        <v>348.450012</v>
      </c>
      <c r="E165" s="1">
        <v>350</v>
      </c>
      <c r="F165" s="1">
        <v>346.014099</v>
      </c>
      <c r="G165" s="1">
        <v>14331890</v>
      </c>
      <c r="H165">
        <f t="shared" si="2"/>
        <v>0.00688079860973492</v>
      </c>
    </row>
    <row r="166" customHeight="1" spans="1:8">
      <c r="A166" s="2">
        <v>45278</v>
      </c>
      <c r="B166" s="1">
        <v>351</v>
      </c>
      <c r="C166" s="1">
        <v>351.25</v>
      </c>
      <c r="D166" s="1">
        <v>342.299988</v>
      </c>
      <c r="E166" s="1">
        <v>347.649994</v>
      </c>
      <c r="F166" s="1">
        <v>343.690857</v>
      </c>
      <c r="G166" s="1">
        <v>7959685</v>
      </c>
      <c r="H166">
        <f t="shared" si="2"/>
        <v>-0.00673694096799888</v>
      </c>
    </row>
    <row r="167" customHeight="1" spans="1:8">
      <c r="A167" s="2">
        <v>45279</v>
      </c>
      <c r="B167" s="1">
        <v>346.5</v>
      </c>
      <c r="C167" s="1">
        <v>369.75</v>
      </c>
      <c r="D167" s="1">
        <v>346.5</v>
      </c>
      <c r="E167" s="1">
        <v>366.950012</v>
      </c>
      <c r="F167" s="1">
        <v>362.771088</v>
      </c>
      <c r="G167" s="1">
        <v>28937243</v>
      </c>
      <c r="H167">
        <f t="shared" si="2"/>
        <v>0.0540294419610563</v>
      </c>
    </row>
    <row r="168" customHeight="1" spans="1:8">
      <c r="A168" s="2">
        <v>45280</v>
      </c>
      <c r="B168" s="1">
        <v>369</v>
      </c>
      <c r="C168" s="1">
        <v>371.799988</v>
      </c>
      <c r="D168" s="1">
        <v>350</v>
      </c>
      <c r="E168" s="1">
        <v>352.149994</v>
      </c>
      <c r="F168" s="1">
        <v>348.139618</v>
      </c>
      <c r="G168" s="1">
        <v>23224408</v>
      </c>
      <c r="H168">
        <f t="shared" si="2"/>
        <v>-0.0411684233112571</v>
      </c>
    </row>
    <row r="169" customHeight="1" spans="1:8">
      <c r="A169" s="2">
        <v>45281</v>
      </c>
      <c r="B169" s="1">
        <v>351.100006</v>
      </c>
      <c r="C169" s="1">
        <v>356.799988</v>
      </c>
      <c r="D169" s="1">
        <v>346.100006</v>
      </c>
      <c r="E169" s="1">
        <v>355.5</v>
      </c>
      <c r="F169" s="1">
        <v>351.451447</v>
      </c>
      <c r="G169" s="1">
        <v>10028664</v>
      </c>
      <c r="H169">
        <f t="shared" si="2"/>
        <v>0.00946797037782466</v>
      </c>
    </row>
    <row r="170" customHeight="1" spans="1:8">
      <c r="A170" s="2">
        <v>45282</v>
      </c>
      <c r="B170" s="1">
        <v>359</v>
      </c>
      <c r="C170" s="1">
        <v>367.399994</v>
      </c>
      <c r="D170" s="1">
        <v>356.399994</v>
      </c>
      <c r="E170" s="1">
        <v>363.25</v>
      </c>
      <c r="F170" s="1">
        <v>359.11319</v>
      </c>
      <c r="G170" s="1">
        <v>13916380</v>
      </c>
      <c r="H170">
        <f t="shared" si="2"/>
        <v>0.0215660604310962</v>
      </c>
    </row>
    <row r="171" customHeight="1" spans="1:8">
      <c r="A171" s="2">
        <v>45286</v>
      </c>
      <c r="B171" s="1">
        <v>363.799988</v>
      </c>
      <c r="C171" s="1">
        <v>371.799988</v>
      </c>
      <c r="D171" s="1">
        <v>362.5</v>
      </c>
      <c r="E171" s="1">
        <v>366.049988</v>
      </c>
      <c r="F171" s="1">
        <v>361.881287</v>
      </c>
      <c r="G171" s="1">
        <v>11910267</v>
      </c>
      <c r="H171">
        <f t="shared" si="2"/>
        <v>0.00767859030560286</v>
      </c>
    </row>
    <row r="172" customHeight="1" spans="1:8">
      <c r="A172" s="2">
        <v>45287</v>
      </c>
      <c r="B172" s="1">
        <v>367</v>
      </c>
      <c r="C172" s="1">
        <v>369.200012</v>
      </c>
      <c r="D172" s="1">
        <v>362.399994</v>
      </c>
      <c r="E172" s="1">
        <v>365.600006</v>
      </c>
      <c r="F172" s="1">
        <v>361.436432</v>
      </c>
      <c r="G172" s="1">
        <v>7890042</v>
      </c>
      <c r="H172">
        <f t="shared" si="2"/>
        <v>-0.00123004053240602</v>
      </c>
    </row>
    <row r="173" customHeight="1" spans="1:8">
      <c r="A173" s="2">
        <v>45288</v>
      </c>
      <c r="B173" s="1">
        <v>366.799988</v>
      </c>
      <c r="C173" s="1">
        <v>382.5</v>
      </c>
      <c r="D173" s="1">
        <v>365.799988</v>
      </c>
      <c r="E173" s="1">
        <v>380.950012</v>
      </c>
      <c r="F173" s="1">
        <v>376.611633</v>
      </c>
      <c r="G173" s="1">
        <v>28310022</v>
      </c>
      <c r="H173">
        <f t="shared" si="2"/>
        <v>0.0411283242375957</v>
      </c>
    </row>
    <row r="174" customHeight="1" spans="1:8">
      <c r="A174" s="2">
        <v>45289</v>
      </c>
      <c r="B174" s="1">
        <v>381.5</v>
      </c>
      <c r="C174" s="1">
        <v>381.700012</v>
      </c>
      <c r="D174" s="1">
        <v>374.25</v>
      </c>
      <c r="E174" s="1">
        <v>376</v>
      </c>
      <c r="F174" s="1">
        <v>371.717987</v>
      </c>
      <c r="G174" s="1">
        <v>8859317</v>
      </c>
      <c r="H174">
        <f t="shared" si="2"/>
        <v>-0.0130790379758807</v>
      </c>
    </row>
    <row r="175" customHeight="1" spans="1:8">
      <c r="A175" s="2">
        <v>45292</v>
      </c>
      <c r="B175" s="1">
        <v>377.799988</v>
      </c>
      <c r="C175" s="1">
        <v>386.799988</v>
      </c>
      <c r="D175" s="1">
        <v>377.450012</v>
      </c>
      <c r="E175" s="1">
        <v>381.799988</v>
      </c>
      <c r="F175" s="1">
        <v>377.451935</v>
      </c>
      <c r="G175" s="1">
        <v>11124690</v>
      </c>
      <c r="H175">
        <f t="shared" si="2"/>
        <v>0.0153077687712449</v>
      </c>
    </row>
    <row r="176" customHeight="1" spans="1:8">
      <c r="A176" s="2">
        <v>45293</v>
      </c>
      <c r="B176" s="1">
        <v>387.399994</v>
      </c>
      <c r="C176" s="1">
        <v>395.850006</v>
      </c>
      <c r="D176" s="1">
        <v>384.25</v>
      </c>
      <c r="E176" s="1">
        <v>392.649994</v>
      </c>
      <c r="F176" s="1">
        <v>388.178375</v>
      </c>
      <c r="G176" s="1">
        <v>28363847</v>
      </c>
      <c r="H176">
        <f t="shared" si="2"/>
        <v>0.0280217272822262</v>
      </c>
    </row>
    <row r="177" customHeight="1" spans="1:8">
      <c r="A177" s="2">
        <v>45294</v>
      </c>
      <c r="B177" s="1">
        <v>394.799988</v>
      </c>
      <c r="C177" s="1">
        <v>394.799988</v>
      </c>
      <c r="D177" s="1">
        <v>383.850006</v>
      </c>
      <c r="E177" s="1">
        <v>384.549988</v>
      </c>
      <c r="F177" s="1">
        <v>380.170624</v>
      </c>
      <c r="G177" s="1">
        <v>12903439</v>
      </c>
      <c r="H177">
        <f t="shared" si="2"/>
        <v>-0.020844800889856</v>
      </c>
    </row>
    <row r="178" customHeight="1" spans="1:8">
      <c r="A178" s="2">
        <v>45295</v>
      </c>
      <c r="B178" s="1">
        <v>387.799988</v>
      </c>
      <c r="C178" s="1">
        <v>389.799988</v>
      </c>
      <c r="D178" s="1">
        <v>383.899994</v>
      </c>
      <c r="E178" s="1">
        <v>384.75</v>
      </c>
      <c r="F178" s="1">
        <v>380.368347</v>
      </c>
      <c r="G178" s="1">
        <v>11039940</v>
      </c>
      <c r="H178">
        <f t="shared" si="2"/>
        <v>0.000519954958244013</v>
      </c>
    </row>
    <row r="179" customHeight="1" spans="1:8">
      <c r="A179" s="2">
        <v>45296</v>
      </c>
      <c r="B179" s="1">
        <v>386.799988</v>
      </c>
      <c r="C179" s="1">
        <v>388.5</v>
      </c>
      <c r="D179" s="1">
        <v>382.5</v>
      </c>
      <c r="E179" s="1">
        <v>384.25</v>
      </c>
      <c r="F179" s="1">
        <v>379.874054</v>
      </c>
      <c r="G179" s="1">
        <v>8369460</v>
      </c>
      <c r="H179">
        <f t="shared" si="2"/>
        <v>-0.00130035648893291</v>
      </c>
    </row>
    <row r="180" customHeight="1" spans="1:8">
      <c r="A180" s="2">
        <v>45299</v>
      </c>
      <c r="B180" s="1">
        <v>386.450012</v>
      </c>
      <c r="C180" s="1">
        <v>388.649994</v>
      </c>
      <c r="D180" s="1">
        <v>379.25</v>
      </c>
      <c r="E180" s="1">
        <v>380.399994</v>
      </c>
      <c r="F180" s="1">
        <v>376.067871</v>
      </c>
      <c r="G180" s="1">
        <v>9424716</v>
      </c>
      <c r="H180">
        <f t="shared" si="2"/>
        <v>-0.0100701258619838</v>
      </c>
    </row>
    <row r="181" customHeight="1" spans="1:8">
      <c r="A181" s="2">
        <v>45300</v>
      </c>
      <c r="B181" s="1">
        <v>383.649994</v>
      </c>
      <c r="C181" s="1">
        <v>387.950012</v>
      </c>
      <c r="D181" s="1">
        <v>382.100006</v>
      </c>
      <c r="E181" s="1">
        <v>385.350006</v>
      </c>
      <c r="F181" s="1">
        <v>380.961517</v>
      </c>
      <c r="G181" s="1">
        <v>9473743</v>
      </c>
      <c r="H181">
        <f t="shared" si="2"/>
        <v>0.0129287296969704</v>
      </c>
    </row>
    <row r="182" customHeight="1" spans="1:8">
      <c r="A182" s="2">
        <v>45301</v>
      </c>
      <c r="B182" s="1">
        <v>385.850006</v>
      </c>
      <c r="C182" s="1">
        <v>385.850006</v>
      </c>
      <c r="D182" s="1">
        <v>375.850006</v>
      </c>
      <c r="E182" s="1">
        <v>382.049988</v>
      </c>
      <c r="F182" s="1">
        <v>377.699097</v>
      </c>
      <c r="G182" s="1">
        <v>9670366</v>
      </c>
      <c r="H182">
        <f t="shared" si="2"/>
        <v>-0.00860052584676862</v>
      </c>
    </row>
    <row r="183" customHeight="1" spans="1:8">
      <c r="A183" s="2">
        <v>45302</v>
      </c>
      <c r="B183" s="1">
        <v>385.5</v>
      </c>
      <c r="C183" s="1">
        <v>388.899994</v>
      </c>
      <c r="D183" s="1">
        <v>383.299988</v>
      </c>
      <c r="E183" s="1">
        <v>384.350006</v>
      </c>
      <c r="F183" s="1">
        <v>379.9729</v>
      </c>
      <c r="G183" s="1">
        <v>9163771</v>
      </c>
      <c r="H183">
        <f t="shared" si="2"/>
        <v>0.0060020954586511</v>
      </c>
    </row>
    <row r="184" customHeight="1" spans="1:8">
      <c r="A184" s="2">
        <v>45303</v>
      </c>
      <c r="B184" s="1">
        <v>385.799988</v>
      </c>
      <c r="C184" s="1">
        <v>385.799988</v>
      </c>
      <c r="D184" s="1">
        <v>379.549988</v>
      </c>
      <c r="E184" s="1">
        <v>381.100006</v>
      </c>
      <c r="F184" s="1">
        <v>376.759918</v>
      </c>
      <c r="G184" s="1">
        <v>7471050</v>
      </c>
      <c r="H184">
        <f t="shared" si="2"/>
        <v>-0.00849177207845844</v>
      </c>
    </row>
    <row r="185" customHeight="1" spans="1:8">
      <c r="A185" s="2">
        <v>45306</v>
      </c>
      <c r="B185" s="1">
        <v>382.5</v>
      </c>
      <c r="C185" s="1">
        <v>387.899994</v>
      </c>
      <c r="D185" s="1">
        <v>381.399994</v>
      </c>
      <c r="E185" s="1">
        <v>384.649994</v>
      </c>
      <c r="F185" s="1">
        <v>380.26947</v>
      </c>
      <c r="G185" s="1">
        <v>7490747</v>
      </c>
      <c r="H185">
        <f t="shared" si="2"/>
        <v>0.00927197067497641</v>
      </c>
    </row>
    <row r="186" customHeight="1" spans="1:8">
      <c r="A186" s="2">
        <v>45307</v>
      </c>
      <c r="B186" s="1">
        <v>385.399994</v>
      </c>
      <c r="C186" s="1">
        <v>386.950012</v>
      </c>
      <c r="D186" s="1">
        <v>377.049988</v>
      </c>
      <c r="E186" s="1">
        <v>381.899994</v>
      </c>
      <c r="F186" s="1">
        <v>377.550812</v>
      </c>
      <c r="G186" s="1">
        <v>10165133</v>
      </c>
      <c r="H186">
        <f t="shared" si="2"/>
        <v>-0.00717497202874678</v>
      </c>
    </row>
    <row r="187" customHeight="1" spans="1:8">
      <c r="A187" s="2">
        <v>45308</v>
      </c>
      <c r="B187" s="1">
        <v>381.799988</v>
      </c>
      <c r="C187" s="1">
        <v>385.350006</v>
      </c>
      <c r="D187" s="1">
        <v>377.200012</v>
      </c>
      <c r="E187" s="1">
        <v>379.649994</v>
      </c>
      <c r="F187" s="1">
        <v>375.326416</v>
      </c>
      <c r="G187" s="1">
        <v>10996538</v>
      </c>
      <c r="H187">
        <f t="shared" si="2"/>
        <v>-0.0059090709340849</v>
      </c>
    </row>
    <row r="188" customHeight="1" spans="1:8">
      <c r="A188" s="2">
        <v>45309</v>
      </c>
      <c r="B188" s="1">
        <v>380.799988</v>
      </c>
      <c r="C188" s="1">
        <v>382.549988</v>
      </c>
      <c r="D188" s="1">
        <v>368</v>
      </c>
      <c r="E188" s="1">
        <v>375.649994</v>
      </c>
      <c r="F188" s="1">
        <v>371.371979</v>
      </c>
      <c r="G188" s="1">
        <v>12493835</v>
      </c>
      <c r="H188">
        <f t="shared" si="2"/>
        <v>-0.01059189090667</v>
      </c>
    </row>
    <row r="189" customHeight="1" spans="1:8">
      <c r="A189" s="2">
        <v>45310</v>
      </c>
      <c r="B189" s="1">
        <v>380.649994</v>
      </c>
      <c r="C189" s="1">
        <v>384.899994</v>
      </c>
      <c r="D189" s="1">
        <v>379.100006</v>
      </c>
      <c r="E189" s="1">
        <v>383.25</v>
      </c>
      <c r="F189" s="1">
        <v>378.885437</v>
      </c>
      <c r="G189" s="1">
        <v>15893456</v>
      </c>
      <c r="H189">
        <f t="shared" si="2"/>
        <v>0.0200296832277746</v>
      </c>
    </row>
    <row r="190" customHeight="1" spans="1:8">
      <c r="A190" s="2">
        <v>45314</v>
      </c>
      <c r="B190" s="1">
        <v>403.5</v>
      </c>
      <c r="C190" s="1">
        <v>404.799988</v>
      </c>
      <c r="D190" s="1">
        <v>373.649994</v>
      </c>
      <c r="E190" s="1">
        <v>375.299988</v>
      </c>
      <c r="F190" s="1">
        <v>371.02597</v>
      </c>
      <c r="G190" s="1">
        <v>16406737</v>
      </c>
      <c r="H190">
        <f t="shared" si="2"/>
        <v>-0.0209618221851077</v>
      </c>
    </row>
    <row r="191" customHeight="1" spans="1:8">
      <c r="A191" s="2">
        <v>45315</v>
      </c>
      <c r="B191" s="1">
        <v>379.799988</v>
      </c>
      <c r="C191" s="1">
        <v>387.799988</v>
      </c>
      <c r="D191" s="1">
        <v>374.25</v>
      </c>
      <c r="E191" s="1">
        <v>382.600006</v>
      </c>
      <c r="F191" s="1">
        <v>378.242828</v>
      </c>
      <c r="G191" s="1">
        <v>22938994</v>
      </c>
      <c r="H191">
        <f t="shared" si="2"/>
        <v>0.0192643313265272</v>
      </c>
    </row>
    <row r="192" customHeight="1" spans="1:8">
      <c r="A192" s="2">
        <v>45316</v>
      </c>
      <c r="B192" s="1">
        <v>386.799988</v>
      </c>
      <c r="C192" s="1">
        <v>391.700012</v>
      </c>
      <c r="D192" s="1">
        <v>385.350006</v>
      </c>
      <c r="E192" s="1">
        <v>389.399994</v>
      </c>
      <c r="F192" s="1">
        <v>384.965393</v>
      </c>
      <c r="G192" s="1">
        <v>13440949</v>
      </c>
      <c r="H192">
        <f t="shared" si="2"/>
        <v>0.0176170504518229</v>
      </c>
    </row>
    <row r="193" customHeight="1" spans="1:8">
      <c r="A193" s="2">
        <v>45320</v>
      </c>
      <c r="B193" s="1">
        <v>392.899994</v>
      </c>
      <c r="C193" s="1">
        <v>414.700012</v>
      </c>
      <c r="D193" s="1">
        <v>391.5</v>
      </c>
      <c r="E193" s="1">
        <v>412.799988</v>
      </c>
      <c r="F193" s="1">
        <v>408.098907</v>
      </c>
      <c r="G193" s="1">
        <v>27149058</v>
      </c>
      <c r="H193">
        <f t="shared" si="2"/>
        <v>0.0583561222071428</v>
      </c>
    </row>
    <row r="194" customHeight="1" spans="1:8">
      <c r="A194" s="2">
        <v>45321</v>
      </c>
      <c r="B194" s="1">
        <v>415.75</v>
      </c>
      <c r="C194" s="1">
        <v>415.799988</v>
      </c>
      <c r="D194" s="1">
        <v>401.600006</v>
      </c>
      <c r="E194" s="1">
        <v>402.549988</v>
      </c>
      <c r="F194" s="1">
        <v>397.965637</v>
      </c>
      <c r="G194" s="1">
        <v>14159072</v>
      </c>
      <c r="H194">
        <f t="shared" si="2"/>
        <v>-0.0251439017820275</v>
      </c>
    </row>
    <row r="195" customHeight="1" spans="1:8">
      <c r="A195" s="2">
        <v>45322</v>
      </c>
      <c r="B195" s="1">
        <v>405.049988</v>
      </c>
      <c r="C195" s="1">
        <v>409.149994</v>
      </c>
      <c r="D195" s="1">
        <v>400.399994</v>
      </c>
      <c r="E195" s="1">
        <v>406.149994</v>
      </c>
      <c r="F195" s="1">
        <v>401.524628</v>
      </c>
      <c r="G195" s="1">
        <v>23750822</v>
      </c>
      <c r="H195">
        <f t="shared" ref="H195:H247" si="3">LN(F195/F194)</f>
        <v>0.00890320911967543</v>
      </c>
    </row>
    <row r="196" customHeight="1" spans="1:8">
      <c r="A196" s="2">
        <v>45323</v>
      </c>
      <c r="B196" s="1">
        <v>408.799988</v>
      </c>
      <c r="C196" s="1">
        <v>411.899994</v>
      </c>
      <c r="D196" s="1">
        <v>402.5</v>
      </c>
      <c r="E196" s="1">
        <v>406.700012</v>
      </c>
      <c r="F196" s="1">
        <v>402.06839</v>
      </c>
      <c r="G196" s="1">
        <v>8862155</v>
      </c>
      <c r="H196">
        <f t="shared" si="3"/>
        <v>0.00135332704692914</v>
      </c>
    </row>
    <row r="197" customHeight="1" spans="1:8">
      <c r="A197" s="2">
        <v>45324</v>
      </c>
      <c r="B197" s="1">
        <v>410.799988</v>
      </c>
      <c r="C197" s="1">
        <v>422.899994</v>
      </c>
      <c r="D197" s="1">
        <v>409.649994</v>
      </c>
      <c r="E197" s="1">
        <v>419.799988</v>
      </c>
      <c r="F197" s="1">
        <v>415.019165</v>
      </c>
      <c r="G197" s="1">
        <v>25177075</v>
      </c>
      <c r="H197">
        <f t="shared" si="3"/>
        <v>0.0317025013596735</v>
      </c>
    </row>
    <row r="198" customHeight="1" spans="1:8">
      <c r="A198" s="2">
        <v>45327</v>
      </c>
      <c r="B198" s="1">
        <v>423.25</v>
      </c>
      <c r="C198" s="1">
        <v>450</v>
      </c>
      <c r="D198" s="1">
        <v>417.100006</v>
      </c>
      <c r="E198" s="1">
        <v>440.25</v>
      </c>
      <c r="F198" s="1">
        <v>435.236298</v>
      </c>
      <c r="G198" s="1">
        <v>31418925</v>
      </c>
      <c r="H198">
        <f t="shared" si="3"/>
        <v>0.0475643975072908</v>
      </c>
    </row>
    <row r="199" customHeight="1" spans="1:8">
      <c r="A199" s="2">
        <v>45328</v>
      </c>
      <c r="B199" s="1">
        <v>444.799988</v>
      </c>
      <c r="C199" s="1">
        <v>451</v>
      </c>
      <c r="D199" s="1">
        <v>437.25</v>
      </c>
      <c r="E199" s="1">
        <v>448.649994</v>
      </c>
      <c r="F199" s="1">
        <v>443.540619</v>
      </c>
      <c r="G199" s="1">
        <v>13386526</v>
      </c>
      <c r="H199">
        <f t="shared" si="3"/>
        <v>0.0189002875343507</v>
      </c>
    </row>
    <row r="200" customHeight="1" spans="1:8">
      <c r="A200" s="2">
        <v>45329</v>
      </c>
      <c r="B200" s="1">
        <v>454</v>
      </c>
      <c r="C200" s="1">
        <v>460.549988</v>
      </c>
      <c r="D200" s="1">
        <v>447.799988</v>
      </c>
      <c r="E200" s="1">
        <v>452.649994</v>
      </c>
      <c r="F200" s="1">
        <v>447.495087</v>
      </c>
      <c r="G200" s="1">
        <v>14430152</v>
      </c>
      <c r="H200">
        <f t="shared" si="3"/>
        <v>0.00887617395475837</v>
      </c>
    </row>
    <row r="201" customHeight="1" spans="1:8">
      <c r="A201" s="2">
        <v>45330</v>
      </c>
      <c r="B201" s="1">
        <v>454.799988</v>
      </c>
      <c r="C201" s="1">
        <v>468.600006</v>
      </c>
      <c r="D201" s="1">
        <v>450</v>
      </c>
      <c r="E201" s="1">
        <v>459.200012</v>
      </c>
      <c r="F201" s="1">
        <v>453.97049</v>
      </c>
      <c r="G201" s="1">
        <v>18790158</v>
      </c>
      <c r="H201">
        <f t="shared" si="3"/>
        <v>0.0143666370450631</v>
      </c>
    </row>
    <row r="202" customHeight="1" spans="1:8">
      <c r="A202" s="2">
        <v>45331</v>
      </c>
      <c r="B202" s="1">
        <v>462.200012</v>
      </c>
      <c r="C202" s="1">
        <v>463.799988</v>
      </c>
      <c r="D202" s="1">
        <v>435.649994</v>
      </c>
      <c r="E202" s="1">
        <v>456.200012</v>
      </c>
      <c r="F202" s="1">
        <v>451.004669</v>
      </c>
      <c r="G202" s="1">
        <v>17472069</v>
      </c>
      <c r="H202">
        <f t="shared" si="3"/>
        <v>-0.00655450392977627</v>
      </c>
    </row>
    <row r="203" customHeight="1" spans="1:8">
      <c r="A203" s="2">
        <v>45334</v>
      </c>
      <c r="B203" s="1">
        <v>457</v>
      </c>
      <c r="C203" s="1">
        <v>457.450012</v>
      </c>
      <c r="D203" s="1">
        <v>430.049988</v>
      </c>
      <c r="E203" s="1">
        <v>432.799988</v>
      </c>
      <c r="F203" s="1">
        <v>427.871124</v>
      </c>
      <c r="G203" s="1">
        <v>19472346</v>
      </c>
      <c r="H203">
        <f t="shared" si="3"/>
        <v>-0.0526556539100818</v>
      </c>
    </row>
    <row r="204" customHeight="1" spans="1:8">
      <c r="A204" s="2">
        <v>45335</v>
      </c>
      <c r="B204" s="1">
        <v>443.799988</v>
      </c>
      <c r="C204" s="1">
        <v>457.850006</v>
      </c>
      <c r="D204" s="1">
        <v>434</v>
      </c>
      <c r="E204" s="1">
        <v>452.350006</v>
      </c>
      <c r="F204" s="1">
        <v>447.198517</v>
      </c>
      <c r="G204" s="1">
        <v>35665854</v>
      </c>
      <c r="H204">
        <f t="shared" si="3"/>
        <v>0.0441805675568681</v>
      </c>
    </row>
    <row r="205" customHeight="1" spans="1:8">
      <c r="A205" s="2">
        <v>45336</v>
      </c>
      <c r="B205" s="1">
        <v>451.649994</v>
      </c>
      <c r="C205" s="1">
        <v>468</v>
      </c>
      <c r="D205" s="1">
        <v>443</v>
      </c>
      <c r="E205" s="1">
        <v>466.350006</v>
      </c>
      <c r="F205" s="1">
        <v>461.039063</v>
      </c>
      <c r="G205" s="1">
        <v>18592696</v>
      </c>
      <c r="H205">
        <f t="shared" si="3"/>
        <v>0.0304801691189619</v>
      </c>
    </row>
    <row r="206" customHeight="1" spans="1:8">
      <c r="A206" s="2">
        <v>45337</v>
      </c>
      <c r="B206" s="1">
        <v>469</v>
      </c>
      <c r="C206" s="1">
        <v>481.25</v>
      </c>
      <c r="D206" s="1">
        <v>467.549988</v>
      </c>
      <c r="E206" s="1">
        <v>476.850006</v>
      </c>
      <c r="F206" s="1">
        <v>471.419495</v>
      </c>
      <c r="G206" s="1">
        <v>18501875</v>
      </c>
      <c r="H206">
        <f t="shared" si="3"/>
        <v>0.0222655704188848</v>
      </c>
    </row>
    <row r="207" customHeight="1" spans="1:8">
      <c r="A207" s="2">
        <v>45338</v>
      </c>
      <c r="B207" s="1">
        <v>482.399994</v>
      </c>
      <c r="C207" s="1">
        <v>487.600006</v>
      </c>
      <c r="D207" s="1">
        <v>477.5</v>
      </c>
      <c r="E207" s="1">
        <v>480</v>
      </c>
      <c r="F207" s="1">
        <v>474.53363</v>
      </c>
      <c r="G207" s="1">
        <v>14513583</v>
      </c>
      <c r="H207">
        <f t="shared" si="3"/>
        <v>0.00658414495973039</v>
      </c>
    </row>
    <row r="208" customHeight="1" spans="1:8">
      <c r="A208" s="2">
        <v>45341</v>
      </c>
      <c r="B208" s="1">
        <v>482.799988</v>
      </c>
      <c r="C208" s="1">
        <v>487.450012</v>
      </c>
      <c r="D208" s="1">
        <v>455.450012</v>
      </c>
      <c r="E208" s="1">
        <v>461</v>
      </c>
      <c r="F208" s="1">
        <v>455.75</v>
      </c>
      <c r="G208" s="1">
        <v>19798448</v>
      </c>
      <c r="H208">
        <f t="shared" si="3"/>
        <v>-0.0403880765845713</v>
      </c>
    </row>
    <row r="209" customHeight="1" spans="1:8">
      <c r="A209" s="2">
        <v>45342</v>
      </c>
      <c r="B209" s="1">
        <v>457.950012</v>
      </c>
      <c r="C209" s="1">
        <v>457.950012</v>
      </c>
      <c r="D209" s="1">
        <v>441</v>
      </c>
      <c r="E209" s="1">
        <v>446.5</v>
      </c>
      <c r="F209" s="1">
        <v>446.5</v>
      </c>
      <c r="G209" s="1">
        <v>27899165</v>
      </c>
      <c r="H209">
        <f t="shared" si="3"/>
        <v>-0.0205050132422187</v>
      </c>
    </row>
    <row r="210" customHeight="1" spans="1:8">
      <c r="A210" s="2">
        <v>45343</v>
      </c>
      <c r="B210" s="1">
        <v>450.950012</v>
      </c>
      <c r="C210" s="1">
        <v>450.950012</v>
      </c>
      <c r="D210" s="1">
        <v>431</v>
      </c>
      <c r="E210" s="1">
        <v>432.950012</v>
      </c>
      <c r="F210" s="1">
        <v>432.950012</v>
      </c>
      <c r="G210" s="1">
        <v>19032050</v>
      </c>
      <c r="H210">
        <f t="shared" si="3"/>
        <v>-0.0308171247059175</v>
      </c>
    </row>
    <row r="211" customHeight="1" spans="1:8">
      <c r="A211" s="2">
        <v>45344</v>
      </c>
      <c r="B211" s="1">
        <v>438</v>
      </c>
      <c r="C211" s="1">
        <v>448</v>
      </c>
      <c r="D211" s="1">
        <v>427.950012</v>
      </c>
      <c r="E211" s="1">
        <v>445.149994</v>
      </c>
      <c r="F211" s="1">
        <v>445.149994</v>
      </c>
      <c r="G211" s="1">
        <v>22083710</v>
      </c>
      <c r="H211">
        <f t="shared" si="3"/>
        <v>0.0277890149304411</v>
      </c>
    </row>
    <row r="212" customHeight="1" spans="1:8">
      <c r="A212" s="2">
        <v>45345</v>
      </c>
      <c r="B212" s="1">
        <v>448</v>
      </c>
      <c r="C212" s="1">
        <v>449.600006</v>
      </c>
      <c r="D212" s="1">
        <v>441.649994</v>
      </c>
      <c r="E212" s="1">
        <v>443.899994</v>
      </c>
      <c r="F212" s="1">
        <v>443.899994</v>
      </c>
      <c r="G212" s="1">
        <v>9625544</v>
      </c>
      <c r="H212">
        <f t="shared" si="3"/>
        <v>-0.00281199221764569</v>
      </c>
    </row>
    <row r="213" customHeight="1" spans="1:8">
      <c r="A213" s="2">
        <v>45348</v>
      </c>
      <c r="B213" s="1">
        <v>443.899994</v>
      </c>
      <c r="C213" s="1">
        <v>447.25</v>
      </c>
      <c r="D213" s="1">
        <v>440.549988</v>
      </c>
      <c r="E213" s="1">
        <v>442.299988</v>
      </c>
      <c r="F213" s="1">
        <v>442.299988</v>
      </c>
      <c r="G213" s="1">
        <v>7570244</v>
      </c>
      <c r="H213">
        <f t="shared" si="3"/>
        <v>-0.00361094058005761</v>
      </c>
    </row>
    <row r="214" customHeight="1" spans="1:8">
      <c r="A214" s="2">
        <v>45349</v>
      </c>
      <c r="B214" s="1">
        <v>442.299988</v>
      </c>
      <c r="C214" s="1">
        <v>445.299988</v>
      </c>
      <c r="D214" s="1">
        <v>435.049988</v>
      </c>
      <c r="E214" s="1">
        <v>441.399994</v>
      </c>
      <c r="F214" s="1">
        <v>441.399994</v>
      </c>
      <c r="G214" s="1">
        <v>8343526</v>
      </c>
      <c r="H214">
        <f t="shared" si="3"/>
        <v>-0.0020368775138509</v>
      </c>
    </row>
    <row r="215" customHeight="1" spans="1:8">
      <c r="A215" s="2">
        <v>45350</v>
      </c>
      <c r="B215" s="1">
        <v>440.299988</v>
      </c>
      <c r="C215" s="1">
        <v>442.850006</v>
      </c>
      <c r="D215" s="1">
        <v>430.350006</v>
      </c>
      <c r="E215" s="1">
        <v>434.200012</v>
      </c>
      <c r="F215" s="1">
        <v>434.200012</v>
      </c>
      <c r="G215" s="1">
        <v>8893614</v>
      </c>
      <c r="H215">
        <f t="shared" si="3"/>
        <v>-0.0164461951482983</v>
      </c>
    </row>
    <row r="216" customHeight="1" spans="1:8">
      <c r="A216" s="2">
        <v>45351</v>
      </c>
      <c r="B216" s="1">
        <v>444</v>
      </c>
      <c r="C216" s="1">
        <v>444</v>
      </c>
      <c r="D216" s="1">
        <v>429.649994</v>
      </c>
      <c r="E216" s="1">
        <v>436.700012</v>
      </c>
      <c r="F216" s="1">
        <v>436.700012</v>
      </c>
      <c r="G216" s="1">
        <v>11711699</v>
      </c>
      <c r="H216">
        <f t="shared" si="3"/>
        <v>0.00574120288910857</v>
      </c>
    </row>
    <row r="217" customHeight="1" spans="1:8">
      <c r="A217" s="2">
        <v>45352</v>
      </c>
      <c r="B217" s="1">
        <v>438</v>
      </c>
      <c r="C217" s="1">
        <v>448.799988</v>
      </c>
      <c r="D217" s="1">
        <v>438</v>
      </c>
      <c r="E217" s="1">
        <v>446.350006</v>
      </c>
      <c r="F217" s="1">
        <v>446.350006</v>
      </c>
      <c r="G217" s="1">
        <v>8411615</v>
      </c>
      <c r="H217">
        <f t="shared" si="3"/>
        <v>0.0218569230974035</v>
      </c>
    </row>
    <row r="218" customHeight="1" spans="1:8">
      <c r="A218" s="2">
        <v>45355</v>
      </c>
      <c r="B218" s="1">
        <v>451.850006</v>
      </c>
      <c r="C218" s="1">
        <v>458</v>
      </c>
      <c r="D218" s="1">
        <v>448.049988</v>
      </c>
      <c r="E218" s="1">
        <v>455.399994</v>
      </c>
      <c r="F218" s="1">
        <v>455.399994</v>
      </c>
      <c r="G218" s="1">
        <v>11977226</v>
      </c>
      <c r="H218">
        <f t="shared" si="3"/>
        <v>0.0200727293866718</v>
      </c>
    </row>
    <row r="219" customHeight="1" spans="1:8">
      <c r="A219" s="2">
        <v>45356</v>
      </c>
      <c r="B219" s="1">
        <v>456</v>
      </c>
      <c r="C219" s="1">
        <v>461.75</v>
      </c>
      <c r="D219" s="1">
        <v>453.549988</v>
      </c>
      <c r="E219" s="1">
        <v>460.649994</v>
      </c>
      <c r="F219" s="1">
        <v>460.649994</v>
      </c>
      <c r="G219" s="1">
        <v>9605493</v>
      </c>
      <c r="H219">
        <f t="shared" si="3"/>
        <v>0.0114623820754592</v>
      </c>
    </row>
    <row r="220" customHeight="1" spans="1:8">
      <c r="A220" s="2">
        <v>45357</v>
      </c>
      <c r="B220" s="1">
        <v>462.450012</v>
      </c>
      <c r="C220" s="1">
        <v>464.950012</v>
      </c>
      <c r="D220" s="1">
        <v>444.549988</v>
      </c>
      <c r="E220" s="1">
        <v>461.600006</v>
      </c>
      <c r="F220" s="1">
        <v>461.600006</v>
      </c>
      <c r="G220" s="1">
        <v>14061966</v>
      </c>
      <c r="H220">
        <f t="shared" si="3"/>
        <v>0.00206020566228892</v>
      </c>
    </row>
    <row r="221" customHeight="1" spans="1:8">
      <c r="A221" s="2">
        <v>45358</v>
      </c>
      <c r="B221" s="1">
        <v>461.600006</v>
      </c>
      <c r="C221" s="1">
        <v>465.399994</v>
      </c>
      <c r="D221" s="1">
        <v>456.049988</v>
      </c>
      <c r="E221" s="1">
        <v>458.600006</v>
      </c>
      <c r="F221" s="1">
        <v>458.600006</v>
      </c>
      <c r="G221" s="1">
        <v>9680802</v>
      </c>
      <c r="H221">
        <f t="shared" si="3"/>
        <v>-0.00652034468505564</v>
      </c>
    </row>
    <row r="222" customHeight="1" spans="1:8">
      <c r="A222" s="2">
        <v>45362</v>
      </c>
      <c r="B222" s="1">
        <v>461</v>
      </c>
      <c r="C222" s="1">
        <v>462.850006</v>
      </c>
      <c r="D222" s="1">
        <v>452.399994</v>
      </c>
      <c r="E222" s="1">
        <v>453.899994</v>
      </c>
      <c r="F222" s="1">
        <v>453.899994</v>
      </c>
      <c r="G222" s="1">
        <v>7824738</v>
      </c>
      <c r="H222">
        <f t="shared" si="3"/>
        <v>-0.0103014872634518</v>
      </c>
    </row>
    <row r="223" customHeight="1" spans="1:8">
      <c r="A223" s="2">
        <v>45363</v>
      </c>
      <c r="B223" s="1">
        <v>453.899994</v>
      </c>
      <c r="C223" s="1">
        <v>455.799988</v>
      </c>
      <c r="D223" s="1">
        <v>446.700012</v>
      </c>
      <c r="E223" s="1">
        <v>449.299988</v>
      </c>
      <c r="F223" s="1">
        <v>449.299988</v>
      </c>
      <c r="G223" s="1">
        <v>8409613</v>
      </c>
      <c r="H223">
        <f t="shared" si="3"/>
        <v>-0.0101861068757481</v>
      </c>
    </row>
    <row r="224" customHeight="1" spans="1:8">
      <c r="A224" s="2">
        <v>45364</v>
      </c>
      <c r="B224" s="1">
        <v>449.299988</v>
      </c>
      <c r="C224" s="1">
        <v>449.899994</v>
      </c>
      <c r="D224" s="1">
        <v>410</v>
      </c>
      <c r="E224" s="1">
        <v>417.049988</v>
      </c>
      <c r="F224" s="1">
        <v>417.049988</v>
      </c>
      <c r="G224" s="1">
        <v>17803423</v>
      </c>
      <c r="H224">
        <f t="shared" si="3"/>
        <v>-0.074484699453809</v>
      </c>
    </row>
    <row r="225" customHeight="1" spans="1:8">
      <c r="A225" s="2">
        <v>45365</v>
      </c>
      <c r="B225" s="1">
        <v>419</v>
      </c>
      <c r="C225" s="1">
        <v>428.850006</v>
      </c>
      <c r="D225" s="1">
        <v>412.200012</v>
      </c>
      <c r="E225" s="1">
        <v>427.700012</v>
      </c>
      <c r="F225" s="1">
        <v>427.700012</v>
      </c>
      <c r="G225" s="1">
        <v>20478918</v>
      </c>
      <c r="H225">
        <f t="shared" si="3"/>
        <v>0.0252159533758199</v>
      </c>
    </row>
    <row r="226" customHeight="1" spans="1:8">
      <c r="A226" s="2">
        <v>45366</v>
      </c>
      <c r="B226" s="1">
        <v>427.700012</v>
      </c>
      <c r="C226" s="1">
        <v>428.049988</v>
      </c>
      <c r="D226" s="1">
        <v>401.200012</v>
      </c>
      <c r="E226" s="1">
        <v>415.25</v>
      </c>
      <c r="F226" s="1">
        <v>415.25</v>
      </c>
      <c r="G226" s="1">
        <v>25435001</v>
      </c>
      <c r="H226">
        <f t="shared" si="3"/>
        <v>-0.0295412947965076</v>
      </c>
    </row>
    <row r="227" customHeight="1" spans="1:8">
      <c r="A227" s="2">
        <v>45369</v>
      </c>
      <c r="B227" s="1">
        <v>416</v>
      </c>
      <c r="C227" s="1">
        <v>423.5</v>
      </c>
      <c r="D227" s="1">
        <v>413.549988</v>
      </c>
      <c r="E227" s="1">
        <v>421.850006</v>
      </c>
      <c r="F227" s="1">
        <v>421.850006</v>
      </c>
      <c r="G227" s="1">
        <v>9803914</v>
      </c>
      <c r="H227">
        <f t="shared" si="3"/>
        <v>0.0157690663412964</v>
      </c>
    </row>
    <row r="228" customHeight="1" spans="1:8">
      <c r="A228" s="2">
        <v>45370</v>
      </c>
      <c r="B228" s="1">
        <v>417</v>
      </c>
      <c r="C228" s="1">
        <v>424.600006</v>
      </c>
      <c r="D228" s="1">
        <v>414</v>
      </c>
      <c r="E228" s="1">
        <v>419.049988</v>
      </c>
      <c r="F228" s="1">
        <v>419.049988</v>
      </c>
      <c r="G228" s="1">
        <v>8373676</v>
      </c>
      <c r="H228">
        <f t="shared" si="3"/>
        <v>-0.00665959892598693</v>
      </c>
    </row>
    <row r="229" customHeight="1" spans="1:8">
      <c r="A229" s="2">
        <v>45371</v>
      </c>
      <c r="B229" s="1">
        <v>419.799988</v>
      </c>
      <c r="C229" s="1">
        <v>422.799988</v>
      </c>
      <c r="D229" s="1">
        <v>412.700012</v>
      </c>
      <c r="E229" s="1">
        <v>419.5</v>
      </c>
      <c r="F229" s="1">
        <v>419.5</v>
      </c>
      <c r="G229" s="1">
        <v>6950340</v>
      </c>
      <c r="H229">
        <f t="shared" si="3"/>
        <v>0.00107330999854703</v>
      </c>
    </row>
    <row r="230" customHeight="1" spans="1:8">
      <c r="A230" s="2">
        <v>45372</v>
      </c>
      <c r="B230" s="1">
        <v>424</v>
      </c>
      <c r="C230" s="1">
        <v>433.549988</v>
      </c>
      <c r="D230" s="1">
        <v>423.149994</v>
      </c>
      <c r="E230" s="1">
        <v>432.049988</v>
      </c>
      <c r="F230" s="1">
        <v>432.049988</v>
      </c>
      <c r="G230" s="1">
        <v>9911230</v>
      </c>
      <c r="H230">
        <f t="shared" si="3"/>
        <v>0.0294777686055839</v>
      </c>
    </row>
    <row r="231" customHeight="1" spans="1:8">
      <c r="A231" s="2">
        <v>45373</v>
      </c>
      <c r="B231" s="1">
        <v>430.899994</v>
      </c>
      <c r="C231" s="1">
        <v>436.200012</v>
      </c>
      <c r="D231" s="1">
        <v>428.299988</v>
      </c>
      <c r="E231" s="1">
        <v>431.950012</v>
      </c>
      <c r="F231" s="1">
        <v>431.950012</v>
      </c>
      <c r="G231" s="1">
        <v>9172888</v>
      </c>
      <c r="H231">
        <f t="shared" si="3"/>
        <v>-0.000231425926958724</v>
      </c>
    </row>
    <row r="232" customHeight="1" spans="1:8">
      <c r="A232" s="2">
        <v>45377</v>
      </c>
      <c r="B232" s="1">
        <v>433.799988</v>
      </c>
      <c r="C232" s="1">
        <v>440.950012</v>
      </c>
      <c r="D232" s="1">
        <v>430.899994</v>
      </c>
      <c r="E232" s="1">
        <v>435.950012</v>
      </c>
      <c r="F232" s="1">
        <v>435.950012</v>
      </c>
      <c r="G232" s="1">
        <v>9389403</v>
      </c>
      <c r="H232">
        <f t="shared" si="3"/>
        <v>0.00921771681403005</v>
      </c>
    </row>
    <row r="233" customHeight="1" spans="1:8">
      <c r="A233" s="2">
        <v>45378</v>
      </c>
      <c r="B233" s="1">
        <v>439.799988</v>
      </c>
      <c r="C233" s="1">
        <v>439.799988</v>
      </c>
      <c r="D233" s="1">
        <v>426.049988</v>
      </c>
      <c r="E233" s="1">
        <v>429.450012</v>
      </c>
      <c r="F233" s="1">
        <v>429.450012</v>
      </c>
      <c r="G233" s="1">
        <v>17985246</v>
      </c>
      <c r="H233">
        <f t="shared" si="3"/>
        <v>-0.0150222372449653</v>
      </c>
    </row>
    <row r="234" customHeight="1" spans="1:8">
      <c r="A234" s="2">
        <v>45379</v>
      </c>
      <c r="B234" s="1">
        <v>430</v>
      </c>
      <c r="C234" s="1">
        <v>438.450012</v>
      </c>
      <c r="D234" s="1">
        <v>430</v>
      </c>
      <c r="E234" s="1">
        <v>434.100006</v>
      </c>
      <c r="F234" s="1">
        <v>434.100006</v>
      </c>
      <c r="G234" s="1">
        <v>10332853</v>
      </c>
      <c r="H234">
        <f t="shared" si="3"/>
        <v>0.010769587972297</v>
      </c>
    </row>
    <row r="235" customHeight="1" spans="1:8">
      <c r="A235" s="2">
        <v>45383</v>
      </c>
      <c r="B235" s="1">
        <v>436.700012</v>
      </c>
      <c r="C235" s="1">
        <v>443.799988</v>
      </c>
      <c r="D235" s="1">
        <v>434.799988</v>
      </c>
      <c r="E235" s="1">
        <v>442.049988</v>
      </c>
      <c r="F235" s="1">
        <v>442.049988</v>
      </c>
      <c r="G235" s="1">
        <v>7256592</v>
      </c>
      <c r="H235">
        <f t="shared" si="3"/>
        <v>0.0181480345783148</v>
      </c>
    </row>
    <row r="236" customHeight="1" spans="1:8">
      <c r="A236" s="2">
        <v>45384</v>
      </c>
      <c r="B236" s="1">
        <v>442.049988</v>
      </c>
      <c r="C236" s="1">
        <v>448.299988</v>
      </c>
      <c r="D236" s="1">
        <v>436.049988</v>
      </c>
      <c r="E236" s="1">
        <v>443.200012</v>
      </c>
      <c r="F236" s="1">
        <v>443.200012</v>
      </c>
      <c r="G236" s="1">
        <v>11530800</v>
      </c>
      <c r="H236">
        <f t="shared" si="3"/>
        <v>0.00259819180332341</v>
      </c>
    </row>
    <row r="237" customHeight="1" spans="1:8">
      <c r="A237" s="2">
        <v>45385</v>
      </c>
      <c r="B237" s="1">
        <v>443.200012</v>
      </c>
      <c r="C237" s="1">
        <v>447</v>
      </c>
      <c r="D237" s="1">
        <v>440.899994</v>
      </c>
      <c r="E237" s="1">
        <v>445.5</v>
      </c>
      <c r="F237" s="1">
        <v>445.5</v>
      </c>
      <c r="G237" s="1">
        <v>6972648</v>
      </c>
      <c r="H237">
        <f t="shared" si="3"/>
        <v>0.0051760844019781</v>
      </c>
    </row>
    <row r="238" customHeight="1" spans="1:8">
      <c r="A238" s="2">
        <v>45386</v>
      </c>
      <c r="B238" s="1">
        <v>450</v>
      </c>
      <c r="C238" s="1">
        <v>453.5</v>
      </c>
      <c r="D238" s="1">
        <v>442.549988</v>
      </c>
      <c r="E238" s="1">
        <v>448.850006</v>
      </c>
      <c r="F238" s="1">
        <v>448.850006</v>
      </c>
      <c r="G238" s="1">
        <v>14743020</v>
      </c>
      <c r="H238">
        <f t="shared" si="3"/>
        <v>0.0074915226593281</v>
      </c>
    </row>
    <row r="239" customHeight="1" spans="1:8">
      <c r="A239" s="2">
        <v>45387</v>
      </c>
      <c r="B239" s="1">
        <v>448.75</v>
      </c>
      <c r="C239" s="1">
        <v>448.850006</v>
      </c>
      <c r="D239" s="1">
        <v>444</v>
      </c>
      <c r="E239" s="1">
        <v>446.950012</v>
      </c>
      <c r="F239" s="1">
        <v>446.950012</v>
      </c>
      <c r="G239" s="1">
        <v>4820138</v>
      </c>
      <c r="H239">
        <f t="shared" si="3"/>
        <v>-0.00424201118769002</v>
      </c>
    </row>
    <row r="240" customHeight="1" spans="1:8">
      <c r="A240" s="2">
        <v>45390</v>
      </c>
      <c r="B240" s="1">
        <v>449</v>
      </c>
      <c r="C240" s="1">
        <v>450.450012</v>
      </c>
      <c r="D240" s="1">
        <v>444.549988</v>
      </c>
      <c r="E240" s="1">
        <v>447.399994</v>
      </c>
      <c r="F240" s="1">
        <v>447.399994</v>
      </c>
      <c r="G240" s="1">
        <v>3980972</v>
      </c>
      <c r="H240">
        <f t="shared" si="3"/>
        <v>0.00100627726270905</v>
      </c>
    </row>
    <row r="241" customHeight="1" spans="1:8">
      <c r="A241" s="2">
        <v>45391</v>
      </c>
      <c r="B241" s="1">
        <v>448.700012</v>
      </c>
      <c r="C241" s="1">
        <v>450.299988</v>
      </c>
      <c r="D241" s="1">
        <v>437.25</v>
      </c>
      <c r="E241" s="1">
        <v>439.850006</v>
      </c>
      <c r="F241" s="1">
        <v>439.850006</v>
      </c>
      <c r="G241" s="1">
        <v>8005012</v>
      </c>
      <c r="H241">
        <f t="shared" si="3"/>
        <v>-0.0170192623055137</v>
      </c>
    </row>
    <row r="242" customHeight="1" spans="1:8">
      <c r="A242" s="2">
        <v>45392</v>
      </c>
      <c r="B242" s="1">
        <v>442.549988</v>
      </c>
      <c r="C242" s="1">
        <v>458.600006</v>
      </c>
      <c r="D242" s="1">
        <v>442.100006</v>
      </c>
      <c r="E242" s="1">
        <v>456.350006</v>
      </c>
      <c r="F242" s="1">
        <v>456.350006</v>
      </c>
      <c r="G242" s="1">
        <v>15825331</v>
      </c>
      <c r="H242">
        <f t="shared" si="3"/>
        <v>0.036826298770992</v>
      </c>
    </row>
    <row r="243" customHeight="1" spans="1:8">
      <c r="A243" s="2">
        <v>45394</v>
      </c>
      <c r="B243" s="1">
        <v>455</v>
      </c>
      <c r="C243" s="1">
        <v>463.450012</v>
      </c>
      <c r="D243" s="1">
        <v>452.549988</v>
      </c>
      <c r="E243" s="1">
        <v>455.600006</v>
      </c>
      <c r="F243" s="1">
        <v>455.600006</v>
      </c>
      <c r="G243" s="1">
        <v>11259294</v>
      </c>
      <c r="H243">
        <f t="shared" si="3"/>
        <v>-0.00164482736821556</v>
      </c>
    </row>
    <row r="244" customHeight="1" spans="1:8">
      <c r="A244" s="2">
        <v>45397</v>
      </c>
      <c r="B244" s="1">
        <v>448.950012</v>
      </c>
      <c r="C244" s="1">
        <v>455.799988</v>
      </c>
      <c r="D244" s="1">
        <v>441.100006</v>
      </c>
      <c r="E244" s="1">
        <v>451</v>
      </c>
      <c r="F244" s="1">
        <v>451</v>
      </c>
      <c r="G244" s="1">
        <v>7680715</v>
      </c>
      <c r="H244">
        <f t="shared" si="3"/>
        <v>-0.0101479052397955</v>
      </c>
    </row>
    <row r="245" customHeight="1" spans="1:8">
      <c r="A245" s="2">
        <v>45398</v>
      </c>
      <c r="B245" s="1">
        <v>449</v>
      </c>
      <c r="C245" s="1">
        <v>456.399994</v>
      </c>
      <c r="D245" s="1">
        <v>446.350006</v>
      </c>
      <c r="E245" s="1">
        <v>453.200012</v>
      </c>
      <c r="F245" s="1">
        <v>453.200012</v>
      </c>
      <c r="G245" s="1">
        <v>4996845</v>
      </c>
      <c r="H245">
        <f t="shared" si="3"/>
        <v>0.00486621612954858</v>
      </c>
    </row>
    <row r="246" customHeight="1" spans="1:8">
      <c r="A246" s="2">
        <v>45400</v>
      </c>
      <c r="B246" s="1">
        <v>454.950012</v>
      </c>
      <c r="C246" s="1">
        <v>456.799988</v>
      </c>
      <c r="D246" s="1">
        <v>435.149994</v>
      </c>
      <c r="E246" s="1">
        <v>438.600006</v>
      </c>
      <c r="F246" s="1">
        <v>438.600006</v>
      </c>
      <c r="G246" s="1">
        <v>10945138</v>
      </c>
      <c r="H246">
        <f t="shared" si="3"/>
        <v>-0.0327457059685486</v>
      </c>
    </row>
    <row r="247" customHeight="1" spans="1:8">
      <c r="A247" s="2">
        <v>45401</v>
      </c>
      <c r="B247" s="1">
        <v>436</v>
      </c>
      <c r="C247" s="1">
        <v>438.600006</v>
      </c>
      <c r="D247" s="1">
        <v>428.049988</v>
      </c>
      <c r="E247" s="1">
        <v>435.299988</v>
      </c>
      <c r="F247" s="1">
        <v>435.299988</v>
      </c>
      <c r="G247" s="1">
        <v>7628287</v>
      </c>
      <c r="H247">
        <f t="shared" si="3"/>
        <v>-0.00755242867262196</v>
      </c>
    </row>
  </sheetData>
  <hyperlinks>
    <hyperlink ref="I2" r:id="rId1" display="https://finance.yahoo.com/quote/COALINDIA.NS/history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101.5</v>
      </c>
      <c r="C2" s="1">
        <v>103.300003</v>
      </c>
      <c r="D2" s="1">
        <v>101.349998</v>
      </c>
      <c r="E2" s="1">
        <v>102.849998</v>
      </c>
      <c r="F2" s="1">
        <v>101.629517</v>
      </c>
      <c r="G2" s="1">
        <v>13241812</v>
      </c>
      <c r="I2" s="3" t="s">
        <v>56</v>
      </c>
    </row>
    <row r="3" customHeight="1" spans="1:8">
      <c r="A3" s="2">
        <v>45037</v>
      </c>
      <c r="B3" s="1">
        <v>102.699997</v>
      </c>
      <c r="C3" s="1">
        <v>103.5</v>
      </c>
      <c r="D3" s="1">
        <v>102.199997</v>
      </c>
      <c r="E3" s="1">
        <v>102.800003</v>
      </c>
      <c r="F3" s="1">
        <v>101.580116</v>
      </c>
      <c r="G3" s="1">
        <v>5625649</v>
      </c>
      <c r="H3">
        <f t="shared" ref="H3:H66" si="0">LN(F3/F2)</f>
        <v>-0.000486207275155981</v>
      </c>
    </row>
    <row r="4" customHeight="1" spans="1:8">
      <c r="A4" s="2">
        <v>45040</v>
      </c>
      <c r="B4" s="1">
        <v>102.800003</v>
      </c>
      <c r="C4" s="1">
        <v>103.199997</v>
      </c>
      <c r="D4" s="1">
        <v>101.5</v>
      </c>
      <c r="E4" s="1">
        <v>101.800003</v>
      </c>
      <c r="F4" s="1">
        <v>100.59198</v>
      </c>
      <c r="G4" s="1">
        <v>5994078</v>
      </c>
      <c r="H4">
        <f t="shared" si="0"/>
        <v>-0.00977527451180757</v>
      </c>
    </row>
    <row r="5" customHeight="1" spans="1:8">
      <c r="A5" s="2">
        <v>45041</v>
      </c>
      <c r="B5" s="1">
        <v>101.800003</v>
      </c>
      <c r="C5" s="1">
        <v>102</v>
      </c>
      <c r="D5" s="1">
        <v>100.75</v>
      </c>
      <c r="E5" s="1">
        <v>101.150002</v>
      </c>
      <c r="F5" s="1">
        <v>99.949692</v>
      </c>
      <c r="G5" s="1">
        <v>5696053</v>
      </c>
      <c r="H5">
        <f t="shared" si="0"/>
        <v>-0.00640555341682678</v>
      </c>
    </row>
    <row r="6" customHeight="1" spans="1:8">
      <c r="A6" s="2">
        <v>45042</v>
      </c>
      <c r="B6" s="1">
        <v>100.800003</v>
      </c>
      <c r="C6" s="1">
        <v>101.900002</v>
      </c>
      <c r="D6" s="1">
        <v>100.400002</v>
      </c>
      <c r="E6" s="1">
        <v>101.650002</v>
      </c>
      <c r="F6" s="1">
        <v>100.443764</v>
      </c>
      <c r="G6" s="1">
        <v>4576455</v>
      </c>
      <c r="H6">
        <f t="shared" si="0"/>
        <v>0.00493102929583737</v>
      </c>
    </row>
    <row r="7" customHeight="1" spans="1:8">
      <c r="A7" s="2">
        <v>45043</v>
      </c>
      <c r="B7" s="1">
        <v>101.199997</v>
      </c>
      <c r="C7" s="1">
        <v>102.099998</v>
      </c>
      <c r="D7" s="1">
        <v>101.150002</v>
      </c>
      <c r="E7" s="1">
        <v>101.449997</v>
      </c>
      <c r="F7" s="1">
        <v>100.246124</v>
      </c>
      <c r="G7" s="1">
        <v>5362153</v>
      </c>
      <c r="H7">
        <f t="shared" si="0"/>
        <v>-0.00196960659914164</v>
      </c>
    </row>
    <row r="8" customHeight="1" spans="1:8">
      <c r="A8" s="2">
        <v>45044</v>
      </c>
      <c r="B8" s="1">
        <v>101.949997</v>
      </c>
      <c r="C8" s="1">
        <v>103.449997</v>
      </c>
      <c r="D8" s="1">
        <v>101.25</v>
      </c>
      <c r="E8" s="1">
        <v>103.300003</v>
      </c>
      <c r="F8" s="1">
        <v>102.074181</v>
      </c>
      <c r="G8" s="1">
        <v>11812226</v>
      </c>
      <c r="H8">
        <f t="shared" si="0"/>
        <v>0.0180714115637411</v>
      </c>
    </row>
    <row r="9" customHeight="1" spans="1:8">
      <c r="A9" s="2">
        <v>45048</v>
      </c>
      <c r="B9" s="1">
        <v>104</v>
      </c>
      <c r="C9" s="1">
        <v>105.099998</v>
      </c>
      <c r="D9" s="1">
        <v>103.5</v>
      </c>
      <c r="E9" s="1">
        <v>104.300003</v>
      </c>
      <c r="F9" s="1">
        <v>103.062309</v>
      </c>
      <c r="G9" s="1">
        <v>13598952</v>
      </c>
      <c r="H9">
        <f t="shared" si="0"/>
        <v>0.00963393341238242</v>
      </c>
    </row>
    <row r="10" customHeight="1" spans="1:8">
      <c r="A10" s="2">
        <v>45049</v>
      </c>
      <c r="B10" s="1">
        <v>104.150002</v>
      </c>
      <c r="C10" s="1">
        <v>106.550003</v>
      </c>
      <c r="D10" s="1">
        <v>103.650002</v>
      </c>
      <c r="E10" s="1">
        <v>106.349998</v>
      </c>
      <c r="F10" s="1">
        <v>105.087982</v>
      </c>
      <c r="G10" s="1">
        <v>16034319</v>
      </c>
      <c r="H10">
        <f t="shared" si="0"/>
        <v>0.0194641760311656</v>
      </c>
    </row>
    <row r="11" customHeight="1" spans="1:8">
      <c r="A11" s="2">
        <v>45050</v>
      </c>
      <c r="B11" s="1">
        <v>106.949997</v>
      </c>
      <c r="C11" s="1">
        <v>108.25</v>
      </c>
      <c r="D11" s="1">
        <v>106.5</v>
      </c>
      <c r="E11" s="1">
        <v>107.25</v>
      </c>
      <c r="F11" s="1">
        <v>105.977295</v>
      </c>
      <c r="G11" s="1">
        <v>15414305</v>
      </c>
      <c r="H11">
        <f t="shared" si="0"/>
        <v>0.00842694995029189</v>
      </c>
    </row>
    <row r="12" customHeight="1" spans="1:8">
      <c r="A12" s="2">
        <v>45051</v>
      </c>
      <c r="B12" s="1">
        <v>107.050003</v>
      </c>
      <c r="C12" s="1">
        <v>107.949997</v>
      </c>
      <c r="D12" s="1">
        <v>105.800003</v>
      </c>
      <c r="E12" s="1">
        <v>106.300003</v>
      </c>
      <c r="F12" s="1">
        <v>105.038574</v>
      </c>
      <c r="G12" s="1">
        <v>9315810</v>
      </c>
      <c r="H12">
        <f t="shared" si="0"/>
        <v>-0.00889721893343339</v>
      </c>
    </row>
    <row r="13" customHeight="1" spans="1:8">
      <c r="A13" s="2">
        <v>45054</v>
      </c>
      <c r="B13" s="1">
        <v>106.300003</v>
      </c>
      <c r="C13" s="1">
        <v>107.5</v>
      </c>
      <c r="D13" s="1">
        <v>106</v>
      </c>
      <c r="E13" s="1">
        <v>107.300003</v>
      </c>
      <c r="F13" s="1">
        <v>106.026711</v>
      </c>
      <c r="G13" s="1">
        <v>6721354</v>
      </c>
      <c r="H13">
        <f t="shared" si="0"/>
        <v>0.00936339881208106</v>
      </c>
    </row>
    <row r="14" customHeight="1" spans="1:8">
      <c r="A14" s="2">
        <v>45055</v>
      </c>
      <c r="B14" s="1">
        <v>107.199997</v>
      </c>
      <c r="C14" s="1">
        <v>108.150002</v>
      </c>
      <c r="D14" s="1">
        <v>106.599998</v>
      </c>
      <c r="E14" s="1">
        <v>107.550003</v>
      </c>
      <c r="F14" s="1">
        <v>106.27375</v>
      </c>
      <c r="G14" s="1">
        <v>10063354</v>
      </c>
      <c r="H14">
        <f t="shared" si="0"/>
        <v>0.0023272593034993</v>
      </c>
    </row>
    <row r="15" customHeight="1" spans="1:8">
      <c r="A15" s="2">
        <v>45056</v>
      </c>
      <c r="B15" s="1">
        <v>107.900002</v>
      </c>
      <c r="C15" s="1">
        <v>108.599998</v>
      </c>
      <c r="D15" s="1">
        <v>107.25</v>
      </c>
      <c r="E15" s="1">
        <v>108.050003</v>
      </c>
      <c r="F15" s="1">
        <v>106.767815</v>
      </c>
      <c r="G15" s="1">
        <v>10360986</v>
      </c>
      <c r="H15">
        <f t="shared" si="0"/>
        <v>0.00463821119352764</v>
      </c>
    </row>
    <row r="16" customHeight="1" spans="1:8">
      <c r="A16" s="2">
        <v>45057</v>
      </c>
      <c r="B16" s="1">
        <v>108.25</v>
      </c>
      <c r="C16" s="1">
        <v>109</v>
      </c>
      <c r="D16" s="1">
        <v>107.5</v>
      </c>
      <c r="E16" s="1">
        <v>108.599998</v>
      </c>
      <c r="F16" s="1">
        <v>107.311279</v>
      </c>
      <c r="G16" s="1">
        <v>9435021</v>
      </c>
      <c r="H16">
        <f t="shared" si="0"/>
        <v>0.0050772371772652</v>
      </c>
    </row>
    <row r="17" customHeight="1" spans="1:8">
      <c r="A17" s="2">
        <v>45058</v>
      </c>
      <c r="B17" s="1">
        <v>108.650002</v>
      </c>
      <c r="C17" s="1">
        <v>108.650002</v>
      </c>
      <c r="D17" s="1">
        <v>106.599998</v>
      </c>
      <c r="E17" s="1">
        <v>107.300003</v>
      </c>
      <c r="F17" s="1">
        <v>106.026711</v>
      </c>
      <c r="G17" s="1">
        <v>6855025</v>
      </c>
      <c r="H17">
        <f t="shared" si="0"/>
        <v>-0.0120427076742922</v>
      </c>
    </row>
    <row r="18" customHeight="1" spans="1:8">
      <c r="A18" s="2">
        <v>45061</v>
      </c>
      <c r="B18" s="1">
        <v>107.099998</v>
      </c>
      <c r="C18" s="1">
        <v>108.599998</v>
      </c>
      <c r="D18" s="1">
        <v>106.900002</v>
      </c>
      <c r="E18" s="1">
        <v>107.650002</v>
      </c>
      <c r="F18" s="1">
        <v>106.372559</v>
      </c>
      <c r="G18" s="1">
        <v>7833289</v>
      </c>
      <c r="H18">
        <f t="shared" si="0"/>
        <v>0.00325658657539997</v>
      </c>
    </row>
    <row r="19" customHeight="1" spans="1:8">
      <c r="A19" s="2">
        <v>45062</v>
      </c>
      <c r="B19" s="1">
        <v>107.699997</v>
      </c>
      <c r="C19" s="1">
        <v>109.099998</v>
      </c>
      <c r="D19" s="1">
        <v>107.400002</v>
      </c>
      <c r="E19" s="1">
        <v>108.449997</v>
      </c>
      <c r="F19" s="1">
        <v>107.163063</v>
      </c>
      <c r="G19" s="1">
        <v>9051577</v>
      </c>
      <c r="H19">
        <f t="shared" si="0"/>
        <v>0.00740398818534652</v>
      </c>
    </row>
    <row r="20" customHeight="1" spans="1:8">
      <c r="A20" s="2">
        <v>45063</v>
      </c>
      <c r="B20" s="1">
        <v>108.800003</v>
      </c>
      <c r="C20" s="1">
        <v>109.75</v>
      </c>
      <c r="D20" s="1">
        <v>107.949997</v>
      </c>
      <c r="E20" s="1">
        <v>108.25</v>
      </c>
      <c r="F20" s="1">
        <v>106.965431</v>
      </c>
      <c r="G20" s="1">
        <v>9456088</v>
      </c>
      <c r="H20">
        <f t="shared" si="0"/>
        <v>-0.00184592019890588</v>
      </c>
    </row>
    <row r="21" customHeight="1" spans="1:8">
      <c r="A21" s="2">
        <v>45064</v>
      </c>
      <c r="B21" s="1">
        <v>108.5</v>
      </c>
      <c r="C21" s="1">
        <v>109.25</v>
      </c>
      <c r="D21" s="1">
        <v>107.25</v>
      </c>
      <c r="E21" s="1">
        <v>107.800003</v>
      </c>
      <c r="F21" s="1">
        <v>106.520782</v>
      </c>
      <c r="G21" s="1">
        <v>7220608</v>
      </c>
      <c r="H21">
        <f t="shared" si="0"/>
        <v>-0.00416560523252301</v>
      </c>
    </row>
    <row r="22" customHeight="1" spans="1:8">
      <c r="A22" s="2">
        <v>45065</v>
      </c>
      <c r="B22" s="1">
        <v>107.800003</v>
      </c>
      <c r="C22" s="1">
        <v>107.849998</v>
      </c>
      <c r="D22" s="1">
        <v>105.699997</v>
      </c>
      <c r="E22" s="1">
        <v>107</v>
      </c>
      <c r="F22" s="1">
        <v>105.73027</v>
      </c>
      <c r="G22" s="1">
        <v>9255095</v>
      </c>
      <c r="H22">
        <f t="shared" si="0"/>
        <v>-0.00744887384750407</v>
      </c>
    </row>
    <row r="23" customHeight="1" spans="1:8">
      <c r="A23" s="2">
        <v>45068</v>
      </c>
      <c r="B23" s="1">
        <v>108.550003</v>
      </c>
      <c r="C23" s="1">
        <v>111.300003</v>
      </c>
      <c r="D23" s="1">
        <v>107.599998</v>
      </c>
      <c r="E23" s="1">
        <v>110.449997</v>
      </c>
      <c r="F23" s="1">
        <v>109.139328</v>
      </c>
      <c r="G23" s="1">
        <v>27946526</v>
      </c>
      <c r="H23">
        <f t="shared" si="0"/>
        <v>0.0317340760942549</v>
      </c>
    </row>
    <row r="24" customHeight="1" spans="1:8">
      <c r="A24" s="2">
        <v>45069</v>
      </c>
      <c r="B24" s="1">
        <v>110.949997</v>
      </c>
      <c r="C24" s="1">
        <v>111.050003</v>
      </c>
      <c r="D24" s="1">
        <v>107.75</v>
      </c>
      <c r="E24" s="1">
        <v>107.900002</v>
      </c>
      <c r="F24" s="1">
        <v>106.619591</v>
      </c>
      <c r="G24" s="1">
        <v>15214733</v>
      </c>
      <c r="H24">
        <f t="shared" si="0"/>
        <v>-0.0233580291758993</v>
      </c>
    </row>
    <row r="25" customHeight="1" spans="1:8">
      <c r="A25" s="2">
        <v>45070</v>
      </c>
      <c r="B25" s="1">
        <v>107.900002</v>
      </c>
      <c r="C25" s="1">
        <v>109.300003</v>
      </c>
      <c r="D25" s="1">
        <v>107.300003</v>
      </c>
      <c r="E25" s="1">
        <v>108.800003</v>
      </c>
      <c r="F25" s="1">
        <v>107.508911</v>
      </c>
      <c r="G25" s="1">
        <v>10722681</v>
      </c>
      <c r="H25">
        <f t="shared" si="0"/>
        <v>0.00830646182155243</v>
      </c>
    </row>
    <row r="26" customHeight="1" spans="1:8">
      <c r="A26" s="2">
        <v>45071</v>
      </c>
      <c r="B26" s="1">
        <v>108</v>
      </c>
      <c r="C26" s="1">
        <v>110.75</v>
      </c>
      <c r="D26" s="1">
        <v>108</v>
      </c>
      <c r="E26" s="1">
        <v>109.599998</v>
      </c>
      <c r="F26" s="1">
        <v>108.299416</v>
      </c>
      <c r="G26" s="1">
        <v>11158044</v>
      </c>
      <c r="H26">
        <f t="shared" si="0"/>
        <v>0.00732602440842975</v>
      </c>
    </row>
    <row r="27" customHeight="1" spans="1:8">
      <c r="A27" s="2">
        <v>45072</v>
      </c>
      <c r="B27" s="1">
        <v>109.550003</v>
      </c>
      <c r="C27" s="1">
        <v>111</v>
      </c>
      <c r="D27" s="1">
        <v>109.099998</v>
      </c>
      <c r="E27" s="1">
        <v>110.699997</v>
      </c>
      <c r="F27" s="1">
        <v>109.38636</v>
      </c>
      <c r="G27" s="1">
        <v>7958341</v>
      </c>
      <c r="H27">
        <f t="shared" si="0"/>
        <v>0.00998644057758211</v>
      </c>
    </row>
    <row r="28" customHeight="1" spans="1:8">
      <c r="A28" s="2">
        <v>45075</v>
      </c>
      <c r="B28" s="1">
        <v>111</v>
      </c>
      <c r="C28" s="1">
        <v>111.800003</v>
      </c>
      <c r="D28" s="1">
        <v>110.199997</v>
      </c>
      <c r="E28" s="1">
        <v>111.449997</v>
      </c>
      <c r="F28" s="1">
        <v>110.127464</v>
      </c>
      <c r="G28" s="1">
        <v>10330215</v>
      </c>
      <c r="H28">
        <f t="shared" si="0"/>
        <v>0.00675225643883573</v>
      </c>
    </row>
    <row r="29" customHeight="1" spans="1:8">
      <c r="A29" s="2">
        <v>45076</v>
      </c>
      <c r="B29" s="1">
        <v>111.449997</v>
      </c>
      <c r="C29" s="1">
        <v>112.599998</v>
      </c>
      <c r="D29" s="1">
        <v>111</v>
      </c>
      <c r="E29" s="1">
        <v>111.25</v>
      </c>
      <c r="F29" s="1">
        <v>109.929848</v>
      </c>
      <c r="G29" s="1">
        <v>7803617</v>
      </c>
      <c r="H29">
        <f t="shared" si="0"/>
        <v>-0.00179604168864793</v>
      </c>
    </row>
    <row r="30" customHeight="1" spans="1:8">
      <c r="A30" s="2">
        <v>45077</v>
      </c>
      <c r="B30" s="1">
        <v>110.550003</v>
      </c>
      <c r="C30" s="1">
        <v>112.449997</v>
      </c>
      <c r="D30" s="1">
        <v>110.199997</v>
      </c>
      <c r="E30" s="1">
        <v>112.150002</v>
      </c>
      <c r="F30" s="1">
        <v>110.819168</v>
      </c>
      <c r="G30" s="1">
        <v>15741522</v>
      </c>
      <c r="H30">
        <f t="shared" si="0"/>
        <v>0.00805733884918939</v>
      </c>
    </row>
    <row r="31" customHeight="1" spans="1:8">
      <c r="A31" s="2">
        <v>45078</v>
      </c>
      <c r="B31" s="1">
        <v>112.199997</v>
      </c>
      <c r="C31" s="1">
        <v>113.449997</v>
      </c>
      <c r="D31" s="1">
        <v>112</v>
      </c>
      <c r="E31" s="1">
        <v>112.900002</v>
      </c>
      <c r="F31" s="1">
        <v>111.560257</v>
      </c>
      <c r="G31" s="1">
        <v>9185292</v>
      </c>
      <c r="H31">
        <f t="shared" si="0"/>
        <v>0.00666511070878936</v>
      </c>
    </row>
    <row r="32" customHeight="1" spans="1:8">
      <c r="A32" s="2">
        <v>45079</v>
      </c>
      <c r="B32" s="1">
        <v>113.400002</v>
      </c>
      <c r="C32" s="1">
        <v>113.5</v>
      </c>
      <c r="D32" s="1">
        <v>112</v>
      </c>
      <c r="E32" s="1">
        <v>113.300003</v>
      </c>
      <c r="F32" s="1">
        <v>111.955513</v>
      </c>
      <c r="G32" s="1">
        <v>9939324</v>
      </c>
      <c r="H32">
        <f t="shared" si="0"/>
        <v>0.00353672058129361</v>
      </c>
    </row>
    <row r="33" customHeight="1" spans="1:8">
      <c r="A33" s="2">
        <v>45082</v>
      </c>
      <c r="B33" s="1">
        <v>113.349998</v>
      </c>
      <c r="C33" s="1">
        <v>118.650002</v>
      </c>
      <c r="D33" s="1">
        <v>113.349998</v>
      </c>
      <c r="E33" s="1">
        <v>115.650002</v>
      </c>
      <c r="F33" s="1">
        <v>114.277626</v>
      </c>
      <c r="G33" s="1">
        <v>35214281</v>
      </c>
      <c r="H33">
        <f t="shared" si="0"/>
        <v>0.0205292165771143</v>
      </c>
    </row>
    <row r="34" customHeight="1" spans="1:8">
      <c r="A34" s="2">
        <v>45083</v>
      </c>
      <c r="B34" s="1">
        <v>116.25</v>
      </c>
      <c r="C34" s="1">
        <v>118.5</v>
      </c>
      <c r="D34" s="1">
        <v>115.900002</v>
      </c>
      <c r="E34" s="1">
        <v>118.050003</v>
      </c>
      <c r="F34" s="1">
        <v>116.649155</v>
      </c>
      <c r="G34" s="1">
        <v>18999553</v>
      </c>
      <c r="H34">
        <f t="shared" si="0"/>
        <v>0.0205399509410948</v>
      </c>
    </row>
    <row r="35" customHeight="1" spans="1:8">
      <c r="A35" s="2">
        <v>45084</v>
      </c>
      <c r="B35" s="1">
        <v>118.75</v>
      </c>
      <c r="C35" s="1">
        <v>119</v>
      </c>
      <c r="D35" s="1">
        <v>117.5</v>
      </c>
      <c r="E35" s="1">
        <v>118.050003</v>
      </c>
      <c r="F35" s="1">
        <v>116.649155</v>
      </c>
      <c r="G35" s="1">
        <v>11262532</v>
      </c>
      <c r="H35">
        <f t="shared" si="0"/>
        <v>0</v>
      </c>
    </row>
    <row r="36" customHeight="1" spans="1:8">
      <c r="A36" s="2">
        <v>45085</v>
      </c>
      <c r="B36" s="1">
        <v>118.5</v>
      </c>
      <c r="C36" s="1">
        <v>118.699997</v>
      </c>
      <c r="D36" s="1">
        <v>116.400002</v>
      </c>
      <c r="E36" s="1">
        <v>117.550003</v>
      </c>
      <c r="F36" s="1">
        <v>116.155083</v>
      </c>
      <c r="G36" s="1">
        <v>11188999</v>
      </c>
      <c r="H36">
        <f t="shared" si="0"/>
        <v>-0.00424453391410633</v>
      </c>
    </row>
    <row r="37" customHeight="1" spans="1:8">
      <c r="A37" s="2">
        <v>45086</v>
      </c>
      <c r="B37" s="1">
        <v>118</v>
      </c>
      <c r="C37" s="1">
        <v>121.449997</v>
      </c>
      <c r="D37" s="1">
        <v>116.699997</v>
      </c>
      <c r="E37" s="1">
        <v>120.349998</v>
      </c>
      <c r="F37" s="1">
        <v>118.921844</v>
      </c>
      <c r="G37" s="1">
        <v>19873573</v>
      </c>
      <c r="H37">
        <f t="shared" si="0"/>
        <v>0.0235402835972364</v>
      </c>
    </row>
    <row r="38" customHeight="1" spans="1:8">
      <c r="A38" s="2">
        <v>45089</v>
      </c>
      <c r="B38" s="1">
        <v>120.949997</v>
      </c>
      <c r="C38" s="1">
        <v>123.900002</v>
      </c>
      <c r="D38" s="1">
        <v>118.75</v>
      </c>
      <c r="E38" s="1">
        <v>119.099998</v>
      </c>
      <c r="F38" s="1">
        <v>117.686684</v>
      </c>
      <c r="G38" s="1">
        <v>24331332</v>
      </c>
      <c r="H38">
        <f t="shared" si="0"/>
        <v>-0.0104406314555832</v>
      </c>
    </row>
    <row r="39" customHeight="1" spans="1:8">
      <c r="A39" s="2">
        <v>45090</v>
      </c>
      <c r="B39" s="1">
        <v>119.900002</v>
      </c>
      <c r="C39" s="1">
        <v>122.449997</v>
      </c>
      <c r="D39" s="1">
        <v>118.900002</v>
      </c>
      <c r="E39" s="1">
        <v>122.099998</v>
      </c>
      <c r="F39" s="1">
        <v>120.651085</v>
      </c>
      <c r="G39" s="1">
        <v>16552079</v>
      </c>
      <c r="H39">
        <f t="shared" si="0"/>
        <v>0.0248769122086682</v>
      </c>
    </row>
    <row r="40" customHeight="1" spans="1:8">
      <c r="A40" s="2">
        <v>45091</v>
      </c>
      <c r="B40" s="1">
        <v>122.349998</v>
      </c>
      <c r="C40" s="1">
        <v>123.150002</v>
      </c>
      <c r="D40" s="1">
        <v>121.099998</v>
      </c>
      <c r="E40" s="1">
        <v>121.400002</v>
      </c>
      <c r="F40" s="1">
        <v>119.959389</v>
      </c>
      <c r="G40" s="1">
        <v>8660080</v>
      </c>
      <c r="H40">
        <f t="shared" si="0"/>
        <v>-0.00574952448205003</v>
      </c>
    </row>
    <row r="41" customHeight="1" spans="1:8">
      <c r="A41" s="2">
        <v>45092</v>
      </c>
      <c r="B41" s="1">
        <v>121.400002</v>
      </c>
      <c r="C41" s="1">
        <v>122.75</v>
      </c>
      <c r="D41" s="1">
        <v>120.050003</v>
      </c>
      <c r="E41" s="1">
        <v>121.949997</v>
      </c>
      <c r="F41" s="1">
        <v>120.502861</v>
      </c>
      <c r="G41" s="1">
        <v>13948239</v>
      </c>
      <c r="H41">
        <f t="shared" si="0"/>
        <v>0.00452023488406213</v>
      </c>
    </row>
    <row r="42" customHeight="1" spans="1:8">
      <c r="A42" s="2">
        <v>45093</v>
      </c>
      <c r="B42" s="1">
        <v>122.300003</v>
      </c>
      <c r="C42" s="1">
        <v>127.25</v>
      </c>
      <c r="D42" s="1">
        <v>121.650002</v>
      </c>
      <c r="E42" s="1">
        <v>125.199997</v>
      </c>
      <c r="F42" s="1">
        <v>123.714294</v>
      </c>
      <c r="G42" s="1">
        <v>32649860</v>
      </c>
      <c r="H42">
        <f t="shared" si="0"/>
        <v>0.026301331094271</v>
      </c>
    </row>
    <row r="43" customHeight="1" spans="1:8">
      <c r="A43" s="2">
        <v>45096</v>
      </c>
      <c r="B43" s="1">
        <v>126.349998</v>
      </c>
      <c r="C43" s="1">
        <v>126.349998</v>
      </c>
      <c r="D43" s="1">
        <v>124.449997</v>
      </c>
      <c r="E43" s="1">
        <v>124.849998</v>
      </c>
      <c r="F43" s="1">
        <v>123.368454</v>
      </c>
      <c r="G43" s="1">
        <v>10053869</v>
      </c>
      <c r="H43">
        <f t="shared" si="0"/>
        <v>-0.00279938788644192</v>
      </c>
    </row>
    <row r="44" customHeight="1" spans="1:8">
      <c r="A44" s="2">
        <v>45097</v>
      </c>
      <c r="B44" s="1">
        <v>125</v>
      </c>
      <c r="C44" s="1">
        <v>126.75</v>
      </c>
      <c r="D44" s="1">
        <v>123.900002</v>
      </c>
      <c r="E44" s="1">
        <v>125.150002</v>
      </c>
      <c r="F44" s="1">
        <v>123.664894</v>
      </c>
      <c r="G44" s="1">
        <v>15471361</v>
      </c>
      <c r="H44">
        <f t="shared" si="0"/>
        <v>0.00240000100950984</v>
      </c>
    </row>
    <row r="45" customHeight="1" spans="1:8">
      <c r="A45" s="2">
        <v>45098</v>
      </c>
      <c r="B45" s="1">
        <v>126.150002</v>
      </c>
      <c r="C45" s="1">
        <v>126.300003</v>
      </c>
      <c r="D45" s="1">
        <v>121.75</v>
      </c>
      <c r="E45" s="1">
        <v>122.800003</v>
      </c>
      <c r="F45" s="1">
        <v>121.342781</v>
      </c>
      <c r="G45" s="1">
        <v>14141162</v>
      </c>
      <c r="H45">
        <f t="shared" si="0"/>
        <v>-0.0189559982828888</v>
      </c>
    </row>
    <row r="46" customHeight="1" spans="1:8">
      <c r="A46" s="2">
        <v>45099</v>
      </c>
      <c r="B46" s="1">
        <v>123.550003</v>
      </c>
      <c r="C46" s="1">
        <v>127.349998</v>
      </c>
      <c r="D46" s="1">
        <v>122.800003</v>
      </c>
      <c r="E46" s="1">
        <v>123.449997</v>
      </c>
      <c r="F46" s="1">
        <v>121.985062</v>
      </c>
      <c r="G46" s="1">
        <v>25032998</v>
      </c>
      <c r="H46">
        <f t="shared" si="0"/>
        <v>0.0052791532917011</v>
      </c>
    </row>
    <row r="47" customHeight="1" spans="1:8">
      <c r="A47" s="2">
        <v>45100</v>
      </c>
      <c r="B47" s="1">
        <v>123.75</v>
      </c>
      <c r="C47" s="1">
        <v>123.900002</v>
      </c>
      <c r="D47" s="1">
        <v>119.5</v>
      </c>
      <c r="E47" s="1">
        <v>120.050003</v>
      </c>
      <c r="F47" s="1">
        <v>118.625412</v>
      </c>
      <c r="G47" s="1">
        <v>12413343</v>
      </c>
      <c r="H47">
        <f t="shared" si="0"/>
        <v>-0.0279278645599251</v>
      </c>
    </row>
    <row r="48" customHeight="1" spans="1:8">
      <c r="A48" s="2">
        <v>45103</v>
      </c>
      <c r="B48" s="1">
        <v>121</v>
      </c>
      <c r="C48" s="1">
        <v>122.550003</v>
      </c>
      <c r="D48" s="1">
        <v>120</v>
      </c>
      <c r="E48" s="1">
        <v>121.400002</v>
      </c>
      <c r="F48" s="1">
        <v>119.959389</v>
      </c>
      <c r="G48" s="1">
        <v>17369553</v>
      </c>
      <c r="H48">
        <f t="shared" si="0"/>
        <v>0.0111825304497116</v>
      </c>
    </row>
    <row r="49" customHeight="1" spans="1:8">
      <c r="A49" s="2">
        <v>45104</v>
      </c>
      <c r="B49" s="1">
        <v>122.099998</v>
      </c>
      <c r="C49" s="1">
        <v>122.599998</v>
      </c>
      <c r="D49" s="1">
        <v>117.900002</v>
      </c>
      <c r="E49" s="1">
        <v>118.400002</v>
      </c>
      <c r="F49" s="1">
        <v>116.994995</v>
      </c>
      <c r="G49" s="1">
        <v>19093714</v>
      </c>
      <c r="H49">
        <f t="shared" si="0"/>
        <v>-0.0250221043983992</v>
      </c>
    </row>
    <row r="50" customHeight="1" spans="1:8">
      <c r="A50" s="2">
        <v>45105</v>
      </c>
      <c r="B50" s="1">
        <v>119.150002</v>
      </c>
      <c r="C50" s="1">
        <v>122.400002</v>
      </c>
      <c r="D50" s="1">
        <v>118.099998</v>
      </c>
      <c r="E50" s="1">
        <v>120.75</v>
      </c>
      <c r="F50" s="1">
        <v>119.317101</v>
      </c>
      <c r="G50" s="1">
        <v>61890385</v>
      </c>
      <c r="H50">
        <f t="shared" si="0"/>
        <v>0.0196535072356842</v>
      </c>
    </row>
    <row r="51" customHeight="1" spans="1:8">
      <c r="A51" s="2">
        <v>45107</v>
      </c>
      <c r="B51" s="1">
        <v>121.400002</v>
      </c>
      <c r="C51" s="1">
        <v>126.699997</v>
      </c>
      <c r="D51" s="1">
        <v>120.75</v>
      </c>
      <c r="E51" s="1">
        <v>125.75</v>
      </c>
      <c r="F51" s="1">
        <v>124.257774</v>
      </c>
      <c r="G51" s="1">
        <v>27973500</v>
      </c>
      <c r="H51">
        <f t="shared" si="0"/>
        <v>0.0405735670832388</v>
      </c>
    </row>
    <row r="52" customHeight="1" spans="1:8">
      <c r="A52" s="2">
        <v>45110</v>
      </c>
      <c r="B52" s="1">
        <v>126</v>
      </c>
      <c r="C52" s="1">
        <v>126</v>
      </c>
      <c r="D52" s="1">
        <v>122.699997</v>
      </c>
      <c r="E52" s="1">
        <v>123.75</v>
      </c>
      <c r="F52" s="1">
        <v>122.281509</v>
      </c>
      <c r="G52" s="1">
        <v>15492508</v>
      </c>
      <c r="H52">
        <f t="shared" si="0"/>
        <v>-0.0160323929474849</v>
      </c>
    </row>
    <row r="53" customHeight="1" spans="1:8">
      <c r="A53" s="2">
        <v>45111</v>
      </c>
      <c r="B53" s="1">
        <v>124</v>
      </c>
      <c r="C53" s="1">
        <v>124.199997</v>
      </c>
      <c r="D53" s="1">
        <v>121.550003</v>
      </c>
      <c r="E53" s="1">
        <v>122.050003</v>
      </c>
      <c r="F53" s="1">
        <v>120.601685</v>
      </c>
      <c r="G53" s="1">
        <v>7595425</v>
      </c>
      <c r="H53">
        <f t="shared" si="0"/>
        <v>-0.0138325814733126</v>
      </c>
    </row>
    <row r="54" customHeight="1" spans="1:8">
      <c r="A54" s="2">
        <v>45112</v>
      </c>
      <c r="B54" s="1">
        <v>122.550003</v>
      </c>
      <c r="C54" s="1">
        <v>123.75</v>
      </c>
      <c r="D54" s="1">
        <v>121.050003</v>
      </c>
      <c r="E54" s="1">
        <v>121.75</v>
      </c>
      <c r="F54" s="1">
        <v>120.305237</v>
      </c>
      <c r="G54" s="1">
        <v>15615891</v>
      </c>
      <c r="H54">
        <f t="shared" si="0"/>
        <v>-0.00246110113542174</v>
      </c>
    </row>
    <row r="55" customHeight="1" spans="1:8">
      <c r="A55" s="2">
        <v>45113</v>
      </c>
      <c r="B55" s="1">
        <v>122.300003</v>
      </c>
      <c r="C55" s="1">
        <v>125.099998</v>
      </c>
      <c r="D55" s="1">
        <v>121.900002</v>
      </c>
      <c r="E55" s="1">
        <v>124.800003</v>
      </c>
      <c r="F55" s="1">
        <v>123.319054</v>
      </c>
      <c r="G55" s="1">
        <v>16906327</v>
      </c>
      <c r="H55">
        <f t="shared" si="0"/>
        <v>0.024742777021261</v>
      </c>
    </row>
    <row r="56" customHeight="1" spans="1:8">
      <c r="A56" s="2">
        <v>45114</v>
      </c>
      <c r="B56" s="1">
        <v>124.349998</v>
      </c>
      <c r="C56" s="1">
        <v>125.900002</v>
      </c>
      <c r="D56" s="1">
        <v>123.650002</v>
      </c>
      <c r="E56" s="1">
        <v>124.050003</v>
      </c>
      <c r="F56" s="1">
        <v>122.57795</v>
      </c>
      <c r="G56" s="1">
        <v>22837962</v>
      </c>
      <c r="H56">
        <f t="shared" si="0"/>
        <v>-0.00602777774343677</v>
      </c>
    </row>
    <row r="57" customHeight="1" spans="1:8">
      <c r="A57" s="2">
        <v>45117</v>
      </c>
      <c r="B57" s="1">
        <v>124.199997</v>
      </c>
      <c r="C57" s="1">
        <v>124.650002</v>
      </c>
      <c r="D57" s="1">
        <v>122.5</v>
      </c>
      <c r="E57" s="1">
        <v>123</v>
      </c>
      <c r="F57" s="1">
        <v>121.540405</v>
      </c>
      <c r="G57" s="1">
        <v>9068813</v>
      </c>
      <c r="H57">
        <f t="shared" si="0"/>
        <v>-0.00850039520755339</v>
      </c>
    </row>
    <row r="58" customHeight="1" spans="1:8">
      <c r="A58" s="2">
        <v>45118</v>
      </c>
      <c r="B58" s="1">
        <v>123.449997</v>
      </c>
      <c r="C58" s="1">
        <v>128.649994</v>
      </c>
      <c r="D58" s="1">
        <v>123.400002</v>
      </c>
      <c r="E58" s="1">
        <v>127.400002</v>
      </c>
      <c r="F58" s="1">
        <v>125.888191</v>
      </c>
      <c r="G58" s="1">
        <v>46215137</v>
      </c>
      <c r="H58">
        <f t="shared" si="0"/>
        <v>0.0351473810491422</v>
      </c>
    </row>
    <row r="59" customHeight="1" spans="1:8">
      <c r="A59" s="2">
        <v>45119</v>
      </c>
      <c r="B59" s="1">
        <v>128.300003</v>
      </c>
      <c r="C59" s="1">
        <v>128.5</v>
      </c>
      <c r="D59" s="1">
        <v>126.550003</v>
      </c>
      <c r="E59" s="1">
        <v>127.650002</v>
      </c>
      <c r="F59" s="1">
        <v>126.135223</v>
      </c>
      <c r="G59" s="1">
        <v>18031857</v>
      </c>
      <c r="H59">
        <f t="shared" si="0"/>
        <v>0.00196038991134871</v>
      </c>
    </row>
    <row r="60" customHeight="1" spans="1:8">
      <c r="A60" s="2">
        <v>45120</v>
      </c>
      <c r="B60" s="1">
        <v>127.75</v>
      </c>
      <c r="C60" s="1">
        <v>128.800003</v>
      </c>
      <c r="D60" s="1">
        <v>125</v>
      </c>
      <c r="E60" s="1">
        <v>125.5</v>
      </c>
      <c r="F60" s="1">
        <v>124.010735</v>
      </c>
      <c r="G60" s="1">
        <v>12374030</v>
      </c>
      <c r="H60">
        <f t="shared" si="0"/>
        <v>-0.0169863954599566</v>
      </c>
    </row>
    <row r="61" customHeight="1" spans="1:8">
      <c r="A61" s="2">
        <v>45121</v>
      </c>
      <c r="B61" s="1">
        <v>126</v>
      </c>
      <c r="C61" s="1">
        <v>127.5</v>
      </c>
      <c r="D61" s="1">
        <v>124.099998</v>
      </c>
      <c r="E61" s="1">
        <v>127.150002</v>
      </c>
      <c r="F61" s="1">
        <v>125.641151</v>
      </c>
      <c r="G61" s="1">
        <v>9577719</v>
      </c>
      <c r="H61">
        <f t="shared" si="0"/>
        <v>0.0130617012851834</v>
      </c>
    </row>
    <row r="62" customHeight="1" spans="1:8">
      <c r="A62" s="2">
        <v>45124</v>
      </c>
      <c r="B62" s="1">
        <v>127.800003</v>
      </c>
      <c r="C62" s="1">
        <v>128.25</v>
      </c>
      <c r="D62" s="1">
        <v>126.400002</v>
      </c>
      <c r="E62" s="1">
        <v>127.150002</v>
      </c>
      <c r="F62" s="1">
        <v>125.641151</v>
      </c>
      <c r="G62" s="1">
        <v>9411535</v>
      </c>
      <c r="H62">
        <f t="shared" si="0"/>
        <v>0</v>
      </c>
    </row>
    <row r="63" customHeight="1" spans="1:8">
      <c r="A63" s="2">
        <v>45125</v>
      </c>
      <c r="B63" s="1">
        <v>127.699997</v>
      </c>
      <c r="C63" s="1">
        <v>128.300003</v>
      </c>
      <c r="D63" s="1">
        <v>125.25</v>
      </c>
      <c r="E63" s="1">
        <v>127.099998</v>
      </c>
      <c r="F63" s="1">
        <v>125.591751</v>
      </c>
      <c r="G63" s="1">
        <v>8994063</v>
      </c>
      <c r="H63">
        <f t="shared" si="0"/>
        <v>-0.000393260597982075</v>
      </c>
    </row>
    <row r="64" customHeight="1" spans="1:8">
      <c r="A64" s="2">
        <v>45126</v>
      </c>
      <c r="B64" s="1">
        <v>127.75</v>
      </c>
      <c r="C64" s="1">
        <v>127.75</v>
      </c>
      <c r="D64" s="1">
        <v>126.699997</v>
      </c>
      <c r="E64" s="1">
        <v>126.900002</v>
      </c>
      <c r="F64" s="1">
        <v>125.394127</v>
      </c>
      <c r="G64" s="1">
        <v>8975718</v>
      </c>
      <c r="H64">
        <f t="shared" si="0"/>
        <v>-0.00157478215440702</v>
      </c>
    </row>
    <row r="65" customHeight="1" spans="1:8">
      <c r="A65" s="2">
        <v>45127</v>
      </c>
      <c r="B65" s="1">
        <v>127</v>
      </c>
      <c r="C65" s="1">
        <v>127.25</v>
      </c>
      <c r="D65" s="1">
        <v>125.550003</v>
      </c>
      <c r="E65" s="1">
        <v>126</v>
      </c>
      <c r="F65" s="1">
        <v>124.504807</v>
      </c>
      <c r="G65" s="1">
        <v>10187180</v>
      </c>
      <c r="H65">
        <f t="shared" si="0"/>
        <v>-0.00711746737012117</v>
      </c>
    </row>
    <row r="66" customHeight="1" spans="1:8">
      <c r="A66" s="2">
        <v>45128</v>
      </c>
      <c r="B66" s="1">
        <v>126.349998</v>
      </c>
      <c r="C66" s="1">
        <v>126.650002</v>
      </c>
      <c r="D66" s="1">
        <v>124.75</v>
      </c>
      <c r="E66" s="1">
        <v>124.949997</v>
      </c>
      <c r="F66" s="1">
        <v>123.467262</v>
      </c>
      <c r="G66" s="1">
        <v>9926528</v>
      </c>
      <c r="H66">
        <f t="shared" si="0"/>
        <v>-0.00836828969462085</v>
      </c>
    </row>
    <row r="67" customHeight="1" spans="1:8">
      <c r="A67" s="2">
        <v>45131</v>
      </c>
      <c r="B67" s="1">
        <v>125.349998</v>
      </c>
      <c r="C67" s="1">
        <v>127.75</v>
      </c>
      <c r="D67" s="1">
        <v>125</v>
      </c>
      <c r="E67" s="1">
        <v>126</v>
      </c>
      <c r="F67" s="1">
        <v>124.504807</v>
      </c>
      <c r="G67" s="1">
        <v>13121674</v>
      </c>
      <c r="H67">
        <f t="shared" ref="H67:H130" si="1">LN(F67/F66)</f>
        <v>0.00836828969462086</v>
      </c>
    </row>
    <row r="68" customHeight="1" spans="1:8">
      <c r="A68" s="2">
        <v>45132</v>
      </c>
      <c r="B68" s="1">
        <v>126.550003</v>
      </c>
      <c r="C68" s="1">
        <v>127.199997</v>
      </c>
      <c r="D68" s="1">
        <v>125.349998</v>
      </c>
      <c r="E68" s="1">
        <v>127.050003</v>
      </c>
      <c r="F68" s="1">
        <v>125.542351</v>
      </c>
      <c r="G68" s="1">
        <v>7151050</v>
      </c>
      <c r="H68">
        <f t="shared" si="1"/>
        <v>0.00829883421180296</v>
      </c>
    </row>
    <row r="69" customHeight="1" spans="1:8">
      <c r="A69" s="2">
        <v>45133</v>
      </c>
      <c r="B69" s="1">
        <v>127.050003</v>
      </c>
      <c r="C69" s="1">
        <v>127.349998</v>
      </c>
      <c r="D69" s="1">
        <v>125.650002</v>
      </c>
      <c r="E69" s="1">
        <v>126</v>
      </c>
      <c r="F69" s="1">
        <v>124.504807</v>
      </c>
      <c r="G69" s="1">
        <v>12681896</v>
      </c>
      <c r="H69">
        <f t="shared" si="1"/>
        <v>-0.00829883421180293</v>
      </c>
    </row>
    <row r="70" customHeight="1" spans="1:8">
      <c r="A70" s="2">
        <v>45134</v>
      </c>
      <c r="B70" s="1">
        <v>126.199997</v>
      </c>
      <c r="C70" s="1">
        <v>128.800003</v>
      </c>
      <c r="D70" s="1">
        <v>126</v>
      </c>
      <c r="E70" s="1">
        <v>127.25</v>
      </c>
      <c r="F70" s="1">
        <v>125.739967</v>
      </c>
      <c r="G70" s="1">
        <v>11597763</v>
      </c>
      <c r="H70">
        <f t="shared" si="1"/>
        <v>0.00987169490739725</v>
      </c>
    </row>
    <row r="71" customHeight="1" spans="1:8">
      <c r="A71" s="2">
        <v>45135</v>
      </c>
      <c r="B71" s="1">
        <v>129.25</v>
      </c>
      <c r="C71" s="1">
        <v>131.699997</v>
      </c>
      <c r="D71" s="1">
        <v>128</v>
      </c>
      <c r="E71" s="1">
        <v>130.149994</v>
      </c>
      <c r="F71" s="1">
        <v>128.60556</v>
      </c>
      <c r="G71" s="1">
        <v>37245053</v>
      </c>
      <c r="H71">
        <f t="shared" si="1"/>
        <v>0.0225340251970606</v>
      </c>
    </row>
    <row r="72" customHeight="1" spans="1:8">
      <c r="A72" s="2">
        <v>45138</v>
      </c>
      <c r="B72" s="1">
        <v>130.300003</v>
      </c>
      <c r="C72" s="1">
        <v>131</v>
      </c>
      <c r="D72" s="1">
        <v>128.850006</v>
      </c>
      <c r="E72" s="1">
        <v>130.699997</v>
      </c>
      <c r="F72" s="1">
        <v>129.149033</v>
      </c>
      <c r="G72" s="1">
        <v>16197160</v>
      </c>
      <c r="H72">
        <f t="shared" si="1"/>
        <v>0.00421698639046404</v>
      </c>
    </row>
    <row r="73" customHeight="1" spans="1:8">
      <c r="A73" s="2">
        <v>45139</v>
      </c>
      <c r="B73" s="1">
        <v>131</v>
      </c>
      <c r="C73" s="1">
        <v>133.25</v>
      </c>
      <c r="D73" s="1">
        <v>130.050003</v>
      </c>
      <c r="E73" s="1">
        <v>130.449997</v>
      </c>
      <c r="F73" s="1">
        <v>128.902008</v>
      </c>
      <c r="G73" s="1">
        <v>17079508</v>
      </c>
      <c r="H73">
        <f t="shared" si="1"/>
        <v>-0.00191454430486439</v>
      </c>
    </row>
    <row r="74" customHeight="1" spans="1:8">
      <c r="A74" s="2">
        <v>45140</v>
      </c>
      <c r="B74" s="1">
        <v>130.449997</v>
      </c>
      <c r="C74" s="1">
        <v>130.699997</v>
      </c>
      <c r="D74" s="1">
        <v>123.699997</v>
      </c>
      <c r="E74" s="1">
        <v>125.349998</v>
      </c>
      <c r="F74" s="1">
        <v>123.862511</v>
      </c>
      <c r="G74" s="1">
        <v>20816954</v>
      </c>
      <c r="H74">
        <f t="shared" si="1"/>
        <v>-0.0398803195980551</v>
      </c>
    </row>
    <row r="75" customHeight="1" spans="1:8">
      <c r="A75" s="2">
        <v>45141</v>
      </c>
      <c r="B75" s="1">
        <v>125.550003</v>
      </c>
      <c r="C75" s="1">
        <v>126.5</v>
      </c>
      <c r="D75" s="1">
        <v>123.5</v>
      </c>
      <c r="E75" s="1">
        <v>124.650002</v>
      </c>
      <c r="F75" s="1">
        <v>123.17083</v>
      </c>
      <c r="G75" s="1">
        <v>12415922</v>
      </c>
      <c r="H75">
        <f t="shared" si="1"/>
        <v>-0.00559991460858677</v>
      </c>
    </row>
    <row r="76" customHeight="1" spans="1:8">
      <c r="A76" s="2">
        <v>45142</v>
      </c>
      <c r="B76" s="1">
        <v>126.300003</v>
      </c>
      <c r="C76" s="1">
        <v>128.050003</v>
      </c>
      <c r="D76" s="1">
        <v>125.5</v>
      </c>
      <c r="E76" s="1">
        <v>127.599998</v>
      </c>
      <c r="F76" s="1">
        <v>126.085815</v>
      </c>
      <c r="G76" s="1">
        <v>10589274</v>
      </c>
      <c r="H76">
        <f t="shared" si="1"/>
        <v>0.0233904929715758</v>
      </c>
    </row>
    <row r="77" customHeight="1" spans="1:8">
      <c r="A77" s="2">
        <v>45145</v>
      </c>
      <c r="B77" s="1">
        <v>128.449997</v>
      </c>
      <c r="C77" s="1">
        <v>129.199997</v>
      </c>
      <c r="D77" s="1">
        <v>126.599998</v>
      </c>
      <c r="E77" s="1">
        <v>128.550003</v>
      </c>
      <c r="F77" s="1">
        <v>127.024551</v>
      </c>
      <c r="G77" s="1">
        <v>8339894</v>
      </c>
      <c r="H77">
        <f t="shared" si="1"/>
        <v>0.00741763618013485</v>
      </c>
    </row>
    <row r="78" customHeight="1" spans="1:8">
      <c r="A78" s="2">
        <v>45146</v>
      </c>
      <c r="B78" s="1">
        <v>128.699997</v>
      </c>
      <c r="C78" s="1">
        <v>130</v>
      </c>
      <c r="D78" s="1">
        <v>127.599998</v>
      </c>
      <c r="E78" s="1">
        <v>129.149994</v>
      </c>
      <c r="F78" s="1">
        <v>127.617416</v>
      </c>
      <c r="G78" s="1">
        <v>12505272</v>
      </c>
      <c r="H78">
        <f t="shared" si="1"/>
        <v>0.00465646788883074</v>
      </c>
    </row>
    <row r="79" customHeight="1" spans="1:8">
      <c r="A79" s="2">
        <v>45147</v>
      </c>
      <c r="B79" s="1">
        <v>129.800003</v>
      </c>
      <c r="C79" s="1">
        <v>132.399994</v>
      </c>
      <c r="D79" s="1">
        <v>129</v>
      </c>
      <c r="E79" s="1">
        <v>131.699997</v>
      </c>
      <c r="F79" s="1">
        <v>130.137161</v>
      </c>
      <c r="G79" s="1">
        <v>13111006</v>
      </c>
      <c r="H79">
        <f t="shared" si="1"/>
        <v>0.0195521282352698</v>
      </c>
    </row>
    <row r="80" customHeight="1" spans="1:8">
      <c r="A80" s="2">
        <v>45148</v>
      </c>
      <c r="B80" s="1">
        <v>131.600006</v>
      </c>
      <c r="C80" s="1">
        <v>133.149994</v>
      </c>
      <c r="D80" s="1">
        <v>129.100006</v>
      </c>
      <c r="E80" s="1">
        <v>129.399994</v>
      </c>
      <c r="F80" s="1">
        <v>127.864441</v>
      </c>
      <c r="G80" s="1">
        <v>11116731</v>
      </c>
      <c r="H80">
        <f t="shared" si="1"/>
        <v>-0.0176183308229499</v>
      </c>
    </row>
    <row r="81" customHeight="1" spans="1:8">
      <c r="A81" s="2">
        <v>45149</v>
      </c>
      <c r="B81" s="1">
        <v>130.199997</v>
      </c>
      <c r="C81" s="1">
        <v>133.25</v>
      </c>
      <c r="D81" s="1">
        <v>129.550003</v>
      </c>
      <c r="E81" s="1">
        <v>132.050003</v>
      </c>
      <c r="F81" s="1">
        <v>130.483017</v>
      </c>
      <c r="G81" s="1">
        <v>10967883</v>
      </c>
      <c r="H81">
        <f t="shared" si="1"/>
        <v>0.0202724323255956</v>
      </c>
    </row>
    <row r="82" customHeight="1" spans="1:8">
      <c r="A82" s="2">
        <v>45152</v>
      </c>
      <c r="B82" s="1">
        <v>131.949997</v>
      </c>
      <c r="C82" s="1">
        <v>131.949997</v>
      </c>
      <c r="D82" s="1">
        <v>129.449997</v>
      </c>
      <c r="E82" s="1">
        <v>130.5</v>
      </c>
      <c r="F82" s="1">
        <v>128.951401</v>
      </c>
      <c r="G82" s="1">
        <v>8529502</v>
      </c>
      <c r="H82">
        <f t="shared" si="1"/>
        <v>-0.0118074834184735</v>
      </c>
    </row>
    <row r="83" customHeight="1" spans="1:8">
      <c r="A83" s="2">
        <v>45154</v>
      </c>
      <c r="B83" s="1">
        <v>130.75</v>
      </c>
      <c r="C83" s="1">
        <v>131.899994</v>
      </c>
      <c r="D83" s="1">
        <v>129.449997</v>
      </c>
      <c r="E83" s="1">
        <v>131.300003</v>
      </c>
      <c r="F83" s="1">
        <v>129.741913</v>
      </c>
      <c r="G83" s="1">
        <v>7062446</v>
      </c>
      <c r="H83">
        <f t="shared" si="1"/>
        <v>0.0061115956060043</v>
      </c>
    </row>
    <row r="84" customHeight="1" spans="1:8">
      <c r="A84" s="2">
        <v>45155</v>
      </c>
      <c r="B84" s="1">
        <v>131.449997</v>
      </c>
      <c r="C84" s="1">
        <v>131.600006</v>
      </c>
      <c r="D84" s="1">
        <v>128.25</v>
      </c>
      <c r="E84" s="1">
        <v>128.699997</v>
      </c>
      <c r="F84" s="1">
        <v>127.756569</v>
      </c>
      <c r="G84" s="1">
        <v>7162118</v>
      </c>
      <c r="H84">
        <f t="shared" si="1"/>
        <v>-0.0154205440451164</v>
      </c>
    </row>
    <row r="85" customHeight="1" spans="1:8">
      <c r="A85" s="2">
        <v>45156</v>
      </c>
      <c r="B85" s="1">
        <v>128.25</v>
      </c>
      <c r="C85" s="1">
        <v>129.600006</v>
      </c>
      <c r="D85" s="1">
        <v>126.75</v>
      </c>
      <c r="E85" s="1">
        <v>127.150002</v>
      </c>
      <c r="F85" s="1">
        <v>126.217941</v>
      </c>
      <c r="G85" s="1">
        <v>8997702</v>
      </c>
      <c r="H85">
        <f t="shared" si="1"/>
        <v>-0.012116545269611</v>
      </c>
    </row>
    <row r="86" customHeight="1" spans="1:8">
      <c r="A86" s="2">
        <v>45159</v>
      </c>
      <c r="B86" s="1">
        <v>127.199997</v>
      </c>
      <c r="C86" s="1">
        <v>129.699997</v>
      </c>
      <c r="D86" s="1">
        <v>127.150002</v>
      </c>
      <c r="E86" s="1">
        <v>129.25</v>
      </c>
      <c r="F86" s="1">
        <v>128.302551</v>
      </c>
      <c r="G86" s="1">
        <v>5063202</v>
      </c>
      <c r="H86">
        <f t="shared" si="1"/>
        <v>0.0163810512745993</v>
      </c>
    </row>
    <row r="87" customHeight="1" spans="1:8">
      <c r="A87" s="2">
        <v>45160</v>
      </c>
      <c r="B87" s="1">
        <v>129.699997</v>
      </c>
      <c r="C87" s="1">
        <v>133.699997</v>
      </c>
      <c r="D87" s="1">
        <v>129.350006</v>
      </c>
      <c r="E87" s="1">
        <v>133.300003</v>
      </c>
      <c r="F87" s="1">
        <v>132.322861</v>
      </c>
      <c r="G87" s="1">
        <v>20596242</v>
      </c>
      <c r="H87">
        <f t="shared" si="1"/>
        <v>0.0308536983570688</v>
      </c>
    </row>
    <row r="88" customHeight="1" spans="1:8">
      <c r="A88" s="2">
        <v>45161</v>
      </c>
      <c r="B88" s="1">
        <v>133.949997</v>
      </c>
      <c r="C88" s="1">
        <v>135.399994</v>
      </c>
      <c r="D88" s="1">
        <v>132.800003</v>
      </c>
      <c r="E88" s="1">
        <v>133.399994</v>
      </c>
      <c r="F88" s="1">
        <v>132.422104</v>
      </c>
      <c r="G88" s="1">
        <v>19426832</v>
      </c>
      <c r="H88">
        <f t="shared" si="1"/>
        <v>0.000749725341508292</v>
      </c>
    </row>
    <row r="89" customHeight="1" spans="1:8">
      <c r="A89" s="2">
        <v>45162</v>
      </c>
      <c r="B89" s="1">
        <v>135.050003</v>
      </c>
      <c r="C89" s="1">
        <v>135.5</v>
      </c>
      <c r="D89" s="1">
        <v>133.600006</v>
      </c>
      <c r="E89" s="1">
        <v>134.399994</v>
      </c>
      <c r="F89" s="1">
        <v>133.41478</v>
      </c>
      <c r="G89" s="1">
        <v>17543374</v>
      </c>
      <c r="H89">
        <f t="shared" si="1"/>
        <v>0.00746834373793574</v>
      </c>
    </row>
    <row r="90" customHeight="1" spans="1:8">
      <c r="A90" s="2">
        <v>45163</v>
      </c>
      <c r="B90" s="1">
        <v>137.25</v>
      </c>
      <c r="C90" s="1">
        <v>137.949997</v>
      </c>
      <c r="D90" s="1">
        <v>133.050003</v>
      </c>
      <c r="E90" s="1">
        <v>133.399994</v>
      </c>
      <c r="F90" s="1">
        <v>132.422104</v>
      </c>
      <c r="G90" s="1">
        <v>33919926</v>
      </c>
      <c r="H90">
        <f t="shared" si="1"/>
        <v>-0.00746834373793568</v>
      </c>
    </row>
    <row r="91" customHeight="1" spans="1:8">
      <c r="A91" s="2">
        <v>45166</v>
      </c>
      <c r="B91" s="1">
        <v>136.100006</v>
      </c>
      <c r="C91" s="1">
        <v>136.399994</v>
      </c>
      <c r="D91" s="1">
        <v>134.600006</v>
      </c>
      <c r="E91" s="1">
        <v>134.899994</v>
      </c>
      <c r="F91" s="1">
        <v>133.911118</v>
      </c>
      <c r="G91" s="1">
        <v>13346571</v>
      </c>
      <c r="H91">
        <f t="shared" si="1"/>
        <v>0.0111817031546514</v>
      </c>
    </row>
    <row r="92" customHeight="1" spans="1:8">
      <c r="A92" s="2">
        <v>45167</v>
      </c>
      <c r="B92" s="1">
        <v>135.300003</v>
      </c>
      <c r="C92" s="1">
        <v>135.850006</v>
      </c>
      <c r="D92" s="1">
        <v>134.100006</v>
      </c>
      <c r="E92" s="1">
        <v>134.550003</v>
      </c>
      <c r="F92" s="1">
        <v>133.56369</v>
      </c>
      <c r="G92" s="1">
        <v>11118400</v>
      </c>
      <c r="H92">
        <f t="shared" si="1"/>
        <v>-0.00259783863751738</v>
      </c>
    </row>
    <row r="93" customHeight="1" spans="1:8">
      <c r="A93" s="2">
        <v>45168</v>
      </c>
      <c r="B93" s="1">
        <v>135.5</v>
      </c>
      <c r="C93" s="1">
        <v>135.5</v>
      </c>
      <c r="D93" s="1">
        <v>134.25</v>
      </c>
      <c r="E93" s="1">
        <v>134.550003</v>
      </c>
      <c r="F93" s="1">
        <v>133.56369</v>
      </c>
      <c r="G93" s="1">
        <v>12555619</v>
      </c>
      <c r="H93">
        <f t="shared" si="1"/>
        <v>0</v>
      </c>
    </row>
    <row r="94" customHeight="1" spans="1:8">
      <c r="A94" s="2">
        <v>45169</v>
      </c>
      <c r="B94" s="1">
        <v>134.550003</v>
      </c>
      <c r="C94" s="1">
        <v>135.050003</v>
      </c>
      <c r="D94" s="1">
        <v>132.199997</v>
      </c>
      <c r="E94" s="1">
        <v>133.199997</v>
      </c>
      <c r="F94" s="1">
        <v>132.223587</v>
      </c>
      <c r="G94" s="1">
        <v>14954352</v>
      </c>
      <c r="H94">
        <f t="shared" si="1"/>
        <v>-0.0100841121613265</v>
      </c>
    </row>
    <row r="95" customHeight="1" spans="1:8">
      <c r="A95" s="2">
        <v>45170</v>
      </c>
      <c r="B95" s="1">
        <v>134.050003</v>
      </c>
      <c r="C95" s="1">
        <v>138.399994</v>
      </c>
      <c r="D95" s="1">
        <v>133.899994</v>
      </c>
      <c r="E95" s="1">
        <v>137.850006</v>
      </c>
      <c r="F95" s="1">
        <v>136.839508</v>
      </c>
      <c r="G95" s="1">
        <v>23415545</v>
      </c>
      <c r="H95">
        <f t="shared" si="1"/>
        <v>0.034314434098185</v>
      </c>
    </row>
    <row r="96" customHeight="1" spans="1:8">
      <c r="A96" s="2">
        <v>45173</v>
      </c>
      <c r="B96" s="1">
        <v>139.5</v>
      </c>
      <c r="C96" s="1">
        <v>142.350006</v>
      </c>
      <c r="D96" s="1">
        <v>139.199997</v>
      </c>
      <c r="E96" s="1">
        <v>140.550003</v>
      </c>
      <c r="F96" s="1">
        <v>139.519714</v>
      </c>
      <c r="G96" s="1">
        <v>28262276</v>
      </c>
      <c r="H96">
        <f t="shared" si="1"/>
        <v>0.019397145610237</v>
      </c>
    </row>
    <row r="97" customHeight="1" spans="1:8">
      <c r="A97" s="2">
        <v>45174</v>
      </c>
      <c r="B97" s="1">
        <v>141.300003</v>
      </c>
      <c r="C97" s="1">
        <v>141.899994</v>
      </c>
      <c r="D97" s="1">
        <v>139.199997</v>
      </c>
      <c r="E97" s="1">
        <v>139.699997</v>
      </c>
      <c r="F97" s="1">
        <v>138.675949</v>
      </c>
      <c r="G97" s="1">
        <v>11695197</v>
      </c>
      <c r="H97">
        <f t="shared" si="1"/>
        <v>-0.00606600101662293</v>
      </c>
    </row>
    <row r="98" customHeight="1" spans="1:8">
      <c r="A98" s="2">
        <v>45175</v>
      </c>
      <c r="B98" s="1">
        <v>140.5</v>
      </c>
      <c r="C98" s="1">
        <v>140.75</v>
      </c>
      <c r="D98" s="1">
        <v>137.75</v>
      </c>
      <c r="E98" s="1">
        <v>138.300003</v>
      </c>
      <c r="F98" s="1">
        <v>137.286209</v>
      </c>
      <c r="G98" s="1">
        <v>10151022</v>
      </c>
      <c r="H98">
        <f t="shared" si="1"/>
        <v>-0.0100720458101565</v>
      </c>
    </row>
    <row r="99" customHeight="1" spans="1:8">
      <c r="A99" s="2">
        <v>45176</v>
      </c>
      <c r="B99" s="1">
        <v>138.449997</v>
      </c>
      <c r="C99" s="1">
        <v>141</v>
      </c>
      <c r="D99" s="1">
        <v>137.600006</v>
      </c>
      <c r="E99" s="1">
        <v>139.850006</v>
      </c>
      <c r="F99" s="1">
        <v>138.824844</v>
      </c>
      <c r="G99" s="1">
        <v>18438943</v>
      </c>
      <c r="H99">
        <f t="shared" si="1"/>
        <v>0.0111451599636621</v>
      </c>
    </row>
    <row r="100" customHeight="1" spans="1:8">
      <c r="A100" s="2">
        <v>45177</v>
      </c>
      <c r="B100" s="1">
        <v>140.550003</v>
      </c>
      <c r="C100" s="1">
        <v>144.300003</v>
      </c>
      <c r="D100" s="1">
        <v>140.199997</v>
      </c>
      <c r="E100" s="1">
        <v>143.300003</v>
      </c>
      <c r="F100" s="1">
        <v>142.249557</v>
      </c>
      <c r="G100" s="1">
        <v>16579557</v>
      </c>
      <c r="H100">
        <f t="shared" si="1"/>
        <v>0.0243699353559605</v>
      </c>
    </row>
    <row r="101" customHeight="1" spans="1:8">
      <c r="A101" s="2">
        <v>45180</v>
      </c>
      <c r="B101" s="1">
        <v>144.350006</v>
      </c>
      <c r="C101" s="1">
        <v>147.149994</v>
      </c>
      <c r="D101" s="1">
        <v>143.050003</v>
      </c>
      <c r="E101" s="1">
        <v>144.699997</v>
      </c>
      <c r="F101" s="1">
        <v>143.639282</v>
      </c>
      <c r="G101" s="1">
        <v>19902175</v>
      </c>
      <c r="H101">
        <f t="shared" si="1"/>
        <v>0.00972221197166868</v>
      </c>
    </row>
    <row r="102" customHeight="1" spans="1:8">
      <c r="A102" s="2">
        <v>45181</v>
      </c>
      <c r="B102" s="1">
        <v>144.600006</v>
      </c>
      <c r="C102" s="1">
        <v>144.949997</v>
      </c>
      <c r="D102" s="1">
        <v>133.600006</v>
      </c>
      <c r="E102" s="1">
        <v>134.149994</v>
      </c>
      <c r="F102" s="1">
        <v>133.166611</v>
      </c>
      <c r="G102" s="1">
        <v>48752780</v>
      </c>
      <c r="H102">
        <f t="shared" si="1"/>
        <v>-0.0757041122221549</v>
      </c>
    </row>
    <row r="103" customHeight="1" spans="1:8">
      <c r="A103" s="2">
        <v>45182</v>
      </c>
      <c r="B103" s="1">
        <v>135</v>
      </c>
      <c r="C103" s="1">
        <v>136.949997</v>
      </c>
      <c r="D103" s="1">
        <v>133.300003</v>
      </c>
      <c r="E103" s="1">
        <v>135.850006</v>
      </c>
      <c r="F103" s="1">
        <v>134.854172</v>
      </c>
      <c r="G103" s="1">
        <v>19282289</v>
      </c>
      <c r="H103">
        <f t="shared" si="1"/>
        <v>0.0125929286709098</v>
      </c>
    </row>
    <row r="104" customHeight="1" spans="1:8">
      <c r="A104" s="2">
        <v>45183</v>
      </c>
      <c r="B104" s="1">
        <v>138</v>
      </c>
      <c r="C104" s="1">
        <v>138.699997</v>
      </c>
      <c r="D104" s="1">
        <v>135.5</v>
      </c>
      <c r="E104" s="1">
        <v>136.800003</v>
      </c>
      <c r="F104" s="1">
        <v>135.797195</v>
      </c>
      <c r="G104" s="1">
        <v>13197189</v>
      </c>
      <c r="H104">
        <f t="shared" si="1"/>
        <v>0.00696857234920429</v>
      </c>
    </row>
    <row r="105" customHeight="1" spans="1:8">
      <c r="A105" s="2">
        <v>45184</v>
      </c>
      <c r="B105" s="1">
        <v>137.5</v>
      </c>
      <c r="C105" s="1">
        <v>138.199997</v>
      </c>
      <c r="D105" s="1">
        <v>135.100006</v>
      </c>
      <c r="E105" s="1">
        <v>135.699997</v>
      </c>
      <c r="F105" s="1">
        <v>134.705261</v>
      </c>
      <c r="G105" s="1">
        <v>9651337</v>
      </c>
      <c r="H105">
        <f t="shared" si="1"/>
        <v>-0.00807341971804271</v>
      </c>
    </row>
    <row r="106" customHeight="1" spans="1:8">
      <c r="A106" s="2">
        <v>45187</v>
      </c>
      <c r="B106" s="1">
        <v>145</v>
      </c>
      <c r="C106" s="1">
        <v>145</v>
      </c>
      <c r="D106" s="1">
        <v>139</v>
      </c>
      <c r="E106" s="1">
        <v>139.899994</v>
      </c>
      <c r="F106" s="1">
        <v>138.874466</v>
      </c>
      <c r="G106" s="1">
        <v>51859825</v>
      </c>
      <c r="H106">
        <f t="shared" si="1"/>
        <v>0.0304812629502074</v>
      </c>
    </row>
    <row r="107" customHeight="1" spans="1:8">
      <c r="A107" s="2">
        <v>45189</v>
      </c>
      <c r="B107" s="1">
        <v>140</v>
      </c>
      <c r="C107" s="1">
        <v>140.100006</v>
      </c>
      <c r="D107" s="1">
        <v>136.25</v>
      </c>
      <c r="E107" s="1">
        <v>136.899994</v>
      </c>
      <c r="F107" s="1">
        <v>135.896469</v>
      </c>
      <c r="G107" s="1">
        <v>19080613</v>
      </c>
      <c r="H107">
        <f t="shared" si="1"/>
        <v>-0.0216770642882876</v>
      </c>
    </row>
    <row r="108" customHeight="1" spans="1:8">
      <c r="A108" s="2">
        <v>45190</v>
      </c>
      <c r="B108" s="1">
        <v>137</v>
      </c>
      <c r="C108" s="1">
        <v>138</v>
      </c>
      <c r="D108" s="1">
        <v>134.600006</v>
      </c>
      <c r="E108" s="1">
        <v>135.25</v>
      </c>
      <c r="F108" s="1">
        <v>134.25856</v>
      </c>
      <c r="G108" s="1">
        <v>9531884</v>
      </c>
      <c r="H108">
        <f t="shared" si="1"/>
        <v>-0.0121258454845745</v>
      </c>
    </row>
    <row r="109" customHeight="1" spans="1:8">
      <c r="A109" s="2">
        <v>45191</v>
      </c>
      <c r="B109" s="1">
        <v>134.149994</v>
      </c>
      <c r="C109" s="1">
        <v>136.899994</v>
      </c>
      <c r="D109" s="1">
        <v>134.050003</v>
      </c>
      <c r="E109" s="1">
        <v>136.050003</v>
      </c>
      <c r="F109" s="1">
        <v>135.052704</v>
      </c>
      <c r="G109" s="1">
        <v>12604969</v>
      </c>
      <c r="H109">
        <f t="shared" si="1"/>
        <v>0.00589760925715675</v>
      </c>
    </row>
    <row r="110" customHeight="1" spans="1:8">
      <c r="A110" s="2">
        <v>45194</v>
      </c>
      <c r="B110" s="1">
        <v>136.300003</v>
      </c>
      <c r="C110" s="1">
        <v>136.850006</v>
      </c>
      <c r="D110" s="1">
        <v>133.600006</v>
      </c>
      <c r="E110" s="1">
        <v>136.600006</v>
      </c>
      <c r="F110" s="1">
        <v>135.598663</v>
      </c>
      <c r="G110" s="1">
        <v>14984591</v>
      </c>
      <c r="H110">
        <f t="shared" si="1"/>
        <v>0.00403441332350277</v>
      </c>
    </row>
    <row r="111" customHeight="1" spans="1:8">
      <c r="A111" s="2">
        <v>45195</v>
      </c>
      <c r="B111" s="1">
        <v>136.600006</v>
      </c>
      <c r="C111" s="1">
        <v>138.300003</v>
      </c>
      <c r="D111" s="1">
        <v>135.899994</v>
      </c>
      <c r="E111" s="1">
        <v>137.649994</v>
      </c>
      <c r="F111" s="1">
        <v>136.640961</v>
      </c>
      <c r="G111" s="1">
        <v>12315581</v>
      </c>
      <c r="H111">
        <f t="shared" si="1"/>
        <v>0.00765724751947288</v>
      </c>
    </row>
    <row r="112" customHeight="1" spans="1:8">
      <c r="A112" s="2">
        <v>45196</v>
      </c>
      <c r="B112" s="1">
        <v>137.399994</v>
      </c>
      <c r="C112" s="1">
        <v>137.550003</v>
      </c>
      <c r="D112" s="1">
        <v>135.699997</v>
      </c>
      <c r="E112" s="1">
        <v>136.600006</v>
      </c>
      <c r="F112" s="1">
        <v>135.598663</v>
      </c>
      <c r="G112" s="1">
        <v>8713378</v>
      </c>
      <c r="H112">
        <f t="shared" si="1"/>
        <v>-0.00765724751947286</v>
      </c>
    </row>
    <row r="113" customHeight="1" spans="1:8">
      <c r="A113" s="2">
        <v>45197</v>
      </c>
      <c r="B113" s="1">
        <v>136.899994</v>
      </c>
      <c r="C113" s="1">
        <v>138</v>
      </c>
      <c r="D113" s="1">
        <v>134.600006</v>
      </c>
      <c r="E113" s="1">
        <v>135.050003</v>
      </c>
      <c r="F113" s="1">
        <v>134.060028</v>
      </c>
      <c r="G113" s="1">
        <v>22012674</v>
      </c>
      <c r="H113">
        <f t="shared" si="1"/>
        <v>-0.0114118457841868</v>
      </c>
    </row>
    <row r="114" customHeight="1" spans="1:8">
      <c r="A114" s="2">
        <v>45198</v>
      </c>
      <c r="B114" s="1">
        <v>136</v>
      </c>
      <c r="C114" s="1">
        <v>138.649994</v>
      </c>
      <c r="D114" s="1">
        <v>135.75</v>
      </c>
      <c r="E114" s="1">
        <v>138.300003</v>
      </c>
      <c r="F114" s="1">
        <v>137.286209</v>
      </c>
      <c r="G114" s="1">
        <v>8504659</v>
      </c>
      <c r="H114">
        <f t="shared" si="1"/>
        <v>0.0237801936549743</v>
      </c>
    </row>
    <row r="115" customHeight="1" spans="1:8">
      <c r="A115" s="2">
        <v>45202</v>
      </c>
      <c r="B115" s="1">
        <v>137.899994</v>
      </c>
      <c r="C115" s="1">
        <v>140.600006</v>
      </c>
      <c r="D115" s="1">
        <v>137.199997</v>
      </c>
      <c r="E115" s="1">
        <v>139.199997</v>
      </c>
      <c r="F115" s="1">
        <v>138.179611</v>
      </c>
      <c r="G115" s="1">
        <v>19010910</v>
      </c>
      <c r="H115">
        <f t="shared" si="1"/>
        <v>0.00648650444159774</v>
      </c>
    </row>
    <row r="116" customHeight="1" spans="1:8">
      <c r="A116" s="2">
        <v>45203</v>
      </c>
      <c r="B116" s="1">
        <v>138</v>
      </c>
      <c r="C116" s="1">
        <v>139.149994</v>
      </c>
      <c r="D116" s="1">
        <v>136.550003</v>
      </c>
      <c r="E116" s="1">
        <v>138.850006</v>
      </c>
      <c r="F116" s="1">
        <v>137.832184</v>
      </c>
      <c r="G116" s="1">
        <v>14912053</v>
      </c>
      <c r="H116">
        <f t="shared" si="1"/>
        <v>-0.00251748070035122</v>
      </c>
    </row>
    <row r="117" customHeight="1" spans="1:8">
      <c r="A117" s="2">
        <v>45204</v>
      </c>
      <c r="B117" s="1">
        <v>139.5</v>
      </c>
      <c r="C117" s="1">
        <v>141.350006</v>
      </c>
      <c r="D117" s="1">
        <v>138.100006</v>
      </c>
      <c r="E117" s="1">
        <v>138.949997</v>
      </c>
      <c r="F117" s="1">
        <v>137.931442</v>
      </c>
      <c r="G117" s="1">
        <v>15996620</v>
      </c>
      <c r="H117">
        <f t="shared" si="1"/>
        <v>0.000719877423474927</v>
      </c>
    </row>
    <row r="118" customHeight="1" spans="1:8">
      <c r="A118" s="2">
        <v>45205</v>
      </c>
      <c r="B118" s="1">
        <v>139</v>
      </c>
      <c r="C118" s="1">
        <v>140.5</v>
      </c>
      <c r="D118" s="1">
        <v>138.649994</v>
      </c>
      <c r="E118" s="1">
        <v>139</v>
      </c>
      <c r="F118" s="1">
        <v>137.981064</v>
      </c>
      <c r="G118" s="1">
        <v>4987359</v>
      </c>
      <c r="H118">
        <f t="shared" si="1"/>
        <v>0.000359693739543791</v>
      </c>
    </row>
    <row r="119" customHeight="1" spans="1:8">
      <c r="A119" s="2">
        <v>45208</v>
      </c>
      <c r="B119" s="1">
        <v>136.199997</v>
      </c>
      <c r="C119" s="1">
        <v>137.600006</v>
      </c>
      <c r="D119" s="1">
        <v>135.050003</v>
      </c>
      <c r="E119" s="1">
        <v>135.75</v>
      </c>
      <c r="F119" s="1">
        <v>134.754898</v>
      </c>
      <c r="G119" s="1">
        <v>10489249</v>
      </c>
      <c r="H119">
        <f t="shared" si="1"/>
        <v>-0.0236589004281647</v>
      </c>
    </row>
    <row r="120" customHeight="1" spans="1:8">
      <c r="A120" s="2">
        <v>45209</v>
      </c>
      <c r="B120" s="1">
        <v>137.399994</v>
      </c>
      <c r="C120" s="1">
        <v>141</v>
      </c>
      <c r="D120" s="1">
        <v>136.5</v>
      </c>
      <c r="E120" s="1">
        <v>139.949997</v>
      </c>
      <c r="F120" s="1">
        <v>138.924118</v>
      </c>
      <c r="G120" s="1">
        <v>15593722</v>
      </c>
      <c r="H120">
        <f t="shared" si="1"/>
        <v>0.0304703124739381</v>
      </c>
    </row>
    <row r="121" customHeight="1" spans="1:8">
      <c r="A121" s="2">
        <v>45210</v>
      </c>
      <c r="B121" s="1">
        <v>139.949997</v>
      </c>
      <c r="C121" s="1">
        <v>140.5</v>
      </c>
      <c r="D121" s="1">
        <v>137.5</v>
      </c>
      <c r="E121" s="1">
        <v>137.75</v>
      </c>
      <c r="F121" s="1">
        <v>136.740234</v>
      </c>
      <c r="G121" s="1">
        <v>10778916</v>
      </c>
      <c r="H121">
        <f t="shared" si="1"/>
        <v>-0.0158448466354469</v>
      </c>
    </row>
    <row r="122" customHeight="1" spans="1:8">
      <c r="A122" s="2">
        <v>45211</v>
      </c>
      <c r="B122" s="1">
        <v>137.949997</v>
      </c>
      <c r="C122" s="1">
        <v>138.699997</v>
      </c>
      <c r="D122" s="1">
        <v>137.199997</v>
      </c>
      <c r="E122" s="1">
        <v>138.199997</v>
      </c>
      <c r="F122" s="1">
        <v>137.186935</v>
      </c>
      <c r="G122" s="1">
        <v>7567439</v>
      </c>
      <c r="H122">
        <f t="shared" si="1"/>
        <v>0.00326146104892532</v>
      </c>
    </row>
    <row r="123" customHeight="1" spans="1:8">
      <c r="A123" s="2">
        <v>45212</v>
      </c>
      <c r="B123" s="1">
        <v>136.300003</v>
      </c>
      <c r="C123" s="1">
        <v>138.199997</v>
      </c>
      <c r="D123" s="1">
        <v>136.300003</v>
      </c>
      <c r="E123" s="1">
        <v>137.449997</v>
      </c>
      <c r="F123" s="1">
        <v>136.442429</v>
      </c>
      <c r="G123" s="1">
        <v>8303230</v>
      </c>
      <c r="H123">
        <f t="shared" si="1"/>
        <v>-0.00544172472084947</v>
      </c>
    </row>
    <row r="124" customHeight="1" spans="1:8">
      <c r="A124" s="2">
        <v>45215</v>
      </c>
      <c r="B124" s="1">
        <v>137</v>
      </c>
      <c r="C124" s="1">
        <v>137.899994</v>
      </c>
      <c r="D124" s="1">
        <v>136.550003</v>
      </c>
      <c r="E124" s="1">
        <v>137.399994</v>
      </c>
      <c r="F124" s="1">
        <v>136.392807</v>
      </c>
      <c r="G124" s="1">
        <v>7785480</v>
      </c>
      <c r="H124">
        <f t="shared" si="1"/>
        <v>-0.000363750674397057</v>
      </c>
    </row>
    <row r="125" customHeight="1" spans="1:8">
      <c r="A125" s="2">
        <v>45216</v>
      </c>
      <c r="B125" s="1">
        <v>137.5</v>
      </c>
      <c r="C125" s="1">
        <v>138.899994</v>
      </c>
      <c r="D125" s="1">
        <v>137.5</v>
      </c>
      <c r="E125" s="1">
        <v>138.550003</v>
      </c>
      <c r="F125" s="1">
        <v>137.534378</v>
      </c>
      <c r="G125" s="1">
        <v>6076896</v>
      </c>
      <c r="H125">
        <f t="shared" si="1"/>
        <v>0.00833489825982361</v>
      </c>
    </row>
    <row r="126" customHeight="1" spans="1:8">
      <c r="A126" s="2">
        <v>45217</v>
      </c>
      <c r="B126" s="1">
        <v>138.75</v>
      </c>
      <c r="C126" s="1">
        <v>138.949997</v>
      </c>
      <c r="D126" s="1">
        <v>136.399994</v>
      </c>
      <c r="E126" s="1">
        <v>137.050003</v>
      </c>
      <c r="F126" s="1">
        <v>136.045364</v>
      </c>
      <c r="G126" s="1">
        <v>6806231</v>
      </c>
      <c r="H126">
        <f t="shared" si="1"/>
        <v>-0.0108855187333571</v>
      </c>
    </row>
    <row r="127" customHeight="1" spans="1:8">
      <c r="A127" s="2">
        <v>45218</v>
      </c>
      <c r="B127" s="1">
        <v>136</v>
      </c>
      <c r="C127" s="1">
        <v>137.199997</v>
      </c>
      <c r="D127" s="1">
        <v>135.050003</v>
      </c>
      <c r="E127" s="1">
        <v>137</v>
      </c>
      <c r="F127" s="1">
        <v>135.995743</v>
      </c>
      <c r="G127" s="1">
        <v>7775836</v>
      </c>
      <c r="H127">
        <f t="shared" si="1"/>
        <v>-0.000364805165642182</v>
      </c>
    </row>
    <row r="128" customHeight="1" spans="1:8">
      <c r="A128" s="2">
        <v>45219</v>
      </c>
      <c r="B128" s="1">
        <v>136.699997</v>
      </c>
      <c r="C128" s="1">
        <v>136.899994</v>
      </c>
      <c r="D128" s="1">
        <v>133.5</v>
      </c>
      <c r="E128" s="1">
        <v>134.199997</v>
      </c>
      <c r="F128" s="1">
        <v>133.216263</v>
      </c>
      <c r="G128" s="1">
        <v>8982112</v>
      </c>
      <c r="H128">
        <f t="shared" si="1"/>
        <v>-0.0206497385276176</v>
      </c>
    </row>
    <row r="129" customHeight="1" spans="1:8">
      <c r="A129" s="2">
        <v>45222</v>
      </c>
      <c r="B129" s="1">
        <v>134.300003</v>
      </c>
      <c r="C129" s="1">
        <v>135.899994</v>
      </c>
      <c r="D129" s="1">
        <v>131.399994</v>
      </c>
      <c r="E129" s="1">
        <v>132.699997</v>
      </c>
      <c r="F129" s="1">
        <v>131.727249</v>
      </c>
      <c r="G129" s="1">
        <v>19333777</v>
      </c>
      <c r="H129">
        <f t="shared" si="1"/>
        <v>-0.0112403558498729</v>
      </c>
    </row>
    <row r="130" customHeight="1" spans="1:8">
      <c r="A130" s="2">
        <v>45224</v>
      </c>
      <c r="B130" s="1">
        <v>132.5</v>
      </c>
      <c r="C130" s="1">
        <v>134.649994</v>
      </c>
      <c r="D130" s="1">
        <v>129.25</v>
      </c>
      <c r="E130" s="1">
        <v>131.199997</v>
      </c>
      <c r="F130" s="1">
        <v>130.238251</v>
      </c>
      <c r="G130" s="1">
        <v>10225867</v>
      </c>
      <c r="H130">
        <f t="shared" si="1"/>
        <v>-0.0113680162880666</v>
      </c>
    </row>
    <row r="131" customHeight="1" spans="1:8">
      <c r="A131" s="2">
        <v>45225</v>
      </c>
      <c r="B131" s="1">
        <v>130</v>
      </c>
      <c r="C131" s="1">
        <v>130.199997</v>
      </c>
      <c r="D131" s="1">
        <v>127</v>
      </c>
      <c r="E131" s="1">
        <v>128.850006</v>
      </c>
      <c r="F131" s="1">
        <v>127.905479</v>
      </c>
      <c r="G131" s="1">
        <v>18167694</v>
      </c>
      <c r="H131">
        <f t="shared" ref="H131:H194" si="2">LN(F131/F130)</f>
        <v>-0.0180739272879276</v>
      </c>
    </row>
    <row r="132" customHeight="1" spans="1:8">
      <c r="A132" s="2">
        <v>45226</v>
      </c>
      <c r="B132" s="1">
        <v>129.25</v>
      </c>
      <c r="C132" s="1">
        <v>132.850006</v>
      </c>
      <c r="D132" s="1">
        <v>129.25</v>
      </c>
      <c r="E132" s="1">
        <v>132.199997</v>
      </c>
      <c r="F132" s="1">
        <v>131.230911</v>
      </c>
      <c r="G132" s="1">
        <v>8761931</v>
      </c>
      <c r="H132">
        <f t="shared" si="2"/>
        <v>0.0256669050722328</v>
      </c>
    </row>
    <row r="133" customHeight="1" spans="1:8">
      <c r="A133" s="2">
        <v>45229</v>
      </c>
      <c r="B133" s="1">
        <v>133.5</v>
      </c>
      <c r="C133" s="1">
        <v>133.949997</v>
      </c>
      <c r="D133" s="1">
        <v>130.800003</v>
      </c>
      <c r="E133" s="1">
        <v>131.949997</v>
      </c>
      <c r="F133" s="1">
        <v>130.982742</v>
      </c>
      <c r="G133" s="1">
        <v>9052085</v>
      </c>
      <c r="H133">
        <f t="shared" si="2"/>
        <v>-0.0018928768297107</v>
      </c>
    </row>
    <row r="134" customHeight="1" spans="1:8">
      <c r="A134" s="2">
        <v>45230</v>
      </c>
      <c r="B134" s="1">
        <v>132.5</v>
      </c>
      <c r="C134" s="1">
        <v>133.649994</v>
      </c>
      <c r="D134" s="1">
        <v>130.75</v>
      </c>
      <c r="E134" s="1">
        <v>133.25</v>
      </c>
      <c r="F134" s="1">
        <v>132.273224</v>
      </c>
      <c r="G134" s="1">
        <v>8098744</v>
      </c>
      <c r="H134">
        <f t="shared" si="2"/>
        <v>0.00980408806203167</v>
      </c>
    </row>
    <row r="135" customHeight="1" spans="1:8">
      <c r="A135" s="2">
        <v>45231</v>
      </c>
      <c r="B135" s="1">
        <v>133.75</v>
      </c>
      <c r="C135" s="1">
        <v>134.550003</v>
      </c>
      <c r="D135" s="1">
        <v>132.050003</v>
      </c>
      <c r="E135" s="1">
        <v>132.399994</v>
      </c>
      <c r="F135" s="1">
        <v>131.429443</v>
      </c>
      <c r="G135" s="1">
        <v>10431945</v>
      </c>
      <c r="H135">
        <f t="shared" si="2"/>
        <v>-0.00639950963910826</v>
      </c>
    </row>
    <row r="136" customHeight="1" spans="1:8">
      <c r="A136" s="2">
        <v>45232</v>
      </c>
      <c r="B136" s="1">
        <v>133.699997</v>
      </c>
      <c r="C136" s="1">
        <v>135</v>
      </c>
      <c r="D136" s="1">
        <v>133.300003</v>
      </c>
      <c r="E136" s="1">
        <v>134.75</v>
      </c>
      <c r="F136" s="1">
        <v>133.762222</v>
      </c>
      <c r="G136" s="1">
        <v>4885035</v>
      </c>
      <c r="H136">
        <f t="shared" si="2"/>
        <v>0.0175936085529985</v>
      </c>
    </row>
    <row r="137" customHeight="1" spans="1:8">
      <c r="A137" s="2">
        <v>45233</v>
      </c>
      <c r="B137" s="1">
        <v>135.149994</v>
      </c>
      <c r="C137" s="1">
        <v>137</v>
      </c>
      <c r="D137" s="1">
        <v>134.75</v>
      </c>
      <c r="E137" s="1">
        <v>135.949997</v>
      </c>
      <c r="F137" s="1">
        <v>134.953415</v>
      </c>
      <c r="G137" s="1">
        <v>9154983</v>
      </c>
      <c r="H137">
        <f t="shared" si="2"/>
        <v>0.00886588377207508</v>
      </c>
    </row>
    <row r="138" customHeight="1" spans="1:8">
      <c r="A138" s="2">
        <v>45236</v>
      </c>
      <c r="B138" s="1">
        <v>136.949997</v>
      </c>
      <c r="C138" s="1">
        <v>138</v>
      </c>
      <c r="D138" s="1">
        <v>136</v>
      </c>
      <c r="E138" s="1">
        <v>137.649994</v>
      </c>
      <c r="F138" s="1">
        <v>136.640961</v>
      </c>
      <c r="G138" s="1">
        <v>7070089</v>
      </c>
      <c r="H138">
        <f t="shared" si="2"/>
        <v>0.0124271182825562</v>
      </c>
    </row>
    <row r="139" customHeight="1" spans="1:8">
      <c r="A139" s="2">
        <v>45237</v>
      </c>
      <c r="B139" s="1">
        <v>137.550003</v>
      </c>
      <c r="C139" s="1">
        <v>138.949997</v>
      </c>
      <c r="D139" s="1">
        <v>136.699997</v>
      </c>
      <c r="E139" s="1">
        <v>138.050003</v>
      </c>
      <c r="F139" s="1">
        <v>137.03804</v>
      </c>
      <c r="G139" s="1">
        <v>8587321</v>
      </c>
      <c r="H139">
        <f t="shared" si="2"/>
        <v>0.00290178842496948</v>
      </c>
    </row>
    <row r="140" customHeight="1" spans="1:8">
      <c r="A140" s="2">
        <v>45238</v>
      </c>
      <c r="B140" s="1">
        <v>137.75</v>
      </c>
      <c r="C140" s="1">
        <v>141.149994</v>
      </c>
      <c r="D140" s="1">
        <v>137.699997</v>
      </c>
      <c r="E140" s="1">
        <v>140.399994</v>
      </c>
      <c r="F140" s="1">
        <v>139.370804</v>
      </c>
      <c r="G140" s="1">
        <v>9755483</v>
      </c>
      <c r="H140">
        <f t="shared" si="2"/>
        <v>0.0168794844114748</v>
      </c>
    </row>
    <row r="141" customHeight="1" spans="1:8">
      <c r="A141" s="2">
        <v>45239</v>
      </c>
      <c r="B141" s="1">
        <v>139.949997</v>
      </c>
      <c r="C141" s="1">
        <v>139.949997</v>
      </c>
      <c r="D141" s="1">
        <v>137.600006</v>
      </c>
      <c r="E141" s="1">
        <v>137.949997</v>
      </c>
      <c r="F141" s="1">
        <v>136.938766</v>
      </c>
      <c r="G141" s="1">
        <v>5481774</v>
      </c>
      <c r="H141">
        <f t="shared" si="2"/>
        <v>-0.017604173525083</v>
      </c>
    </row>
    <row r="142" customHeight="1" spans="1:8">
      <c r="A142" s="2">
        <v>45240</v>
      </c>
      <c r="B142" s="1">
        <v>137.5</v>
      </c>
      <c r="C142" s="1">
        <v>139.100006</v>
      </c>
      <c r="D142" s="1">
        <v>137.050003</v>
      </c>
      <c r="E142" s="1">
        <v>138.800003</v>
      </c>
      <c r="F142" s="1">
        <v>137.782547</v>
      </c>
      <c r="G142" s="1">
        <v>5781314</v>
      </c>
      <c r="H142">
        <f t="shared" si="2"/>
        <v>0.00614283357983312</v>
      </c>
    </row>
    <row r="143" customHeight="1" spans="1:8">
      <c r="A143" s="2">
        <v>45243</v>
      </c>
      <c r="B143" s="1">
        <v>139.149994</v>
      </c>
      <c r="C143" s="1">
        <v>144.199997</v>
      </c>
      <c r="D143" s="1">
        <v>139.050003</v>
      </c>
      <c r="E143" s="1">
        <v>143.399994</v>
      </c>
      <c r="F143" s="1">
        <v>142.348816</v>
      </c>
      <c r="G143" s="1">
        <v>20245049</v>
      </c>
      <c r="H143">
        <f t="shared" si="2"/>
        <v>0.0326038001758868</v>
      </c>
    </row>
    <row r="144" customHeight="1" spans="1:8">
      <c r="A144" s="2">
        <v>45245</v>
      </c>
      <c r="B144" s="1">
        <v>144.5</v>
      </c>
      <c r="C144" s="1">
        <v>145.399994</v>
      </c>
      <c r="D144" s="1">
        <v>142.5</v>
      </c>
      <c r="E144" s="1">
        <v>143.050003</v>
      </c>
      <c r="F144" s="1">
        <v>142.001389</v>
      </c>
      <c r="G144" s="1">
        <v>11440473</v>
      </c>
      <c r="H144">
        <f t="shared" si="2"/>
        <v>-0.00244365691867305</v>
      </c>
    </row>
    <row r="145" customHeight="1" spans="1:8">
      <c r="A145" s="2">
        <v>45246</v>
      </c>
      <c r="B145" s="1">
        <v>143.25</v>
      </c>
      <c r="C145" s="1">
        <v>144.350006</v>
      </c>
      <c r="D145" s="1">
        <v>142.199997</v>
      </c>
      <c r="E145" s="1">
        <v>142.600006</v>
      </c>
      <c r="F145" s="1">
        <v>141.554688</v>
      </c>
      <c r="G145" s="1">
        <v>11453235</v>
      </c>
      <c r="H145">
        <f t="shared" si="2"/>
        <v>-0.00315070919486704</v>
      </c>
    </row>
    <row r="146" customHeight="1" spans="1:8">
      <c r="A146" s="2">
        <v>45247</v>
      </c>
      <c r="B146" s="1">
        <v>142.850006</v>
      </c>
      <c r="C146" s="1">
        <v>146.5</v>
      </c>
      <c r="D146" s="1">
        <v>141.800003</v>
      </c>
      <c r="E146" s="1">
        <v>146.100006</v>
      </c>
      <c r="F146" s="1">
        <v>145.029037</v>
      </c>
      <c r="G146" s="1">
        <v>13496261</v>
      </c>
      <c r="H146">
        <f t="shared" si="2"/>
        <v>0.0242478474959034</v>
      </c>
    </row>
    <row r="147" customHeight="1" spans="1:8">
      <c r="A147" s="2">
        <v>45250</v>
      </c>
      <c r="B147" s="1">
        <v>146.399994</v>
      </c>
      <c r="C147" s="1">
        <v>146.75</v>
      </c>
      <c r="D147" s="1">
        <v>143.149994</v>
      </c>
      <c r="E147" s="1">
        <v>143.850006</v>
      </c>
      <c r="F147" s="1">
        <v>142.795517</v>
      </c>
      <c r="G147" s="1">
        <v>7741502</v>
      </c>
      <c r="H147">
        <f t="shared" si="2"/>
        <v>-0.0155203216893246</v>
      </c>
    </row>
    <row r="148" customHeight="1" spans="1:8">
      <c r="A148" s="2">
        <v>45251</v>
      </c>
      <c r="B148" s="1">
        <v>144.149994</v>
      </c>
      <c r="C148" s="1">
        <v>144.550003</v>
      </c>
      <c r="D148" s="1">
        <v>142.25</v>
      </c>
      <c r="E148" s="1">
        <v>142.850006</v>
      </c>
      <c r="F148" s="1">
        <v>141.802856</v>
      </c>
      <c r="G148" s="1">
        <v>9972235</v>
      </c>
      <c r="H148">
        <f t="shared" si="2"/>
        <v>-0.00697590091635037</v>
      </c>
    </row>
    <row r="149" customHeight="1" spans="1:8">
      <c r="A149" s="2">
        <v>45252</v>
      </c>
      <c r="B149" s="1">
        <v>143.25</v>
      </c>
      <c r="C149" s="1">
        <v>143.449997</v>
      </c>
      <c r="D149" s="1">
        <v>140.149994</v>
      </c>
      <c r="E149" s="1">
        <v>141.850006</v>
      </c>
      <c r="F149" s="1">
        <v>140.810196</v>
      </c>
      <c r="G149" s="1">
        <v>7445272</v>
      </c>
      <c r="H149">
        <f t="shared" si="2"/>
        <v>-0.00702489906407637</v>
      </c>
    </row>
    <row r="150" customHeight="1" spans="1:8">
      <c r="A150" s="2">
        <v>45253</v>
      </c>
      <c r="B150" s="1">
        <v>141.850006</v>
      </c>
      <c r="C150" s="1">
        <v>142.550003</v>
      </c>
      <c r="D150" s="1">
        <v>139.100006</v>
      </c>
      <c r="E150" s="1">
        <v>139.350006</v>
      </c>
      <c r="F150" s="1">
        <v>138.328506</v>
      </c>
      <c r="G150" s="1">
        <v>13138745</v>
      </c>
      <c r="H150">
        <f t="shared" si="2"/>
        <v>-0.0177815213066927</v>
      </c>
    </row>
    <row r="151" customHeight="1" spans="1:8">
      <c r="A151" s="2">
        <v>45254</v>
      </c>
      <c r="B151" s="1">
        <v>139.949997</v>
      </c>
      <c r="C151" s="1">
        <v>142.149994</v>
      </c>
      <c r="D151" s="1">
        <v>137.350006</v>
      </c>
      <c r="E151" s="1">
        <v>140.350006</v>
      </c>
      <c r="F151" s="1">
        <v>139.321182</v>
      </c>
      <c r="G151" s="1">
        <v>19614754</v>
      </c>
      <c r="H151">
        <f t="shared" si="2"/>
        <v>0.00715059495911832</v>
      </c>
    </row>
    <row r="152" customHeight="1" spans="1:8">
      <c r="A152" s="2">
        <v>45258</v>
      </c>
      <c r="B152" s="1">
        <v>141.649994</v>
      </c>
      <c r="C152" s="1">
        <v>141.800003</v>
      </c>
      <c r="D152" s="1">
        <v>140.399994</v>
      </c>
      <c r="E152" s="1">
        <v>141.300003</v>
      </c>
      <c r="F152" s="1">
        <v>140.264206</v>
      </c>
      <c r="G152" s="1">
        <v>8595693</v>
      </c>
      <c r="H152">
        <f t="shared" si="2"/>
        <v>0.00674590029857705</v>
      </c>
    </row>
    <row r="153" customHeight="1" spans="1:8">
      <c r="A153" s="2">
        <v>45259</v>
      </c>
      <c r="B153" s="1">
        <v>142.050003</v>
      </c>
      <c r="C153" s="1">
        <v>142.649994</v>
      </c>
      <c r="D153" s="1">
        <v>140.5</v>
      </c>
      <c r="E153" s="1">
        <v>141</v>
      </c>
      <c r="F153" s="1">
        <v>139.966415</v>
      </c>
      <c r="G153" s="1">
        <v>14680789</v>
      </c>
      <c r="H153">
        <f t="shared" si="2"/>
        <v>-0.00212532885258132</v>
      </c>
    </row>
    <row r="154" customHeight="1" spans="1:8">
      <c r="A154" s="2">
        <v>45260</v>
      </c>
      <c r="B154" s="1">
        <v>141</v>
      </c>
      <c r="C154" s="1">
        <v>146.350006</v>
      </c>
      <c r="D154" s="1">
        <v>140.75</v>
      </c>
      <c r="E154" s="1">
        <v>145.899994</v>
      </c>
      <c r="F154" s="1">
        <v>144.830475</v>
      </c>
      <c r="G154" s="1">
        <v>27591484</v>
      </c>
      <c r="H154">
        <f t="shared" si="2"/>
        <v>0.0341614195413624</v>
      </c>
    </row>
    <row r="155" customHeight="1" spans="1:8">
      <c r="A155" s="2">
        <v>45261</v>
      </c>
      <c r="B155" s="1">
        <v>147.949997</v>
      </c>
      <c r="C155" s="1">
        <v>150.300003</v>
      </c>
      <c r="D155" s="1">
        <v>146.75</v>
      </c>
      <c r="E155" s="1">
        <v>147.449997</v>
      </c>
      <c r="F155" s="1">
        <v>146.369125</v>
      </c>
      <c r="G155" s="1">
        <v>34466616</v>
      </c>
      <c r="H155">
        <f t="shared" si="2"/>
        <v>0.0105677639624009</v>
      </c>
    </row>
    <row r="156" customHeight="1" spans="1:8">
      <c r="A156" s="2">
        <v>45264</v>
      </c>
      <c r="B156" s="1">
        <v>152</v>
      </c>
      <c r="C156" s="1">
        <v>157.5</v>
      </c>
      <c r="D156" s="1">
        <v>151.600006</v>
      </c>
      <c r="E156" s="1">
        <v>153.550003</v>
      </c>
      <c r="F156" s="1">
        <v>152.424408</v>
      </c>
      <c r="G156" s="1">
        <v>51416976</v>
      </c>
      <c r="H156">
        <f t="shared" si="2"/>
        <v>0.0405371034319901</v>
      </c>
    </row>
    <row r="157" customHeight="1" spans="1:8">
      <c r="A157" s="2">
        <v>45265</v>
      </c>
      <c r="B157" s="1">
        <v>153.699997</v>
      </c>
      <c r="C157" s="1">
        <v>155.100006</v>
      </c>
      <c r="D157" s="1">
        <v>149.949997</v>
      </c>
      <c r="E157" s="1">
        <v>152</v>
      </c>
      <c r="F157" s="1">
        <v>150.885773</v>
      </c>
      <c r="G157" s="1">
        <v>29109123</v>
      </c>
      <c r="H157">
        <f t="shared" si="2"/>
        <v>-0.0101457075607306</v>
      </c>
    </row>
    <row r="158" customHeight="1" spans="1:8">
      <c r="A158" s="2">
        <v>45266</v>
      </c>
      <c r="B158" s="1">
        <v>152.600006</v>
      </c>
      <c r="C158" s="1">
        <v>157.149994</v>
      </c>
      <c r="D158" s="1">
        <v>151.850006</v>
      </c>
      <c r="E158" s="1">
        <v>156.149994</v>
      </c>
      <c r="F158" s="1">
        <v>155.005356</v>
      </c>
      <c r="G158" s="1">
        <v>26688698</v>
      </c>
      <c r="H158">
        <f t="shared" si="2"/>
        <v>0.0269365908126614</v>
      </c>
    </row>
    <row r="159" customHeight="1" spans="1:8">
      <c r="A159" s="2">
        <v>45267</v>
      </c>
      <c r="B159" s="1">
        <v>161.800003</v>
      </c>
      <c r="C159" s="1">
        <v>161.800003</v>
      </c>
      <c r="D159" s="1">
        <v>158.25</v>
      </c>
      <c r="E159" s="1">
        <v>160.350006</v>
      </c>
      <c r="F159" s="1">
        <v>159.174561</v>
      </c>
      <c r="G159" s="1">
        <v>51346222</v>
      </c>
      <c r="H159">
        <f t="shared" si="2"/>
        <v>0.0265417967675473</v>
      </c>
    </row>
    <row r="160" customHeight="1" spans="1:8">
      <c r="A160" s="2">
        <v>45268</v>
      </c>
      <c r="B160" s="1">
        <v>161.350006</v>
      </c>
      <c r="C160" s="1">
        <v>162.350006</v>
      </c>
      <c r="D160" s="1">
        <v>157.300003</v>
      </c>
      <c r="E160" s="1">
        <v>158.75</v>
      </c>
      <c r="F160" s="1">
        <v>157.586304</v>
      </c>
      <c r="G160" s="1">
        <v>22869782</v>
      </c>
      <c r="H160">
        <f t="shared" si="2"/>
        <v>-0.0100281978343523</v>
      </c>
    </row>
    <row r="161" customHeight="1" spans="1:8">
      <c r="A161" s="2">
        <v>45271</v>
      </c>
      <c r="B161" s="1">
        <v>159.800003</v>
      </c>
      <c r="C161" s="1">
        <v>163.25</v>
      </c>
      <c r="D161" s="1">
        <v>159.149994</v>
      </c>
      <c r="E161" s="1">
        <v>161.25</v>
      </c>
      <c r="F161" s="1">
        <v>160.067978</v>
      </c>
      <c r="G161" s="1">
        <v>22941648</v>
      </c>
      <c r="H161">
        <f t="shared" si="2"/>
        <v>0.0156253174111639</v>
      </c>
    </row>
    <row r="162" customHeight="1" spans="1:8">
      <c r="A162" s="2">
        <v>45272</v>
      </c>
      <c r="B162" s="1">
        <v>162.449997</v>
      </c>
      <c r="C162" s="1">
        <v>162.800003</v>
      </c>
      <c r="D162" s="1">
        <v>160</v>
      </c>
      <c r="E162" s="1">
        <v>160.800003</v>
      </c>
      <c r="F162" s="1">
        <v>159.621277</v>
      </c>
      <c r="G162" s="1">
        <v>16306341</v>
      </c>
      <c r="H162">
        <f t="shared" si="2"/>
        <v>-0.00279459683885454</v>
      </c>
    </row>
    <row r="163" customHeight="1" spans="1:8">
      <c r="A163" s="2">
        <v>45273</v>
      </c>
      <c r="B163" s="1">
        <v>160.199997</v>
      </c>
      <c r="C163" s="1">
        <v>163.899994</v>
      </c>
      <c r="D163" s="1">
        <v>159.399994</v>
      </c>
      <c r="E163" s="1">
        <v>162.850006</v>
      </c>
      <c r="F163" s="1">
        <v>161.65625</v>
      </c>
      <c r="G163" s="1">
        <v>16804086</v>
      </c>
      <c r="H163">
        <f t="shared" si="2"/>
        <v>0.0126681765373324</v>
      </c>
    </row>
    <row r="164" customHeight="1" spans="1:8">
      <c r="A164" s="2">
        <v>45274</v>
      </c>
      <c r="B164" s="1">
        <v>163.100006</v>
      </c>
      <c r="C164" s="1">
        <v>164.350006</v>
      </c>
      <c r="D164" s="1">
        <v>162.600006</v>
      </c>
      <c r="E164" s="1">
        <v>164</v>
      </c>
      <c r="F164" s="1">
        <v>162.797806</v>
      </c>
      <c r="G164" s="1">
        <v>13887946</v>
      </c>
      <c r="H164">
        <f t="shared" si="2"/>
        <v>0.00703680961536374</v>
      </c>
    </row>
    <row r="165" customHeight="1" spans="1:8">
      <c r="A165" s="2">
        <v>45275</v>
      </c>
      <c r="B165" s="1">
        <v>166</v>
      </c>
      <c r="C165" s="1">
        <v>170.199997</v>
      </c>
      <c r="D165" s="1">
        <v>165.25</v>
      </c>
      <c r="E165" s="1">
        <v>169.050003</v>
      </c>
      <c r="F165" s="1">
        <v>167.810806</v>
      </c>
      <c r="G165" s="1">
        <v>39766631</v>
      </c>
      <c r="H165">
        <f t="shared" si="2"/>
        <v>0.0303282132334531</v>
      </c>
    </row>
    <row r="166" customHeight="1" spans="1:8">
      <c r="A166" s="2">
        <v>45278</v>
      </c>
      <c r="B166" s="1">
        <v>171.75</v>
      </c>
      <c r="C166" s="1">
        <v>174.350006</v>
      </c>
      <c r="D166" s="1">
        <v>169.449997</v>
      </c>
      <c r="E166" s="1">
        <v>172.699997</v>
      </c>
      <c r="F166" s="1">
        <v>171.434036</v>
      </c>
      <c r="G166" s="1">
        <v>35901409</v>
      </c>
      <c r="H166">
        <f t="shared" si="2"/>
        <v>0.0213613728267893</v>
      </c>
    </row>
    <row r="167" customHeight="1" spans="1:8">
      <c r="A167" s="2">
        <v>45279</v>
      </c>
      <c r="B167" s="1">
        <v>172.899994</v>
      </c>
      <c r="C167" s="1">
        <v>174.399994</v>
      </c>
      <c r="D167" s="1">
        <v>171.100006</v>
      </c>
      <c r="E167" s="1">
        <v>173.050003</v>
      </c>
      <c r="F167" s="1">
        <v>171.781479</v>
      </c>
      <c r="G167" s="1">
        <v>14732129</v>
      </c>
      <c r="H167">
        <f t="shared" si="2"/>
        <v>0.00202463527142706</v>
      </c>
    </row>
    <row r="168" customHeight="1" spans="1:8">
      <c r="A168" s="2">
        <v>45280</v>
      </c>
      <c r="B168" s="1">
        <v>173.75</v>
      </c>
      <c r="C168" s="1">
        <v>176.300003</v>
      </c>
      <c r="D168" s="1">
        <v>166.149994</v>
      </c>
      <c r="E168" s="1">
        <v>167.25</v>
      </c>
      <c r="F168" s="1">
        <v>166.023987</v>
      </c>
      <c r="G168" s="1">
        <v>24511237</v>
      </c>
      <c r="H168">
        <f t="shared" si="2"/>
        <v>-0.034090920233398</v>
      </c>
    </row>
    <row r="169" customHeight="1" spans="1:8">
      <c r="A169" s="2">
        <v>45281</v>
      </c>
      <c r="B169" s="1">
        <v>165</v>
      </c>
      <c r="C169" s="1">
        <v>171.850006</v>
      </c>
      <c r="D169" s="1">
        <v>164.050003</v>
      </c>
      <c r="E169" s="1">
        <v>170.649994</v>
      </c>
      <c r="F169" s="1">
        <v>169.399048</v>
      </c>
      <c r="G169" s="1">
        <v>22646625</v>
      </c>
      <c r="H169">
        <f t="shared" si="2"/>
        <v>0.020124884450028</v>
      </c>
    </row>
    <row r="170" customHeight="1" spans="1:8">
      <c r="A170" s="2">
        <v>45282</v>
      </c>
      <c r="B170" s="1">
        <v>171.949997</v>
      </c>
      <c r="C170" s="1">
        <v>175.25</v>
      </c>
      <c r="D170" s="1">
        <v>169.399994</v>
      </c>
      <c r="E170" s="1">
        <v>174.800003</v>
      </c>
      <c r="F170" s="1">
        <v>173.518646</v>
      </c>
      <c r="G170" s="1">
        <v>19640046</v>
      </c>
      <c r="H170">
        <f t="shared" si="2"/>
        <v>0.0240279009856371</v>
      </c>
    </row>
    <row r="171" customHeight="1" spans="1:8">
      <c r="A171" s="2">
        <v>45286</v>
      </c>
      <c r="B171" s="1">
        <v>178</v>
      </c>
      <c r="C171" s="1">
        <v>184.5</v>
      </c>
      <c r="D171" s="1">
        <v>178</v>
      </c>
      <c r="E171" s="1">
        <v>181.949997</v>
      </c>
      <c r="F171" s="1">
        <v>180.616226</v>
      </c>
      <c r="G171" s="1">
        <v>52736391</v>
      </c>
      <c r="H171">
        <f t="shared" si="2"/>
        <v>0.0400894185552197</v>
      </c>
    </row>
    <row r="172" customHeight="1" spans="1:8">
      <c r="A172" s="2">
        <v>45287</v>
      </c>
      <c r="B172" s="1">
        <v>184</v>
      </c>
      <c r="C172" s="1">
        <v>184.899994</v>
      </c>
      <c r="D172" s="1">
        <v>179.100006</v>
      </c>
      <c r="E172" s="1">
        <v>180.199997</v>
      </c>
      <c r="F172" s="1">
        <v>178.879059</v>
      </c>
      <c r="G172" s="1">
        <v>26206240</v>
      </c>
      <c r="H172">
        <f t="shared" si="2"/>
        <v>-0.00966455246524978</v>
      </c>
    </row>
    <row r="173" customHeight="1" spans="1:8">
      <c r="A173" s="2">
        <v>45288</v>
      </c>
      <c r="B173" s="1">
        <v>181.5</v>
      </c>
      <c r="C173" s="1">
        <v>184.25</v>
      </c>
      <c r="D173" s="1">
        <v>180.800003</v>
      </c>
      <c r="E173" s="1">
        <v>182.699997</v>
      </c>
      <c r="F173" s="1">
        <v>181.360733</v>
      </c>
      <c r="G173" s="1">
        <v>20453485</v>
      </c>
      <c r="H173">
        <f t="shared" si="2"/>
        <v>0.0137781184330934</v>
      </c>
    </row>
    <row r="174" customHeight="1" spans="1:8">
      <c r="A174" s="2">
        <v>45289</v>
      </c>
      <c r="B174" s="1">
        <v>182.949997</v>
      </c>
      <c r="C174" s="1">
        <v>185.199997</v>
      </c>
      <c r="D174" s="1">
        <v>181.100006</v>
      </c>
      <c r="E174" s="1">
        <v>184.199997</v>
      </c>
      <c r="F174" s="1">
        <v>182.849731</v>
      </c>
      <c r="G174" s="1">
        <v>19305150</v>
      </c>
      <c r="H174">
        <f t="shared" si="2"/>
        <v>0.00817662556693881</v>
      </c>
    </row>
    <row r="175" customHeight="1" spans="1:8">
      <c r="A175" s="2">
        <v>45292</v>
      </c>
      <c r="B175" s="1">
        <v>184.800003</v>
      </c>
      <c r="C175" s="1">
        <v>187</v>
      </c>
      <c r="D175" s="1">
        <v>184.449997</v>
      </c>
      <c r="E175" s="1">
        <v>184.949997</v>
      </c>
      <c r="F175" s="1">
        <v>183.594238</v>
      </c>
      <c r="G175" s="1">
        <v>18008785</v>
      </c>
      <c r="H175">
        <f t="shared" si="2"/>
        <v>0.00406342080856245</v>
      </c>
    </row>
    <row r="176" customHeight="1" spans="1:8">
      <c r="A176" s="2">
        <v>45293</v>
      </c>
      <c r="B176" s="1">
        <v>186</v>
      </c>
      <c r="C176" s="1">
        <v>186.199997</v>
      </c>
      <c r="D176" s="1">
        <v>179.75</v>
      </c>
      <c r="E176" s="1">
        <v>182.149994</v>
      </c>
      <c r="F176" s="1">
        <v>180.814758</v>
      </c>
      <c r="G176" s="1">
        <v>22790965</v>
      </c>
      <c r="H176">
        <f t="shared" si="2"/>
        <v>-0.0152550235186121</v>
      </c>
    </row>
    <row r="177" customHeight="1" spans="1:8">
      <c r="A177" s="2">
        <v>45294</v>
      </c>
      <c r="B177" s="1">
        <v>182.350006</v>
      </c>
      <c r="C177" s="1">
        <v>184.699997</v>
      </c>
      <c r="D177" s="1">
        <v>180.600006</v>
      </c>
      <c r="E177" s="1">
        <v>182.350006</v>
      </c>
      <c r="F177" s="1">
        <v>181.013306</v>
      </c>
      <c r="G177" s="1">
        <v>18738690</v>
      </c>
      <c r="H177">
        <f t="shared" si="2"/>
        <v>0.00109747164293099</v>
      </c>
    </row>
    <row r="178" customHeight="1" spans="1:8">
      <c r="A178" s="2">
        <v>45295</v>
      </c>
      <c r="B178" s="1">
        <v>182.5</v>
      </c>
      <c r="C178" s="1">
        <v>187.649994</v>
      </c>
      <c r="D178" s="1">
        <v>182.5</v>
      </c>
      <c r="E178" s="1">
        <v>186.899994</v>
      </c>
      <c r="F178" s="1">
        <v>185.529953</v>
      </c>
      <c r="G178" s="1">
        <v>25403124</v>
      </c>
      <c r="H178">
        <f t="shared" si="2"/>
        <v>0.0246457983344791</v>
      </c>
    </row>
    <row r="179" customHeight="1" spans="1:8">
      <c r="A179" s="2">
        <v>45296</v>
      </c>
      <c r="B179" s="1">
        <v>187.699997</v>
      </c>
      <c r="C179" s="1">
        <v>188.649994</v>
      </c>
      <c r="D179" s="1">
        <v>184.050003</v>
      </c>
      <c r="E179" s="1">
        <v>185.949997</v>
      </c>
      <c r="F179" s="1">
        <v>184.586899</v>
      </c>
      <c r="G179" s="1">
        <v>22023938</v>
      </c>
      <c r="H179">
        <f t="shared" si="2"/>
        <v>-0.00509599082430431</v>
      </c>
    </row>
    <row r="180" customHeight="1" spans="1:8">
      <c r="A180" s="2">
        <v>45299</v>
      </c>
      <c r="B180" s="1">
        <v>186.75</v>
      </c>
      <c r="C180" s="1">
        <v>187.5</v>
      </c>
      <c r="D180" s="1">
        <v>183.199997</v>
      </c>
      <c r="E180" s="1">
        <v>183.600006</v>
      </c>
      <c r="F180" s="1">
        <v>182.25415</v>
      </c>
      <c r="G180" s="1">
        <v>11472441</v>
      </c>
      <c r="H180">
        <f t="shared" si="2"/>
        <v>-0.0127182083375659</v>
      </c>
    </row>
    <row r="181" customHeight="1" spans="1:8">
      <c r="A181" s="2">
        <v>45300</v>
      </c>
      <c r="B181" s="1">
        <v>184.899994</v>
      </c>
      <c r="C181" s="1">
        <v>186.699997</v>
      </c>
      <c r="D181" s="1">
        <v>184.199997</v>
      </c>
      <c r="E181" s="1">
        <v>184.649994</v>
      </c>
      <c r="F181" s="1">
        <v>183.296432</v>
      </c>
      <c r="G181" s="1">
        <v>11550790</v>
      </c>
      <c r="H181">
        <f t="shared" si="2"/>
        <v>0.00570254775028784</v>
      </c>
    </row>
    <row r="182" customHeight="1" spans="1:8">
      <c r="A182" s="2">
        <v>45301</v>
      </c>
      <c r="B182" s="1">
        <v>184.399994</v>
      </c>
      <c r="C182" s="1">
        <v>186</v>
      </c>
      <c r="D182" s="1">
        <v>182.050003</v>
      </c>
      <c r="E182" s="1">
        <v>185.600006</v>
      </c>
      <c r="F182" s="1">
        <v>184.239471</v>
      </c>
      <c r="G182" s="1">
        <v>8701594</v>
      </c>
      <c r="H182">
        <f t="shared" si="2"/>
        <v>0.00513169495455355</v>
      </c>
    </row>
    <row r="183" customHeight="1" spans="1:8">
      <c r="A183" s="2">
        <v>45302</v>
      </c>
      <c r="B183" s="1">
        <v>187</v>
      </c>
      <c r="C183" s="1">
        <v>187.649994</v>
      </c>
      <c r="D183" s="1">
        <v>183.800003</v>
      </c>
      <c r="E183" s="1">
        <v>184.350006</v>
      </c>
      <c r="F183" s="1">
        <v>182.998657</v>
      </c>
      <c r="G183" s="1">
        <v>10942508</v>
      </c>
      <c r="H183">
        <f t="shared" si="2"/>
        <v>-0.00675757023674511</v>
      </c>
    </row>
    <row r="184" customHeight="1" spans="1:8">
      <c r="A184" s="2">
        <v>45303</v>
      </c>
      <c r="B184" s="1">
        <v>185.350006</v>
      </c>
      <c r="C184" s="1">
        <v>185.5</v>
      </c>
      <c r="D184" s="1">
        <v>183.100006</v>
      </c>
      <c r="E184" s="1">
        <v>183.5</v>
      </c>
      <c r="F184" s="1">
        <v>182.154877</v>
      </c>
      <c r="G184" s="1">
        <v>8853157</v>
      </c>
      <c r="H184">
        <f t="shared" si="2"/>
        <v>-0.00462151628425022</v>
      </c>
    </row>
    <row r="185" customHeight="1" spans="1:8">
      <c r="A185" s="2">
        <v>45306</v>
      </c>
      <c r="B185" s="1">
        <v>184.899994</v>
      </c>
      <c r="C185" s="1">
        <v>189.899994</v>
      </c>
      <c r="D185" s="1">
        <v>184.100006</v>
      </c>
      <c r="E185" s="1">
        <v>188.649994</v>
      </c>
      <c r="F185" s="1">
        <v>187.267105</v>
      </c>
      <c r="G185" s="1">
        <v>24570393</v>
      </c>
      <c r="H185">
        <f t="shared" si="2"/>
        <v>0.027678668957504</v>
      </c>
    </row>
    <row r="186" customHeight="1" spans="1:8">
      <c r="A186" s="2">
        <v>45307</v>
      </c>
      <c r="B186" s="1">
        <v>188.899994</v>
      </c>
      <c r="C186" s="1">
        <v>190.25</v>
      </c>
      <c r="D186" s="1">
        <v>185.100006</v>
      </c>
      <c r="E186" s="1">
        <v>186.800003</v>
      </c>
      <c r="F186" s="1">
        <v>185.430679</v>
      </c>
      <c r="G186" s="1">
        <v>16471601</v>
      </c>
      <c r="H186">
        <f t="shared" si="2"/>
        <v>-0.0098548525981895</v>
      </c>
    </row>
    <row r="187" customHeight="1" spans="1:8">
      <c r="A187" s="2">
        <v>45308</v>
      </c>
      <c r="B187" s="1">
        <v>186.300003</v>
      </c>
      <c r="C187" s="1">
        <v>188.5</v>
      </c>
      <c r="D187" s="1">
        <v>183.800003</v>
      </c>
      <c r="E187" s="1">
        <v>185.649994</v>
      </c>
      <c r="F187" s="1">
        <v>184.289108</v>
      </c>
      <c r="G187" s="1">
        <v>16350370</v>
      </c>
      <c r="H187">
        <f t="shared" si="2"/>
        <v>-0.00617535045702464</v>
      </c>
    </row>
    <row r="188" customHeight="1" spans="1:8">
      <c r="A188" s="2">
        <v>45309</v>
      </c>
      <c r="B188" s="1">
        <v>185.649994</v>
      </c>
      <c r="C188" s="1">
        <v>189</v>
      </c>
      <c r="D188" s="1">
        <v>180</v>
      </c>
      <c r="E188" s="1">
        <v>188.199997</v>
      </c>
      <c r="F188" s="1">
        <v>186.820419</v>
      </c>
      <c r="G188" s="1">
        <v>24831623</v>
      </c>
      <c r="H188">
        <f t="shared" si="2"/>
        <v>0.013642065608027</v>
      </c>
    </row>
    <row r="189" customHeight="1" spans="1:8">
      <c r="A189" s="2">
        <v>45310</v>
      </c>
      <c r="B189" s="1">
        <v>190</v>
      </c>
      <c r="C189" s="1">
        <v>193.699997</v>
      </c>
      <c r="D189" s="1">
        <v>190</v>
      </c>
      <c r="E189" s="1">
        <v>191.850006</v>
      </c>
      <c r="F189" s="1">
        <v>190.443665</v>
      </c>
      <c r="G189" s="1">
        <v>22303305</v>
      </c>
      <c r="H189">
        <f t="shared" si="2"/>
        <v>0.0192085998049253</v>
      </c>
    </row>
    <row r="190" customHeight="1" spans="1:8">
      <c r="A190" s="2">
        <v>45314</v>
      </c>
      <c r="B190" s="1">
        <v>195.25</v>
      </c>
      <c r="C190" s="1">
        <v>195.5</v>
      </c>
      <c r="D190" s="1">
        <v>184.399994</v>
      </c>
      <c r="E190" s="1">
        <v>187.100006</v>
      </c>
      <c r="F190" s="1">
        <v>185.728485</v>
      </c>
      <c r="G190" s="1">
        <v>26628471</v>
      </c>
      <c r="H190">
        <f t="shared" si="2"/>
        <v>-0.0250705798837874</v>
      </c>
    </row>
    <row r="191" customHeight="1" spans="1:8">
      <c r="A191" s="2">
        <v>45315</v>
      </c>
      <c r="B191" s="1">
        <v>186.800003</v>
      </c>
      <c r="C191" s="1">
        <v>190.199997</v>
      </c>
      <c r="D191" s="1">
        <v>184</v>
      </c>
      <c r="E191" s="1">
        <v>189.25</v>
      </c>
      <c r="F191" s="1">
        <v>187.862717</v>
      </c>
      <c r="G191" s="1">
        <v>14742783</v>
      </c>
      <c r="H191">
        <f t="shared" si="2"/>
        <v>0.0114256181958032</v>
      </c>
    </row>
    <row r="192" customHeight="1" spans="1:8">
      <c r="A192" s="2">
        <v>45316</v>
      </c>
      <c r="B192" s="1">
        <v>190.75</v>
      </c>
      <c r="C192" s="1">
        <v>192</v>
      </c>
      <c r="D192" s="1">
        <v>188.300003</v>
      </c>
      <c r="E192" s="1">
        <v>189.699997</v>
      </c>
      <c r="F192" s="1">
        <v>188.309402</v>
      </c>
      <c r="G192" s="1">
        <v>12592882</v>
      </c>
      <c r="H192">
        <f t="shared" si="2"/>
        <v>0.00237489801814465</v>
      </c>
    </row>
    <row r="193" customHeight="1" spans="1:8">
      <c r="A193" s="2">
        <v>45320</v>
      </c>
      <c r="B193" s="1">
        <v>190</v>
      </c>
      <c r="C193" s="1">
        <v>193.699997</v>
      </c>
      <c r="D193" s="1">
        <v>187.550003</v>
      </c>
      <c r="E193" s="1">
        <v>190.899994</v>
      </c>
      <c r="F193" s="1">
        <v>189.500626</v>
      </c>
      <c r="G193" s="1">
        <v>28919512</v>
      </c>
      <c r="H193">
        <f t="shared" si="2"/>
        <v>0.00630596256927413</v>
      </c>
    </row>
    <row r="194" customHeight="1" spans="1:8">
      <c r="A194" s="2">
        <v>45321</v>
      </c>
      <c r="B194" s="1">
        <v>192</v>
      </c>
      <c r="C194" s="1">
        <v>192.350006</v>
      </c>
      <c r="D194" s="1">
        <v>187</v>
      </c>
      <c r="E194" s="1">
        <v>187.899994</v>
      </c>
      <c r="F194" s="1">
        <v>186.522598</v>
      </c>
      <c r="G194" s="1">
        <v>20894159</v>
      </c>
      <c r="H194">
        <f t="shared" si="2"/>
        <v>-0.0158399273027877</v>
      </c>
    </row>
    <row r="195" customHeight="1" spans="1:8">
      <c r="A195" s="2">
        <v>45322</v>
      </c>
      <c r="B195" s="1">
        <v>188.199997</v>
      </c>
      <c r="C195" s="1">
        <v>189.100006</v>
      </c>
      <c r="D195" s="1">
        <v>184.850006</v>
      </c>
      <c r="E195" s="1">
        <v>185.899994</v>
      </c>
      <c r="F195" s="1">
        <v>184.537277</v>
      </c>
      <c r="G195" s="1">
        <v>23757415</v>
      </c>
      <c r="H195">
        <f t="shared" ref="H195:H247" si="3">LN(F195/F194)</f>
        <v>-0.0107009142113116</v>
      </c>
    </row>
    <row r="196" customHeight="1" spans="1:8">
      <c r="A196" s="2">
        <v>45323</v>
      </c>
      <c r="B196" s="1">
        <v>187.699997</v>
      </c>
      <c r="C196" s="1">
        <v>188.399994</v>
      </c>
      <c r="D196" s="1">
        <v>181.550003</v>
      </c>
      <c r="E196" s="1">
        <v>183.399994</v>
      </c>
      <c r="F196" s="1">
        <v>182.055588</v>
      </c>
      <c r="G196" s="1">
        <v>27835431</v>
      </c>
      <c r="H196">
        <f t="shared" si="3"/>
        <v>-0.0135394174185914</v>
      </c>
    </row>
    <row r="197" customHeight="1" spans="1:8">
      <c r="A197" s="2">
        <v>45324</v>
      </c>
      <c r="B197" s="1">
        <v>185</v>
      </c>
      <c r="C197" s="1">
        <v>187.75</v>
      </c>
      <c r="D197" s="1">
        <v>183.850006</v>
      </c>
      <c r="E197" s="1">
        <v>184.600006</v>
      </c>
      <c r="F197" s="1">
        <v>183.246811</v>
      </c>
      <c r="G197" s="1">
        <v>27710061</v>
      </c>
      <c r="H197">
        <f t="shared" si="3"/>
        <v>0.00652186914526168</v>
      </c>
    </row>
    <row r="198" customHeight="1" spans="1:8">
      <c r="A198" s="2">
        <v>45327</v>
      </c>
      <c r="B198" s="1">
        <v>187</v>
      </c>
      <c r="C198" s="1">
        <v>187</v>
      </c>
      <c r="D198" s="1">
        <v>178.800003</v>
      </c>
      <c r="E198" s="1">
        <v>181.550003</v>
      </c>
      <c r="F198" s="1">
        <v>180.219177</v>
      </c>
      <c r="G198" s="1">
        <v>23880364</v>
      </c>
      <c r="H198">
        <f t="shared" si="3"/>
        <v>-0.016660178003983</v>
      </c>
    </row>
    <row r="199" customHeight="1" spans="1:8">
      <c r="A199" s="2">
        <v>45328</v>
      </c>
      <c r="B199" s="1">
        <v>182.399994</v>
      </c>
      <c r="C199" s="1">
        <v>183.550003</v>
      </c>
      <c r="D199" s="1">
        <v>180.699997</v>
      </c>
      <c r="E199" s="1">
        <v>183.100006</v>
      </c>
      <c r="F199" s="1">
        <v>181.757813</v>
      </c>
      <c r="G199" s="1">
        <v>12134363</v>
      </c>
      <c r="H199">
        <f t="shared" si="3"/>
        <v>0.00850134295435326</v>
      </c>
    </row>
    <row r="200" customHeight="1" spans="1:8">
      <c r="A200" s="2">
        <v>45329</v>
      </c>
      <c r="B200" s="1">
        <v>184.149994</v>
      </c>
      <c r="C200" s="1">
        <v>184.149994</v>
      </c>
      <c r="D200" s="1">
        <v>179.649994</v>
      </c>
      <c r="E200" s="1">
        <v>181.699997</v>
      </c>
      <c r="F200" s="1">
        <v>180.368057</v>
      </c>
      <c r="G200" s="1">
        <v>14192151</v>
      </c>
      <c r="H200">
        <f t="shared" si="3"/>
        <v>-0.00767557878733943</v>
      </c>
    </row>
    <row r="201" customHeight="1" spans="1:8">
      <c r="A201" s="2">
        <v>45330</v>
      </c>
      <c r="B201" s="1">
        <v>182.199997</v>
      </c>
      <c r="C201" s="1">
        <v>187.100006</v>
      </c>
      <c r="D201" s="1">
        <v>181.75</v>
      </c>
      <c r="E201" s="1">
        <v>184.800003</v>
      </c>
      <c r="F201" s="1">
        <v>183.445343</v>
      </c>
      <c r="G201" s="1">
        <v>29094709</v>
      </c>
      <c r="H201">
        <f t="shared" si="3"/>
        <v>0.0169172404926954</v>
      </c>
    </row>
    <row r="202" customHeight="1" spans="1:8">
      <c r="A202" s="2">
        <v>45331</v>
      </c>
      <c r="B202" s="1">
        <v>185.5</v>
      </c>
      <c r="C202" s="1">
        <v>185.699997</v>
      </c>
      <c r="D202" s="1">
        <v>176.5</v>
      </c>
      <c r="E202" s="1">
        <v>180.649994</v>
      </c>
      <c r="F202" s="1">
        <v>180.007599</v>
      </c>
      <c r="G202" s="1">
        <v>21081134</v>
      </c>
      <c r="H202">
        <f t="shared" si="3"/>
        <v>-0.0189176981496224</v>
      </c>
    </row>
    <row r="203" customHeight="1" spans="1:8">
      <c r="A203" s="2">
        <v>45334</v>
      </c>
      <c r="B203" s="1">
        <v>181.25</v>
      </c>
      <c r="C203" s="1">
        <v>183.100006</v>
      </c>
      <c r="D203" s="1">
        <v>173.649994</v>
      </c>
      <c r="E203" s="1">
        <v>174.649994</v>
      </c>
      <c r="F203" s="1">
        <v>174.028931</v>
      </c>
      <c r="G203" s="1">
        <v>19640568</v>
      </c>
      <c r="H203">
        <f t="shared" si="3"/>
        <v>-0.0337775111576507</v>
      </c>
    </row>
    <row r="204" customHeight="1" spans="1:8">
      <c r="A204" s="2">
        <v>45335</v>
      </c>
      <c r="B204" s="1">
        <v>174.75</v>
      </c>
      <c r="C204" s="1">
        <v>176.899994</v>
      </c>
      <c r="D204" s="1">
        <v>171.75</v>
      </c>
      <c r="E204" s="1">
        <v>176.600006</v>
      </c>
      <c r="F204" s="1">
        <v>175.972015</v>
      </c>
      <c r="G204" s="1">
        <v>13961795</v>
      </c>
      <c r="H204">
        <f t="shared" si="3"/>
        <v>0.011103421205462</v>
      </c>
    </row>
    <row r="205" customHeight="1" spans="1:8">
      <c r="A205" s="2">
        <v>45336</v>
      </c>
      <c r="B205" s="1">
        <v>177.25</v>
      </c>
      <c r="C205" s="1">
        <v>182.149994</v>
      </c>
      <c r="D205" s="1">
        <v>175.300003</v>
      </c>
      <c r="E205" s="1">
        <v>181.600006</v>
      </c>
      <c r="F205" s="1">
        <v>180.954239</v>
      </c>
      <c r="G205" s="1">
        <v>23449380</v>
      </c>
      <c r="H205">
        <f t="shared" si="3"/>
        <v>0.0279191993826418</v>
      </c>
    </row>
    <row r="206" customHeight="1" spans="1:8">
      <c r="A206" s="2">
        <v>45337</v>
      </c>
      <c r="B206" s="1">
        <v>183</v>
      </c>
      <c r="C206" s="1">
        <v>186.300003</v>
      </c>
      <c r="D206" s="1">
        <v>182.600006</v>
      </c>
      <c r="E206" s="1">
        <v>185.949997</v>
      </c>
      <c r="F206" s="1">
        <v>185.288757</v>
      </c>
      <c r="G206" s="1">
        <v>17335763</v>
      </c>
      <c r="H206">
        <f t="shared" si="3"/>
        <v>0.0236712807725461</v>
      </c>
    </row>
    <row r="207" customHeight="1" spans="1:8">
      <c r="A207" s="2">
        <v>45338</v>
      </c>
      <c r="B207" s="1">
        <v>189</v>
      </c>
      <c r="C207" s="1">
        <v>190.399994</v>
      </c>
      <c r="D207" s="1">
        <v>186.850006</v>
      </c>
      <c r="E207" s="1">
        <v>188.300003</v>
      </c>
      <c r="F207" s="1">
        <v>187.630402</v>
      </c>
      <c r="G207" s="1">
        <v>29843059</v>
      </c>
      <c r="H207">
        <f t="shared" si="3"/>
        <v>0.0125586241427333</v>
      </c>
    </row>
    <row r="208" customHeight="1" spans="1:8">
      <c r="A208" s="2">
        <v>45341</v>
      </c>
      <c r="B208" s="1">
        <v>189.949997</v>
      </c>
      <c r="C208" s="1">
        <v>192.5</v>
      </c>
      <c r="D208" s="1">
        <v>188.300003</v>
      </c>
      <c r="E208" s="1">
        <v>188.75</v>
      </c>
      <c r="F208" s="1">
        <v>188.078796</v>
      </c>
      <c r="G208" s="1">
        <v>25343215</v>
      </c>
      <c r="H208">
        <f t="shared" si="3"/>
        <v>0.00238692166854955</v>
      </c>
    </row>
    <row r="209" customHeight="1" spans="1:8">
      <c r="A209" s="2">
        <v>45342</v>
      </c>
      <c r="B209" s="1">
        <v>189.100006</v>
      </c>
      <c r="C209" s="1">
        <v>191.449997</v>
      </c>
      <c r="D209" s="1">
        <v>186.25</v>
      </c>
      <c r="E209" s="1">
        <v>190.649994</v>
      </c>
      <c r="F209" s="1">
        <v>189.972046</v>
      </c>
      <c r="G209" s="1">
        <v>17809897</v>
      </c>
      <c r="H209">
        <f t="shared" si="3"/>
        <v>0.0100159323404976</v>
      </c>
    </row>
    <row r="210" customHeight="1" spans="1:8">
      <c r="A210" s="2">
        <v>45343</v>
      </c>
      <c r="B210" s="1">
        <v>191.300003</v>
      </c>
      <c r="C210" s="1">
        <v>192.550003</v>
      </c>
      <c r="D210" s="1">
        <v>187</v>
      </c>
      <c r="E210" s="1">
        <v>188.699997</v>
      </c>
      <c r="F210" s="1">
        <v>188.028976</v>
      </c>
      <c r="G210" s="1">
        <v>17870782</v>
      </c>
      <c r="H210">
        <f t="shared" si="3"/>
        <v>-0.0102808564074824</v>
      </c>
    </row>
    <row r="211" customHeight="1" spans="1:8">
      <c r="A211" s="2">
        <v>45344</v>
      </c>
      <c r="B211" s="1">
        <v>189.75</v>
      </c>
      <c r="C211" s="1">
        <v>196</v>
      </c>
      <c r="D211" s="1">
        <v>188.699997</v>
      </c>
      <c r="E211" s="1">
        <v>194.75</v>
      </c>
      <c r="F211" s="1">
        <v>194.057465</v>
      </c>
      <c r="G211" s="1">
        <v>31992371</v>
      </c>
      <c r="H211">
        <f t="shared" si="3"/>
        <v>0.0315582479285405</v>
      </c>
    </row>
    <row r="212" customHeight="1" spans="1:8">
      <c r="A212" s="2">
        <v>45345</v>
      </c>
      <c r="B212" s="1">
        <v>196.300003</v>
      </c>
      <c r="C212" s="1">
        <v>207</v>
      </c>
      <c r="D212" s="1">
        <v>195.949997</v>
      </c>
      <c r="E212" s="1">
        <v>205.300003</v>
      </c>
      <c r="F212" s="1">
        <v>204.569946</v>
      </c>
      <c r="G212" s="1">
        <v>76179371</v>
      </c>
      <c r="H212">
        <f t="shared" si="3"/>
        <v>0.0527556246906959</v>
      </c>
    </row>
    <row r="213" customHeight="1" spans="1:8">
      <c r="A213" s="2">
        <v>45348</v>
      </c>
      <c r="B213" s="1">
        <v>205.649994</v>
      </c>
      <c r="C213" s="1">
        <v>206.899994</v>
      </c>
      <c r="D213" s="1">
        <v>202.800003</v>
      </c>
      <c r="E213" s="1">
        <v>204.25</v>
      </c>
      <c r="F213" s="1">
        <v>203.523682</v>
      </c>
      <c r="G213" s="1">
        <v>27013630</v>
      </c>
      <c r="H213">
        <f t="shared" si="3"/>
        <v>-0.00512757965615564</v>
      </c>
    </row>
    <row r="214" customHeight="1" spans="1:8">
      <c r="A214" s="2">
        <v>45349</v>
      </c>
      <c r="B214" s="1">
        <v>203.550003</v>
      </c>
      <c r="C214" s="1">
        <v>209</v>
      </c>
      <c r="D214" s="1">
        <v>203.100006</v>
      </c>
      <c r="E214" s="1">
        <v>205.350006</v>
      </c>
      <c r="F214" s="1">
        <v>204.619781</v>
      </c>
      <c r="G214" s="1">
        <v>28877205</v>
      </c>
      <c r="H214">
        <f t="shared" si="3"/>
        <v>0.00537115859745395</v>
      </c>
    </row>
    <row r="215" customHeight="1" spans="1:8">
      <c r="A215" s="2">
        <v>45350</v>
      </c>
      <c r="B215" s="1">
        <v>206.199997</v>
      </c>
      <c r="C215" s="1">
        <v>209</v>
      </c>
      <c r="D215" s="1">
        <v>201.449997</v>
      </c>
      <c r="E215" s="1">
        <v>205.649994</v>
      </c>
      <c r="F215" s="1">
        <v>204.918701</v>
      </c>
      <c r="G215" s="1">
        <v>38996363</v>
      </c>
      <c r="H215">
        <f t="shared" si="3"/>
        <v>0.0014597898181537</v>
      </c>
    </row>
    <row r="216" customHeight="1" spans="1:8">
      <c r="A216" s="2">
        <v>45351</v>
      </c>
      <c r="B216" s="1">
        <v>205.449997</v>
      </c>
      <c r="C216" s="1">
        <v>205.899994</v>
      </c>
      <c r="D216" s="1">
        <v>199.75</v>
      </c>
      <c r="E216" s="1">
        <v>205.100006</v>
      </c>
      <c r="F216" s="1">
        <v>204.370667</v>
      </c>
      <c r="G216" s="1">
        <v>24059731</v>
      </c>
      <c r="H216">
        <f t="shared" si="3"/>
        <v>-0.00267797978823745</v>
      </c>
    </row>
    <row r="217" customHeight="1" spans="1:8">
      <c r="A217" s="2">
        <v>45352</v>
      </c>
      <c r="B217" s="1">
        <v>205.949997</v>
      </c>
      <c r="C217" s="1">
        <v>208.050003</v>
      </c>
      <c r="D217" s="1">
        <v>204.800003</v>
      </c>
      <c r="E217" s="1">
        <v>205.600006</v>
      </c>
      <c r="F217" s="1">
        <v>204.868896</v>
      </c>
      <c r="G217" s="1">
        <v>12949604</v>
      </c>
      <c r="H217">
        <f t="shared" si="3"/>
        <v>0.00243490263993008</v>
      </c>
    </row>
    <row r="218" customHeight="1" spans="1:8">
      <c r="A218" s="2">
        <v>45355</v>
      </c>
      <c r="B218" s="1">
        <v>207.949997</v>
      </c>
      <c r="C218" s="1">
        <v>212.949997</v>
      </c>
      <c r="D218" s="1">
        <v>206.350006</v>
      </c>
      <c r="E218" s="1">
        <v>209.600006</v>
      </c>
      <c r="F218" s="1">
        <v>208.85466</v>
      </c>
      <c r="G218" s="1">
        <v>34272251</v>
      </c>
      <c r="H218">
        <f t="shared" si="3"/>
        <v>0.0192683605153949</v>
      </c>
    </row>
    <row r="219" customHeight="1" spans="1:8">
      <c r="A219" s="2">
        <v>45356</v>
      </c>
      <c r="B219" s="1">
        <v>211</v>
      </c>
      <c r="C219" s="1">
        <v>213.75</v>
      </c>
      <c r="D219" s="1">
        <v>209.850006</v>
      </c>
      <c r="E219" s="1">
        <v>210.75</v>
      </c>
      <c r="F219" s="1">
        <v>210.000565</v>
      </c>
      <c r="G219" s="1">
        <v>24964592</v>
      </c>
      <c r="H219">
        <f t="shared" si="3"/>
        <v>0.00547161783118755</v>
      </c>
    </row>
    <row r="220" customHeight="1" spans="1:8">
      <c r="A220" s="2">
        <v>45357</v>
      </c>
      <c r="B220" s="1">
        <v>211.800003</v>
      </c>
      <c r="C220" s="1">
        <v>213.449997</v>
      </c>
      <c r="D220" s="1">
        <v>205.600006</v>
      </c>
      <c r="E220" s="1">
        <v>210.449997</v>
      </c>
      <c r="F220" s="1">
        <v>209.70163</v>
      </c>
      <c r="G220" s="1">
        <v>26236957</v>
      </c>
      <c r="H220">
        <f t="shared" si="3"/>
        <v>-0.00142451030331474</v>
      </c>
    </row>
    <row r="221" customHeight="1" spans="1:8">
      <c r="A221" s="2">
        <v>45358</v>
      </c>
      <c r="B221" s="1">
        <v>211.449997</v>
      </c>
      <c r="C221" s="1">
        <v>216.800003</v>
      </c>
      <c r="D221" s="1">
        <v>211.149994</v>
      </c>
      <c r="E221" s="1">
        <v>215.199997</v>
      </c>
      <c r="F221" s="1">
        <v>214.434738</v>
      </c>
      <c r="G221" s="1">
        <v>41484038</v>
      </c>
      <c r="H221">
        <f t="shared" si="3"/>
        <v>0.0223197294391414</v>
      </c>
    </row>
    <row r="222" customHeight="1" spans="1:8">
      <c r="A222" s="2">
        <v>45362</v>
      </c>
      <c r="B222" s="1">
        <v>216.449997</v>
      </c>
      <c r="C222" s="1">
        <v>216.449997</v>
      </c>
      <c r="D222" s="1">
        <v>211.899994</v>
      </c>
      <c r="E222" s="1">
        <v>212.550003</v>
      </c>
      <c r="F222" s="1">
        <v>211.794174</v>
      </c>
      <c r="G222" s="1">
        <v>22800967</v>
      </c>
      <c r="H222">
        <f t="shared" si="3"/>
        <v>-0.0123905146190402</v>
      </c>
    </row>
    <row r="223" customHeight="1" spans="1:8">
      <c r="A223" s="2">
        <v>45363</v>
      </c>
      <c r="B223" s="1">
        <v>211</v>
      </c>
      <c r="C223" s="1">
        <v>211.350006</v>
      </c>
      <c r="D223" s="1">
        <v>201.5</v>
      </c>
      <c r="E223" s="1">
        <v>204.25</v>
      </c>
      <c r="F223" s="1">
        <v>203.523682</v>
      </c>
      <c r="G223" s="1">
        <v>34719550</v>
      </c>
      <c r="H223">
        <f t="shared" si="3"/>
        <v>-0.0398325541306695</v>
      </c>
    </row>
    <row r="224" customHeight="1" spans="1:8">
      <c r="A224" s="2">
        <v>45364</v>
      </c>
      <c r="B224" s="1">
        <v>204.100006</v>
      </c>
      <c r="C224" s="1">
        <v>205.600006</v>
      </c>
      <c r="D224" s="1">
        <v>188.199997</v>
      </c>
      <c r="E224" s="1">
        <v>190.300003</v>
      </c>
      <c r="F224" s="1">
        <v>189.623291</v>
      </c>
      <c r="G224" s="1">
        <v>41620003</v>
      </c>
      <c r="H224">
        <f t="shared" si="3"/>
        <v>-0.0707429464727935</v>
      </c>
    </row>
    <row r="225" customHeight="1" spans="1:8">
      <c r="A225" s="2">
        <v>45365</v>
      </c>
      <c r="B225" s="1">
        <v>189</v>
      </c>
      <c r="C225" s="1">
        <v>197.149994</v>
      </c>
      <c r="D225" s="1">
        <v>186.25</v>
      </c>
      <c r="E225" s="1">
        <v>195.25</v>
      </c>
      <c r="F225" s="1">
        <v>194.555695</v>
      </c>
      <c r="G225" s="1">
        <v>34622781</v>
      </c>
      <c r="H225">
        <f t="shared" si="3"/>
        <v>0.0256790465793075</v>
      </c>
    </row>
    <row r="226" customHeight="1" spans="1:8">
      <c r="A226" s="2">
        <v>45366</v>
      </c>
      <c r="B226" s="1">
        <v>196.75</v>
      </c>
      <c r="C226" s="1">
        <v>196.75</v>
      </c>
      <c r="D226" s="1">
        <v>179.100006</v>
      </c>
      <c r="E226" s="1">
        <v>188.850006</v>
      </c>
      <c r="F226" s="1">
        <v>188.178452</v>
      </c>
      <c r="G226" s="1">
        <v>88781999</v>
      </c>
      <c r="H226">
        <f t="shared" si="3"/>
        <v>-0.0333277463043227</v>
      </c>
    </row>
    <row r="227" customHeight="1" spans="1:8">
      <c r="A227" s="2">
        <v>45369</v>
      </c>
      <c r="B227" s="1">
        <v>190</v>
      </c>
      <c r="C227" s="1">
        <v>192</v>
      </c>
      <c r="D227" s="1">
        <v>187.050003</v>
      </c>
      <c r="E227" s="1">
        <v>189.899994</v>
      </c>
      <c r="F227" s="1">
        <v>189.224701</v>
      </c>
      <c r="G227" s="1">
        <v>22999225</v>
      </c>
      <c r="H227">
        <f t="shared" si="3"/>
        <v>0.00554447768615927</v>
      </c>
    </row>
    <row r="228" customHeight="1" spans="1:8">
      <c r="A228" s="2">
        <v>45370</v>
      </c>
      <c r="B228" s="1">
        <v>190</v>
      </c>
      <c r="C228" s="1">
        <v>192.449997</v>
      </c>
      <c r="D228" s="1">
        <v>184.550003</v>
      </c>
      <c r="E228" s="1">
        <v>185.399994</v>
      </c>
      <c r="F228" s="1">
        <v>184.740707</v>
      </c>
      <c r="G228" s="1">
        <v>27819341</v>
      </c>
      <c r="H228">
        <f t="shared" si="3"/>
        <v>-0.023981944907258</v>
      </c>
    </row>
    <row r="229" customHeight="1" spans="1:8">
      <c r="A229" s="2">
        <v>45371</v>
      </c>
      <c r="B229" s="1">
        <v>186.899994</v>
      </c>
      <c r="C229" s="1">
        <v>187.949997</v>
      </c>
      <c r="D229" s="1">
        <v>182.5</v>
      </c>
      <c r="E229" s="1">
        <v>187.449997</v>
      </c>
      <c r="F229" s="1">
        <v>186.783417</v>
      </c>
      <c r="G229" s="1">
        <v>16235947</v>
      </c>
      <c r="H229">
        <f t="shared" si="3"/>
        <v>0.0109964896069045</v>
      </c>
    </row>
    <row r="230" customHeight="1" spans="1:8">
      <c r="A230" s="2">
        <v>45372</v>
      </c>
      <c r="B230" s="1">
        <v>190</v>
      </c>
      <c r="C230" s="1">
        <v>197.5</v>
      </c>
      <c r="D230" s="1">
        <v>190</v>
      </c>
      <c r="E230" s="1">
        <v>196.850006</v>
      </c>
      <c r="F230" s="1">
        <v>196.150009</v>
      </c>
      <c r="G230" s="1">
        <v>43152810</v>
      </c>
      <c r="H230">
        <f t="shared" si="3"/>
        <v>0.0489299707746595</v>
      </c>
    </row>
    <row r="231" customHeight="1" spans="1:8">
      <c r="A231" s="2">
        <v>45373</v>
      </c>
      <c r="B231" s="1">
        <v>196.5</v>
      </c>
      <c r="C231" s="1">
        <v>198.949997</v>
      </c>
      <c r="D231" s="1">
        <v>192.75</v>
      </c>
      <c r="E231" s="1">
        <v>197.5</v>
      </c>
      <c r="F231" s="1">
        <v>197.5</v>
      </c>
      <c r="G231" s="1">
        <v>31321524</v>
      </c>
      <c r="H231">
        <f t="shared" si="3"/>
        <v>0.00685886580236329</v>
      </c>
    </row>
    <row r="232" customHeight="1" spans="1:8">
      <c r="A232" s="2">
        <v>45377</v>
      </c>
      <c r="B232" s="1">
        <v>197</v>
      </c>
      <c r="C232" s="1">
        <v>200.5</v>
      </c>
      <c r="D232" s="1">
        <v>195.949997</v>
      </c>
      <c r="E232" s="1">
        <v>199.399994</v>
      </c>
      <c r="F232" s="1">
        <v>199.399994</v>
      </c>
      <c r="G232" s="1">
        <v>25723863</v>
      </c>
      <c r="H232">
        <f t="shared" si="3"/>
        <v>0.00957424309629012</v>
      </c>
    </row>
    <row r="233" customHeight="1" spans="1:8">
      <c r="A233" s="2">
        <v>45378</v>
      </c>
      <c r="B233" s="1">
        <v>200</v>
      </c>
      <c r="C233" s="1">
        <v>203.949997</v>
      </c>
      <c r="D233" s="1">
        <v>198</v>
      </c>
      <c r="E233" s="1">
        <v>199.449997</v>
      </c>
      <c r="F233" s="1">
        <v>199.449997</v>
      </c>
      <c r="G233" s="1">
        <v>37817130</v>
      </c>
      <c r="H233">
        <f t="shared" si="3"/>
        <v>0.000250735872585098</v>
      </c>
    </row>
    <row r="234" customHeight="1" spans="1:8">
      <c r="A234" s="2">
        <v>45379</v>
      </c>
      <c r="B234" s="1">
        <v>200.5</v>
      </c>
      <c r="C234" s="1">
        <v>202.449997</v>
      </c>
      <c r="D234" s="1">
        <v>199</v>
      </c>
      <c r="E234" s="1">
        <v>201.5</v>
      </c>
      <c r="F234" s="1">
        <v>201.5</v>
      </c>
      <c r="G234" s="1">
        <v>17425093</v>
      </c>
      <c r="H234">
        <f t="shared" si="3"/>
        <v>0.0102258180766858</v>
      </c>
    </row>
    <row r="235" customHeight="1" spans="1:8">
      <c r="A235" s="2">
        <v>45383</v>
      </c>
      <c r="B235" s="1">
        <v>205</v>
      </c>
      <c r="C235" s="1">
        <v>212.75</v>
      </c>
      <c r="D235" s="1">
        <v>203.75</v>
      </c>
      <c r="E235" s="1">
        <v>211.100006</v>
      </c>
      <c r="F235" s="1">
        <v>211.100006</v>
      </c>
      <c r="G235" s="1">
        <v>45840349</v>
      </c>
      <c r="H235">
        <f t="shared" si="3"/>
        <v>0.0465426018900855</v>
      </c>
    </row>
    <row r="236" customHeight="1" spans="1:8">
      <c r="A236" s="2">
        <v>45384</v>
      </c>
      <c r="B236" s="1">
        <v>213.75</v>
      </c>
      <c r="C236" s="1">
        <v>222.649994</v>
      </c>
      <c r="D236" s="1">
        <v>212.600006</v>
      </c>
      <c r="E236" s="1">
        <v>221</v>
      </c>
      <c r="F236" s="1">
        <v>221</v>
      </c>
      <c r="G236" s="1">
        <v>93873385</v>
      </c>
      <c r="H236">
        <f t="shared" si="3"/>
        <v>0.0458307182409297</v>
      </c>
    </row>
    <row r="237" customHeight="1" spans="1:8">
      <c r="A237" s="2">
        <v>45385</v>
      </c>
      <c r="B237" s="1">
        <v>221.699997</v>
      </c>
      <c r="C237" s="1">
        <v>225.449997</v>
      </c>
      <c r="D237" s="1">
        <v>218.850006</v>
      </c>
      <c r="E237" s="1">
        <v>221.5</v>
      </c>
      <c r="F237" s="1">
        <v>221.5</v>
      </c>
      <c r="G237" s="1">
        <v>47658754</v>
      </c>
      <c r="H237">
        <f t="shared" si="3"/>
        <v>0.0022598879674375</v>
      </c>
    </row>
    <row r="238" customHeight="1" spans="1:8">
      <c r="A238" s="2">
        <v>45386</v>
      </c>
      <c r="B238" s="1">
        <v>223.5</v>
      </c>
      <c r="C238" s="1">
        <v>223.899994</v>
      </c>
      <c r="D238" s="1">
        <v>218.25</v>
      </c>
      <c r="E238" s="1">
        <v>220.300003</v>
      </c>
      <c r="F238" s="1">
        <v>220.300003</v>
      </c>
      <c r="G238" s="1">
        <v>18279026</v>
      </c>
      <c r="H238">
        <f t="shared" si="3"/>
        <v>-0.00543232205909909</v>
      </c>
    </row>
    <row r="239" customHeight="1" spans="1:8">
      <c r="A239" s="2">
        <v>45387</v>
      </c>
      <c r="B239" s="1">
        <v>220.350006</v>
      </c>
      <c r="C239" s="1">
        <v>226</v>
      </c>
      <c r="D239" s="1">
        <v>218.75</v>
      </c>
      <c r="E239" s="1">
        <v>224.5</v>
      </c>
      <c r="F239" s="1">
        <v>224.5</v>
      </c>
      <c r="G239" s="1">
        <v>25365958</v>
      </c>
      <c r="H239">
        <f t="shared" si="3"/>
        <v>0.0188854397562176</v>
      </c>
    </row>
    <row r="240" customHeight="1" spans="1:8">
      <c r="A240" s="2">
        <v>45390</v>
      </c>
      <c r="B240" s="1">
        <v>225.550003</v>
      </c>
      <c r="C240" s="1">
        <v>225.699997</v>
      </c>
      <c r="D240" s="1">
        <v>222.100006</v>
      </c>
      <c r="E240" s="1">
        <v>223.550003</v>
      </c>
      <c r="F240" s="1">
        <v>223.550003</v>
      </c>
      <c r="G240" s="1">
        <v>16422350</v>
      </c>
      <c r="H240">
        <f t="shared" si="3"/>
        <v>-0.00424059108250279</v>
      </c>
    </row>
    <row r="241" customHeight="1" spans="1:8">
      <c r="A241" s="2">
        <v>45391</v>
      </c>
      <c r="B241" s="1">
        <v>224.800003</v>
      </c>
      <c r="C241" s="1">
        <v>228.899994</v>
      </c>
      <c r="D241" s="1">
        <v>221.199997</v>
      </c>
      <c r="E241" s="1">
        <v>228.149994</v>
      </c>
      <c r="F241" s="1">
        <v>228.149994</v>
      </c>
      <c r="G241" s="1">
        <v>29048035</v>
      </c>
      <c r="H241">
        <f t="shared" si="3"/>
        <v>0.0203681649751171</v>
      </c>
    </row>
    <row r="242" customHeight="1" spans="1:8">
      <c r="A242" s="2">
        <v>45392</v>
      </c>
      <c r="B242" s="1">
        <v>229</v>
      </c>
      <c r="C242" s="1">
        <v>232.850006</v>
      </c>
      <c r="D242" s="1">
        <v>226.5</v>
      </c>
      <c r="E242" s="1">
        <v>228.75</v>
      </c>
      <c r="F242" s="1">
        <v>228.75</v>
      </c>
      <c r="G242" s="1">
        <v>37218693</v>
      </c>
      <c r="H242">
        <f t="shared" si="3"/>
        <v>0.00262642308070731</v>
      </c>
    </row>
    <row r="243" customHeight="1" spans="1:8">
      <c r="A243" s="2">
        <v>45394</v>
      </c>
      <c r="B243" s="1">
        <v>231.300003</v>
      </c>
      <c r="C243" s="1">
        <v>235.399994</v>
      </c>
      <c r="D243" s="1">
        <v>230.550003</v>
      </c>
      <c r="E243" s="1">
        <v>233.5</v>
      </c>
      <c r="F243" s="1">
        <v>233.5</v>
      </c>
      <c r="G243" s="1">
        <v>57174716</v>
      </c>
      <c r="H243">
        <f t="shared" si="3"/>
        <v>0.0205523729533212</v>
      </c>
    </row>
    <row r="244" customHeight="1" spans="1:8">
      <c r="A244" s="2">
        <v>45397</v>
      </c>
      <c r="B244" s="1">
        <v>230</v>
      </c>
      <c r="C244" s="1">
        <v>238</v>
      </c>
      <c r="D244" s="1">
        <v>226</v>
      </c>
      <c r="E244" s="1">
        <v>234.449997</v>
      </c>
      <c r="F244" s="1">
        <v>234.449997</v>
      </c>
      <c r="G244" s="1">
        <v>51676313</v>
      </c>
      <c r="H244">
        <f t="shared" si="3"/>
        <v>0.00406025563073788</v>
      </c>
    </row>
    <row r="245" customHeight="1" spans="1:8">
      <c r="A245" s="2">
        <v>45398</v>
      </c>
      <c r="B245" s="1">
        <v>232.5</v>
      </c>
      <c r="C245" s="1">
        <v>236.949997</v>
      </c>
      <c r="D245" s="1">
        <v>230</v>
      </c>
      <c r="E245" s="1">
        <v>233.449997</v>
      </c>
      <c r="F245" s="1">
        <v>233.449997</v>
      </c>
      <c r="G245" s="1">
        <v>32508661</v>
      </c>
      <c r="H245">
        <f t="shared" si="3"/>
        <v>-0.00427442417346149</v>
      </c>
    </row>
    <row r="246" customHeight="1" spans="1:8">
      <c r="A246" s="2">
        <v>45400</v>
      </c>
      <c r="B246" s="1">
        <v>235.600006</v>
      </c>
      <c r="C246" s="1">
        <v>237.399994</v>
      </c>
      <c r="D246" s="1">
        <v>229.199997</v>
      </c>
      <c r="E246" s="1">
        <v>231.149994</v>
      </c>
      <c r="F246" s="1">
        <v>231.149994</v>
      </c>
      <c r="G246" s="1">
        <v>18623078</v>
      </c>
      <c r="H246">
        <f t="shared" si="3"/>
        <v>-0.00990108408916504</v>
      </c>
    </row>
    <row r="247" customHeight="1" spans="1:8">
      <c r="A247" s="2">
        <v>45401</v>
      </c>
      <c r="B247" s="1">
        <v>228.550003</v>
      </c>
      <c r="C247" s="1">
        <v>234.5</v>
      </c>
      <c r="D247" s="1">
        <v>225.699997</v>
      </c>
      <c r="E247" s="1">
        <v>233.300003</v>
      </c>
      <c r="F247" s="1">
        <v>233.300003</v>
      </c>
      <c r="G247" s="1">
        <v>27227241</v>
      </c>
      <c r="H247">
        <f t="shared" si="3"/>
        <v>0.00925836740930058</v>
      </c>
    </row>
  </sheetData>
  <hyperlinks>
    <hyperlink ref="I2" r:id="rId1" display="https://finance.yahoo.com/quote/BEL.NS/history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244.449997</v>
      </c>
      <c r="C2" s="1">
        <v>247</v>
      </c>
      <c r="D2" s="1">
        <v>242.199997</v>
      </c>
      <c r="E2" s="1">
        <v>244.699997</v>
      </c>
      <c r="F2" s="1">
        <v>241.245956</v>
      </c>
      <c r="G2" s="1">
        <v>801758</v>
      </c>
      <c r="I2" s="3" t="s">
        <v>57</v>
      </c>
    </row>
    <row r="3" customHeight="1" spans="1:8">
      <c r="A3" s="2">
        <v>45037</v>
      </c>
      <c r="B3" s="1">
        <v>244.850006</v>
      </c>
      <c r="C3" s="1">
        <v>246.100006</v>
      </c>
      <c r="D3" s="1">
        <v>240.024994</v>
      </c>
      <c r="E3" s="1">
        <v>243.899994</v>
      </c>
      <c r="F3" s="1">
        <v>240.45723</v>
      </c>
      <c r="G3" s="1">
        <v>958178</v>
      </c>
      <c r="H3">
        <f t="shared" ref="H3:H66" si="0">LN(F3/F2)</f>
        <v>-0.00327474149134452</v>
      </c>
    </row>
    <row r="4" customHeight="1" spans="1:8">
      <c r="A4" s="2">
        <v>45040</v>
      </c>
      <c r="B4" s="1">
        <v>244.899994</v>
      </c>
      <c r="C4" s="1">
        <v>253.899994</v>
      </c>
      <c r="D4" s="1">
        <v>243.550003</v>
      </c>
      <c r="E4" s="1">
        <v>251.350006</v>
      </c>
      <c r="F4" s="1">
        <v>247.802094</v>
      </c>
      <c r="G4" s="1">
        <v>2283626</v>
      </c>
      <c r="H4">
        <f t="shared" si="0"/>
        <v>0.0300881836295793</v>
      </c>
    </row>
    <row r="5" customHeight="1" spans="1:8">
      <c r="A5" s="2">
        <v>45041</v>
      </c>
      <c r="B5" s="1">
        <v>252.5</v>
      </c>
      <c r="C5" s="1">
        <v>254.800003</v>
      </c>
      <c r="D5" s="1">
        <v>247.100006</v>
      </c>
      <c r="E5" s="1">
        <v>248.75</v>
      </c>
      <c r="F5" s="1">
        <v>245.238785</v>
      </c>
      <c r="G5" s="1">
        <v>1271862</v>
      </c>
      <c r="H5">
        <f t="shared" si="0"/>
        <v>-0.0103980509707714</v>
      </c>
    </row>
    <row r="6" customHeight="1" spans="1:8">
      <c r="A6" s="2">
        <v>45042</v>
      </c>
      <c r="B6" s="1">
        <v>248.5</v>
      </c>
      <c r="C6" s="1">
        <v>253</v>
      </c>
      <c r="D6" s="1">
        <v>247.949997</v>
      </c>
      <c r="E6" s="1">
        <v>249.5</v>
      </c>
      <c r="F6" s="1">
        <v>245.978195</v>
      </c>
      <c r="G6" s="1">
        <v>757844</v>
      </c>
      <c r="H6">
        <f t="shared" si="0"/>
        <v>0.00301052524061966</v>
      </c>
    </row>
    <row r="7" customHeight="1" spans="1:8">
      <c r="A7" s="2">
        <v>45043</v>
      </c>
      <c r="B7" s="1">
        <v>250</v>
      </c>
      <c r="C7" s="1">
        <v>253.850006</v>
      </c>
      <c r="D7" s="1">
        <v>248</v>
      </c>
      <c r="E7" s="1">
        <v>249.600006</v>
      </c>
      <c r="F7" s="1">
        <v>246.076797</v>
      </c>
      <c r="G7" s="1">
        <v>794268</v>
      </c>
      <c r="H7">
        <f t="shared" si="0"/>
        <v>0.000400776347859101</v>
      </c>
    </row>
    <row r="8" customHeight="1" spans="1:8">
      <c r="A8" s="2">
        <v>45044</v>
      </c>
      <c r="B8" s="1">
        <v>249.75</v>
      </c>
      <c r="C8" s="1">
        <v>253.75</v>
      </c>
      <c r="D8" s="1">
        <v>248.5</v>
      </c>
      <c r="E8" s="1">
        <v>251.699997</v>
      </c>
      <c r="F8" s="1">
        <v>248.147141</v>
      </c>
      <c r="G8" s="1">
        <v>786886</v>
      </c>
      <c r="H8">
        <f t="shared" si="0"/>
        <v>0.00837821056953429</v>
      </c>
    </row>
    <row r="9" customHeight="1" spans="1:8">
      <c r="A9" s="2">
        <v>45048</v>
      </c>
      <c r="B9" s="1">
        <v>252.975006</v>
      </c>
      <c r="C9" s="1">
        <v>269.950012</v>
      </c>
      <c r="D9" s="1">
        <v>252.699997</v>
      </c>
      <c r="E9" s="1">
        <v>267.549988</v>
      </c>
      <c r="F9" s="1">
        <v>263.773407</v>
      </c>
      <c r="G9" s="1">
        <v>3292080</v>
      </c>
      <c r="H9">
        <f t="shared" si="0"/>
        <v>0.0610685470621572</v>
      </c>
    </row>
    <row r="10" customHeight="1" spans="1:8">
      <c r="A10" s="2">
        <v>45049</v>
      </c>
      <c r="B10" s="1">
        <v>267.649994</v>
      </c>
      <c r="C10" s="1">
        <v>278.5</v>
      </c>
      <c r="D10" s="1">
        <v>267.649994</v>
      </c>
      <c r="E10" s="1">
        <v>275.875</v>
      </c>
      <c r="F10" s="1">
        <v>271.980896</v>
      </c>
      <c r="G10" s="1">
        <v>4466794</v>
      </c>
      <c r="H10">
        <f t="shared" si="0"/>
        <v>0.030641400763333</v>
      </c>
    </row>
    <row r="11" customHeight="1" spans="1:8">
      <c r="A11" s="2">
        <v>45050</v>
      </c>
      <c r="B11" s="1">
        <v>277.5</v>
      </c>
      <c r="C11" s="1">
        <v>278</v>
      </c>
      <c r="D11" s="1">
        <v>269.100006</v>
      </c>
      <c r="E11" s="1">
        <v>275</v>
      </c>
      <c r="F11" s="1">
        <v>271.118256</v>
      </c>
      <c r="G11" s="1">
        <v>2212128</v>
      </c>
      <c r="H11">
        <f t="shared" si="0"/>
        <v>-0.00317673383314022</v>
      </c>
    </row>
    <row r="12" customHeight="1" spans="1:8">
      <c r="A12" s="2">
        <v>45051</v>
      </c>
      <c r="B12" s="1">
        <v>275</v>
      </c>
      <c r="C12" s="1">
        <v>280.725006</v>
      </c>
      <c r="D12" s="1">
        <v>272.024994</v>
      </c>
      <c r="E12" s="1">
        <v>274.725006</v>
      </c>
      <c r="F12" s="1">
        <v>270.847137</v>
      </c>
      <c r="G12" s="1">
        <v>1476676</v>
      </c>
      <c r="H12">
        <f t="shared" si="0"/>
        <v>-0.00100050308052046</v>
      </c>
    </row>
    <row r="13" customHeight="1" spans="1:8">
      <c r="A13" s="2">
        <v>45054</v>
      </c>
      <c r="B13" s="1">
        <v>276.5</v>
      </c>
      <c r="C13" s="1">
        <v>277.424988</v>
      </c>
      <c r="D13" s="1">
        <v>273.5</v>
      </c>
      <c r="E13" s="1">
        <v>275.575012</v>
      </c>
      <c r="F13" s="1">
        <v>271.68515</v>
      </c>
      <c r="G13" s="1">
        <v>743900</v>
      </c>
      <c r="H13">
        <f t="shared" si="0"/>
        <v>0.0030892674465652</v>
      </c>
    </row>
    <row r="14" customHeight="1" spans="1:8">
      <c r="A14" s="2">
        <v>45055</v>
      </c>
      <c r="B14" s="1">
        <v>277</v>
      </c>
      <c r="C14" s="1">
        <v>277.149994</v>
      </c>
      <c r="D14" s="1">
        <v>264.5</v>
      </c>
      <c r="E14" s="1">
        <v>265.674988</v>
      </c>
      <c r="F14" s="1">
        <v>261.924866</v>
      </c>
      <c r="G14" s="1">
        <v>1132752</v>
      </c>
      <c r="H14">
        <f t="shared" si="0"/>
        <v>-0.0365861674261036</v>
      </c>
    </row>
    <row r="15" customHeight="1" spans="1:8">
      <c r="A15" s="2">
        <v>45056</v>
      </c>
      <c r="B15" s="1">
        <v>266</v>
      </c>
      <c r="C15" s="1">
        <v>271</v>
      </c>
      <c r="D15" s="1">
        <v>264.200012</v>
      </c>
      <c r="E15" s="1">
        <v>269.725006</v>
      </c>
      <c r="F15" s="1">
        <v>265.917725</v>
      </c>
      <c r="G15" s="1">
        <v>1030654</v>
      </c>
      <c r="H15">
        <f t="shared" si="0"/>
        <v>0.0151292647838481</v>
      </c>
    </row>
    <row r="16" customHeight="1" spans="1:8">
      <c r="A16" s="2">
        <v>45057</v>
      </c>
      <c r="B16" s="1">
        <v>270.725006</v>
      </c>
      <c r="C16" s="1">
        <v>273.399994</v>
      </c>
      <c r="D16" s="1">
        <v>265</v>
      </c>
      <c r="E16" s="1">
        <v>266.274994</v>
      </c>
      <c r="F16" s="1">
        <v>262.516388</v>
      </c>
      <c r="G16" s="1">
        <v>854328</v>
      </c>
      <c r="H16">
        <f t="shared" si="0"/>
        <v>-0.0128734458667469</v>
      </c>
    </row>
    <row r="17" customHeight="1" spans="1:8">
      <c r="A17" s="2">
        <v>45058</v>
      </c>
      <c r="B17" s="1">
        <v>267</v>
      </c>
      <c r="C17" s="1">
        <v>270.950012</v>
      </c>
      <c r="D17" s="1">
        <v>265.125</v>
      </c>
      <c r="E17" s="1">
        <v>269.75</v>
      </c>
      <c r="F17" s="1">
        <v>265.942383</v>
      </c>
      <c r="G17" s="1">
        <v>643090</v>
      </c>
      <c r="H17">
        <f t="shared" si="0"/>
        <v>0.0129661694970651</v>
      </c>
    </row>
    <row r="18" customHeight="1" spans="1:8">
      <c r="A18" s="2">
        <v>45061</v>
      </c>
      <c r="B18" s="1">
        <v>269.774994</v>
      </c>
      <c r="C18" s="1">
        <v>272.75</v>
      </c>
      <c r="D18" s="1">
        <v>267.850006</v>
      </c>
      <c r="E18" s="1">
        <v>269.274994</v>
      </c>
      <c r="F18" s="1">
        <v>265.47406</v>
      </c>
      <c r="G18" s="1">
        <v>780686</v>
      </c>
      <c r="H18">
        <f t="shared" si="0"/>
        <v>-0.0017625465956456</v>
      </c>
    </row>
    <row r="19" customHeight="1" spans="1:8">
      <c r="A19" s="2">
        <v>45062</v>
      </c>
      <c r="B19" s="1">
        <v>270.25</v>
      </c>
      <c r="C19" s="1">
        <v>283.125</v>
      </c>
      <c r="D19" s="1">
        <v>268.850006</v>
      </c>
      <c r="E19" s="1">
        <v>276.149994</v>
      </c>
      <c r="F19" s="1">
        <v>272.252014</v>
      </c>
      <c r="G19" s="1">
        <v>5008610</v>
      </c>
      <c r="H19">
        <f t="shared" si="0"/>
        <v>0.0252110259376086</v>
      </c>
    </row>
    <row r="20" customHeight="1" spans="1:8">
      <c r="A20" s="2">
        <v>45063</v>
      </c>
      <c r="B20" s="1">
        <v>277.524994</v>
      </c>
      <c r="C20" s="1">
        <v>281.399994</v>
      </c>
      <c r="D20" s="1">
        <v>272.799988</v>
      </c>
      <c r="E20" s="1">
        <v>276.299988</v>
      </c>
      <c r="F20" s="1">
        <v>272.399872</v>
      </c>
      <c r="G20" s="1">
        <v>1554962</v>
      </c>
      <c r="H20">
        <f t="shared" si="0"/>
        <v>0.000542944979840894</v>
      </c>
    </row>
    <row r="21" customHeight="1" spans="1:8">
      <c r="A21" s="2">
        <v>45064</v>
      </c>
      <c r="B21" s="1">
        <v>277.549988</v>
      </c>
      <c r="C21" s="1">
        <v>279.450012</v>
      </c>
      <c r="D21" s="1">
        <v>271.524994</v>
      </c>
      <c r="E21" s="1">
        <v>273.125</v>
      </c>
      <c r="F21" s="1">
        <v>269.269714</v>
      </c>
      <c r="G21" s="1">
        <v>691204</v>
      </c>
      <c r="H21">
        <f t="shared" si="0"/>
        <v>-0.0115575728231603</v>
      </c>
    </row>
    <row r="22" customHeight="1" spans="1:8">
      <c r="A22" s="2">
        <v>45065</v>
      </c>
      <c r="B22" s="1">
        <v>273.899994</v>
      </c>
      <c r="C22" s="1">
        <v>274.899994</v>
      </c>
      <c r="D22" s="1">
        <v>269.450012</v>
      </c>
      <c r="E22" s="1">
        <v>271.075012</v>
      </c>
      <c r="F22" s="1">
        <v>267.248688</v>
      </c>
      <c r="G22" s="1">
        <v>658696</v>
      </c>
      <c r="H22">
        <f t="shared" si="0"/>
        <v>-0.00753389092276397</v>
      </c>
    </row>
    <row r="23" customHeight="1" spans="1:8">
      <c r="A23" s="2">
        <v>45068</v>
      </c>
      <c r="B23" s="1">
        <v>243</v>
      </c>
      <c r="C23" s="1">
        <v>247.5</v>
      </c>
      <c r="D23" s="1">
        <v>238.074997</v>
      </c>
      <c r="E23" s="1">
        <v>242.875</v>
      </c>
      <c r="F23" s="1">
        <v>239.446716</v>
      </c>
      <c r="G23" s="1">
        <v>3796934</v>
      </c>
      <c r="H23">
        <f t="shared" si="0"/>
        <v>-0.109848728700541</v>
      </c>
    </row>
    <row r="24" customHeight="1" spans="1:8">
      <c r="A24" s="2">
        <v>45069</v>
      </c>
      <c r="B24" s="1">
        <v>244.675003</v>
      </c>
      <c r="C24" s="1">
        <v>248</v>
      </c>
      <c r="D24" s="1">
        <v>241.524994</v>
      </c>
      <c r="E24" s="1">
        <v>243.574997</v>
      </c>
      <c r="F24" s="1">
        <v>240.136826</v>
      </c>
      <c r="G24" s="1">
        <v>1452862</v>
      </c>
      <c r="H24">
        <f t="shared" si="0"/>
        <v>0.00287795729373709</v>
      </c>
    </row>
    <row r="25" customHeight="1" spans="1:8">
      <c r="A25" s="2">
        <v>45070</v>
      </c>
      <c r="B25" s="1">
        <v>243.850006</v>
      </c>
      <c r="C25" s="1">
        <v>246.375</v>
      </c>
      <c r="D25" s="1">
        <v>242.5</v>
      </c>
      <c r="E25" s="1">
        <v>243.875</v>
      </c>
      <c r="F25" s="1">
        <v>240.432602</v>
      </c>
      <c r="G25" s="1">
        <v>517860</v>
      </c>
      <c r="H25">
        <f t="shared" si="0"/>
        <v>0.00123093988137323</v>
      </c>
    </row>
    <row r="26" customHeight="1" spans="1:8">
      <c r="A26" s="2">
        <v>45071</v>
      </c>
      <c r="B26" s="1">
        <v>244.274994</v>
      </c>
      <c r="C26" s="1">
        <v>245.25</v>
      </c>
      <c r="D26" s="1">
        <v>234.475006</v>
      </c>
      <c r="E26" s="1">
        <v>236.475006</v>
      </c>
      <c r="F26" s="1">
        <v>233.137054</v>
      </c>
      <c r="G26" s="1">
        <v>1112324</v>
      </c>
      <c r="H26">
        <f t="shared" si="0"/>
        <v>-0.0308133138790997</v>
      </c>
    </row>
    <row r="27" customHeight="1" spans="1:8">
      <c r="A27" s="2">
        <v>45072</v>
      </c>
      <c r="B27" s="1">
        <v>237.399994</v>
      </c>
      <c r="C27" s="1">
        <v>241</v>
      </c>
      <c r="D27" s="1">
        <v>235</v>
      </c>
      <c r="E27" s="1">
        <v>239.600006</v>
      </c>
      <c r="F27" s="1">
        <v>236.217941</v>
      </c>
      <c r="G27" s="1">
        <v>1051480</v>
      </c>
      <c r="H27">
        <f t="shared" si="0"/>
        <v>0.0131283624673644</v>
      </c>
    </row>
    <row r="28" customHeight="1" spans="1:8">
      <c r="A28" s="2">
        <v>45075</v>
      </c>
      <c r="B28" s="1">
        <v>240.850006</v>
      </c>
      <c r="C28" s="1">
        <v>244.5</v>
      </c>
      <c r="D28" s="1">
        <v>239.600006</v>
      </c>
      <c r="E28" s="1">
        <v>243.475006</v>
      </c>
      <c r="F28" s="1">
        <v>240.038254</v>
      </c>
      <c r="G28" s="1">
        <v>783996</v>
      </c>
      <c r="H28">
        <f t="shared" si="0"/>
        <v>0.0160434446122094</v>
      </c>
    </row>
    <row r="29" customHeight="1" spans="1:8">
      <c r="A29" s="2">
        <v>45076</v>
      </c>
      <c r="B29" s="1">
        <v>244.550003</v>
      </c>
      <c r="C29" s="1">
        <v>248.399994</v>
      </c>
      <c r="D29" s="1">
        <v>242.074997</v>
      </c>
      <c r="E29" s="1">
        <v>247.399994</v>
      </c>
      <c r="F29" s="1">
        <v>243.907837</v>
      </c>
      <c r="G29" s="1">
        <v>1026920</v>
      </c>
      <c r="H29">
        <f t="shared" si="0"/>
        <v>0.0159921344198165</v>
      </c>
    </row>
    <row r="30" customHeight="1" spans="1:8">
      <c r="A30" s="2">
        <v>45077</v>
      </c>
      <c r="B30" s="1">
        <v>248.5</v>
      </c>
      <c r="C30" s="1">
        <v>251</v>
      </c>
      <c r="D30" s="1">
        <v>244.225006</v>
      </c>
      <c r="E30" s="1">
        <v>248.199997</v>
      </c>
      <c r="F30" s="1">
        <v>244.696548</v>
      </c>
      <c r="G30" s="1">
        <v>1126798</v>
      </c>
      <c r="H30">
        <f t="shared" si="0"/>
        <v>0.00322842655226646</v>
      </c>
    </row>
    <row r="31" customHeight="1" spans="1:8">
      <c r="A31" s="2">
        <v>45078</v>
      </c>
      <c r="B31" s="1">
        <v>248.350006</v>
      </c>
      <c r="C31" s="1">
        <v>252.175003</v>
      </c>
      <c r="D31" s="1">
        <v>245.125</v>
      </c>
      <c r="E31" s="1">
        <v>249.399994</v>
      </c>
      <c r="F31" s="1">
        <v>245.879593</v>
      </c>
      <c r="G31" s="1">
        <v>1030908</v>
      </c>
      <c r="H31">
        <f t="shared" si="0"/>
        <v>0.00482309347920206</v>
      </c>
    </row>
    <row r="32" customHeight="1" spans="1:8">
      <c r="A32" s="2">
        <v>45079</v>
      </c>
      <c r="B32" s="1">
        <v>250.324997</v>
      </c>
      <c r="C32" s="1">
        <v>254</v>
      </c>
      <c r="D32" s="1">
        <v>247</v>
      </c>
      <c r="E32" s="1">
        <v>250.649994</v>
      </c>
      <c r="F32" s="1">
        <v>247.111954</v>
      </c>
      <c r="G32" s="1">
        <v>1475840</v>
      </c>
      <c r="H32">
        <f t="shared" si="0"/>
        <v>0.00499953224121833</v>
      </c>
    </row>
    <row r="33" customHeight="1" spans="1:8">
      <c r="A33" s="2">
        <v>45082</v>
      </c>
      <c r="B33" s="1">
        <v>251.925003</v>
      </c>
      <c r="C33" s="1">
        <v>287.5</v>
      </c>
      <c r="D33" s="1">
        <v>248.600006</v>
      </c>
      <c r="E33" s="1">
        <v>279.450012</v>
      </c>
      <c r="F33" s="1">
        <v>275.505463</v>
      </c>
      <c r="G33" s="1">
        <v>22967730</v>
      </c>
      <c r="H33">
        <f t="shared" si="0"/>
        <v>0.108765968797799</v>
      </c>
    </row>
    <row r="34" customHeight="1" spans="1:8">
      <c r="A34" s="2">
        <v>45083</v>
      </c>
      <c r="B34" s="1">
        <v>280.5</v>
      </c>
      <c r="C34" s="1">
        <v>291.325012</v>
      </c>
      <c r="D34" s="1">
        <v>277.075012</v>
      </c>
      <c r="E34" s="1">
        <v>286.174988</v>
      </c>
      <c r="F34" s="1">
        <v>282.135498</v>
      </c>
      <c r="G34" s="1">
        <v>12305404</v>
      </c>
      <c r="H34">
        <f t="shared" si="0"/>
        <v>0.0237799871043076</v>
      </c>
    </row>
    <row r="35" customHeight="1" spans="1:8">
      <c r="A35" s="2">
        <v>45084</v>
      </c>
      <c r="B35" s="1">
        <v>286</v>
      </c>
      <c r="C35" s="1">
        <v>287</v>
      </c>
      <c r="D35" s="1">
        <v>275.125</v>
      </c>
      <c r="E35" s="1">
        <v>276.799988</v>
      </c>
      <c r="F35" s="1">
        <v>272.892853</v>
      </c>
      <c r="G35" s="1">
        <v>3949510</v>
      </c>
      <c r="H35">
        <f t="shared" si="0"/>
        <v>-0.0333082066106622</v>
      </c>
    </row>
    <row r="36" customHeight="1" spans="1:8">
      <c r="A36" s="2">
        <v>45085</v>
      </c>
      <c r="B36" s="1">
        <v>278.299988</v>
      </c>
      <c r="C36" s="1">
        <v>282.200012</v>
      </c>
      <c r="D36" s="1">
        <v>269.075012</v>
      </c>
      <c r="E36" s="1">
        <v>271.625</v>
      </c>
      <c r="F36" s="1">
        <v>267.790894</v>
      </c>
      <c r="G36" s="1">
        <v>1956082</v>
      </c>
      <c r="H36">
        <f t="shared" si="0"/>
        <v>-0.0188728085994502</v>
      </c>
    </row>
    <row r="37" customHeight="1" spans="1:8">
      <c r="A37" s="2">
        <v>45086</v>
      </c>
      <c r="B37" s="1">
        <v>272.700012</v>
      </c>
      <c r="C37" s="1">
        <v>277.375</v>
      </c>
      <c r="D37" s="1">
        <v>266.774994</v>
      </c>
      <c r="E37" s="1">
        <v>269.875</v>
      </c>
      <c r="F37" s="1">
        <v>266.065613</v>
      </c>
      <c r="G37" s="1">
        <v>2222684</v>
      </c>
      <c r="H37">
        <f t="shared" si="0"/>
        <v>-0.00646348591333191</v>
      </c>
    </row>
    <row r="38" customHeight="1" spans="1:8">
      <c r="A38" s="2">
        <v>45089</v>
      </c>
      <c r="B38" s="1">
        <v>280</v>
      </c>
      <c r="C38" s="1">
        <v>287</v>
      </c>
      <c r="D38" s="1">
        <v>276.049988</v>
      </c>
      <c r="E38" s="1">
        <v>279</v>
      </c>
      <c r="F38" s="1">
        <v>275.061768</v>
      </c>
      <c r="G38" s="1">
        <v>7616366</v>
      </c>
      <c r="H38">
        <f t="shared" si="0"/>
        <v>0.033252739576087</v>
      </c>
    </row>
    <row r="39" customHeight="1" spans="1:8">
      <c r="A39" s="2">
        <v>45090</v>
      </c>
      <c r="B39" s="1">
        <v>277.625</v>
      </c>
      <c r="C39" s="1">
        <v>281.950012</v>
      </c>
      <c r="D39" s="1">
        <v>273.850006</v>
      </c>
      <c r="E39" s="1">
        <v>275.75</v>
      </c>
      <c r="F39" s="1">
        <v>271.857666</v>
      </c>
      <c r="G39" s="1">
        <v>2605916</v>
      </c>
      <c r="H39">
        <f t="shared" si="0"/>
        <v>-0.0117170407854185</v>
      </c>
    </row>
    <row r="40" customHeight="1" spans="1:8">
      <c r="A40" s="2">
        <v>45091</v>
      </c>
      <c r="B40" s="1">
        <v>277</v>
      </c>
      <c r="C40" s="1">
        <v>278</v>
      </c>
      <c r="D40" s="1">
        <v>272.5</v>
      </c>
      <c r="E40" s="1">
        <v>274.450012</v>
      </c>
      <c r="F40" s="1">
        <v>270.576019</v>
      </c>
      <c r="G40" s="1">
        <v>1033598</v>
      </c>
      <c r="H40">
        <f t="shared" si="0"/>
        <v>-0.00472555234109707</v>
      </c>
    </row>
    <row r="41" customHeight="1" spans="1:8">
      <c r="A41" s="2">
        <v>45092</v>
      </c>
      <c r="B41" s="1">
        <v>273.5</v>
      </c>
      <c r="C41" s="1">
        <v>283.5</v>
      </c>
      <c r="D41" s="1">
        <v>273.049988</v>
      </c>
      <c r="E41" s="1">
        <v>278.600006</v>
      </c>
      <c r="F41" s="1">
        <v>274.66745</v>
      </c>
      <c r="G41" s="1">
        <v>3425280</v>
      </c>
      <c r="H41">
        <f t="shared" si="0"/>
        <v>0.0150080029511498</v>
      </c>
    </row>
    <row r="42" customHeight="1" spans="1:8">
      <c r="A42" s="2">
        <v>45093</v>
      </c>
      <c r="B42" s="1">
        <v>279</v>
      </c>
      <c r="C42" s="1">
        <v>297.200012</v>
      </c>
      <c r="D42" s="1">
        <v>279</v>
      </c>
      <c r="E42" s="1">
        <v>289.575012</v>
      </c>
      <c r="F42" s="1">
        <v>285.487518</v>
      </c>
      <c r="G42" s="1">
        <v>15536864</v>
      </c>
      <c r="H42">
        <f t="shared" si="0"/>
        <v>0.0386372151714419</v>
      </c>
    </row>
    <row r="43" customHeight="1" spans="1:8">
      <c r="A43" s="2">
        <v>45096</v>
      </c>
      <c r="B43" s="1">
        <v>292</v>
      </c>
      <c r="C43" s="1">
        <v>303.475006</v>
      </c>
      <c r="D43" s="1">
        <v>291</v>
      </c>
      <c r="E43" s="1">
        <v>296.350006</v>
      </c>
      <c r="F43" s="1">
        <v>292.166901</v>
      </c>
      <c r="G43" s="1">
        <v>8358302</v>
      </c>
      <c r="H43">
        <f t="shared" si="0"/>
        <v>0.0231269093959955</v>
      </c>
    </row>
    <row r="44" customHeight="1" spans="1:8">
      <c r="A44" s="2">
        <v>45097</v>
      </c>
      <c r="B44" s="1">
        <v>297.024994</v>
      </c>
      <c r="C44" s="1">
        <v>299.450012</v>
      </c>
      <c r="D44" s="1">
        <v>291.799988</v>
      </c>
      <c r="E44" s="1">
        <v>297.825012</v>
      </c>
      <c r="F44" s="1">
        <v>293.621063</v>
      </c>
      <c r="G44" s="1">
        <v>5197872</v>
      </c>
      <c r="H44">
        <f t="shared" si="0"/>
        <v>0.00496481688387159</v>
      </c>
    </row>
    <row r="45" customHeight="1" spans="1:8">
      <c r="A45" s="2">
        <v>45098</v>
      </c>
      <c r="B45" s="1">
        <v>300</v>
      </c>
      <c r="C45" s="1">
        <v>304.700012</v>
      </c>
      <c r="D45" s="1">
        <v>292</v>
      </c>
      <c r="E45" s="1">
        <v>293.350006</v>
      </c>
      <c r="F45" s="1">
        <v>289.209229</v>
      </c>
      <c r="G45" s="1">
        <v>5054052</v>
      </c>
      <c r="H45">
        <f t="shared" si="0"/>
        <v>-0.0151396326834171</v>
      </c>
    </row>
    <row r="46" customHeight="1" spans="1:8">
      <c r="A46" s="2">
        <v>45099</v>
      </c>
      <c r="B46" s="1">
        <v>294.649994</v>
      </c>
      <c r="C46" s="1">
        <v>297.5</v>
      </c>
      <c r="D46" s="1">
        <v>286.524994</v>
      </c>
      <c r="E46" s="1">
        <v>292.299988</v>
      </c>
      <c r="F46" s="1">
        <v>288.174042</v>
      </c>
      <c r="G46" s="1">
        <v>2326662</v>
      </c>
      <c r="H46">
        <f t="shared" si="0"/>
        <v>-0.00358579183425733</v>
      </c>
    </row>
    <row r="47" customHeight="1" spans="1:8">
      <c r="A47" s="2">
        <v>45100</v>
      </c>
      <c r="B47" s="1">
        <v>293.174988</v>
      </c>
      <c r="C47" s="1">
        <v>293.475006</v>
      </c>
      <c r="D47" s="1">
        <v>283.225006</v>
      </c>
      <c r="E47" s="1">
        <v>286.049988</v>
      </c>
      <c r="F47" s="1">
        <v>282.012268</v>
      </c>
      <c r="G47" s="1">
        <v>1560218</v>
      </c>
      <c r="H47">
        <f t="shared" si="0"/>
        <v>-0.0216140365747163</v>
      </c>
    </row>
    <row r="48" customHeight="1" spans="1:8">
      <c r="A48" s="2">
        <v>45103</v>
      </c>
      <c r="B48" s="1">
        <v>286.5</v>
      </c>
      <c r="C48" s="1">
        <v>295.850006</v>
      </c>
      <c r="D48" s="1">
        <v>285.049988</v>
      </c>
      <c r="E48" s="1">
        <v>293.125</v>
      </c>
      <c r="F48" s="1">
        <v>288.987427</v>
      </c>
      <c r="G48" s="1">
        <v>2898794</v>
      </c>
      <c r="H48">
        <f t="shared" si="0"/>
        <v>0.0244326084377814</v>
      </c>
    </row>
    <row r="49" customHeight="1" spans="1:8">
      <c r="A49" s="2">
        <v>45104</v>
      </c>
      <c r="B49" s="1">
        <v>294.649994</v>
      </c>
      <c r="C49" s="1">
        <v>295.700012</v>
      </c>
      <c r="D49" s="1">
        <v>289.049988</v>
      </c>
      <c r="E49" s="1">
        <v>289.899994</v>
      </c>
      <c r="F49" s="1">
        <v>285.807953</v>
      </c>
      <c r="G49" s="1">
        <v>1018918</v>
      </c>
      <c r="H49">
        <f t="shared" si="0"/>
        <v>-0.0110630897152891</v>
      </c>
    </row>
    <row r="50" customHeight="1" spans="1:8">
      <c r="A50" s="2">
        <v>45105</v>
      </c>
      <c r="B50" s="1">
        <v>291.125</v>
      </c>
      <c r="C50" s="1">
        <v>292.25</v>
      </c>
      <c r="D50" s="1">
        <v>280</v>
      </c>
      <c r="E50" s="1">
        <v>281.799988</v>
      </c>
      <c r="F50" s="1">
        <v>277.822235</v>
      </c>
      <c r="G50" s="1">
        <v>2172354</v>
      </c>
      <c r="H50">
        <f t="shared" si="0"/>
        <v>-0.0283386255463755</v>
      </c>
    </row>
    <row r="51" customHeight="1" spans="1:8">
      <c r="A51" s="2">
        <v>45107</v>
      </c>
      <c r="B51" s="1">
        <v>283.200012</v>
      </c>
      <c r="C51" s="1">
        <v>285.725006</v>
      </c>
      <c r="D51" s="1">
        <v>281.25</v>
      </c>
      <c r="E51" s="1">
        <v>282.899994</v>
      </c>
      <c r="F51" s="1">
        <v>278.906738</v>
      </c>
      <c r="G51" s="1">
        <v>1313062</v>
      </c>
      <c r="H51">
        <f t="shared" si="0"/>
        <v>0.00389598682438135</v>
      </c>
    </row>
    <row r="52" customHeight="1" spans="1:8">
      <c r="A52" s="2">
        <v>45110</v>
      </c>
      <c r="B52" s="1">
        <v>284.325012</v>
      </c>
      <c r="C52" s="1">
        <v>290.450012</v>
      </c>
      <c r="D52" s="1">
        <v>282.75</v>
      </c>
      <c r="E52" s="1">
        <v>283.575012</v>
      </c>
      <c r="F52" s="1">
        <v>279.572235</v>
      </c>
      <c r="G52" s="1">
        <v>1505496</v>
      </c>
      <c r="H52">
        <f t="shared" si="0"/>
        <v>0.00238324931526124</v>
      </c>
    </row>
    <row r="53" customHeight="1" spans="1:8">
      <c r="A53" s="2">
        <v>45111</v>
      </c>
      <c r="B53" s="1">
        <v>284.075012</v>
      </c>
      <c r="C53" s="1">
        <v>284.899994</v>
      </c>
      <c r="D53" s="1">
        <v>277.899994</v>
      </c>
      <c r="E53" s="1">
        <v>279.799988</v>
      </c>
      <c r="F53" s="1">
        <v>275.850464</v>
      </c>
      <c r="G53" s="1">
        <v>1111512</v>
      </c>
      <c r="H53">
        <f t="shared" si="0"/>
        <v>-0.0134017810631048</v>
      </c>
    </row>
    <row r="54" customHeight="1" spans="1:8">
      <c r="A54" s="2">
        <v>45112</v>
      </c>
      <c r="B54" s="1">
        <v>280.524994</v>
      </c>
      <c r="C54" s="1">
        <v>283.799988</v>
      </c>
      <c r="D54" s="1">
        <v>278.049988</v>
      </c>
      <c r="E54" s="1">
        <v>281</v>
      </c>
      <c r="F54" s="1">
        <v>277.033569</v>
      </c>
      <c r="G54" s="1">
        <v>881654</v>
      </c>
      <c r="H54">
        <f t="shared" si="0"/>
        <v>0.0042797647797152</v>
      </c>
    </row>
    <row r="55" customHeight="1" spans="1:8">
      <c r="A55" s="2">
        <v>45113</v>
      </c>
      <c r="B55" s="1">
        <v>282</v>
      </c>
      <c r="C55" s="1">
        <v>291</v>
      </c>
      <c r="D55" s="1">
        <v>280.325012</v>
      </c>
      <c r="E55" s="1">
        <v>288.424988</v>
      </c>
      <c r="F55" s="1">
        <v>284.353729</v>
      </c>
      <c r="G55" s="1">
        <v>2040902</v>
      </c>
      <c r="H55">
        <f t="shared" si="0"/>
        <v>0.0260803012164108</v>
      </c>
    </row>
    <row r="56" customHeight="1" spans="1:8">
      <c r="A56" s="2">
        <v>45114</v>
      </c>
      <c r="B56" s="1">
        <v>290.024994</v>
      </c>
      <c r="C56" s="1">
        <v>294.975006</v>
      </c>
      <c r="D56" s="1">
        <v>287.024994</v>
      </c>
      <c r="E56" s="1">
        <v>289.799988</v>
      </c>
      <c r="F56" s="1">
        <v>285.709351</v>
      </c>
      <c r="G56" s="1">
        <v>2729198</v>
      </c>
      <c r="H56">
        <f t="shared" si="0"/>
        <v>0.00475605105087304</v>
      </c>
    </row>
    <row r="57" customHeight="1" spans="1:8">
      <c r="A57" s="2">
        <v>45117</v>
      </c>
      <c r="B57" s="1">
        <v>289.75</v>
      </c>
      <c r="C57" s="1">
        <v>294.399994</v>
      </c>
      <c r="D57" s="1">
        <v>285.299988</v>
      </c>
      <c r="E57" s="1">
        <v>291.299988</v>
      </c>
      <c r="F57" s="1">
        <v>287.188171</v>
      </c>
      <c r="G57" s="1">
        <v>3001032</v>
      </c>
      <c r="H57">
        <f t="shared" si="0"/>
        <v>0.0051626101623277</v>
      </c>
    </row>
    <row r="58" customHeight="1" spans="1:8">
      <c r="A58" s="2">
        <v>45118</v>
      </c>
      <c r="B58" s="1">
        <v>292.5</v>
      </c>
      <c r="C58" s="1">
        <v>336.049988</v>
      </c>
      <c r="D58" s="1">
        <v>292</v>
      </c>
      <c r="E58" s="1">
        <v>323.649994</v>
      </c>
      <c r="F58" s="1">
        <v>319.081512</v>
      </c>
      <c r="G58" s="1">
        <v>39916094</v>
      </c>
      <c r="H58">
        <f t="shared" si="0"/>
        <v>0.105308944655301</v>
      </c>
    </row>
    <row r="59" customHeight="1" spans="1:8">
      <c r="A59" s="2">
        <v>45119</v>
      </c>
      <c r="B59" s="1">
        <v>323.649994</v>
      </c>
      <c r="C59" s="1">
        <v>331.350006</v>
      </c>
      <c r="D59" s="1">
        <v>316.875</v>
      </c>
      <c r="E59" s="1">
        <v>321.700012</v>
      </c>
      <c r="F59" s="1">
        <v>317.159088</v>
      </c>
      <c r="G59" s="1">
        <v>16547614</v>
      </c>
      <c r="H59">
        <f t="shared" si="0"/>
        <v>-0.00604309077542245</v>
      </c>
    </row>
    <row r="60" customHeight="1" spans="1:8">
      <c r="A60" s="2">
        <v>45120</v>
      </c>
      <c r="B60" s="1">
        <v>321.600006</v>
      </c>
      <c r="C60" s="1">
        <v>329.475006</v>
      </c>
      <c r="D60" s="1">
        <v>316.625</v>
      </c>
      <c r="E60" s="1">
        <v>318.649994</v>
      </c>
      <c r="F60" s="1">
        <v>314.1521</v>
      </c>
      <c r="G60" s="1">
        <v>7034650</v>
      </c>
      <c r="H60">
        <f t="shared" si="0"/>
        <v>-0.00952623934844927</v>
      </c>
    </row>
    <row r="61" customHeight="1" spans="1:8">
      <c r="A61" s="2">
        <v>45121</v>
      </c>
      <c r="B61" s="1">
        <v>320.174988</v>
      </c>
      <c r="C61" s="1">
        <v>321.950012</v>
      </c>
      <c r="D61" s="1">
        <v>313.274994</v>
      </c>
      <c r="E61" s="1">
        <v>314.850006</v>
      </c>
      <c r="F61" s="1">
        <v>310.405762</v>
      </c>
      <c r="G61" s="1">
        <v>2486466</v>
      </c>
      <c r="H61">
        <f t="shared" si="0"/>
        <v>-0.0119969122502719</v>
      </c>
    </row>
    <row r="62" customHeight="1" spans="1:8">
      <c r="A62" s="2">
        <v>45124</v>
      </c>
      <c r="B62" s="1">
        <v>315.875</v>
      </c>
      <c r="C62" s="1">
        <v>342.200012</v>
      </c>
      <c r="D62" s="1">
        <v>314.850006</v>
      </c>
      <c r="E62" s="1">
        <v>329.674988</v>
      </c>
      <c r="F62" s="1">
        <v>325.021515</v>
      </c>
      <c r="G62" s="1">
        <v>18481252</v>
      </c>
      <c r="H62">
        <f t="shared" si="0"/>
        <v>0.0460110288575137</v>
      </c>
    </row>
    <row r="63" customHeight="1" spans="1:8">
      <c r="A63" s="2">
        <v>45125</v>
      </c>
      <c r="B63" s="1">
        <v>331.75</v>
      </c>
      <c r="C63" s="1">
        <v>339.950012</v>
      </c>
      <c r="D63" s="1">
        <v>324.325012</v>
      </c>
      <c r="E63" s="1">
        <v>330.25</v>
      </c>
      <c r="F63" s="1">
        <v>325.588379</v>
      </c>
      <c r="G63" s="1">
        <v>5681766</v>
      </c>
      <c r="H63">
        <f t="shared" si="0"/>
        <v>0.00174256232088973</v>
      </c>
    </row>
    <row r="64" customHeight="1" spans="1:8">
      <c r="A64" s="2">
        <v>45126</v>
      </c>
      <c r="B64" s="1">
        <v>331.549988</v>
      </c>
      <c r="C64" s="1">
        <v>333.549988</v>
      </c>
      <c r="D64" s="1">
        <v>325.524994</v>
      </c>
      <c r="E64" s="1">
        <v>327.825012</v>
      </c>
      <c r="F64" s="1">
        <v>323.197601</v>
      </c>
      <c r="G64" s="1">
        <v>1927264</v>
      </c>
      <c r="H64">
        <f t="shared" si="0"/>
        <v>-0.00737003848862659</v>
      </c>
    </row>
    <row r="65" customHeight="1" spans="1:8">
      <c r="A65" s="2">
        <v>45127</v>
      </c>
      <c r="B65" s="1">
        <v>327</v>
      </c>
      <c r="C65" s="1">
        <v>343.799988</v>
      </c>
      <c r="D65" s="1">
        <v>326.600006</v>
      </c>
      <c r="E65" s="1">
        <v>333.524994</v>
      </c>
      <c r="F65" s="1">
        <v>328.817139</v>
      </c>
      <c r="G65" s="1">
        <v>10998332</v>
      </c>
      <c r="H65">
        <f t="shared" si="0"/>
        <v>0.017237883765048</v>
      </c>
    </row>
    <row r="66" customHeight="1" spans="1:8">
      <c r="A66" s="2">
        <v>45128</v>
      </c>
      <c r="B66" s="1">
        <v>333.299988</v>
      </c>
      <c r="C66" s="1">
        <v>339.274994</v>
      </c>
      <c r="D66" s="1">
        <v>328.149994</v>
      </c>
      <c r="E66" s="1">
        <v>333.600006</v>
      </c>
      <c r="F66" s="1">
        <v>328.891113</v>
      </c>
      <c r="G66" s="1">
        <v>3219126</v>
      </c>
      <c r="H66">
        <f t="shared" si="0"/>
        <v>0.0002249447230958</v>
      </c>
    </row>
    <row r="67" customHeight="1" spans="1:8">
      <c r="A67" s="2">
        <v>45131</v>
      </c>
      <c r="B67" s="1">
        <v>334.25</v>
      </c>
      <c r="C67" s="1">
        <v>343.5</v>
      </c>
      <c r="D67" s="1">
        <v>331.924988</v>
      </c>
      <c r="E67" s="1">
        <v>340.350006</v>
      </c>
      <c r="F67" s="1">
        <v>335.545807</v>
      </c>
      <c r="G67" s="1">
        <v>3797426</v>
      </c>
      <c r="H67">
        <f t="shared" ref="H67:H130" si="1">LN(F67/F66)</f>
        <v>0.0200317481649029</v>
      </c>
    </row>
    <row r="68" customHeight="1" spans="1:8">
      <c r="A68" s="2">
        <v>45132</v>
      </c>
      <c r="B68" s="1">
        <v>342.25</v>
      </c>
      <c r="C68" s="1">
        <v>358.5</v>
      </c>
      <c r="D68" s="1">
        <v>341.049988</v>
      </c>
      <c r="E68" s="1">
        <v>344.049988</v>
      </c>
      <c r="F68" s="1">
        <v>339.193573</v>
      </c>
      <c r="G68" s="1">
        <v>13925594</v>
      </c>
      <c r="H68">
        <f t="shared" si="1"/>
        <v>0.0108124755907328</v>
      </c>
    </row>
    <row r="69" customHeight="1" spans="1:8">
      <c r="A69" s="2">
        <v>45133</v>
      </c>
      <c r="B69" s="1">
        <v>345.424988</v>
      </c>
      <c r="C69" s="1">
        <v>349.625</v>
      </c>
      <c r="D69" s="1">
        <v>338.049988</v>
      </c>
      <c r="E69" s="1">
        <v>340.549988</v>
      </c>
      <c r="F69" s="1">
        <v>335.74295</v>
      </c>
      <c r="G69" s="1">
        <v>3655818</v>
      </c>
      <c r="H69">
        <f t="shared" si="1"/>
        <v>-0.0102251187979609</v>
      </c>
    </row>
    <row r="70" customHeight="1" spans="1:8">
      <c r="A70" s="2">
        <v>45134</v>
      </c>
      <c r="B70" s="1">
        <v>342.049988</v>
      </c>
      <c r="C70" s="1">
        <v>344.450012</v>
      </c>
      <c r="D70" s="1">
        <v>333</v>
      </c>
      <c r="E70" s="1">
        <v>335.475006</v>
      </c>
      <c r="F70" s="1">
        <v>330.739624</v>
      </c>
      <c r="G70" s="1">
        <v>2381880</v>
      </c>
      <c r="H70">
        <f t="shared" si="1"/>
        <v>-0.015014406039943</v>
      </c>
    </row>
    <row r="71" customHeight="1" spans="1:8">
      <c r="A71" s="2">
        <v>45135</v>
      </c>
      <c r="B71" s="1">
        <v>336.549988</v>
      </c>
      <c r="C71" s="1">
        <v>342.149994</v>
      </c>
      <c r="D71" s="1">
        <v>335.5</v>
      </c>
      <c r="E71" s="1">
        <v>340.524994</v>
      </c>
      <c r="F71" s="1">
        <v>335.718353</v>
      </c>
      <c r="G71" s="1">
        <v>2175988</v>
      </c>
      <c r="H71">
        <f t="shared" si="1"/>
        <v>0.0149411419518976</v>
      </c>
    </row>
    <row r="72" customHeight="1" spans="1:8">
      <c r="A72" s="2">
        <v>45138</v>
      </c>
      <c r="B72" s="1">
        <v>341.049988</v>
      </c>
      <c r="C72" s="1">
        <v>341.625</v>
      </c>
      <c r="D72" s="1">
        <v>333.149994</v>
      </c>
      <c r="E72" s="1">
        <v>334.524994</v>
      </c>
      <c r="F72" s="1">
        <v>329.80304</v>
      </c>
      <c r="G72" s="1">
        <v>1697576</v>
      </c>
      <c r="H72">
        <f t="shared" si="1"/>
        <v>-0.0177769455379329</v>
      </c>
    </row>
    <row r="73" customHeight="1" spans="1:8">
      <c r="A73" s="2">
        <v>45139</v>
      </c>
      <c r="B73" s="1">
        <v>337.5</v>
      </c>
      <c r="C73" s="1">
        <v>349.200012</v>
      </c>
      <c r="D73" s="1">
        <v>333.600006</v>
      </c>
      <c r="E73" s="1">
        <v>335.100006</v>
      </c>
      <c r="F73" s="1">
        <v>330.369934</v>
      </c>
      <c r="G73" s="1">
        <v>5383356</v>
      </c>
      <c r="H73">
        <f t="shared" si="1"/>
        <v>0.0017174109261183</v>
      </c>
    </row>
    <row r="74" customHeight="1" spans="1:8">
      <c r="A74" s="2">
        <v>45140</v>
      </c>
      <c r="B74" s="1">
        <v>332.5</v>
      </c>
      <c r="C74" s="1">
        <v>337.899994</v>
      </c>
      <c r="D74" s="1">
        <v>324.024994</v>
      </c>
      <c r="E74" s="1">
        <v>332.899994</v>
      </c>
      <c r="F74" s="1">
        <v>328.200958</v>
      </c>
      <c r="G74" s="1">
        <v>3274128</v>
      </c>
      <c r="H74">
        <f t="shared" si="1"/>
        <v>-0.0065869411132467</v>
      </c>
    </row>
    <row r="75" customHeight="1" spans="1:8">
      <c r="A75" s="2">
        <v>45141</v>
      </c>
      <c r="B75" s="1">
        <v>332.899994</v>
      </c>
      <c r="C75" s="1">
        <v>336.5</v>
      </c>
      <c r="D75" s="1">
        <v>328.5</v>
      </c>
      <c r="E75" s="1">
        <v>333.100006</v>
      </c>
      <c r="F75" s="1">
        <v>328.398163</v>
      </c>
      <c r="G75" s="1">
        <v>1780454</v>
      </c>
      <c r="H75">
        <f t="shared" si="1"/>
        <v>0.000600686170975606</v>
      </c>
    </row>
    <row r="76" customHeight="1" spans="1:8">
      <c r="A76" s="2">
        <v>45142</v>
      </c>
      <c r="B76" s="1">
        <v>334.774994</v>
      </c>
      <c r="C76" s="1">
        <v>337.649994</v>
      </c>
      <c r="D76" s="1">
        <v>331.75</v>
      </c>
      <c r="E76" s="1">
        <v>335.325012</v>
      </c>
      <c r="F76" s="1">
        <v>330.591736</v>
      </c>
      <c r="G76" s="1">
        <v>1287334</v>
      </c>
      <c r="H76">
        <f t="shared" si="1"/>
        <v>0.00665740432473308</v>
      </c>
    </row>
    <row r="77" customHeight="1" spans="1:8">
      <c r="A77" s="2">
        <v>45145</v>
      </c>
      <c r="B77" s="1">
        <v>336.975006</v>
      </c>
      <c r="C77" s="1">
        <v>338.5</v>
      </c>
      <c r="D77" s="1">
        <v>328.299988</v>
      </c>
      <c r="E77" s="1">
        <v>330.399994</v>
      </c>
      <c r="F77" s="1">
        <v>325.736237</v>
      </c>
      <c r="G77" s="1">
        <v>1254998</v>
      </c>
      <c r="H77">
        <f t="shared" si="1"/>
        <v>-0.0147962231787726</v>
      </c>
    </row>
    <row r="78" customHeight="1" spans="1:8">
      <c r="A78" s="2">
        <v>45146</v>
      </c>
      <c r="B78" s="1">
        <v>329.875</v>
      </c>
      <c r="C78" s="1">
        <v>334.399994</v>
      </c>
      <c r="D78" s="1">
        <v>328.924988</v>
      </c>
      <c r="E78" s="1">
        <v>333.024994</v>
      </c>
      <c r="F78" s="1">
        <v>328.324188</v>
      </c>
      <c r="G78" s="1">
        <v>1243548</v>
      </c>
      <c r="H78">
        <f t="shared" si="1"/>
        <v>0.007913533388423</v>
      </c>
    </row>
    <row r="79" customHeight="1" spans="1:8">
      <c r="A79" s="2">
        <v>45147</v>
      </c>
      <c r="B79" s="1">
        <v>333.75</v>
      </c>
      <c r="C79" s="1">
        <v>333.950012</v>
      </c>
      <c r="D79" s="1">
        <v>328.375</v>
      </c>
      <c r="E79" s="1">
        <v>329.75</v>
      </c>
      <c r="F79" s="1">
        <v>325.095428</v>
      </c>
      <c r="G79" s="1">
        <v>1161702</v>
      </c>
      <c r="H79">
        <f t="shared" si="1"/>
        <v>-0.00988273446309684</v>
      </c>
    </row>
    <row r="80" customHeight="1" spans="1:8">
      <c r="A80" s="2">
        <v>45148</v>
      </c>
      <c r="B80" s="1">
        <v>329.274994</v>
      </c>
      <c r="C80" s="1">
        <v>330.875</v>
      </c>
      <c r="D80" s="1">
        <v>326.5</v>
      </c>
      <c r="E80" s="1">
        <v>329.450012</v>
      </c>
      <c r="F80" s="1">
        <v>324.799683</v>
      </c>
      <c r="G80" s="1">
        <v>875778</v>
      </c>
      <c r="H80">
        <f t="shared" si="1"/>
        <v>-0.000910131544026286</v>
      </c>
    </row>
    <row r="81" customHeight="1" spans="1:8">
      <c r="A81" s="2">
        <v>45149</v>
      </c>
      <c r="B81" s="1">
        <v>330.149994</v>
      </c>
      <c r="C81" s="1">
        <v>337.975006</v>
      </c>
      <c r="D81" s="1">
        <v>316.100006</v>
      </c>
      <c r="E81" s="1">
        <v>322.924988</v>
      </c>
      <c r="F81" s="1">
        <v>318.36676</v>
      </c>
      <c r="G81" s="1">
        <v>5376004</v>
      </c>
      <c r="H81">
        <f t="shared" si="1"/>
        <v>-0.0200045807662662</v>
      </c>
    </row>
    <row r="82" customHeight="1" spans="1:8">
      <c r="A82" s="2">
        <v>45152</v>
      </c>
      <c r="B82" s="1">
        <v>325</v>
      </c>
      <c r="C82" s="1">
        <v>347.600006</v>
      </c>
      <c r="D82" s="1">
        <v>322.700012</v>
      </c>
      <c r="E82" s="1">
        <v>343.950012</v>
      </c>
      <c r="F82" s="1">
        <v>339.095001</v>
      </c>
      <c r="G82" s="1">
        <v>14725632</v>
      </c>
      <c r="H82">
        <f t="shared" si="1"/>
        <v>0.0630762555233479</v>
      </c>
    </row>
    <row r="83" customHeight="1" spans="1:8">
      <c r="A83" s="2">
        <v>45154</v>
      </c>
      <c r="B83" s="1">
        <v>345</v>
      </c>
      <c r="C83" s="1">
        <v>411</v>
      </c>
      <c r="D83" s="1">
        <v>342.700012</v>
      </c>
      <c r="E83" s="1">
        <v>403.924988</v>
      </c>
      <c r="F83" s="1">
        <v>398.223419</v>
      </c>
      <c r="G83" s="1">
        <v>46033908</v>
      </c>
      <c r="H83">
        <f t="shared" si="1"/>
        <v>0.160732894996518</v>
      </c>
    </row>
    <row r="84" customHeight="1" spans="1:8">
      <c r="A84" s="2">
        <v>45155</v>
      </c>
      <c r="B84" s="1">
        <v>406.475006</v>
      </c>
      <c r="C84" s="1">
        <v>452.225006</v>
      </c>
      <c r="D84" s="1">
        <v>405.825012</v>
      </c>
      <c r="E84" s="1">
        <v>437.850006</v>
      </c>
      <c r="F84" s="1">
        <v>431.669586</v>
      </c>
      <c r="G84" s="1">
        <v>50793606</v>
      </c>
      <c r="H84">
        <f t="shared" si="1"/>
        <v>0.0806472463215977</v>
      </c>
    </row>
    <row r="85" customHeight="1" spans="1:8">
      <c r="A85" s="2">
        <v>45156</v>
      </c>
      <c r="B85" s="1">
        <v>441</v>
      </c>
      <c r="C85" s="1">
        <v>461.5</v>
      </c>
      <c r="D85" s="1">
        <v>417.850006</v>
      </c>
      <c r="E85" s="1">
        <v>421.725006</v>
      </c>
      <c r="F85" s="1">
        <v>415.772186</v>
      </c>
      <c r="G85" s="1">
        <v>27695842</v>
      </c>
      <c r="H85">
        <f t="shared" si="1"/>
        <v>-0.0375229679274219</v>
      </c>
    </row>
    <row r="86" customHeight="1" spans="1:8">
      <c r="A86" s="2">
        <v>45159</v>
      </c>
      <c r="B86" s="1">
        <v>424.950012</v>
      </c>
      <c r="C86" s="1">
        <v>431.5</v>
      </c>
      <c r="D86" s="1">
        <v>408.825012</v>
      </c>
      <c r="E86" s="1">
        <v>414.850006</v>
      </c>
      <c r="F86" s="1">
        <v>408.994202</v>
      </c>
      <c r="G86" s="1">
        <v>11384510</v>
      </c>
      <c r="H86">
        <f t="shared" si="1"/>
        <v>-0.0164365005464</v>
      </c>
    </row>
    <row r="87" customHeight="1" spans="1:8">
      <c r="A87" s="2">
        <v>45160</v>
      </c>
      <c r="B87" s="1">
        <v>418.549988</v>
      </c>
      <c r="C87" s="1">
        <v>423.375</v>
      </c>
      <c r="D87" s="1">
        <v>408.549988</v>
      </c>
      <c r="E87" s="1">
        <v>412.575012</v>
      </c>
      <c r="F87" s="1">
        <v>406.751343</v>
      </c>
      <c r="G87" s="1">
        <v>4819204</v>
      </c>
      <c r="H87">
        <f t="shared" si="1"/>
        <v>-0.00549893202708291</v>
      </c>
    </row>
    <row r="88" customHeight="1" spans="1:8">
      <c r="A88" s="2">
        <v>45161</v>
      </c>
      <c r="B88" s="1">
        <v>414.649994</v>
      </c>
      <c r="C88" s="1">
        <v>438.899994</v>
      </c>
      <c r="D88" s="1">
        <v>410.475006</v>
      </c>
      <c r="E88" s="1">
        <v>433.600006</v>
      </c>
      <c r="F88" s="1">
        <v>427.479553</v>
      </c>
      <c r="G88" s="1">
        <v>14315790</v>
      </c>
      <c r="H88">
        <f t="shared" si="1"/>
        <v>0.0497044101170764</v>
      </c>
    </row>
    <row r="89" customHeight="1" spans="1:8">
      <c r="A89" s="2">
        <v>45162</v>
      </c>
      <c r="B89" s="1">
        <v>436.5</v>
      </c>
      <c r="C89" s="1">
        <v>438.399994</v>
      </c>
      <c r="D89" s="1">
        <v>421.649994</v>
      </c>
      <c r="E89" s="1">
        <v>424.375</v>
      </c>
      <c r="F89" s="1">
        <v>418.384766</v>
      </c>
      <c r="G89" s="1">
        <v>4269756</v>
      </c>
      <c r="H89">
        <f t="shared" si="1"/>
        <v>-0.0215049560391893</v>
      </c>
    </row>
    <row r="90" customHeight="1" spans="1:8">
      <c r="A90" s="2">
        <v>45163</v>
      </c>
      <c r="B90" s="1">
        <v>424</v>
      </c>
      <c r="C90" s="1">
        <v>431.450012</v>
      </c>
      <c r="D90" s="1">
        <v>410.875</v>
      </c>
      <c r="E90" s="1">
        <v>419.850006</v>
      </c>
      <c r="F90" s="1">
        <v>413.923645</v>
      </c>
      <c r="G90" s="1">
        <v>3841664</v>
      </c>
      <c r="H90">
        <f t="shared" si="1"/>
        <v>-0.0107199775055808</v>
      </c>
    </row>
    <row r="91" customHeight="1" spans="1:8">
      <c r="A91" s="2">
        <v>45166</v>
      </c>
      <c r="B91" s="1">
        <v>421.950012</v>
      </c>
      <c r="C91" s="1">
        <v>434.450012</v>
      </c>
      <c r="D91" s="1">
        <v>416.700012</v>
      </c>
      <c r="E91" s="1">
        <v>424.049988</v>
      </c>
      <c r="F91" s="1">
        <v>418.064362</v>
      </c>
      <c r="G91" s="1">
        <v>3779354</v>
      </c>
      <c r="H91">
        <f t="shared" si="1"/>
        <v>0.00995387229978784</v>
      </c>
    </row>
    <row r="92" customHeight="1" spans="1:8">
      <c r="A92" s="2">
        <v>45167</v>
      </c>
      <c r="B92" s="1">
        <v>425</v>
      </c>
      <c r="C92" s="1">
        <v>427.850006</v>
      </c>
      <c r="D92" s="1">
        <v>420.75</v>
      </c>
      <c r="E92" s="1">
        <v>422.649994</v>
      </c>
      <c r="F92" s="1">
        <v>416.684113</v>
      </c>
      <c r="G92" s="1">
        <v>1608312</v>
      </c>
      <c r="H92">
        <f t="shared" si="1"/>
        <v>-0.00330698479654908</v>
      </c>
    </row>
    <row r="93" customHeight="1" spans="1:8">
      <c r="A93" s="2">
        <v>45168</v>
      </c>
      <c r="B93" s="1">
        <v>424.5</v>
      </c>
      <c r="C93" s="1">
        <v>453.975006</v>
      </c>
      <c r="D93" s="1">
        <v>421.5</v>
      </c>
      <c r="E93" s="1">
        <v>434.600006</v>
      </c>
      <c r="F93" s="1">
        <v>428.465454</v>
      </c>
      <c r="G93" s="1">
        <v>18603016</v>
      </c>
      <c r="H93">
        <f t="shared" si="1"/>
        <v>0.0278817020660142</v>
      </c>
    </row>
    <row r="94" customHeight="1" spans="1:8">
      <c r="A94" s="2">
        <v>45169</v>
      </c>
      <c r="B94" s="1">
        <v>437.625</v>
      </c>
      <c r="C94" s="1">
        <v>455</v>
      </c>
      <c r="D94" s="1">
        <v>432.5</v>
      </c>
      <c r="E94" s="1">
        <v>452.850006</v>
      </c>
      <c r="F94" s="1">
        <v>446.457825</v>
      </c>
      <c r="G94" s="1">
        <v>14672512</v>
      </c>
      <c r="H94">
        <f t="shared" si="1"/>
        <v>0.0411348249506458</v>
      </c>
    </row>
    <row r="95" customHeight="1" spans="1:8">
      <c r="A95" s="2">
        <v>45170</v>
      </c>
      <c r="B95" s="1">
        <v>455.125</v>
      </c>
      <c r="C95" s="1">
        <v>461</v>
      </c>
      <c r="D95" s="1">
        <v>446.549988</v>
      </c>
      <c r="E95" s="1">
        <v>454.25</v>
      </c>
      <c r="F95" s="1">
        <v>447.838074</v>
      </c>
      <c r="G95" s="1">
        <v>7360262</v>
      </c>
      <c r="H95">
        <f t="shared" si="1"/>
        <v>0.00308678614648587</v>
      </c>
    </row>
    <row r="96" customHeight="1" spans="1:8">
      <c r="A96" s="2">
        <v>45173</v>
      </c>
      <c r="B96" s="1">
        <v>456.524994</v>
      </c>
      <c r="C96" s="1">
        <v>471.5</v>
      </c>
      <c r="D96" s="1">
        <v>452.225006</v>
      </c>
      <c r="E96" s="1">
        <v>456.575012</v>
      </c>
      <c r="F96" s="1">
        <v>450.13028</v>
      </c>
      <c r="G96" s="1">
        <v>7039410</v>
      </c>
      <c r="H96">
        <f t="shared" si="1"/>
        <v>0.00510532686041295</v>
      </c>
    </row>
    <row r="97" customHeight="1" spans="1:8">
      <c r="A97" s="2">
        <v>45174</v>
      </c>
      <c r="B97" s="1">
        <v>460</v>
      </c>
      <c r="C97" s="1">
        <v>481</v>
      </c>
      <c r="D97" s="1">
        <v>459.399994</v>
      </c>
      <c r="E97" s="1">
        <v>476.649994</v>
      </c>
      <c r="F97" s="1">
        <v>469.921875</v>
      </c>
      <c r="G97" s="1">
        <v>10741516</v>
      </c>
      <c r="H97">
        <f t="shared" si="1"/>
        <v>0.0430294055079861</v>
      </c>
    </row>
    <row r="98" customHeight="1" spans="1:8">
      <c r="A98" s="2">
        <v>45175</v>
      </c>
      <c r="B98" s="1">
        <v>476.274994</v>
      </c>
      <c r="C98" s="1">
        <v>479</v>
      </c>
      <c r="D98" s="1">
        <v>463.799988</v>
      </c>
      <c r="E98" s="1">
        <v>477.575012</v>
      </c>
      <c r="F98" s="1">
        <v>470.833832</v>
      </c>
      <c r="G98" s="1">
        <v>5590910</v>
      </c>
      <c r="H98">
        <f t="shared" si="1"/>
        <v>0.00193877598376192</v>
      </c>
    </row>
    <row r="99" customHeight="1" spans="1:8">
      <c r="A99" s="2">
        <v>45176</v>
      </c>
      <c r="B99" s="1">
        <v>477.5</v>
      </c>
      <c r="C99" s="1">
        <v>573.075012</v>
      </c>
      <c r="D99" s="1">
        <v>473.5</v>
      </c>
      <c r="E99" s="1">
        <v>573.075012</v>
      </c>
      <c r="F99" s="1">
        <v>564.98584</v>
      </c>
      <c r="G99" s="1">
        <v>31868938</v>
      </c>
      <c r="H99">
        <f t="shared" si="1"/>
        <v>0.182295435418513</v>
      </c>
    </row>
    <row r="100" customHeight="1" spans="1:8">
      <c r="A100" s="2">
        <v>45177</v>
      </c>
      <c r="B100" s="1">
        <v>600</v>
      </c>
      <c r="C100" s="1">
        <v>629.25</v>
      </c>
      <c r="D100" s="1">
        <v>582.375</v>
      </c>
      <c r="E100" s="1">
        <v>604.724976</v>
      </c>
      <c r="F100" s="1">
        <v>596.189026</v>
      </c>
      <c r="G100" s="1">
        <v>36698754</v>
      </c>
      <c r="H100">
        <f t="shared" si="1"/>
        <v>0.0537571056141106</v>
      </c>
    </row>
    <row r="101" customHeight="1" spans="1:8">
      <c r="A101" s="2">
        <v>45180</v>
      </c>
      <c r="B101" s="1">
        <v>614.349976</v>
      </c>
      <c r="C101" s="1">
        <v>620.525024</v>
      </c>
      <c r="D101" s="1">
        <v>595.075012</v>
      </c>
      <c r="E101" s="1">
        <v>602.025024</v>
      </c>
      <c r="F101" s="1">
        <v>593.527222</v>
      </c>
      <c r="G101" s="1">
        <v>8140844</v>
      </c>
      <c r="H101">
        <f t="shared" si="1"/>
        <v>-0.00447469461040135</v>
      </c>
    </row>
    <row r="102" customHeight="1" spans="1:8">
      <c r="A102" s="2">
        <v>45181</v>
      </c>
      <c r="B102" s="1">
        <v>599.525024</v>
      </c>
      <c r="C102" s="1">
        <v>601.875</v>
      </c>
      <c r="D102" s="1">
        <v>516.125</v>
      </c>
      <c r="E102" s="1">
        <v>532.849976</v>
      </c>
      <c r="F102" s="1">
        <v>525.328613</v>
      </c>
      <c r="G102" s="1">
        <v>12544694</v>
      </c>
      <c r="H102">
        <f t="shared" si="1"/>
        <v>-0.122059083585937</v>
      </c>
    </row>
    <row r="103" customHeight="1" spans="1:8">
      <c r="A103" s="2">
        <v>45182</v>
      </c>
      <c r="B103" s="1">
        <v>536.974976</v>
      </c>
      <c r="C103" s="1">
        <v>567.75</v>
      </c>
      <c r="D103" s="1">
        <v>518.325012</v>
      </c>
      <c r="E103" s="1">
        <v>543.625</v>
      </c>
      <c r="F103" s="1">
        <v>535.951538</v>
      </c>
      <c r="G103" s="1">
        <v>10041154</v>
      </c>
      <c r="H103">
        <f t="shared" si="1"/>
        <v>0.020019746500835</v>
      </c>
    </row>
    <row r="104" customHeight="1" spans="1:8">
      <c r="A104" s="2">
        <v>45183</v>
      </c>
      <c r="B104" s="1">
        <v>553.200012</v>
      </c>
      <c r="C104" s="1">
        <v>558.924988</v>
      </c>
      <c r="D104" s="1">
        <v>536.125</v>
      </c>
      <c r="E104" s="1">
        <v>543.174988</v>
      </c>
      <c r="F104" s="1">
        <v>535.507813</v>
      </c>
      <c r="G104" s="1">
        <v>3716210</v>
      </c>
      <c r="H104">
        <f t="shared" si="1"/>
        <v>-0.000828262920012539</v>
      </c>
    </row>
    <row r="105" customHeight="1" spans="1:8">
      <c r="A105" s="2">
        <v>45184</v>
      </c>
      <c r="B105" s="1">
        <v>543.200012</v>
      </c>
      <c r="C105" s="1">
        <v>570</v>
      </c>
      <c r="D105" s="1">
        <v>543.200012</v>
      </c>
      <c r="E105" s="1">
        <v>553.525024</v>
      </c>
      <c r="F105" s="1">
        <v>545.711792</v>
      </c>
      <c r="G105" s="1">
        <v>9624382</v>
      </c>
      <c r="H105">
        <f t="shared" si="1"/>
        <v>0.018875503017282</v>
      </c>
    </row>
    <row r="106" customHeight="1" spans="1:8">
      <c r="A106" s="2">
        <v>45187</v>
      </c>
      <c r="B106" s="1">
        <v>557.224976</v>
      </c>
      <c r="C106" s="1">
        <v>564</v>
      </c>
      <c r="D106" s="1">
        <v>540.5</v>
      </c>
      <c r="E106" s="1">
        <v>544.75</v>
      </c>
      <c r="F106" s="1">
        <v>537.060608</v>
      </c>
      <c r="G106" s="1">
        <v>3612116</v>
      </c>
      <c r="H106">
        <f t="shared" si="1"/>
        <v>-0.0159800307015726</v>
      </c>
    </row>
    <row r="107" customHeight="1" spans="1:8">
      <c r="A107" s="2">
        <v>45189</v>
      </c>
      <c r="B107" s="1">
        <v>544</v>
      </c>
      <c r="C107" s="1">
        <v>544</v>
      </c>
      <c r="D107" s="1">
        <v>522.5</v>
      </c>
      <c r="E107" s="1">
        <v>533.075012</v>
      </c>
      <c r="F107" s="1">
        <v>525.550354</v>
      </c>
      <c r="G107" s="1">
        <v>4919184</v>
      </c>
      <c r="H107">
        <f t="shared" si="1"/>
        <v>-0.0216649453505907</v>
      </c>
    </row>
    <row r="108" customHeight="1" spans="1:8">
      <c r="A108" s="2">
        <v>45190</v>
      </c>
      <c r="B108" s="1">
        <v>533.474976</v>
      </c>
      <c r="C108" s="1">
        <v>542.674988</v>
      </c>
      <c r="D108" s="1">
        <v>515.400024</v>
      </c>
      <c r="E108" s="1">
        <v>519.424988</v>
      </c>
      <c r="F108" s="1">
        <v>513.538086</v>
      </c>
      <c r="G108" s="1">
        <v>3767154</v>
      </c>
      <c r="H108">
        <f t="shared" si="1"/>
        <v>-0.0231218108054871</v>
      </c>
    </row>
    <row r="109" customHeight="1" spans="1:8">
      <c r="A109" s="2">
        <v>45191</v>
      </c>
      <c r="B109" s="1">
        <v>522.025024</v>
      </c>
      <c r="C109" s="1">
        <v>526.099976</v>
      </c>
      <c r="D109" s="1">
        <v>498.549988</v>
      </c>
      <c r="E109" s="1">
        <v>501.075012</v>
      </c>
      <c r="F109" s="1">
        <v>495.396118</v>
      </c>
      <c r="G109" s="1">
        <v>4402998</v>
      </c>
      <c r="H109">
        <f t="shared" si="1"/>
        <v>-0.0359665151111982</v>
      </c>
    </row>
    <row r="110" customHeight="1" spans="1:8">
      <c r="A110" s="2">
        <v>45194</v>
      </c>
      <c r="B110" s="1">
        <v>503.75</v>
      </c>
      <c r="C110" s="1">
        <v>506.975006</v>
      </c>
      <c r="D110" s="1">
        <v>486.149994</v>
      </c>
      <c r="E110" s="1">
        <v>491.625</v>
      </c>
      <c r="F110" s="1">
        <v>486.053162</v>
      </c>
      <c r="G110" s="1">
        <v>3315776</v>
      </c>
      <c r="H110">
        <f t="shared" si="1"/>
        <v>-0.0190396761830437</v>
      </c>
    </row>
    <row r="111" customHeight="1" spans="1:8">
      <c r="A111" s="2">
        <v>45195</v>
      </c>
      <c r="B111" s="1">
        <v>492.799988</v>
      </c>
      <c r="C111" s="1">
        <v>562</v>
      </c>
      <c r="D111" s="1">
        <v>492.024994</v>
      </c>
      <c r="E111" s="1">
        <v>543.875</v>
      </c>
      <c r="F111" s="1">
        <v>537.71106</v>
      </c>
      <c r="G111" s="1">
        <v>34453106</v>
      </c>
      <c r="H111">
        <f t="shared" si="1"/>
        <v>0.101003347945196</v>
      </c>
    </row>
    <row r="112" customHeight="1" spans="1:8">
      <c r="A112" s="2">
        <v>45196</v>
      </c>
      <c r="B112" s="1">
        <v>545.200012</v>
      </c>
      <c r="C112" s="1">
        <v>565</v>
      </c>
      <c r="D112" s="1">
        <v>537.799988</v>
      </c>
      <c r="E112" s="1">
        <v>544.075012</v>
      </c>
      <c r="F112" s="1">
        <v>537.908752</v>
      </c>
      <c r="G112" s="1">
        <v>15345390</v>
      </c>
      <c r="H112">
        <f t="shared" si="1"/>
        <v>0.000367587134451256</v>
      </c>
    </row>
    <row r="113" customHeight="1" spans="1:8">
      <c r="A113" s="2">
        <v>45197</v>
      </c>
      <c r="B113" s="1">
        <v>547.5</v>
      </c>
      <c r="C113" s="1">
        <v>554.349976</v>
      </c>
      <c r="D113" s="1">
        <v>525.549988</v>
      </c>
      <c r="E113" s="1">
        <v>528.849976</v>
      </c>
      <c r="F113" s="1">
        <v>522.856262</v>
      </c>
      <c r="G113" s="1">
        <v>6112876</v>
      </c>
      <c r="H113">
        <f t="shared" si="1"/>
        <v>-0.0283823471898879</v>
      </c>
    </row>
    <row r="114" customHeight="1" spans="1:8">
      <c r="A114" s="2">
        <v>45198</v>
      </c>
      <c r="B114" s="1">
        <v>531.849976</v>
      </c>
      <c r="C114" s="1">
        <v>558.950012</v>
      </c>
      <c r="D114" s="1">
        <v>531.5</v>
      </c>
      <c r="E114" s="1">
        <v>542.625</v>
      </c>
      <c r="F114" s="1">
        <v>536.47522</v>
      </c>
      <c r="G114" s="1">
        <v>12861186</v>
      </c>
      <c r="H114">
        <f t="shared" si="1"/>
        <v>0.025713780107594</v>
      </c>
    </row>
    <row r="115" customHeight="1" spans="1:8">
      <c r="A115" s="2">
        <v>45202</v>
      </c>
      <c r="B115" s="1">
        <v>543</v>
      </c>
      <c r="C115" s="1">
        <v>545.174988</v>
      </c>
      <c r="D115" s="1">
        <v>530.599976</v>
      </c>
      <c r="E115" s="1">
        <v>534.5</v>
      </c>
      <c r="F115" s="1">
        <v>528.442261</v>
      </c>
      <c r="G115" s="1">
        <v>3975068</v>
      </c>
      <c r="H115">
        <f t="shared" si="1"/>
        <v>-0.0150868241143765</v>
      </c>
    </row>
    <row r="116" customHeight="1" spans="1:8">
      <c r="A116" s="2">
        <v>45203</v>
      </c>
      <c r="B116" s="1">
        <v>534.924988</v>
      </c>
      <c r="C116" s="1">
        <v>534.950012</v>
      </c>
      <c r="D116" s="1">
        <v>508.5</v>
      </c>
      <c r="E116" s="1">
        <v>520.650024</v>
      </c>
      <c r="F116" s="1">
        <v>514.749268</v>
      </c>
      <c r="G116" s="1">
        <v>3899716</v>
      </c>
      <c r="H116">
        <f t="shared" si="1"/>
        <v>-0.0262536247750944</v>
      </c>
    </row>
    <row r="117" customHeight="1" spans="1:8">
      <c r="A117" s="2">
        <v>45204</v>
      </c>
      <c r="B117" s="1">
        <v>526</v>
      </c>
      <c r="C117" s="1">
        <v>552.5</v>
      </c>
      <c r="D117" s="1">
        <v>526</v>
      </c>
      <c r="E117" s="1">
        <v>536.174988</v>
      </c>
      <c r="F117" s="1">
        <v>530.098267</v>
      </c>
      <c r="G117" s="1">
        <v>10067210</v>
      </c>
      <c r="H117">
        <f t="shared" si="1"/>
        <v>0.0293824749365758</v>
      </c>
    </row>
    <row r="118" customHeight="1" spans="1:8">
      <c r="A118" s="2">
        <v>45205</v>
      </c>
      <c r="B118" s="1">
        <v>537.5</v>
      </c>
      <c r="C118" s="1">
        <v>546</v>
      </c>
      <c r="D118" s="1">
        <v>530.349976</v>
      </c>
      <c r="E118" s="1">
        <v>536.150024</v>
      </c>
      <c r="F118" s="1">
        <v>530.073608</v>
      </c>
      <c r="G118" s="1">
        <v>3480958</v>
      </c>
      <c r="H118">
        <f t="shared" si="1"/>
        <v>-4.65188722429544e-5</v>
      </c>
    </row>
    <row r="119" customHeight="1" spans="1:8">
      <c r="A119" s="2">
        <v>45208</v>
      </c>
      <c r="B119" s="1">
        <v>521.049988</v>
      </c>
      <c r="C119" s="1">
        <v>529.075012</v>
      </c>
      <c r="D119" s="1">
        <v>512.474976</v>
      </c>
      <c r="E119" s="1">
        <v>516.650024</v>
      </c>
      <c r="F119" s="1">
        <v>510.794556</v>
      </c>
      <c r="G119" s="1">
        <v>2913232</v>
      </c>
      <c r="H119">
        <f t="shared" si="1"/>
        <v>-0.0370484136117916</v>
      </c>
    </row>
    <row r="120" customHeight="1" spans="1:8">
      <c r="A120" s="2">
        <v>45209</v>
      </c>
      <c r="B120" s="1">
        <v>531</v>
      </c>
      <c r="C120" s="1">
        <v>544</v>
      </c>
      <c r="D120" s="1">
        <v>522.5</v>
      </c>
      <c r="E120" s="1">
        <v>524.299988</v>
      </c>
      <c r="F120" s="1">
        <v>518.357849</v>
      </c>
      <c r="G120" s="1">
        <v>5033074</v>
      </c>
      <c r="H120">
        <f t="shared" si="1"/>
        <v>0.014698365622971</v>
      </c>
    </row>
    <row r="121" customHeight="1" spans="1:8">
      <c r="A121" s="2">
        <v>45210</v>
      </c>
      <c r="B121" s="1">
        <v>528.5</v>
      </c>
      <c r="C121" s="1">
        <v>531.75</v>
      </c>
      <c r="D121" s="1">
        <v>521</v>
      </c>
      <c r="E121" s="1">
        <v>524.400024</v>
      </c>
      <c r="F121" s="1">
        <v>518.456787</v>
      </c>
      <c r="G121" s="1">
        <v>2409768</v>
      </c>
      <c r="H121">
        <f t="shared" si="1"/>
        <v>0.000190849929900749</v>
      </c>
    </row>
    <row r="122" customHeight="1" spans="1:8">
      <c r="A122" s="2">
        <v>45211</v>
      </c>
      <c r="B122" s="1">
        <v>524.525024</v>
      </c>
      <c r="C122" s="1">
        <v>527.575012</v>
      </c>
      <c r="D122" s="1">
        <v>515.5</v>
      </c>
      <c r="E122" s="1">
        <v>517.25</v>
      </c>
      <c r="F122" s="1">
        <v>511.387756</v>
      </c>
      <c r="G122" s="1">
        <v>1813480</v>
      </c>
      <c r="H122">
        <f t="shared" si="1"/>
        <v>-0.0137285614119643</v>
      </c>
    </row>
    <row r="123" customHeight="1" spans="1:8">
      <c r="A123" s="2">
        <v>45212</v>
      </c>
      <c r="B123" s="1">
        <v>516</v>
      </c>
      <c r="C123" s="1">
        <v>519.474976</v>
      </c>
      <c r="D123" s="1">
        <v>506.5</v>
      </c>
      <c r="E123" s="1">
        <v>515.075012</v>
      </c>
      <c r="F123" s="1">
        <v>509.237457</v>
      </c>
      <c r="G123" s="1">
        <v>2681448</v>
      </c>
      <c r="H123">
        <f t="shared" si="1"/>
        <v>-0.00421369598594772</v>
      </c>
    </row>
    <row r="124" customHeight="1" spans="1:8">
      <c r="A124" s="2">
        <v>45215</v>
      </c>
      <c r="B124" s="1">
        <v>515.5</v>
      </c>
      <c r="C124" s="1">
        <v>535</v>
      </c>
      <c r="D124" s="1">
        <v>508.399994</v>
      </c>
      <c r="E124" s="1">
        <v>529.775024</v>
      </c>
      <c r="F124" s="1">
        <v>523.770874</v>
      </c>
      <c r="G124" s="1">
        <v>5860390</v>
      </c>
      <c r="H124">
        <f t="shared" si="1"/>
        <v>0.0281399008699138</v>
      </c>
    </row>
    <row r="125" customHeight="1" spans="1:8">
      <c r="A125" s="2">
        <v>45216</v>
      </c>
      <c r="B125" s="1">
        <v>534.575012</v>
      </c>
      <c r="C125" s="1">
        <v>537.375</v>
      </c>
      <c r="D125" s="1">
        <v>520</v>
      </c>
      <c r="E125" s="1">
        <v>522.924988</v>
      </c>
      <c r="F125" s="1">
        <v>516.998474</v>
      </c>
      <c r="G125" s="1">
        <v>4055232</v>
      </c>
      <c r="H125">
        <f t="shared" si="1"/>
        <v>-0.0130144024747914</v>
      </c>
    </row>
    <row r="126" customHeight="1" spans="1:8">
      <c r="A126" s="2">
        <v>45217</v>
      </c>
      <c r="B126" s="1">
        <v>525</v>
      </c>
      <c r="C126" s="1">
        <v>529.950012</v>
      </c>
      <c r="D126" s="1">
        <v>514</v>
      </c>
      <c r="E126" s="1">
        <v>516.799988</v>
      </c>
      <c r="F126" s="1">
        <v>510.942871</v>
      </c>
      <c r="G126" s="1">
        <v>2385054</v>
      </c>
      <c r="H126">
        <f t="shared" si="1"/>
        <v>-0.011782137340621</v>
      </c>
    </row>
    <row r="127" customHeight="1" spans="1:8">
      <c r="A127" s="2">
        <v>45218</v>
      </c>
      <c r="B127" s="1">
        <v>512.349976</v>
      </c>
      <c r="C127" s="1">
        <v>517.950012</v>
      </c>
      <c r="D127" s="1">
        <v>508.524994</v>
      </c>
      <c r="E127" s="1">
        <v>511.674988</v>
      </c>
      <c r="F127" s="1">
        <v>505.875946</v>
      </c>
      <c r="G127" s="1">
        <v>1391584</v>
      </c>
      <c r="H127">
        <f t="shared" si="1"/>
        <v>-0.0099663122978896</v>
      </c>
    </row>
    <row r="128" customHeight="1" spans="1:8">
      <c r="A128" s="2">
        <v>45219</v>
      </c>
      <c r="B128" s="1">
        <v>511</v>
      </c>
      <c r="C128" s="1">
        <v>512.474976</v>
      </c>
      <c r="D128" s="1">
        <v>500</v>
      </c>
      <c r="E128" s="1">
        <v>502.225006</v>
      </c>
      <c r="F128" s="1">
        <v>496.533051</v>
      </c>
      <c r="G128" s="1">
        <v>1673572</v>
      </c>
      <c r="H128">
        <f t="shared" si="1"/>
        <v>-0.018641423975953</v>
      </c>
    </row>
    <row r="129" customHeight="1" spans="1:8">
      <c r="A129" s="2">
        <v>45222</v>
      </c>
      <c r="B129" s="1">
        <v>515.5</v>
      </c>
      <c r="C129" s="1">
        <v>519.75</v>
      </c>
      <c r="D129" s="1">
        <v>485</v>
      </c>
      <c r="E129" s="1">
        <v>487.625</v>
      </c>
      <c r="F129" s="1">
        <v>482.098511</v>
      </c>
      <c r="G129" s="1">
        <v>4179720</v>
      </c>
      <c r="H129">
        <f t="shared" si="1"/>
        <v>-0.0295015764095378</v>
      </c>
    </row>
    <row r="130" customHeight="1" spans="1:8">
      <c r="A130" s="2">
        <v>45224</v>
      </c>
      <c r="B130" s="1">
        <v>489.524994</v>
      </c>
      <c r="C130" s="1">
        <v>498.549988</v>
      </c>
      <c r="D130" s="1">
        <v>454</v>
      </c>
      <c r="E130" s="1">
        <v>463.799988</v>
      </c>
      <c r="F130" s="1">
        <v>458.543549</v>
      </c>
      <c r="G130" s="1">
        <v>4208598</v>
      </c>
      <c r="H130">
        <f t="shared" si="1"/>
        <v>-0.0500932041886181</v>
      </c>
    </row>
    <row r="131" customHeight="1" spans="1:8">
      <c r="A131" s="2">
        <v>45225</v>
      </c>
      <c r="B131" s="1">
        <v>454.575012</v>
      </c>
      <c r="C131" s="1">
        <v>478.600006</v>
      </c>
      <c r="D131" s="1">
        <v>435.600006</v>
      </c>
      <c r="E131" s="1">
        <v>470.899994</v>
      </c>
      <c r="F131" s="1">
        <v>465.563049</v>
      </c>
      <c r="G131" s="1">
        <v>8793238</v>
      </c>
      <c r="H131">
        <f t="shared" ref="H131:H194" si="2">LN(F131/F130)</f>
        <v>0.0151922625071338</v>
      </c>
    </row>
    <row r="132" customHeight="1" spans="1:8">
      <c r="A132" s="2">
        <v>45226</v>
      </c>
      <c r="B132" s="1">
        <v>477.350006</v>
      </c>
      <c r="C132" s="1">
        <v>503.350006</v>
      </c>
      <c r="D132" s="1">
        <v>468.649994</v>
      </c>
      <c r="E132" s="1">
        <v>493.174988</v>
      </c>
      <c r="F132" s="1">
        <v>487.585602</v>
      </c>
      <c r="G132" s="1">
        <v>9007220</v>
      </c>
      <c r="H132">
        <f t="shared" si="2"/>
        <v>0.046218337714774</v>
      </c>
    </row>
    <row r="133" customHeight="1" spans="1:8">
      <c r="A133" s="2">
        <v>45229</v>
      </c>
      <c r="B133" s="1">
        <v>494.899994</v>
      </c>
      <c r="C133" s="1">
        <v>495.149994</v>
      </c>
      <c r="D133" s="1">
        <v>475</v>
      </c>
      <c r="E133" s="1">
        <v>479.125</v>
      </c>
      <c r="F133" s="1">
        <v>473.694855</v>
      </c>
      <c r="G133" s="1">
        <v>2973470</v>
      </c>
      <c r="H133">
        <f t="shared" si="2"/>
        <v>-0.0289025203031622</v>
      </c>
    </row>
    <row r="134" customHeight="1" spans="1:8">
      <c r="A134" s="2">
        <v>45230</v>
      </c>
      <c r="B134" s="1">
        <v>480.399994</v>
      </c>
      <c r="C134" s="1">
        <v>487.024994</v>
      </c>
      <c r="D134" s="1">
        <v>472.299988</v>
      </c>
      <c r="E134" s="1">
        <v>475.674988</v>
      </c>
      <c r="F134" s="1">
        <v>470.283936</v>
      </c>
      <c r="G134" s="1">
        <v>2186004</v>
      </c>
      <c r="H134">
        <f t="shared" si="2"/>
        <v>-0.00722671711957142</v>
      </c>
    </row>
    <row r="135" customHeight="1" spans="1:8">
      <c r="A135" s="2">
        <v>45231</v>
      </c>
      <c r="B135" s="1">
        <v>477.200012</v>
      </c>
      <c r="C135" s="1">
        <v>479.5</v>
      </c>
      <c r="D135" s="1">
        <v>470.125</v>
      </c>
      <c r="E135" s="1">
        <v>473.575012</v>
      </c>
      <c r="F135" s="1">
        <v>468.207764</v>
      </c>
      <c r="G135" s="1">
        <v>1712538</v>
      </c>
      <c r="H135">
        <f t="shared" si="2"/>
        <v>-0.00442449387022337</v>
      </c>
    </row>
    <row r="136" customHeight="1" spans="1:8">
      <c r="A136" s="2">
        <v>45232</v>
      </c>
      <c r="B136" s="1">
        <v>480</v>
      </c>
      <c r="C136" s="1">
        <v>484.5</v>
      </c>
      <c r="D136" s="1">
        <v>472.625</v>
      </c>
      <c r="E136" s="1">
        <v>475.299988</v>
      </c>
      <c r="F136" s="1">
        <v>469.913208</v>
      </c>
      <c r="G136" s="1">
        <v>1386178</v>
      </c>
      <c r="H136">
        <f t="shared" si="2"/>
        <v>0.00363587624554893</v>
      </c>
    </row>
    <row r="137" customHeight="1" spans="1:8">
      <c r="A137" s="2">
        <v>45233</v>
      </c>
      <c r="B137" s="1">
        <v>477.625</v>
      </c>
      <c r="C137" s="1">
        <v>479.600006</v>
      </c>
      <c r="D137" s="1">
        <v>470</v>
      </c>
      <c r="E137" s="1">
        <v>472.524994</v>
      </c>
      <c r="F137" s="1">
        <v>467.169647</v>
      </c>
      <c r="G137" s="1">
        <v>1454054</v>
      </c>
      <c r="H137">
        <f t="shared" si="2"/>
        <v>-0.00585555231217607</v>
      </c>
    </row>
    <row r="138" customHeight="1" spans="1:8">
      <c r="A138" s="2">
        <v>45236</v>
      </c>
      <c r="B138" s="1">
        <v>475.649994</v>
      </c>
      <c r="C138" s="1">
        <v>506</v>
      </c>
      <c r="D138" s="1">
        <v>471.549988</v>
      </c>
      <c r="E138" s="1">
        <v>502.149994</v>
      </c>
      <c r="F138" s="1">
        <v>496.458893</v>
      </c>
      <c r="G138" s="1">
        <v>7307310</v>
      </c>
      <c r="H138">
        <f t="shared" si="2"/>
        <v>0.0608082249930909</v>
      </c>
    </row>
    <row r="139" customHeight="1" spans="1:8">
      <c r="A139" s="2">
        <v>45237</v>
      </c>
      <c r="B139" s="1">
        <v>509</v>
      </c>
      <c r="C139" s="1">
        <v>534.174988</v>
      </c>
      <c r="D139" s="1">
        <v>506.625</v>
      </c>
      <c r="E139" s="1">
        <v>521.125</v>
      </c>
      <c r="F139" s="1">
        <v>515.218872</v>
      </c>
      <c r="G139" s="1">
        <v>11686734</v>
      </c>
      <c r="H139">
        <f t="shared" si="2"/>
        <v>0.0370911180512811</v>
      </c>
    </row>
    <row r="140" customHeight="1" spans="1:8">
      <c r="A140" s="2">
        <v>45238</v>
      </c>
      <c r="B140" s="1">
        <v>530.825012</v>
      </c>
      <c r="C140" s="1">
        <v>536.650024</v>
      </c>
      <c r="D140" s="1">
        <v>522.025024</v>
      </c>
      <c r="E140" s="1">
        <v>523.674988</v>
      </c>
      <c r="F140" s="1">
        <v>517.739929</v>
      </c>
      <c r="G140" s="1">
        <v>4393568</v>
      </c>
      <c r="H140">
        <f t="shared" si="2"/>
        <v>0.00488124405974419</v>
      </c>
    </row>
    <row r="141" customHeight="1" spans="1:8">
      <c r="A141" s="2">
        <v>45239</v>
      </c>
      <c r="B141" s="1">
        <v>526.299988</v>
      </c>
      <c r="C141" s="1">
        <v>529.099976</v>
      </c>
      <c r="D141" s="1">
        <v>515.025024</v>
      </c>
      <c r="E141" s="1">
        <v>518.799988</v>
      </c>
      <c r="F141" s="1">
        <v>512.920227</v>
      </c>
      <c r="G141" s="1">
        <v>3369488</v>
      </c>
      <c r="H141">
        <f t="shared" si="2"/>
        <v>-0.00935271845883306</v>
      </c>
    </row>
    <row r="142" customHeight="1" spans="1:8">
      <c r="A142" s="2">
        <v>45240</v>
      </c>
      <c r="B142" s="1">
        <v>517.5</v>
      </c>
      <c r="C142" s="1">
        <v>534.424988</v>
      </c>
      <c r="D142" s="1">
        <v>515</v>
      </c>
      <c r="E142" s="1">
        <v>524.349976</v>
      </c>
      <c r="F142" s="1">
        <v>518.407288</v>
      </c>
      <c r="G142" s="1">
        <v>3963454</v>
      </c>
      <c r="H142">
        <f t="shared" si="2"/>
        <v>0.0106408734262588</v>
      </c>
    </row>
    <row r="143" customHeight="1" spans="1:8">
      <c r="A143" s="2">
        <v>45243</v>
      </c>
      <c r="B143" s="1">
        <v>529</v>
      </c>
      <c r="C143" s="1">
        <v>537.799988</v>
      </c>
      <c r="D143" s="1">
        <v>525.150024</v>
      </c>
      <c r="E143" s="1">
        <v>526.900024</v>
      </c>
      <c r="F143" s="1">
        <v>520.928406</v>
      </c>
      <c r="G143" s="1">
        <v>2380932</v>
      </c>
      <c r="H143">
        <f t="shared" si="2"/>
        <v>0.00485141222291729</v>
      </c>
    </row>
    <row r="144" customHeight="1" spans="1:8">
      <c r="A144" s="2">
        <v>45245</v>
      </c>
      <c r="B144" s="1">
        <v>531.950012</v>
      </c>
      <c r="C144" s="1">
        <v>554.25</v>
      </c>
      <c r="D144" s="1">
        <v>525.400024</v>
      </c>
      <c r="E144" s="1">
        <v>549.125</v>
      </c>
      <c r="F144" s="1">
        <v>542.90155</v>
      </c>
      <c r="G144" s="1">
        <v>7874464</v>
      </c>
      <c r="H144">
        <f t="shared" si="2"/>
        <v>0.0413153801409541</v>
      </c>
    </row>
    <row r="145" customHeight="1" spans="1:8">
      <c r="A145" s="2">
        <v>45246</v>
      </c>
      <c r="B145" s="1">
        <v>552</v>
      </c>
      <c r="C145" s="1">
        <v>557.174988</v>
      </c>
      <c r="D145" s="1">
        <v>537.375</v>
      </c>
      <c r="E145" s="1">
        <v>539.299988</v>
      </c>
      <c r="F145" s="1">
        <v>533.187866</v>
      </c>
      <c r="G145" s="1">
        <v>4347594</v>
      </c>
      <c r="H145">
        <f t="shared" si="2"/>
        <v>-0.0180541648387143</v>
      </c>
    </row>
    <row r="146" customHeight="1" spans="1:8">
      <c r="A146" s="2">
        <v>45247</v>
      </c>
      <c r="B146" s="1">
        <v>542.450012</v>
      </c>
      <c r="C146" s="1">
        <v>548.825012</v>
      </c>
      <c r="D146" s="1">
        <v>537</v>
      </c>
      <c r="E146" s="1">
        <v>540.724976</v>
      </c>
      <c r="F146" s="1">
        <v>534.59668</v>
      </c>
      <c r="G146" s="1">
        <v>1894464</v>
      </c>
      <c r="H146">
        <f t="shared" si="2"/>
        <v>0.00263876232850461</v>
      </c>
    </row>
    <row r="147" customHeight="1" spans="1:8">
      <c r="A147" s="2">
        <v>45250</v>
      </c>
      <c r="B147" s="1">
        <v>543</v>
      </c>
      <c r="C147" s="1">
        <v>555.5</v>
      </c>
      <c r="D147" s="1">
        <v>533.099976</v>
      </c>
      <c r="E147" s="1">
        <v>544.474976</v>
      </c>
      <c r="F147" s="1">
        <v>542.315979</v>
      </c>
      <c r="G147" s="1">
        <v>3765912</v>
      </c>
      <c r="H147">
        <f t="shared" si="2"/>
        <v>0.0143362252186846</v>
      </c>
    </row>
    <row r="148" customHeight="1" spans="1:8">
      <c r="A148" s="2">
        <v>45251</v>
      </c>
      <c r="B148" s="1">
        <v>547.349976</v>
      </c>
      <c r="C148" s="1">
        <v>559.950012</v>
      </c>
      <c r="D148" s="1">
        <v>540.5</v>
      </c>
      <c r="E148" s="1">
        <v>546.450012</v>
      </c>
      <c r="F148" s="1">
        <v>544.283142</v>
      </c>
      <c r="G148" s="1">
        <v>4520548</v>
      </c>
      <c r="H148">
        <f t="shared" si="2"/>
        <v>0.00362077441644897</v>
      </c>
    </row>
    <row r="149" customHeight="1" spans="1:8">
      <c r="A149" s="2">
        <v>45252</v>
      </c>
      <c r="B149" s="1">
        <v>548</v>
      </c>
      <c r="C149" s="1">
        <v>550.950012</v>
      </c>
      <c r="D149" s="1">
        <v>535.5</v>
      </c>
      <c r="E149" s="1">
        <v>539.075012</v>
      </c>
      <c r="F149" s="1">
        <v>536.937378</v>
      </c>
      <c r="G149" s="1">
        <v>1971428</v>
      </c>
      <c r="H149">
        <f t="shared" si="2"/>
        <v>-0.0135881198862913</v>
      </c>
    </row>
    <row r="150" customHeight="1" spans="1:8">
      <c r="A150" s="2">
        <v>45253</v>
      </c>
      <c r="B150" s="1">
        <v>539.075012</v>
      </c>
      <c r="C150" s="1">
        <v>571.849976</v>
      </c>
      <c r="D150" s="1">
        <v>539</v>
      </c>
      <c r="E150" s="1">
        <v>553.599976</v>
      </c>
      <c r="F150" s="1">
        <v>551.404785</v>
      </c>
      <c r="G150" s="1">
        <v>13359484</v>
      </c>
      <c r="H150">
        <f t="shared" si="2"/>
        <v>0.0265877032790934</v>
      </c>
    </row>
    <row r="151" customHeight="1" spans="1:8">
      <c r="A151" s="2">
        <v>45254</v>
      </c>
      <c r="B151" s="1">
        <v>556.849976</v>
      </c>
      <c r="C151" s="1">
        <v>569.400024</v>
      </c>
      <c r="D151" s="1">
        <v>555.5</v>
      </c>
      <c r="E151" s="1">
        <v>560.849976</v>
      </c>
      <c r="F151" s="1">
        <v>558.626038</v>
      </c>
      <c r="G151" s="1">
        <v>5915638</v>
      </c>
      <c r="H151">
        <f t="shared" si="2"/>
        <v>0.0130110889228839</v>
      </c>
    </row>
    <row r="152" customHeight="1" spans="1:8">
      <c r="A152" s="2">
        <v>45258</v>
      </c>
      <c r="B152" s="1">
        <v>564</v>
      </c>
      <c r="C152" s="1">
        <v>574</v>
      </c>
      <c r="D152" s="1">
        <v>560.5</v>
      </c>
      <c r="E152" s="1">
        <v>566.375</v>
      </c>
      <c r="F152" s="1">
        <v>564.12915</v>
      </c>
      <c r="G152" s="1">
        <v>4034292</v>
      </c>
      <c r="H152">
        <f t="shared" si="2"/>
        <v>0.00980294925999887</v>
      </c>
    </row>
    <row r="153" customHeight="1" spans="1:8">
      <c r="A153" s="2">
        <v>45259</v>
      </c>
      <c r="B153" s="1">
        <v>570</v>
      </c>
      <c r="C153" s="1">
        <v>589.875</v>
      </c>
      <c r="D153" s="1">
        <v>569</v>
      </c>
      <c r="E153" s="1">
        <v>582.049988</v>
      </c>
      <c r="F153" s="1">
        <v>579.742004</v>
      </c>
      <c r="G153" s="1">
        <v>7832280</v>
      </c>
      <c r="H153">
        <f t="shared" si="2"/>
        <v>0.0272999692430399</v>
      </c>
    </row>
    <row r="154" customHeight="1" spans="1:8">
      <c r="A154" s="2">
        <v>45260</v>
      </c>
      <c r="B154" s="1">
        <v>588</v>
      </c>
      <c r="C154" s="1">
        <v>609</v>
      </c>
      <c r="D154" s="1">
        <v>585.5</v>
      </c>
      <c r="E154" s="1">
        <v>602.299988</v>
      </c>
      <c r="F154" s="1">
        <v>599.911682</v>
      </c>
      <c r="G154" s="1">
        <v>12343108</v>
      </c>
      <c r="H154">
        <f t="shared" si="2"/>
        <v>0.0341992638262483</v>
      </c>
    </row>
    <row r="155" customHeight="1" spans="1:8">
      <c r="A155" s="2">
        <v>45261</v>
      </c>
      <c r="B155" s="1">
        <v>600</v>
      </c>
      <c r="C155" s="1">
        <v>600</v>
      </c>
      <c r="D155" s="1">
        <v>577.875</v>
      </c>
      <c r="E155" s="1">
        <v>583.5</v>
      </c>
      <c r="F155" s="1">
        <v>581.186218</v>
      </c>
      <c r="G155" s="1">
        <v>5802794</v>
      </c>
      <c r="H155">
        <f t="shared" si="2"/>
        <v>-0.0317112293075876</v>
      </c>
    </row>
    <row r="156" customHeight="1" spans="1:8">
      <c r="A156" s="2">
        <v>45264</v>
      </c>
      <c r="B156" s="1">
        <v>612.5</v>
      </c>
      <c r="C156" s="1">
        <v>614.275024</v>
      </c>
      <c r="D156" s="1">
        <v>590.25</v>
      </c>
      <c r="E156" s="1">
        <v>594.325012</v>
      </c>
      <c r="F156" s="1">
        <v>591.968323</v>
      </c>
      <c r="G156" s="1">
        <v>3943830</v>
      </c>
      <c r="H156">
        <f t="shared" si="2"/>
        <v>0.0183819065990323</v>
      </c>
    </row>
    <row r="157" customHeight="1" spans="1:8">
      <c r="A157" s="2">
        <v>45265</v>
      </c>
      <c r="B157" s="1">
        <v>594.5</v>
      </c>
      <c r="C157" s="1">
        <v>609.5</v>
      </c>
      <c r="D157" s="1">
        <v>586.599976</v>
      </c>
      <c r="E157" s="1">
        <v>590.674988</v>
      </c>
      <c r="F157" s="1">
        <v>588.332764</v>
      </c>
      <c r="G157" s="1">
        <v>4317196</v>
      </c>
      <c r="H157">
        <f t="shared" si="2"/>
        <v>-0.00616041201299508</v>
      </c>
    </row>
    <row r="158" customHeight="1" spans="1:8">
      <c r="A158" s="2">
        <v>45266</v>
      </c>
      <c r="B158" s="1">
        <v>593.5</v>
      </c>
      <c r="C158" s="1">
        <v>647.200012</v>
      </c>
      <c r="D158" s="1">
        <v>587.049988</v>
      </c>
      <c r="E158" s="1">
        <v>639.974976</v>
      </c>
      <c r="F158" s="1">
        <v>637.437256</v>
      </c>
      <c r="G158" s="1">
        <v>17524394</v>
      </c>
      <c r="H158">
        <f t="shared" si="2"/>
        <v>0.0801631372346012</v>
      </c>
    </row>
    <row r="159" customHeight="1" spans="1:8">
      <c r="A159" s="2">
        <v>45267</v>
      </c>
      <c r="B159" s="1">
        <v>647.5</v>
      </c>
      <c r="C159" s="1">
        <v>656.349976</v>
      </c>
      <c r="D159" s="1">
        <v>635.5</v>
      </c>
      <c r="E159" s="1">
        <v>640.799988</v>
      </c>
      <c r="F159" s="1">
        <v>638.259033</v>
      </c>
      <c r="G159" s="1">
        <v>7338538</v>
      </c>
      <c r="H159">
        <f t="shared" si="2"/>
        <v>0.00128835855486293</v>
      </c>
    </row>
    <row r="160" customHeight="1" spans="1:8">
      <c r="A160" s="2">
        <v>45268</v>
      </c>
      <c r="B160" s="1">
        <v>644</v>
      </c>
      <c r="C160" s="1">
        <v>664.200012</v>
      </c>
      <c r="D160" s="1">
        <v>618.299988</v>
      </c>
      <c r="E160" s="1">
        <v>632.5</v>
      </c>
      <c r="F160" s="1">
        <v>629.991943</v>
      </c>
      <c r="G160" s="1">
        <v>6535444</v>
      </c>
      <c r="H160">
        <f t="shared" si="2"/>
        <v>-0.0130371783679901</v>
      </c>
    </row>
    <row r="161" customHeight="1" spans="1:8">
      <c r="A161" s="2">
        <v>45271</v>
      </c>
      <c r="B161" s="1">
        <v>636.075012</v>
      </c>
      <c r="C161" s="1">
        <v>646.174988</v>
      </c>
      <c r="D161" s="1">
        <v>633.025024</v>
      </c>
      <c r="E161" s="1">
        <v>639.424988</v>
      </c>
      <c r="F161" s="1">
        <v>636.889465</v>
      </c>
      <c r="G161" s="1">
        <v>2940958</v>
      </c>
      <c r="H161">
        <f t="shared" si="2"/>
        <v>0.0108890857673535</v>
      </c>
    </row>
    <row r="162" customHeight="1" spans="1:8">
      <c r="A162" s="2">
        <v>45272</v>
      </c>
      <c r="B162" s="1">
        <v>643</v>
      </c>
      <c r="C162" s="1">
        <v>645.375</v>
      </c>
      <c r="D162" s="1">
        <v>623</v>
      </c>
      <c r="E162" s="1">
        <v>625.775024</v>
      </c>
      <c r="F162" s="1">
        <v>623.29364</v>
      </c>
      <c r="G162" s="1">
        <v>2745162</v>
      </c>
      <c r="H162">
        <f t="shared" si="2"/>
        <v>-0.0215783761737296</v>
      </c>
    </row>
    <row r="163" customHeight="1" spans="1:8">
      <c r="A163" s="2">
        <v>45273</v>
      </c>
      <c r="B163" s="1">
        <v>628.549988</v>
      </c>
      <c r="C163" s="1">
        <v>638.825012</v>
      </c>
      <c r="D163" s="1">
        <v>616.575012</v>
      </c>
      <c r="E163" s="1">
        <v>637.299988</v>
      </c>
      <c r="F163" s="1">
        <v>634.772888</v>
      </c>
      <c r="G163" s="1">
        <v>2889114</v>
      </c>
      <c r="H163">
        <f t="shared" si="2"/>
        <v>0.018249538216834</v>
      </c>
    </row>
    <row r="164" customHeight="1" spans="1:8">
      <c r="A164" s="2">
        <v>45274</v>
      </c>
      <c r="B164" s="1">
        <v>641.224976</v>
      </c>
      <c r="C164" s="1">
        <v>645.099976</v>
      </c>
      <c r="D164" s="1">
        <v>621</v>
      </c>
      <c r="E164" s="1">
        <v>623.525024</v>
      </c>
      <c r="F164" s="1">
        <v>621.052551</v>
      </c>
      <c r="G164" s="1">
        <v>4382580</v>
      </c>
      <c r="H164">
        <f t="shared" si="2"/>
        <v>-0.0218515766838243</v>
      </c>
    </row>
    <row r="165" customHeight="1" spans="1:8">
      <c r="A165" s="2">
        <v>45275</v>
      </c>
      <c r="B165" s="1">
        <v>627.950012</v>
      </c>
      <c r="C165" s="1">
        <v>636.75</v>
      </c>
      <c r="D165" s="1">
        <v>625.275024</v>
      </c>
      <c r="E165" s="1">
        <v>628.950012</v>
      </c>
      <c r="F165" s="1">
        <v>626.456055</v>
      </c>
      <c r="G165" s="1">
        <v>2300672</v>
      </c>
      <c r="H165">
        <f t="shared" si="2"/>
        <v>0.00866292667916972</v>
      </c>
    </row>
    <row r="166" customHeight="1" spans="1:8">
      <c r="A166" s="2">
        <v>45278</v>
      </c>
      <c r="B166" s="1">
        <v>633.825012</v>
      </c>
      <c r="C166" s="1">
        <v>644</v>
      </c>
      <c r="D166" s="1">
        <v>632.5</v>
      </c>
      <c r="E166" s="1">
        <v>635.200012</v>
      </c>
      <c r="F166" s="1">
        <v>632.681213</v>
      </c>
      <c r="G166" s="1">
        <v>3027532</v>
      </c>
      <c r="H166">
        <f t="shared" si="2"/>
        <v>0.00988805411367899</v>
      </c>
    </row>
    <row r="167" customHeight="1" spans="1:8">
      <c r="A167" s="2">
        <v>45279</v>
      </c>
      <c r="B167" s="1">
        <v>638.5</v>
      </c>
      <c r="C167" s="1">
        <v>668.724976</v>
      </c>
      <c r="D167" s="1">
        <v>636</v>
      </c>
      <c r="E167" s="1">
        <v>653.950012</v>
      </c>
      <c r="F167" s="1">
        <v>651.356873</v>
      </c>
      <c r="G167" s="1">
        <v>11978420</v>
      </c>
      <c r="H167">
        <f t="shared" si="2"/>
        <v>0.029091001684114</v>
      </c>
    </row>
    <row r="168" customHeight="1" spans="1:8">
      <c r="A168" s="2">
        <v>45280</v>
      </c>
      <c r="B168" s="1">
        <v>657.349976</v>
      </c>
      <c r="C168" s="1">
        <v>662.25</v>
      </c>
      <c r="D168" s="1">
        <v>600</v>
      </c>
      <c r="E168" s="1">
        <v>612.325012</v>
      </c>
      <c r="F168" s="1">
        <v>609.896973</v>
      </c>
      <c r="G168" s="1">
        <v>6118042</v>
      </c>
      <c r="H168">
        <f t="shared" si="2"/>
        <v>-0.0657676378371194</v>
      </c>
    </row>
    <row r="169" customHeight="1" spans="1:8">
      <c r="A169" s="2">
        <v>45281</v>
      </c>
      <c r="B169" s="1">
        <v>618</v>
      </c>
      <c r="C169" s="1">
        <v>658.375</v>
      </c>
      <c r="D169" s="1">
        <v>612.549988</v>
      </c>
      <c r="E169" s="1">
        <v>650.200012</v>
      </c>
      <c r="F169" s="1">
        <v>647.621765</v>
      </c>
      <c r="G169" s="1">
        <v>10835850</v>
      </c>
      <c r="H169">
        <f t="shared" si="2"/>
        <v>0.0600167837664118</v>
      </c>
    </row>
    <row r="170" customHeight="1" spans="1:8">
      <c r="A170" s="2">
        <v>45282</v>
      </c>
      <c r="B170" s="1">
        <v>655</v>
      </c>
      <c r="C170" s="1">
        <v>657.5</v>
      </c>
      <c r="D170" s="1">
        <v>640.75</v>
      </c>
      <c r="E170" s="1">
        <v>650.700012</v>
      </c>
      <c r="F170" s="1">
        <v>648.119751</v>
      </c>
      <c r="G170" s="1">
        <v>3426768</v>
      </c>
      <c r="H170">
        <f t="shared" si="2"/>
        <v>0.000768650256813183</v>
      </c>
    </row>
    <row r="171" customHeight="1" spans="1:8">
      <c r="A171" s="2">
        <v>45286</v>
      </c>
      <c r="B171" s="1">
        <v>653.875</v>
      </c>
      <c r="C171" s="1">
        <v>695</v>
      </c>
      <c r="D171" s="1">
        <v>646.325012</v>
      </c>
      <c r="E171" s="1">
        <v>687.25</v>
      </c>
      <c r="F171" s="1">
        <v>684.524841</v>
      </c>
      <c r="G171" s="1">
        <v>11980528</v>
      </c>
      <c r="H171">
        <f t="shared" si="2"/>
        <v>0.054649454588554</v>
      </c>
    </row>
    <row r="172" customHeight="1" spans="1:8">
      <c r="A172" s="2">
        <v>45287</v>
      </c>
      <c r="B172" s="1">
        <v>691.775024</v>
      </c>
      <c r="C172" s="1">
        <v>704.424988</v>
      </c>
      <c r="D172" s="1">
        <v>673.650024</v>
      </c>
      <c r="E172" s="1">
        <v>679.525024</v>
      </c>
      <c r="F172" s="1">
        <v>676.830505</v>
      </c>
      <c r="G172" s="1">
        <v>8544050</v>
      </c>
      <c r="H172">
        <f t="shared" si="2"/>
        <v>-0.0113040551173562</v>
      </c>
    </row>
    <row r="173" customHeight="1" spans="1:8">
      <c r="A173" s="2">
        <v>45288</v>
      </c>
      <c r="B173" s="1">
        <v>682.950012</v>
      </c>
      <c r="C173" s="1">
        <v>688.200012</v>
      </c>
      <c r="D173" s="1">
        <v>668.525024</v>
      </c>
      <c r="E173" s="1">
        <v>672.525024</v>
      </c>
      <c r="F173" s="1">
        <v>669.858276</v>
      </c>
      <c r="G173" s="1">
        <v>3481740</v>
      </c>
      <c r="H173">
        <f t="shared" si="2"/>
        <v>-0.0103547180242864</v>
      </c>
    </row>
    <row r="174" customHeight="1" spans="1:8">
      <c r="A174" s="2">
        <v>45289</v>
      </c>
      <c r="B174" s="1">
        <v>675.450012</v>
      </c>
      <c r="C174" s="1">
        <v>688</v>
      </c>
      <c r="D174" s="1">
        <v>670.5</v>
      </c>
      <c r="E174" s="1">
        <v>676.974976</v>
      </c>
      <c r="F174" s="1">
        <v>674.290527</v>
      </c>
      <c r="G174" s="1">
        <v>3496302</v>
      </c>
      <c r="H174">
        <f t="shared" si="2"/>
        <v>0.00659490534729171</v>
      </c>
    </row>
    <row r="175" customHeight="1" spans="1:8">
      <c r="A175" s="2">
        <v>45292</v>
      </c>
      <c r="B175" s="1">
        <v>680.125</v>
      </c>
      <c r="C175" s="1">
        <v>691.25</v>
      </c>
      <c r="D175" s="1">
        <v>679</v>
      </c>
      <c r="E175" s="1">
        <v>681.424988</v>
      </c>
      <c r="F175" s="1">
        <v>678.7229</v>
      </c>
      <c r="G175" s="1">
        <v>2817326</v>
      </c>
      <c r="H175">
        <f t="shared" si="2"/>
        <v>0.00655187711707686</v>
      </c>
    </row>
    <row r="176" customHeight="1" spans="1:8">
      <c r="A176" s="2">
        <v>45293</v>
      </c>
      <c r="B176" s="1">
        <v>684.924988</v>
      </c>
      <c r="C176" s="1">
        <v>687</v>
      </c>
      <c r="D176" s="1">
        <v>658.375</v>
      </c>
      <c r="E176" s="1">
        <v>676.875</v>
      </c>
      <c r="F176" s="1">
        <v>674.190979</v>
      </c>
      <c r="G176" s="1">
        <v>2769468</v>
      </c>
      <c r="H176">
        <f t="shared" si="2"/>
        <v>-0.00669952170803044</v>
      </c>
    </row>
    <row r="177" customHeight="1" spans="1:8">
      <c r="A177" s="2">
        <v>45294</v>
      </c>
      <c r="B177" s="1">
        <v>677.974976</v>
      </c>
      <c r="C177" s="1">
        <v>684</v>
      </c>
      <c r="D177" s="1">
        <v>668.150024</v>
      </c>
      <c r="E177" s="1">
        <v>675.599976</v>
      </c>
      <c r="F177" s="1">
        <v>672.921021</v>
      </c>
      <c r="G177" s="1">
        <v>2208572</v>
      </c>
      <c r="H177">
        <f t="shared" si="2"/>
        <v>-0.00188545329002792</v>
      </c>
    </row>
    <row r="178" customHeight="1" spans="1:8">
      <c r="A178" s="2">
        <v>45295</v>
      </c>
      <c r="B178" s="1">
        <v>678.099976</v>
      </c>
      <c r="C178" s="1">
        <v>687.900024</v>
      </c>
      <c r="D178" s="1">
        <v>676</v>
      </c>
      <c r="E178" s="1">
        <v>681.625</v>
      </c>
      <c r="F178" s="1">
        <v>678.922119</v>
      </c>
      <c r="G178" s="1">
        <v>2615820</v>
      </c>
      <c r="H178">
        <f t="shared" si="2"/>
        <v>0.00887845230419048</v>
      </c>
    </row>
    <row r="179" customHeight="1" spans="1:8">
      <c r="A179" s="2">
        <v>45296</v>
      </c>
      <c r="B179" s="1">
        <v>684.174988</v>
      </c>
      <c r="C179" s="1">
        <v>691.950012</v>
      </c>
      <c r="D179" s="1">
        <v>674</v>
      </c>
      <c r="E179" s="1">
        <v>681.349976</v>
      </c>
      <c r="F179" s="1">
        <v>678.648193</v>
      </c>
      <c r="G179" s="1">
        <v>3645270</v>
      </c>
      <c r="H179">
        <f t="shared" si="2"/>
        <v>-0.000403553320658446</v>
      </c>
    </row>
    <row r="180" customHeight="1" spans="1:8">
      <c r="A180" s="2">
        <v>45299</v>
      </c>
      <c r="B180" s="1">
        <v>684.5</v>
      </c>
      <c r="C180" s="1">
        <v>685</v>
      </c>
      <c r="D180" s="1">
        <v>611.275024</v>
      </c>
      <c r="E180" s="1">
        <v>646.825012</v>
      </c>
      <c r="F180" s="1">
        <v>644.260132</v>
      </c>
      <c r="G180" s="1">
        <v>4599594</v>
      </c>
      <c r="H180">
        <f t="shared" si="2"/>
        <v>-0.0520002918784321</v>
      </c>
    </row>
    <row r="181" customHeight="1" spans="1:8">
      <c r="A181" s="2">
        <v>45300</v>
      </c>
      <c r="B181" s="1">
        <v>650.5</v>
      </c>
      <c r="C181" s="1">
        <v>685.875</v>
      </c>
      <c r="D181" s="1">
        <v>650.5</v>
      </c>
      <c r="E181" s="1">
        <v>669</v>
      </c>
      <c r="F181" s="1">
        <v>666.347229</v>
      </c>
      <c r="G181" s="1">
        <v>6711410</v>
      </c>
      <c r="H181">
        <f t="shared" si="2"/>
        <v>0.0337083233188793</v>
      </c>
    </row>
    <row r="182" customHeight="1" spans="1:8">
      <c r="A182" s="2">
        <v>45301</v>
      </c>
      <c r="B182" s="1">
        <v>677</v>
      </c>
      <c r="C182" s="1">
        <v>802.799988</v>
      </c>
      <c r="D182" s="1">
        <v>675.099976</v>
      </c>
      <c r="E182" s="1">
        <v>802.799988</v>
      </c>
      <c r="F182" s="1">
        <v>799.616638</v>
      </c>
      <c r="G182" s="1">
        <v>22442717</v>
      </c>
      <c r="H182">
        <f t="shared" si="2"/>
        <v>0.182321510771902</v>
      </c>
    </row>
    <row r="183" customHeight="1" spans="1:8">
      <c r="A183" s="2">
        <v>45302</v>
      </c>
      <c r="B183" s="1">
        <v>790</v>
      </c>
      <c r="C183" s="1">
        <v>792.799988</v>
      </c>
      <c r="D183" s="1">
        <v>761.049988</v>
      </c>
      <c r="E183" s="1">
        <v>772.799988</v>
      </c>
      <c r="F183" s="1">
        <v>769.735596</v>
      </c>
      <c r="G183" s="1">
        <v>11469695</v>
      </c>
      <c r="H183">
        <f t="shared" si="2"/>
        <v>-0.038085336253204</v>
      </c>
    </row>
    <row r="184" customHeight="1" spans="1:8">
      <c r="A184" s="2">
        <v>45303</v>
      </c>
      <c r="B184" s="1">
        <v>776.349976</v>
      </c>
      <c r="C184" s="1">
        <v>782.799988</v>
      </c>
      <c r="D184" s="1">
        <v>750.599976</v>
      </c>
      <c r="E184" s="1">
        <v>753.849976</v>
      </c>
      <c r="F184" s="1">
        <v>750.860718</v>
      </c>
      <c r="G184" s="1">
        <v>3571574</v>
      </c>
      <c r="H184">
        <f t="shared" si="2"/>
        <v>-0.0248269015471887</v>
      </c>
    </row>
    <row r="185" customHeight="1" spans="1:8">
      <c r="A185" s="2">
        <v>45306</v>
      </c>
      <c r="B185" s="1">
        <v>757.700012</v>
      </c>
      <c r="C185" s="1">
        <v>791</v>
      </c>
      <c r="D185" s="1">
        <v>757.049988</v>
      </c>
      <c r="E185" s="1">
        <v>770.5</v>
      </c>
      <c r="F185" s="1">
        <v>767.444702</v>
      </c>
      <c r="G185" s="1">
        <v>5235262</v>
      </c>
      <c r="H185">
        <f t="shared" si="2"/>
        <v>0.021846254840938</v>
      </c>
    </row>
    <row r="186" customHeight="1" spans="1:8">
      <c r="A186" s="2">
        <v>45307</v>
      </c>
      <c r="B186" s="1">
        <v>779</v>
      </c>
      <c r="C186" s="1">
        <v>808.400024</v>
      </c>
      <c r="D186" s="1">
        <v>773</v>
      </c>
      <c r="E186" s="1">
        <v>792.150024</v>
      </c>
      <c r="F186" s="1">
        <v>789.008911</v>
      </c>
      <c r="G186" s="1">
        <v>7787634</v>
      </c>
      <c r="H186">
        <f t="shared" si="2"/>
        <v>0.0277111874709286</v>
      </c>
    </row>
    <row r="187" customHeight="1" spans="1:8">
      <c r="A187" s="2">
        <v>45308</v>
      </c>
      <c r="B187" s="1">
        <v>793</v>
      </c>
      <c r="C187" s="1">
        <v>888</v>
      </c>
      <c r="D187" s="1">
        <v>780</v>
      </c>
      <c r="E187" s="1">
        <v>849.099976</v>
      </c>
      <c r="F187" s="1">
        <v>845.733032</v>
      </c>
      <c r="G187" s="1">
        <v>26230941</v>
      </c>
      <c r="H187">
        <f t="shared" si="2"/>
        <v>0.0694261299680978</v>
      </c>
    </row>
    <row r="188" customHeight="1" spans="1:8">
      <c r="A188" s="2">
        <v>45309</v>
      </c>
      <c r="B188" s="1">
        <v>857</v>
      </c>
      <c r="C188" s="1">
        <v>896.099976</v>
      </c>
      <c r="D188" s="1">
        <v>822</v>
      </c>
      <c r="E188" s="1">
        <v>865.650024</v>
      </c>
      <c r="F188" s="1">
        <v>862.217468</v>
      </c>
      <c r="G188" s="1">
        <v>11018034</v>
      </c>
      <c r="H188">
        <f t="shared" si="2"/>
        <v>0.0193037771150303</v>
      </c>
    </row>
    <row r="189" customHeight="1" spans="1:8">
      <c r="A189" s="2">
        <v>45310</v>
      </c>
      <c r="B189" s="1">
        <v>878</v>
      </c>
      <c r="C189" s="1">
        <v>887.450012</v>
      </c>
      <c r="D189" s="1">
        <v>862.599976</v>
      </c>
      <c r="E189" s="1">
        <v>873.700012</v>
      </c>
      <c r="F189" s="1">
        <v>870.235535</v>
      </c>
      <c r="G189" s="1">
        <v>4771974</v>
      </c>
      <c r="H189">
        <f t="shared" si="2"/>
        <v>0.00925638298464686</v>
      </c>
    </row>
    <row r="190" customHeight="1" spans="1:8">
      <c r="A190" s="2">
        <v>45314</v>
      </c>
      <c r="B190" s="1">
        <v>880</v>
      </c>
      <c r="C190" s="1">
        <v>898.5</v>
      </c>
      <c r="D190" s="1">
        <v>832.049988</v>
      </c>
      <c r="E190" s="1">
        <v>848.599976</v>
      </c>
      <c r="F190" s="1">
        <v>845.234985</v>
      </c>
      <c r="G190" s="1">
        <v>3459766</v>
      </c>
      <c r="H190">
        <f t="shared" si="2"/>
        <v>-0.0291492274379057</v>
      </c>
    </row>
    <row r="191" customHeight="1" spans="1:8">
      <c r="A191" s="2">
        <v>45315</v>
      </c>
      <c r="B191" s="1">
        <v>853</v>
      </c>
      <c r="C191" s="1">
        <v>854.5</v>
      </c>
      <c r="D191" s="1">
        <v>796.25</v>
      </c>
      <c r="E191" s="1">
        <v>851.299988</v>
      </c>
      <c r="F191" s="1">
        <v>847.924316</v>
      </c>
      <c r="G191" s="1">
        <v>3518987</v>
      </c>
      <c r="H191">
        <f t="shared" si="2"/>
        <v>0.00317670435382587</v>
      </c>
    </row>
    <row r="192" customHeight="1" spans="1:8">
      <c r="A192" s="2">
        <v>45316</v>
      </c>
      <c r="B192" s="1">
        <v>860.450012</v>
      </c>
      <c r="C192" s="1">
        <v>885</v>
      </c>
      <c r="D192" s="1">
        <v>860</v>
      </c>
      <c r="E192" s="1">
        <v>871.599976</v>
      </c>
      <c r="F192" s="1">
        <v>868.143799</v>
      </c>
      <c r="G192" s="1">
        <v>2473935</v>
      </c>
      <c r="H192">
        <f t="shared" si="2"/>
        <v>0.0235659861808862</v>
      </c>
    </row>
    <row r="193" customHeight="1" spans="1:8">
      <c r="A193" s="2">
        <v>45320</v>
      </c>
      <c r="B193" s="1">
        <v>877.950012</v>
      </c>
      <c r="C193" s="1">
        <v>883.200012</v>
      </c>
      <c r="D193" s="1">
        <v>855.450012</v>
      </c>
      <c r="E193" s="1">
        <v>860.049988</v>
      </c>
      <c r="F193" s="1">
        <v>856.639587</v>
      </c>
      <c r="G193" s="1">
        <v>1726017</v>
      </c>
      <c r="H193">
        <f t="shared" si="2"/>
        <v>-0.0133400897740743</v>
      </c>
    </row>
    <row r="194" customHeight="1" spans="1:8">
      <c r="A194" s="2">
        <v>45321</v>
      </c>
      <c r="B194" s="1">
        <v>867</v>
      </c>
      <c r="C194" s="1">
        <v>895.950012</v>
      </c>
      <c r="D194" s="1">
        <v>860.599976</v>
      </c>
      <c r="E194" s="1">
        <v>878.599976</v>
      </c>
      <c r="F194" s="1">
        <v>875.116028</v>
      </c>
      <c r="G194" s="1">
        <v>3683666</v>
      </c>
      <c r="H194">
        <f t="shared" si="2"/>
        <v>0.0213392027794316</v>
      </c>
    </row>
    <row r="195" customHeight="1" spans="1:8">
      <c r="A195" s="2">
        <v>45322</v>
      </c>
      <c r="B195" s="1">
        <v>935</v>
      </c>
      <c r="C195" s="1">
        <v>945</v>
      </c>
      <c r="D195" s="1">
        <v>895.700012</v>
      </c>
      <c r="E195" s="1">
        <v>912.200012</v>
      </c>
      <c r="F195" s="1">
        <v>908.582825</v>
      </c>
      <c r="G195" s="1">
        <v>6953477</v>
      </c>
      <c r="H195">
        <f t="shared" ref="H195:H247" si="3">LN(F195/F194)</f>
        <v>0.0375295694440541</v>
      </c>
    </row>
    <row r="196" customHeight="1" spans="1:8">
      <c r="A196" s="2">
        <v>45323</v>
      </c>
      <c r="B196" s="1">
        <v>922.5</v>
      </c>
      <c r="C196" s="1">
        <v>941.950012</v>
      </c>
      <c r="D196" s="1">
        <v>902.400024</v>
      </c>
      <c r="E196" s="1">
        <v>911.549988</v>
      </c>
      <c r="F196" s="1">
        <v>907.935425</v>
      </c>
      <c r="G196" s="1">
        <v>4522178</v>
      </c>
      <c r="H196">
        <f t="shared" si="3"/>
        <v>-0.000712792208292382</v>
      </c>
    </row>
    <row r="197" customHeight="1" spans="1:8">
      <c r="A197" s="2">
        <v>45324</v>
      </c>
      <c r="B197" s="1">
        <v>919.099976</v>
      </c>
      <c r="C197" s="1">
        <v>922</v>
      </c>
      <c r="D197" s="1">
        <v>903</v>
      </c>
      <c r="E197" s="1">
        <v>905.200012</v>
      </c>
      <c r="F197" s="1">
        <v>901.610596</v>
      </c>
      <c r="G197" s="1">
        <v>1973422</v>
      </c>
      <c r="H197">
        <f t="shared" si="3"/>
        <v>-0.00699054313427634</v>
      </c>
    </row>
    <row r="198" customHeight="1" spans="1:8">
      <c r="A198" s="2">
        <v>45327</v>
      </c>
      <c r="B198" s="1">
        <v>913</v>
      </c>
      <c r="C198" s="1">
        <v>924.450012</v>
      </c>
      <c r="D198" s="1">
        <v>880.799988</v>
      </c>
      <c r="E198" s="1">
        <v>890.650024</v>
      </c>
      <c r="F198" s="1">
        <v>887.118286</v>
      </c>
      <c r="G198" s="1">
        <v>2538611</v>
      </c>
      <c r="H198">
        <f t="shared" si="3"/>
        <v>-0.0162043865483885</v>
      </c>
    </row>
    <row r="199" customHeight="1" spans="1:8">
      <c r="A199" s="2">
        <v>45328</v>
      </c>
      <c r="B199" s="1">
        <v>895</v>
      </c>
      <c r="C199" s="1">
        <v>895</v>
      </c>
      <c r="D199" s="1">
        <v>863.200012</v>
      </c>
      <c r="E199" s="1">
        <v>884.5</v>
      </c>
      <c r="F199" s="1">
        <v>880.992676</v>
      </c>
      <c r="G199" s="1">
        <v>1631959</v>
      </c>
      <c r="H199">
        <f t="shared" si="3"/>
        <v>-0.00692901592696443</v>
      </c>
    </row>
    <row r="200" customHeight="1" spans="1:8">
      <c r="A200" s="2">
        <v>45329</v>
      </c>
      <c r="B200" s="1">
        <v>887.5</v>
      </c>
      <c r="C200" s="1">
        <v>897</v>
      </c>
      <c r="D200" s="1">
        <v>871.5</v>
      </c>
      <c r="E200" s="1">
        <v>873.900024</v>
      </c>
      <c r="F200" s="1">
        <v>870.434753</v>
      </c>
      <c r="G200" s="1">
        <v>1182679</v>
      </c>
      <c r="H200">
        <f t="shared" si="3"/>
        <v>-0.0120565096971834</v>
      </c>
    </row>
    <row r="201" customHeight="1" spans="1:8">
      <c r="A201" s="2">
        <v>45330</v>
      </c>
      <c r="B201" s="1">
        <v>878.549988</v>
      </c>
      <c r="C201" s="1">
        <v>920</v>
      </c>
      <c r="D201" s="1">
        <v>863.900024</v>
      </c>
      <c r="E201" s="1">
        <v>911.400024</v>
      </c>
      <c r="F201" s="1">
        <v>907.786011</v>
      </c>
      <c r="G201" s="1">
        <v>3837173</v>
      </c>
      <c r="H201">
        <f t="shared" si="3"/>
        <v>0.0420158771976658</v>
      </c>
    </row>
    <row r="202" customHeight="1" spans="1:8">
      <c r="A202" s="2">
        <v>45331</v>
      </c>
      <c r="B202" s="1">
        <v>915.5</v>
      </c>
      <c r="C202" s="1">
        <v>916.200012</v>
      </c>
      <c r="D202" s="1">
        <v>865.5</v>
      </c>
      <c r="E202" s="1">
        <v>882.650024</v>
      </c>
      <c r="F202" s="1">
        <v>879.150024</v>
      </c>
      <c r="G202" s="1">
        <v>2188203</v>
      </c>
      <c r="H202">
        <f t="shared" si="3"/>
        <v>-0.0320531212320997</v>
      </c>
    </row>
    <row r="203" customHeight="1" spans="1:8">
      <c r="A203" s="2">
        <v>45334</v>
      </c>
      <c r="B203" s="1">
        <v>882</v>
      </c>
      <c r="C203" s="1">
        <v>882</v>
      </c>
      <c r="D203" s="1">
        <v>790</v>
      </c>
      <c r="E203" s="1">
        <v>805.400024</v>
      </c>
      <c r="F203" s="1">
        <v>805.400024</v>
      </c>
      <c r="G203" s="1">
        <v>3682525</v>
      </c>
      <c r="H203">
        <f t="shared" si="3"/>
        <v>-0.0876164806734322</v>
      </c>
    </row>
    <row r="204" customHeight="1" spans="1:8">
      <c r="A204" s="2">
        <v>45335</v>
      </c>
      <c r="B204" s="1">
        <v>817.5</v>
      </c>
      <c r="C204" s="1">
        <v>853.099976</v>
      </c>
      <c r="D204" s="1">
        <v>795</v>
      </c>
      <c r="E204" s="1">
        <v>842.799988</v>
      </c>
      <c r="F204" s="1">
        <v>842.799988</v>
      </c>
      <c r="G204" s="1">
        <v>3156914</v>
      </c>
      <c r="H204">
        <f t="shared" si="3"/>
        <v>0.0453905894755694</v>
      </c>
    </row>
    <row r="205" customHeight="1" spans="1:8">
      <c r="A205" s="2">
        <v>45336</v>
      </c>
      <c r="B205" s="1">
        <v>810.049988</v>
      </c>
      <c r="C205" s="1">
        <v>853.5</v>
      </c>
      <c r="D205" s="1">
        <v>810.049988</v>
      </c>
      <c r="E205" s="1">
        <v>847.400024</v>
      </c>
      <c r="F205" s="1">
        <v>847.400024</v>
      </c>
      <c r="G205" s="1">
        <v>1477541</v>
      </c>
      <c r="H205">
        <f t="shared" si="3"/>
        <v>0.00544319882260406</v>
      </c>
    </row>
    <row r="206" customHeight="1" spans="1:8">
      <c r="A206" s="2">
        <v>45337</v>
      </c>
      <c r="B206" s="1">
        <v>851</v>
      </c>
      <c r="C206" s="1">
        <v>864.900024</v>
      </c>
      <c r="D206" s="1">
        <v>845.5</v>
      </c>
      <c r="E206" s="1">
        <v>860.849976</v>
      </c>
      <c r="F206" s="1">
        <v>860.849976</v>
      </c>
      <c r="G206" s="1">
        <v>1278231</v>
      </c>
      <c r="H206">
        <f t="shared" si="3"/>
        <v>0.015747378828675</v>
      </c>
    </row>
    <row r="207" customHeight="1" spans="1:8">
      <c r="A207" s="2">
        <v>45338</v>
      </c>
      <c r="B207" s="1">
        <v>864.799988</v>
      </c>
      <c r="C207" s="1">
        <v>884.75</v>
      </c>
      <c r="D207" s="1">
        <v>835</v>
      </c>
      <c r="E207" s="1">
        <v>839.25</v>
      </c>
      <c r="F207" s="1">
        <v>839.25</v>
      </c>
      <c r="G207" s="1">
        <v>1858009</v>
      </c>
      <c r="H207">
        <f t="shared" si="3"/>
        <v>-0.0254116094829151</v>
      </c>
    </row>
    <row r="208" customHeight="1" spans="1:8">
      <c r="A208" s="2">
        <v>45341</v>
      </c>
      <c r="B208" s="1">
        <v>845</v>
      </c>
      <c r="C208" s="1">
        <v>869.25</v>
      </c>
      <c r="D208" s="1">
        <v>839.049988</v>
      </c>
      <c r="E208" s="1">
        <v>851</v>
      </c>
      <c r="F208" s="1">
        <v>851</v>
      </c>
      <c r="G208" s="1">
        <v>1987506</v>
      </c>
      <c r="H208">
        <f t="shared" si="3"/>
        <v>0.0139034927132299</v>
      </c>
    </row>
    <row r="209" customHeight="1" spans="1:8">
      <c r="A209" s="2">
        <v>45342</v>
      </c>
      <c r="B209" s="1">
        <v>852.599976</v>
      </c>
      <c r="C209" s="1">
        <v>854.950012</v>
      </c>
      <c r="D209" s="1">
        <v>840.049988</v>
      </c>
      <c r="E209" s="1">
        <v>843.799988</v>
      </c>
      <c r="F209" s="1">
        <v>843.799988</v>
      </c>
      <c r="G209" s="1">
        <v>1047391</v>
      </c>
      <c r="H209">
        <f t="shared" si="3"/>
        <v>-0.00849664310451547</v>
      </c>
    </row>
    <row r="210" customHeight="1" spans="1:8">
      <c r="A210" s="2">
        <v>45343</v>
      </c>
      <c r="B210" s="1">
        <v>846.549988</v>
      </c>
      <c r="C210" s="1">
        <v>849.900024</v>
      </c>
      <c r="D210" s="1">
        <v>825.049988</v>
      </c>
      <c r="E210" s="1">
        <v>830.849976</v>
      </c>
      <c r="F210" s="1">
        <v>830.849976</v>
      </c>
      <c r="G210" s="1">
        <v>1005409</v>
      </c>
      <c r="H210">
        <f t="shared" si="3"/>
        <v>-0.0154662412077171</v>
      </c>
    </row>
    <row r="211" customHeight="1" spans="1:8">
      <c r="A211" s="2">
        <v>45344</v>
      </c>
      <c r="B211" s="1">
        <v>834.400024</v>
      </c>
      <c r="C211" s="1">
        <v>844</v>
      </c>
      <c r="D211" s="1">
        <v>814.150024</v>
      </c>
      <c r="E211" s="1">
        <v>836.299988</v>
      </c>
      <c r="F211" s="1">
        <v>836.299988</v>
      </c>
      <c r="G211" s="1">
        <v>1269496</v>
      </c>
      <c r="H211">
        <f t="shared" si="3"/>
        <v>0.00653814177742059</v>
      </c>
    </row>
    <row r="212" customHeight="1" spans="1:8">
      <c r="A212" s="2">
        <v>45345</v>
      </c>
      <c r="B212" s="1">
        <v>840</v>
      </c>
      <c r="C212" s="1">
        <v>863.900024</v>
      </c>
      <c r="D212" s="1">
        <v>834.049988</v>
      </c>
      <c r="E212" s="1">
        <v>858.700012</v>
      </c>
      <c r="F212" s="1">
        <v>858.700012</v>
      </c>
      <c r="G212" s="1">
        <v>1739872</v>
      </c>
      <c r="H212">
        <f t="shared" si="3"/>
        <v>0.0264322456144896</v>
      </c>
    </row>
    <row r="213" customHeight="1" spans="1:8">
      <c r="A213" s="2">
        <v>45348</v>
      </c>
      <c r="B213" s="1">
        <v>862.25</v>
      </c>
      <c r="C213" s="1">
        <v>869.950012</v>
      </c>
      <c r="D213" s="1">
        <v>849.099976</v>
      </c>
      <c r="E213" s="1">
        <v>859.200012</v>
      </c>
      <c r="F213" s="1">
        <v>859.200012</v>
      </c>
      <c r="G213" s="1">
        <v>1253538</v>
      </c>
      <c r="H213">
        <f t="shared" si="3"/>
        <v>0.000582106068028762</v>
      </c>
    </row>
    <row r="214" customHeight="1" spans="1:8">
      <c r="A214" s="2">
        <v>45349</v>
      </c>
      <c r="B214" s="1">
        <v>860</v>
      </c>
      <c r="C214" s="1">
        <v>865</v>
      </c>
      <c r="D214" s="1">
        <v>851.200012</v>
      </c>
      <c r="E214" s="1">
        <v>854.049988</v>
      </c>
      <c r="F214" s="1">
        <v>854.049988</v>
      </c>
      <c r="G214" s="1">
        <v>1038904</v>
      </c>
      <c r="H214">
        <f t="shared" si="3"/>
        <v>-0.00601201168771061</v>
      </c>
    </row>
    <row r="215" customHeight="1" spans="1:8">
      <c r="A215" s="2">
        <v>45350</v>
      </c>
      <c r="B215" s="1">
        <v>866</v>
      </c>
      <c r="C215" s="1">
        <v>903.450012</v>
      </c>
      <c r="D215" s="1">
        <v>842</v>
      </c>
      <c r="E215" s="1">
        <v>854.200012</v>
      </c>
      <c r="F215" s="1">
        <v>854.200012</v>
      </c>
      <c r="G215" s="1">
        <v>8593058</v>
      </c>
      <c r="H215">
        <f t="shared" si="3"/>
        <v>0.000175646422228312</v>
      </c>
    </row>
    <row r="216" customHeight="1" spans="1:8">
      <c r="A216" s="2">
        <v>45351</v>
      </c>
      <c r="B216" s="1">
        <v>854.200012</v>
      </c>
      <c r="C216" s="1">
        <v>879.5</v>
      </c>
      <c r="D216" s="1">
        <v>854.200012</v>
      </c>
      <c r="E216" s="1">
        <v>875.099976</v>
      </c>
      <c r="F216" s="1">
        <v>875.099976</v>
      </c>
      <c r="G216" s="1">
        <v>2582071</v>
      </c>
      <c r="H216">
        <f t="shared" si="3"/>
        <v>0.0241727656607495</v>
      </c>
    </row>
    <row r="217" customHeight="1" spans="1:8">
      <c r="A217" s="2">
        <v>45352</v>
      </c>
      <c r="B217" s="1">
        <v>878.900024</v>
      </c>
      <c r="C217" s="1">
        <v>883.900024</v>
      </c>
      <c r="D217" s="1">
        <v>868</v>
      </c>
      <c r="E217" s="1">
        <v>873.799988</v>
      </c>
      <c r="F217" s="1">
        <v>873.799988</v>
      </c>
      <c r="G217" s="1">
        <v>1472366</v>
      </c>
      <c r="H217">
        <f t="shared" si="3"/>
        <v>-0.00148663533213221</v>
      </c>
    </row>
    <row r="218" customHeight="1" spans="1:8">
      <c r="A218" s="2">
        <v>45355</v>
      </c>
      <c r="B218" s="1">
        <v>876.900024</v>
      </c>
      <c r="C218" s="1">
        <v>913.799988</v>
      </c>
      <c r="D218" s="1">
        <v>864.5</v>
      </c>
      <c r="E218" s="1">
        <v>881.299988</v>
      </c>
      <c r="F218" s="1">
        <v>881.299988</v>
      </c>
      <c r="G218" s="1">
        <v>3402600</v>
      </c>
      <c r="H218">
        <f t="shared" si="3"/>
        <v>0.00854657370515028</v>
      </c>
    </row>
    <row r="219" customHeight="1" spans="1:8">
      <c r="A219" s="2">
        <v>45356</v>
      </c>
      <c r="B219" s="1">
        <v>884.549988</v>
      </c>
      <c r="C219" s="1">
        <v>890.099976</v>
      </c>
      <c r="D219" s="1">
        <v>872.799988</v>
      </c>
      <c r="E219" s="1">
        <v>876.25</v>
      </c>
      <c r="F219" s="1">
        <v>876.25</v>
      </c>
      <c r="G219" s="1">
        <v>1082470</v>
      </c>
      <c r="H219">
        <f t="shared" si="3"/>
        <v>-0.00574663814056614</v>
      </c>
    </row>
    <row r="220" customHeight="1" spans="1:8">
      <c r="A220" s="2">
        <v>45357</v>
      </c>
      <c r="B220" s="1">
        <v>875.950012</v>
      </c>
      <c r="C220" s="1">
        <v>876.650024</v>
      </c>
      <c r="D220" s="1">
        <v>843.75</v>
      </c>
      <c r="E220" s="1">
        <v>854.849976</v>
      </c>
      <c r="F220" s="1">
        <v>854.849976</v>
      </c>
      <c r="G220" s="1">
        <v>1472985</v>
      </c>
      <c r="H220">
        <f t="shared" si="3"/>
        <v>-0.0247254514747829</v>
      </c>
    </row>
    <row r="221" customHeight="1" spans="1:8">
      <c r="A221" s="2">
        <v>45358</v>
      </c>
      <c r="B221" s="1">
        <v>854.849976</v>
      </c>
      <c r="C221" s="1">
        <v>875.700012</v>
      </c>
      <c r="D221" s="1">
        <v>853.849976</v>
      </c>
      <c r="E221" s="1">
        <v>867.200012</v>
      </c>
      <c r="F221" s="1">
        <v>867.200012</v>
      </c>
      <c r="G221" s="1">
        <v>1011544</v>
      </c>
      <c r="H221">
        <f t="shared" si="3"/>
        <v>0.0143436576490031</v>
      </c>
    </row>
    <row r="222" customHeight="1" spans="1:8">
      <c r="A222" s="2">
        <v>45362</v>
      </c>
      <c r="B222" s="1">
        <v>867.200012</v>
      </c>
      <c r="C222" s="1">
        <v>867.200012</v>
      </c>
      <c r="D222" s="1">
        <v>845</v>
      </c>
      <c r="E222" s="1">
        <v>848.299988</v>
      </c>
      <c r="F222" s="1">
        <v>848.299988</v>
      </c>
      <c r="G222" s="1">
        <v>787870</v>
      </c>
      <c r="H222">
        <f t="shared" si="3"/>
        <v>-0.0220353118552701</v>
      </c>
    </row>
    <row r="223" customHeight="1" spans="1:8">
      <c r="A223" s="2">
        <v>45363</v>
      </c>
      <c r="B223" s="1">
        <v>850</v>
      </c>
      <c r="C223" s="1">
        <v>856</v>
      </c>
      <c r="D223" s="1">
        <v>814.200012</v>
      </c>
      <c r="E223" s="1">
        <v>818.049988</v>
      </c>
      <c r="F223" s="1">
        <v>818.049988</v>
      </c>
      <c r="G223" s="1">
        <v>1407869</v>
      </c>
      <c r="H223">
        <f t="shared" si="3"/>
        <v>-0.0363108879076946</v>
      </c>
    </row>
    <row r="224" customHeight="1" spans="1:8">
      <c r="A224" s="2">
        <v>45364</v>
      </c>
      <c r="B224" s="1">
        <v>820</v>
      </c>
      <c r="C224" s="1">
        <v>837.200012</v>
      </c>
      <c r="D224" s="1">
        <v>716.450012</v>
      </c>
      <c r="E224" s="1">
        <v>730.799988</v>
      </c>
      <c r="F224" s="1">
        <v>730.799988</v>
      </c>
      <c r="G224" s="1">
        <v>3454793</v>
      </c>
      <c r="H224">
        <f t="shared" si="3"/>
        <v>-0.112783636676565</v>
      </c>
    </row>
    <row r="225" customHeight="1" spans="1:8">
      <c r="A225" s="2">
        <v>45365</v>
      </c>
      <c r="B225" s="1">
        <v>739.950012</v>
      </c>
      <c r="C225" s="1">
        <v>814</v>
      </c>
      <c r="D225" s="1">
        <v>713.349976</v>
      </c>
      <c r="E225" s="1">
        <v>804.299988</v>
      </c>
      <c r="F225" s="1">
        <v>804.299988</v>
      </c>
      <c r="G225" s="1">
        <v>3713524</v>
      </c>
      <c r="H225">
        <f t="shared" si="3"/>
        <v>0.095832510906727</v>
      </c>
    </row>
    <row r="226" customHeight="1" spans="1:8">
      <c r="A226" s="2">
        <v>45366</v>
      </c>
      <c r="B226" s="1">
        <v>805</v>
      </c>
      <c r="C226" s="1">
        <v>905</v>
      </c>
      <c r="D226" s="1">
        <v>788.599976</v>
      </c>
      <c r="E226" s="1">
        <v>890.450012</v>
      </c>
      <c r="F226" s="1">
        <v>890.450012</v>
      </c>
      <c r="G226" s="1">
        <v>11812467</v>
      </c>
      <c r="H226">
        <f t="shared" si="3"/>
        <v>0.10175464740813</v>
      </c>
    </row>
    <row r="227" customHeight="1" spans="1:8">
      <c r="A227" s="2">
        <v>45369</v>
      </c>
      <c r="B227" s="1">
        <v>897</v>
      </c>
      <c r="C227" s="1">
        <v>912.349976</v>
      </c>
      <c r="D227" s="1">
        <v>870.450012</v>
      </c>
      <c r="E227" s="1">
        <v>875.5</v>
      </c>
      <c r="F227" s="1">
        <v>875.5</v>
      </c>
      <c r="G227" s="1">
        <v>3171617</v>
      </c>
      <c r="H227">
        <f t="shared" si="3"/>
        <v>-0.0169318146724402</v>
      </c>
    </row>
    <row r="228" customHeight="1" spans="1:8">
      <c r="A228" s="2">
        <v>45370</v>
      </c>
      <c r="B228" s="1">
        <v>873.849976</v>
      </c>
      <c r="C228" s="1">
        <v>911.349976</v>
      </c>
      <c r="D228" s="1">
        <v>864.25</v>
      </c>
      <c r="E228" s="1">
        <v>881.200012</v>
      </c>
      <c r="F228" s="1">
        <v>881.200012</v>
      </c>
      <c r="G228" s="1">
        <v>4560368</v>
      </c>
      <c r="H228">
        <f t="shared" si="3"/>
        <v>0.00648947682007537</v>
      </c>
    </row>
    <row r="229" customHeight="1" spans="1:8">
      <c r="A229" s="2">
        <v>45371</v>
      </c>
      <c r="B229" s="1">
        <v>888.799988</v>
      </c>
      <c r="C229" s="1">
        <v>903.950012</v>
      </c>
      <c r="D229" s="1">
        <v>875</v>
      </c>
      <c r="E229" s="1">
        <v>878.25</v>
      </c>
      <c r="F229" s="1">
        <v>878.25</v>
      </c>
      <c r="G229" s="1">
        <v>1640751</v>
      </c>
      <c r="H229">
        <f t="shared" si="3"/>
        <v>-0.00335333740004553</v>
      </c>
    </row>
    <row r="230" customHeight="1" spans="1:8">
      <c r="A230" s="2">
        <v>45372</v>
      </c>
      <c r="B230" s="1">
        <v>887.450012</v>
      </c>
      <c r="C230" s="1">
        <v>922.900024</v>
      </c>
      <c r="D230" s="1">
        <v>884.700012</v>
      </c>
      <c r="E230" s="1">
        <v>895.849976</v>
      </c>
      <c r="F230" s="1">
        <v>895.849976</v>
      </c>
      <c r="G230" s="1">
        <v>4687245</v>
      </c>
      <c r="H230">
        <f t="shared" si="3"/>
        <v>0.0198416703097709</v>
      </c>
    </row>
    <row r="231" customHeight="1" spans="1:8">
      <c r="A231" s="2">
        <v>45373</v>
      </c>
      <c r="B231" s="1">
        <v>898</v>
      </c>
      <c r="C231" s="1">
        <v>930.799988</v>
      </c>
      <c r="D231" s="1">
        <v>897.049988</v>
      </c>
      <c r="E231" s="1">
        <v>902.450012</v>
      </c>
      <c r="F231" s="1">
        <v>902.450012</v>
      </c>
      <c r="G231" s="1">
        <v>3150242</v>
      </c>
      <c r="H231">
        <f t="shared" si="3"/>
        <v>0.00734033885168545</v>
      </c>
    </row>
    <row r="232" customHeight="1" spans="1:8">
      <c r="A232" s="2">
        <v>45377</v>
      </c>
      <c r="B232" s="1">
        <v>906.849976</v>
      </c>
      <c r="C232" s="1">
        <v>909.75</v>
      </c>
      <c r="D232" s="1">
        <v>878</v>
      </c>
      <c r="E232" s="1">
        <v>893.25</v>
      </c>
      <c r="F232" s="1">
        <v>893.25</v>
      </c>
      <c r="G232" s="1">
        <v>1637539</v>
      </c>
      <c r="H232">
        <f t="shared" si="3"/>
        <v>-0.0102468034038737</v>
      </c>
    </row>
    <row r="233" customHeight="1" spans="1:8">
      <c r="A233" s="2">
        <v>45378</v>
      </c>
      <c r="B233" s="1">
        <v>895</v>
      </c>
      <c r="C233" s="1">
        <v>901.200012</v>
      </c>
      <c r="D233" s="1">
        <v>865</v>
      </c>
      <c r="E233" s="1">
        <v>872.450012</v>
      </c>
      <c r="F233" s="1">
        <v>872.450012</v>
      </c>
      <c r="G233" s="1">
        <v>1647346</v>
      </c>
      <c r="H233">
        <f t="shared" si="3"/>
        <v>-0.0235611373049104</v>
      </c>
    </row>
    <row r="234" customHeight="1" spans="1:8">
      <c r="A234" s="2">
        <v>45379</v>
      </c>
      <c r="B234" s="1">
        <v>883.400024</v>
      </c>
      <c r="C234" s="1">
        <v>891.099976</v>
      </c>
      <c r="D234" s="1">
        <v>866.25</v>
      </c>
      <c r="E234" s="1">
        <v>871.799988</v>
      </c>
      <c r="F234" s="1">
        <v>871.799988</v>
      </c>
      <c r="G234" s="1">
        <v>905880</v>
      </c>
      <c r="H234">
        <f t="shared" si="3"/>
        <v>-0.000745333558941582</v>
      </c>
    </row>
    <row r="235" customHeight="1" spans="1:8">
      <c r="A235" s="2">
        <v>45383</v>
      </c>
      <c r="B235" s="1">
        <v>887</v>
      </c>
      <c r="C235" s="1">
        <v>976.700012</v>
      </c>
      <c r="D235" s="1">
        <v>885.349976</v>
      </c>
      <c r="E235" s="1">
        <v>968.299988</v>
      </c>
      <c r="F235" s="1">
        <v>968.299988</v>
      </c>
      <c r="G235" s="1">
        <v>11008662</v>
      </c>
      <c r="H235">
        <f t="shared" si="3"/>
        <v>0.104981918184965</v>
      </c>
    </row>
    <row r="236" customHeight="1" spans="1:8">
      <c r="A236" s="2">
        <v>45384</v>
      </c>
      <c r="B236" s="1">
        <v>969.200012</v>
      </c>
      <c r="C236" s="1">
        <v>997</v>
      </c>
      <c r="D236" s="1">
        <v>954.349976</v>
      </c>
      <c r="E236" s="1">
        <v>985.049988</v>
      </c>
      <c r="F236" s="1">
        <v>985.049988</v>
      </c>
      <c r="G236" s="1">
        <v>6207391</v>
      </c>
      <c r="H236">
        <f t="shared" si="3"/>
        <v>0.0171504448983367</v>
      </c>
    </row>
    <row r="237" customHeight="1" spans="1:8">
      <c r="A237" s="2">
        <v>45385</v>
      </c>
      <c r="B237" s="1">
        <v>986</v>
      </c>
      <c r="C237" s="1">
        <v>1085</v>
      </c>
      <c r="D237" s="1">
        <v>977.700012</v>
      </c>
      <c r="E237" s="1">
        <v>1074.650024</v>
      </c>
      <c r="F237" s="1">
        <v>1074.650024</v>
      </c>
      <c r="G237" s="1">
        <v>15834277</v>
      </c>
      <c r="H237">
        <f t="shared" si="3"/>
        <v>0.0870579393631687</v>
      </c>
    </row>
    <row r="238" customHeight="1" spans="1:8">
      <c r="A238" s="2">
        <v>45386</v>
      </c>
      <c r="B238" s="1">
        <v>1076</v>
      </c>
      <c r="C238" s="1">
        <v>1081</v>
      </c>
      <c r="D238" s="1">
        <v>1034.150024</v>
      </c>
      <c r="E238" s="1">
        <v>1069.300049</v>
      </c>
      <c r="F238" s="1">
        <v>1069.300049</v>
      </c>
      <c r="G238" s="1">
        <v>5050996</v>
      </c>
      <c r="H238">
        <f t="shared" si="3"/>
        <v>-0.00499077489915622</v>
      </c>
    </row>
    <row r="239" customHeight="1" spans="1:8">
      <c r="A239" s="2">
        <v>45387</v>
      </c>
      <c r="B239" s="1">
        <v>1067.949951</v>
      </c>
      <c r="C239" s="1">
        <v>1117.5</v>
      </c>
      <c r="D239" s="1">
        <v>1055</v>
      </c>
      <c r="E239" s="1">
        <v>1081.199951</v>
      </c>
      <c r="F239" s="1">
        <v>1081.199951</v>
      </c>
      <c r="G239" s="1">
        <v>5566690</v>
      </c>
      <c r="H239">
        <f t="shared" si="3"/>
        <v>0.0110672154952959</v>
      </c>
    </row>
    <row r="240" customHeight="1" spans="1:8">
      <c r="A240" s="2">
        <v>45390</v>
      </c>
      <c r="B240" s="1">
        <v>1105.050049</v>
      </c>
      <c r="C240" s="1">
        <v>1170.900024</v>
      </c>
      <c r="D240" s="1">
        <v>1105.050049</v>
      </c>
      <c r="E240" s="1">
        <v>1141.199951</v>
      </c>
      <c r="F240" s="1">
        <v>1141.199951</v>
      </c>
      <c r="G240" s="1">
        <v>9408821</v>
      </c>
      <c r="H240">
        <f t="shared" si="3"/>
        <v>0.0540088073198082</v>
      </c>
    </row>
    <row r="241" customHeight="1" spans="1:8">
      <c r="A241" s="2">
        <v>45391</v>
      </c>
      <c r="B241" s="1">
        <v>1147.599976</v>
      </c>
      <c r="C241" s="1">
        <v>1153.099976</v>
      </c>
      <c r="D241" s="1">
        <v>1113.349976</v>
      </c>
      <c r="E241" s="1">
        <v>1130.25</v>
      </c>
      <c r="F241" s="1">
        <v>1130.25</v>
      </c>
      <c r="G241" s="1">
        <v>3223337</v>
      </c>
      <c r="H241">
        <f t="shared" si="3"/>
        <v>-0.0096414502273705</v>
      </c>
    </row>
    <row r="242" customHeight="1" spans="1:8">
      <c r="A242" s="2">
        <v>45392</v>
      </c>
      <c r="B242" s="1">
        <v>1132.800049</v>
      </c>
      <c r="C242" s="1">
        <v>1142.699951</v>
      </c>
      <c r="D242" s="1">
        <v>1084.099976</v>
      </c>
      <c r="E242" s="1">
        <v>1092.099976</v>
      </c>
      <c r="F242" s="1">
        <v>1092.099976</v>
      </c>
      <c r="G242" s="1">
        <v>2856936</v>
      </c>
      <c r="H242">
        <f t="shared" si="3"/>
        <v>-0.0343364209470416</v>
      </c>
    </row>
    <row r="243" customHeight="1" spans="1:8">
      <c r="A243" s="2">
        <v>45394</v>
      </c>
      <c r="B243" s="1">
        <v>1094.849976</v>
      </c>
      <c r="C243" s="1">
        <v>1119.800049</v>
      </c>
      <c r="D243" s="1">
        <v>1081.400024</v>
      </c>
      <c r="E243" s="1">
        <v>1096.550049</v>
      </c>
      <c r="F243" s="1">
        <v>1096.550049</v>
      </c>
      <c r="G243" s="1">
        <v>1988002</v>
      </c>
      <c r="H243">
        <f t="shared" si="3"/>
        <v>0.00406650591144492</v>
      </c>
    </row>
    <row r="244" customHeight="1" spans="1:8">
      <c r="A244" s="2">
        <v>45397</v>
      </c>
      <c r="B244" s="1">
        <v>1055</v>
      </c>
      <c r="C244" s="1">
        <v>1085</v>
      </c>
      <c r="D244" s="1">
        <v>1024.199951</v>
      </c>
      <c r="E244" s="1">
        <v>1056.949951</v>
      </c>
      <c r="F244" s="1">
        <v>1056.949951</v>
      </c>
      <c r="G244" s="1">
        <v>3644581</v>
      </c>
      <c r="H244">
        <f t="shared" si="3"/>
        <v>-0.0367815764372327</v>
      </c>
    </row>
    <row r="245" customHeight="1" spans="1:8">
      <c r="A245" s="2">
        <v>45398</v>
      </c>
      <c r="B245" s="1">
        <v>1056.150024</v>
      </c>
      <c r="C245" s="1">
        <v>1115</v>
      </c>
      <c r="D245" s="1">
        <v>1043.75</v>
      </c>
      <c r="E245" s="1">
        <v>1103.349976</v>
      </c>
      <c r="F245" s="1">
        <v>1103.349976</v>
      </c>
      <c r="G245" s="1">
        <v>4525204</v>
      </c>
      <c r="H245">
        <f t="shared" si="3"/>
        <v>0.042963628875267</v>
      </c>
    </row>
    <row r="246" customHeight="1" spans="1:8">
      <c r="A246" s="2">
        <v>45400</v>
      </c>
      <c r="B246" s="1">
        <v>1120</v>
      </c>
      <c r="C246" s="1">
        <v>1137</v>
      </c>
      <c r="D246" s="1">
        <v>1067.349976</v>
      </c>
      <c r="E246" s="1">
        <v>1077.849976</v>
      </c>
      <c r="F246" s="1">
        <v>1077.849976</v>
      </c>
      <c r="G246" s="1">
        <v>2552265</v>
      </c>
      <c r="H246">
        <f t="shared" si="3"/>
        <v>-0.0233826906242588</v>
      </c>
    </row>
    <row r="247" customHeight="1" spans="1:8">
      <c r="A247" s="2">
        <v>45401</v>
      </c>
      <c r="B247" s="1">
        <v>1077.449951</v>
      </c>
      <c r="C247" s="1">
        <v>1126.599976</v>
      </c>
      <c r="D247" s="1">
        <v>1061</v>
      </c>
      <c r="E247" s="1">
        <v>1099</v>
      </c>
      <c r="F247" s="1">
        <v>1099</v>
      </c>
      <c r="G247" s="1">
        <v>4930560</v>
      </c>
      <c r="H247">
        <f t="shared" si="3"/>
        <v>0.0194323814507282</v>
      </c>
    </row>
  </sheetData>
  <hyperlinks>
    <hyperlink ref="I2" r:id="rId1" display="https://finance.yahoo.com/quote/COCHINSHIP.NS/history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7"/>
  <sheetViews>
    <sheetView topLeftCell="A225" workbookViewId="0">
      <selection activeCell="H1" sqref="H1:H247"/>
    </sheetView>
  </sheetViews>
  <sheetFormatPr defaultColWidth="12.6296296296296" defaultRowHeight="15.75" customHeight="1"/>
  <sheetData>
    <row r="1" customHeight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s="1" t="s">
        <v>46</v>
      </c>
    </row>
    <row r="2" customHeight="1" spans="1:9">
      <c r="A2" s="2">
        <v>45036</v>
      </c>
      <c r="B2" s="1">
        <v>33.049999</v>
      </c>
      <c r="C2" s="1">
        <v>33.650002</v>
      </c>
      <c r="D2" s="1">
        <v>32.900002</v>
      </c>
      <c r="E2" s="1">
        <v>33.200001</v>
      </c>
      <c r="F2" s="1">
        <v>32.64053</v>
      </c>
      <c r="G2" s="1">
        <v>1867170</v>
      </c>
      <c r="I2" s="3" t="s">
        <v>58</v>
      </c>
    </row>
    <row r="3" customHeight="1" spans="1:8">
      <c r="A3" s="2">
        <v>45037</v>
      </c>
      <c r="B3" s="1">
        <v>33.200001</v>
      </c>
      <c r="C3" s="1">
        <v>33.25</v>
      </c>
      <c r="D3" s="1">
        <v>32.599998</v>
      </c>
      <c r="E3" s="1">
        <v>32.900002</v>
      </c>
      <c r="F3" s="1">
        <v>32.345589</v>
      </c>
      <c r="G3" s="1">
        <v>1447497</v>
      </c>
      <c r="H3">
        <f t="shared" ref="H3:H66" si="0">LN(F3/F2)</f>
        <v>-0.00907710845476932</v>
      </c>
    </row>
    <row r="4" customHeight="1" spans="1:8">
      <c r="A4" s="2">
        <v>45040</v>
      </c>
      <c r="B4" s="1">
        <v>32.900002</v>
      </c>
      <c r="C4" s="1">
        <v>33.450001</v>
      </c>
      <c r="D4" s="1">
        <v>32.849998</v>
      </c>
      <c r="E4" s="1">
        <v>33.349998</v>
      </c>
      <c r="F4" s="1">
        <v>32.788002</v>
      </c>
      <c r="G4" s="1">
        <v>1718067</v>
      </c>
      <c r="H4">
        <f t="shared" si="0"/>
        <v>0.0135849965343043</v>
      </c>
    </row>
    <row r="5" customHeight="1" spans="1:8">
      <c r="A5" s="2">
        <v>45041</v>
      </c>
      <c r="B5" s="1">
        <v>33.599998</v>
      </c>
      <c r="C5" s="1">
        <v>35</v>
      </c>
      <c r="D5" s="1">
        <v>33.549999</v>
      </c>
      <c r="E5" s="1">
        <v>34.700001</v>
      </c>
      <c r="F5" s="1">
        <v>34.115253</v>
      </c>
      <c r="G5" s="1">
        <v>9389245</v>
      </c>
      <c r="H5">
        <f t="shared" si="0"/>
        <v>0.0396819305438075</v>
      </c>
    </row>
    <row r="6" customHeight="1" spans="1:8">
      <c r="A6" s="2">
        <v>45042</v>
      </c>
      <c r="B6" s="1">
        <v>34.950001</v>
      </c>
      <c r="C6" s="1">
        <v>35.75</v>
      </c>
      <c r="D6" s="1">
        <v>34.349998</v>
      </c>
      <c r="E6" s="1">
        <v>35.5</v>
      </c>
      <c r="F6" s="1">
        <v>34.901775</v>
      </c>
      <c r="G6" s="1">
        <v>10331460</v>
      </c>
      <c r="H6">
        <f t="shared" si="0"/>
        <v>0.022793101181414</v>
      </c>
    </row>
    <row r="7" customHeight="1" spans="1:8">
      <c r="A7" s="2">
        <v>45043</v>
      </c>
      <c r="B7" s="1">
        <v>35.450001</v>
      </c>
      <c r="C7" s="1">
        <v>37</v>
      </c>
      <c r="D7" s="1">
        <v>35.150002</v>
      </c>
      <c r="E7" s="1">
        <v>36</v>
      </c>
      <c r="F7" s="1">
        <v>35.393349</v>
      </c>
      <c r="G7" s="1">
        <v>13720295</v>
      </c>
      <c r="H7">
        <f t="shared" si="0"/>
        <v>0.0139862336179537</v>
      </c>
    </row>
    <row r="8" customHeight="1" spans="1:8">
      <c r="A8" s="2">
        <v>45044</v>
      </c>
      <c r="B8" s="1">
        <v>36.099998</v>
      </c>
      <c r="C8" s="1">
        <v>36.150002</v>
      </c>
      <c r="D8" s="1">
        <v>35.299999</v>
      </c>
      <c r="E8" s="1">
        <v>35.549999</v>
      </c>
      <c r="F8" s="1">
        <v>34.950928</v>
      </c>
      <c r="G8" s="1">
        <v>3358476</v>
      </c>
      <c r="H8">
        <f t="shared" si="0"/>
        <v>-0.0125789005871148</v>
      </c>
    </row>
    <row r="9" customHeight="1" spans="1:8">
      <c r="A9" s="2">
        <v>45048</v>
      </c>
      <c r="B9" s="1">
        <v>35.549999</v>
      </c>
      <c r="C9" s="1">
        <v>35.900002</v>
      </c>
      <c r="D9" s="1">
        <v>35.200001</v>
      </c>
      <c r="E9" s="1">
        <v>35.349998</v>
      </c>
      <c r="F9" s="1">
        <v>34.754299</v>
      </c>
      <c r="G9" s="1">
        <v>3816567</v>
      </c>
      <c r="H9">
        <f t="shared" si="0"/>
        <v>-0.00564174395547864</v>
      </c>
    </row>
    <row r="10" customHeight="1" spans="1:8">
      <c r="A10" s="2">
        <v>45049</v>
      </c>
      <c r="B10" s="1">
        <v>35.25</v>
      </c>
      <c r="C10" s="1">
        <v>38.400002</v>
      </c>
      <c r="D10" s="1">
        <v>35.099998</v>
      </c>
      <c r="E10" s="1">
        <v>38.200001</v>
      </c>
      <c r="F10" s="1">
        <v>37.556274</v>
      </c>
      <c r="G10" s="1">
        <v>22608506</v>
      </c>
      <c r="H10">
        <f t="shared" si="0"/>
        <v>0.0775371715520446</v>
      </c>
    </row>
    <row r="11" customHeight="1" spans="1:8">
      <c r="A11" s="2">
        <v>45050</v>
      </c>
      <c r="B11" s="1">
        <v>38.650002</v>
      </c>
      <c r="C11" s="1">
        <v>39</v>
      </c>
      <c r="D11" s="1">
        <v>37.099998</v>
      </c>
      <c r="E11" s="1">
        <v>37.349998</v>
      </c>
      <c r="F11" s="1">
        <v>36.720596</v>
      </c>
      <c r="G11" s="1">
        <v>13960726</v>
      </c>
      <c r="H11">
        <f t="shared" si="0"/>
        <v>-0.022502651583946</v>
      </c>
    </row>
    <row r="12" customHeight="1" spans="1:8">
      <c r="A12" s="2">
        <v>45051</v>
      </c>
      <c r="B12" s="1">
        <v>37.349998</v>
      </c>
      <c r="C12" s="1">
        <v>39.299999</v>
      </c>
      <c r="D12" s="1">
        <v>36.549999</v>
      </c>
      <c r="E12" s="1">
        <v>37.549999</v>
      </c>
      <c r="F12" s="1">
        <v>36.917225</v>
      </c>
      <c r="G12" s="1">
        <v>16039840</v>
      </c>
      <c r="H12">
        <f t="shared" si="0"/>
        <v>0.00534044773887675</v>
      </c>
    </row>
    <row r="13" customHeight="1" spans="1:8">
      <c r="A13" s="2">
        <v>45054</v>
      </c>
      <c r="B13" s="1">
        <v>38.099998</v>
      </c>
      <c r="C13" s="1">
        <v>38.650002</v>
      </c>
      <c r="D13" s="1">
        <v>37.799999</v>
      </c>
      <c r="E13" s="1">
        <v>38</v>
      </c>
      <c r="F13" s="1">
        <v>37.359642</v>
      </c>
      <c r="G13" s="1">
        <v>5983414</v>
      </c>
      <c r="H13">
        <f t="shared" si="0"/>
        <v>0.0119127865773512</v>
      </c>
    </row>
    <row r="14" customHeight="1" spans="1:8">
      <c r="A14" s="2">
        <v>45055</v>
      </c>
      <c r="B14" s="1">
        <v>38.299999</v>
      </c>
      <c r="C14" s="1">
        <v>38.299999</v>
      </c>
      <c r="D14" s="1">
        <v>36.950001</v>
      </c>
      <c r="E14" s="1">
        <v>37.299999</v>
      </c>
      <c r="F14" s="1">
        <v>36.67144</v>
      </c>
      <c r="G14" s="1">
        <v>3609732</v>
      </c>
      <c r="H14">
        <f t="shared" si="0"/>
        <v>-0.0185927804040458</v>
      </c>
    </row>
    <row r="15" customHeight="1" spans="1:8">
      <c r="A15" s="2">
        <v>45056</v>
      </c>
      <c r="B15" s="1">
        <v>37.599998</v>
      </c>
      <c r="C15" s="1">
        <v>37.599998</v>
      </c>
      <c r="D15" s="1">
        <v>36.150002</v>
      </c>
      <c r="E15" s="1">
        <v>36.75</v>
      </c>
      <c r="F15" s="1">
        <v>36.130707</v>
      </c>
      <c r="G15" s="1">
        <v>4368159</v>
      </c>
      <c r="H15">
        <f t="shared" si="0"/>
        <v>-0.0148551372756259</v>
      </c>
    </row>
    <row r="16" customHeight="1" spans="1:8">
      <c r="A16" s="2">
        <v>45057</v>
      </c>
      <c r="B16" s="1">
        <v>37</v>
      </c>
      <c r="C16" s="1">
        <v>37.200001</v>
      </c>
      <c r="D16" s="1">
        <v>36.299999</v>
      </c>
      <c r="E16" s="1">
        <v>36.849998</v>
      </c>
      <c r="F16" s="1">
        <v>36.229023</v>
      </c>
      <c r="G16" s="1">
        <v>4052021</v>
      </c>
      <c r="H16">
        <f t="shared" si="0"/>
        <v>0.0027174247471724</v>
      </c>
    </row>
    <row r="17" customHeight="1" spans="1:8">
      <c r="A17" s="2">
        <v>45058</v>
      </c>
      <c r="B17" s="1">
        <v>36.799999</v>
      </c>
      <c r="C17" s="1">
        <v>37.25</v>
      </c>
      <c r="D17" s="1">
        <v>36.450001</v>
      </c>
      <c r="E17" s="1">
        <v>36.650002</v>
      </c>
      <c r="F17" s="1">
        <v>36.032394</v>
      </c>
      <c r="G17" s="1">
        <v>3280214</v>
      </c>
      <c r="H17">
        <f t="shared" si="0"/>
        <v>-0.00544217075898658</v>
      </c>
    </row>
    <row r="18" customHeight="1" spans="1:8">
      <c r="A18" s="2">
        <v>45061</v>
      </c>
      <c r="B18" s="1">
        <v>36.650002</v>
      </c>
      <c r="C18" s="1">
        <v>36.700001</v>
      </c>
      <c r="D18" s="1">
        <v>36.049999</v>
      </c>
      <c r="E18" s="1">
        <v>36.299999</v>
      </c>
      <c r="F18" s="1">
        <v>35.68829</v>
      </c>
      <c r="G18" s="1">
        <v>2330430</v>
      </c>
      <c r="H18">
        <f t="shared" si="0"/>
        <v>-0.00959574340846071</v>
      </c>
    </row>
    <row r="19" customHeight="1" spans="1:8">
      <c r="A19" s="2">
        <v>45062</v>
      </c>
      <c r="B19" s="1">
        <v>36.299999</v>
      </c>
      <c r="C19" s="1">
        <v>37.75</v>
      </c>
      <c r="D19" s="1">
        <v>36.299999</v>
      </c>
      <c r="E19" s="1">
        <v>36.799999</v>
      </c>
      <c r="F19" s="1">
        <v>36.179867</v>
      </c>
      <c r="G19" s="1">
        <v>7906653</v>
      </c>
      <c r="H19">
        <f t="shared" si="0"/>
        <v>0.0136801801225986</v>
      </c>
    </row>
    <row r="20" customHeight="1" spans="1:8">
      <c r="A20" s="2">
        <v>45063</v>
      </c>
      <c r="B20" s="1">
        <v>36.799999</v>
      </c>
      <c r="C20" s="1">
        <v>37.700001</v>
      </c>
      <c r="D20" s="1">
        <v>36.599998</v>
      </c>
      <c r="E20" s="1">
        <v>37</v>
      </c>
      <c r="F20" s="1">
        <v>36.376495</v>
      </c>
      <c r="G20" s="1">
        <v>6011003</v>
      </c>
      <c r="H20">
        <f t="shared" si="0"/>
        <v>0.00542002040717771</v>
      </c>
    </row>
    <row r="21" customHeight="1" spans="1:8">
      <c r="A21" s="2">
        <v>45064</v>
      </c>
      <c r="B21" s="1">
        <v>37.099998</v>
      </c>
      <c r="C21" s="1">
        <v>37.349998</v>
      </c>
      <c r="D21" s="1">
        <v>36.150002</v>
      </c>
      <c r="E21" s="1">
        <v>36.349998</v>
      </c>
      <c r="F21" s="1">
        <v>35.73745</v>
      </c>
      <c r="G21" s="1">
        <v>3266844</v>
      </c>
      <c r="H21">
        <f t="shared" si="0"/>
        <v>-0.0177236657465858</v>
      </c>
    </row>
    <row r="22" customHeight="1" spans="1:8">
      <c r="A22" s="2">
        <v>45065</v>
      </c>
      <c r="B22" s="1">
        <v>36.25</v>
      </c>
      <c r="C22" s="1">
        <v>36.400002</v>
      </c>
      <c r="D22" s="1">
        <v>35.150002</v>
      </c>
      <c r="E22" s="1">
        <v>35.650002</v>
      </c>
      <c r="F22" s="1">
        <v>35.049244</v>
      </c>
      <c r="G22" s="1">
        <v>3316760</v>
      </c>
      <c r="H22">
        <f t="shared" si="0"/>
        <v>-0.0194451144957554</v>
      </c>
    </row>
    <row r="23" customHeight="1" spans="1:8">
      <c r="A23" s="2">
        <v>45068</v>
      </c>
      <c r="B23" s="1">
        <v>35.849998</v>
      </c>
      <c r="C23" s="1">
        <v>36.200001</v>
      </c>
      <c r="D23" s="1">
        <v>35.5</v>
      </c>
      <c r="E23" s="1">
        <v>36</v>
      </c>
      <c r="F23" s="1">
        <v>35.393349</v>
      </c>
      <c r="G23" s="1">
        <v>2660265</v>
      </c>
      <c r="H23">
        <f t="shared" si="0"/>
        <v>0.0097698770707786</v>
      </c>
    </row>
    <row r="24" customHeight="1" spans="1:8">
      <c r="A24" s="2">
        <v>45069</v>
      </c>
      <c r="B24" s="1">
        <v>36.5</v>
      </c>
      <c r="C24" s="1">
        <v>36.950001</v>
      </c>
      <c r="D24" s="1">
        <v>35.700001</v>
      </c>
      <c r="E24" s="1">
        <v>35.849998</v>
      </c>
      <c r="F24" s="1">
        <v>35.245872</v>
      </c>
      <c r="G24" s="1">
        <v>5973189</v>
      </c>
      <c r="H24">
        <f t="shared" si="0"/>
        <v>-0.00417550511407255</v>
      </c>
    </row>
    <row r="25" customHeight="1" spans="1:8">
      <c r="A25" s="2">
        <v>45070</v>
      </c>
      <c r="B25" s="1">
        <v>35.849998</v>
      </c>
      <c r="C25" s="1">
        <v>36.150002</v>
      </c>
      <c r="D25" s="1">
        <v>35.549999</v>
      </c>
      <c r="E25" s="1">
        <v>35.900002</v>
      </c>
      <c r="F25" s="1">
        <v>35.295033</v>
      </c>
      <c r="G25" s="1">
        <v>2849958</v>
      </c>
      <c r="H25">
        <f t="shared" si="0"/>
        <v>0.00139382980581292</v>
      </c>
    </row>
    <row r="26" customHeight="1" spans="1:8">
      <c r="A26" s="2">
        <v>45071</v>
      </c>
      <c r="B26" s="1">
        <v>36</v>
      </c>
      <c r="C26" s="1">
        <v>36.200001</v>
      </c>
      <c r="D26" s="1">
        <v>35.5</v>
      </c>
      <c r="E26" s="1">
        <v>35.650002</v>
      </c>
      <c r="F26" s="1">
        <v>35.049244</v>
      </c>
      <c r="G26" s="1">
        <v>1917099</v>
      </c>
      <c r="H26">
        <f t="shared" si="0"/>
        <v>-0.00698820176251895</v>
      </c>
    </row>
    <row r="27" customHeight="1" spans="1:8">
      <c r="A27" s="2">
        <v>45072</v>
      </c>
      <c r="B27" s="1">
        <v>35.650002</v>
      </c>
      <c r="C27" s="1">
        <v>35.950001</v>
      </c>
      <c r="D27" s="1">
        <v>35.200001</v>
      </c>
      <c r="E27" s="1">
        <v>35.299999</v>
      </c>
      <c r="F27" s="1">
        <v>34.705143</v>
      </c>
      <c r="G27" s="1">
        <v>3658217</v>
      </c>
      <c r="H27">
        <f t="shared" si="0"/>
        <v>-0.00986615483430692</v>
      </c>
    </row>
    <row r="28" customHeight="1" spans="1:8">
      <c r="A28" s="2">
        <v>45075</v>
      </c>
      <c r="B28" s="1">
        <v>35.5</v>
      </c>
      <c r="C28" s="1">
        <v>36.599998</v>
      </c>
      <c r="D28" s="1">
        <v>35.349998</v>
      </c>
      <c r="E28" s="1">
        <v>35.849998</v>
      </c>
      <c r="F28" s="1">
        <v>35.245872</v>
      </c>
      <c r="G28" s="1">
        <v>5447404</v>
      </c>
      <c r="H28">
        <f t="shared" si="0"/>
        <v>0.0154605267910129</v>
      </c>
    </row>
    <row r="29" customHeight="1" spans="1:8">
      <c r="A29" s="2">
        <v>45076</v>
      </c>
      <c r="B29" s="1">
        <v>35.900002</v>
      </c>
      <c r="C29" s="1">
        <v>36.25</v>
      </c>
      <c r="D29" s="1">
        <v>35.700001</v>
      </c>
      <c r="E29" s="1">
        <v>35.849998</v>
      </c>
      <c r="F29" s="1">
        <v>35.245872</v>
      </c>
      <c r="G29" s="1">
        <v>3277433</v>
      </c>
      <c r="H29">
        <f t="shared" si="0"/>
        <v>0</v>
      </c>
    </row>
    <row r="30" customHeight="1" spans="1:8">
      <c r="A30" s="2">
        <v>45077</v>
      </c>
      <c r="B30" s="1">
        <v>35.849998</v>
      </c>
      <c r="C30" s="1">
        <v>36.049999</v>
      </c>
      <c r="D30" s="1">
        <v>35.700001</v>
      </c>
      <c r="E30" s="1">
        <v>35.799999</v>
      </c>
      <c r="F30" s="1">
        <v>35.196716</v>
      </c>
      <c r="G30" s="1">
        <v>2353519</v>
      </c>
      <c r="H30">
        <f t="shared" si="0"/>
        <v>-0.0013956332205967</v>
      </c>
    </row>
    <row r="31" customHeight="1" spans="1:8">
      <c r="A31" s="2">
        <v>45078</v>
      </c>
      <c r="B31" s="1">
        <v>35.799999</v>
      </c>
      <c r="C31" s="1">
        <v>36.150002</v>
      </c>
      <c r="D31" s="1">
        <v>35.5</v>
      </c>
      <c r="E31" s="1">
        <v>35.549999</v>
      </c>
      <c r="F31" s="1">
        <v>34.950928</v>
      </c>
      <c r="G31" s="1">
        <v>3050427</v>
      </c>
      <c r="H31">
        <f t="shared" si="0"/>
        <v>-0.00700776225244559</v>
      </c>
    </row>
    <row r="32" customHeight="1" spans="1:8">
      <c r="A32" s="2">
        <v>45079</v>
      </c>
      <c r="B32" s="1">
        <v>35.799999</v>
      </c>
      <c r="C32" s="1">
        <v>36.650002</v>
      </c>
      <c r="D32" s="1">
        <v>35.599998</v>
      </c>
      <c r="E32" s="1">
        <v>35.700001</v>
      </c>
      <c r="F32" s="1">
        <v>35.098404</v>
      </c>
      <c r="G32" s="1">
        <v>6038664</v>
      </c>
      <c r="H32">
        <f t="shared" si="0"/>
        <v>0.00421063880778559</v>
      </c>
    </row>
    <row r="33" customHeight="1" spans="1:8">
      <c r="A33" s="2">
        <v>45082</v>
      </c>
      <c r="B33" s="1">
        <v>35.950001</v>
      </c>
      <c r="C33" s="1">
        <v>36.25</v>
      </c>
      <c r="D33" s="1">
        <v>35.700001</v>
      </c>
      <c r="E33" s="1">
        <v>35.75</v>
      </c>
      <c r="F33" s="1">
        <v>35.14756</v>
      </c>
      <c r="G33" s="1">
        <v>3585780</v>
      </c>
      <c r="H33">
        <f t="shared" si="0"/>
        <v>0.00139953970945675</v>
      </c>
    </row>
    <row r="34" customHeight="1" spans="1:8">
      <c r="A34" s="2">
        <v>45083</v>
      </c>
      <c r="B34" s="1">
        <v>35.799999</v>
      </c>
      <c r="C34" s="1">
        <v>36.049999</v>
      </c>
      <c r="D34" s="1">
        <v>35.75</v>
      </c>
      <c r="E34" s="1">
        <v>35.900002</v>
      </c>
      <c r="F34" s="1">
        <v>35.295033</v>
      </c>
      <c r="G34" s="1">
        <v>2059166</v>
      </c>
      <c r="H34">
        <f t="shared" si="0"/>
        <v>0.00418704676161275</v>
      </c>
    </row>
    <row r="35" customHeight="1" spans="1:8">
      <c r="A35" s="2">
        <v>45084</v>
      </c>
      <c r="B35" s="1">
        <v>36.049999</v>
      </c>
      <c r="C35" s="1">
        <v>38.599998</v>
      </c>
      <c r="D35" s="1">
        <v>35.900002</v>
      </c>
      <c r="E35" s="1">
        <v>38.150002</v>
      </c>
      <c r="F35" s="1">
        <v>37.507118</v>
      </c>
      <c r="G35" s="1">
        <v>27372537</v>
      </c>
      <c r="H35">
        <f t="shared" si="0"/>
        <v>0.0607884824738031</v>
      </c>
    </row>
    <row r="36" customHeight="1" spans="1:8">
      <c r="A36" s="2">
        <v>45085</v>
      </c>
      <c r="B36" s="1">
        <v>38.150002</v>
      </c>
      <c r="C36" s="1">
        <v>38.349998</v>
      </c>
      <c r="D36" s="1">
        <v>36.900002</v>
      </c>
      <c r="E36" s="1">
        <v>37.049999</v>
      </c>
      <c r="F36" s="1">
        <v>36.425652</v>
      </c>
      <c r="G36" s="1">
        <v>10440452</v>
      </c>
      <c r="H36">
        <f t="shared" si="0"/>
        <v>-0.0292574765822604</v>
      </c>
    </row>
    <row r="37" customHeight="1" spans="1:8">
      <c r="A37" s="2">
        <v>45086</v>
      </c>
      <c r="B37" s="1">
        <v>37.049999</v>
      </c>
      <c r="C37" s="1">
        <v>37.150002</v>
      </c>
      <c r="D37" s="1">
        <v>36.5</v>
      </c>
      <c r="E37" s="1">
        <v>36.549999</v>
      </c>
      <c r="F37" s="1">
        <v>35.934078</v>
      </c>
      <c r="G37" s="1">
        <v>3530566</v>
      </c>
      <c r="H37">
        <f t="shared" si="0"/>
        <v>-0.0135871585609574</v>
      </c>
    </row>
    <row r="38" customHeight="1" spans="1:8">
      <c r="A38" s="2">
        <v>45089</v>
      </c>
      <c r="B38" s="1">
        <v>36.700001</v>
      </c>
      <c r="C38" s="1">
        <v>38.25</v>
      </c>
      <c r="D38" s="1">
        <v>36.299999</v>
      </c>
      <c r="E38" s="1">
        <v>38.049999</v>
      </c>
      <c r="F38" s="1">
        <v>37.408802</v>
      </c>
      <c r="G38" s="1">
        <v>9881684</v>
      </c>
      <c r="H38">
        <f t="shared" si="0"/>
        <v>0.0402199311699595</v>
      </c>
    </row>
    <row r="39" customHeight="1" spans="1:8">
      <c r="A39" s="2">
        <v>45090</v>
      </c>
      <c r="B39" s="1">
        <v>39</v>
      </c>
      <c r="C39" s="1">
        <v>39.599998</v>
      </c>
      <c r="D39" s="1">
        <v>38.200001</v>
      </c>
      <c r="E39" s="1">
        <v>38.349998</v>
      </c>
      <c r="F39" s="1">
        <v>37.703743</v>
      </c>
      <c r="G39" s="1">
        <v>17566106</v>
      </c>
      <c r="H39">
        <f t="shared" si="0"/>
        <v>0.00785334902111295</v>
      </c>
    </row>
    <row r="40" customHeight="1" spans="1:8">
      <c r="A40" s="2">
        <v>45091</v>
      </c>
      <c r="B40" s="1">
        <v>38.549999</v>
      </c>
      <c r="C40" s="1">
        <v>38.849998</v>
      </c>
      <c r="D40" s="1">
        <v>38.299999</v>
      </c>
      <c r="E40" s="1">
        <v>38.450001</v>
      </c>
      <c r="F40" s="1">
        <v>37.802063</v>
      </c>
      <c r="G40" s="1">
        <v>5680880</v>
      </c>
      <c r="H40">
        <f t="shared" si="0"/>
        <v>0.0026043045105821</v>
      </c>
    </row>
    <row r="41" customHeight="1" spans="1:8">
      <c r="A41" s="2">
        <v>45092</v>
      </c>
      <c r="B41" s="1">
        <v>39</v>
      </c>
      <c r="C41" s="1">
        <v>40.650002</v>
      </c>
      <c r="D41" s="1">
        <v>38.599998</v>
      </c>
      <c r="E41" s="1">
        <v>38.900002</v>
      </c>
      <c r="F41" s="1">
        <v>38.24448</v>
      </c>
      <c r="G41" s="1">
        <v>30079215</v>
      </c>
      <c r="H41">
        <f t="shared" si="0"/>
        <v>0.0116355582769634</v>
      </c>
    </row>
    <row r="42" customHeight="1" spans="1:8">
      <c r="A42" s="2">
        <v>45093</v>
      </c>
      <c r="B42" s="1">
        <v>39.150002</v>
      </c>
      <c r="C42" s="1">
        <v>39.549999</v>
      </c>
      <c r="D42" s="1">
        <v>38.650002</v>
      </c>
      <c r="E42" s="1">
        <v>38.799999</v>
      </c>
      <c r="F42" s="1">
        <v>38.146164</v>
      </c>
      <c r="G42" s="1">
        <v>6919324</v>
      </c>
      <c r="H42">
        <f t="shared" si="0"/>
        <v>-0.00257403391661294</v>
      </c>
    </row>
    <row r="43" customHeight="1" spans="1:8">
      <c r="A43" s="2">
        <v>45096</v>
      </c>
      <c r="B43" s="1">
        <v>39</v>
      </c>
      <c r="C43" s="1">
        <v>39.5</v>
      </c>
      <c r="D43" s="1">
        <v>38</v>
      </c>
      <c r="E43" s="1">
        <v>38.5</v>
      </c>
      <c r="F43" s="1">
        <v>37.851219</v>
      </c>
      <c r="G43" s="1">
        <v>8232442</v>
      </c>
      <c r="H43">
        <f t="shared" si="0"/>
        <v>-0.00776201677474261</v>
      </c>
    </row>
    <row r="44" customHeight="1" spans="1:8">
      <c r="A44" s="2">
        <v>45097</v>
      </c>
      <c r="B44" s="1">
        <v>38.200001</v>
      </c>
      <c r="C44" s="1">
        <v>39.549999</v>
      </c>
      <c r="D44" s="1">
        <v>38.099998</v>
      </c>
      <c r="E44" s="1">
        <v>39.299999</v>
      </c>
      <c r="F44" s="1">
        <v>38.637737</v>
      </c>
      <c r="G44" s="1">
        <v>8384560</v>
      </c>
      <c r="H44">
        <f t="shared" si="0"/>
        <v>0.0205662559351879</v>
      </c>
    </row>
    <row r="45" customHeight="1" spans="1:8">
      <c r="A45" s="2">
        <v>45098</v>
      </c>
      <c r="B45" s="1">
        <v>39.549999</v>
      </c>
      <c r="C45" s="1">
        <v>41.099998</v>
      </c>
      <c r="D45" s="1">
        <v>39.400002</v>
      </c>
      <c r="E45" s="1">
        <v>40.700001</v>
      </c>
      <c r="F45" s="1">
        <v>40.014145</v>
      </c>
      <c r="G45" s="1">
        <v>25411081</v>
      </c>
      <c r="H45">
        <f t="shared" si="0"/>
        <v>0.0350035752266931</v>
      </c>
    </row>
    <row r="46" customHeight="1" spans="1:8">
      <c r="A46" s="2">
        <v>45099</v>
      </c>
      <c r="B46" s="1">
        <v>40.700001</v>
      </c>
      <c r="C46" s="1">
        <v>41.349998</v>
      </c>
      <c r="D46" s="1">
        <v>39.5</v>
      </c>
      <c r="E46" s="1">
        <v>40.200001</v>
      </c>
      <c r="F46" s="1">
        <v>39.522572</v>
      </c>
      <c r="G46" s="1">
        <v>12894555</v>
      </c>
      <c r="H46">
        <f t="shared" si="0"/>
        <v>-0.0123610648697001</v>
      </c>
    </row>
    <row r="47" customHeight="1" spans="1:8">
      <c r="A47" s="2">
        <v>45100</v>
      </c>
      <c r="B47" s="1">
        <v>39.900002</v>
      </c>
      <c r="C47" s="1">
        <v>40.200001</v>
      </c>
      <c r="D47" s="1">
        <v>38.950001</v>
      </c>
      <c r="E47" s="1">
        <v>39.400002</v>
      </c>
      <c r="F47" s="1">
        <v>38.736053</v>
      </c>
      <c r="G47" s="1">
        <v>9395359</v>
      </c>
      <c r="H47">
        <f t="shared" si="0"/>
        <v>-0.0201011833026198</v>
      </c>
    </row>
    <row r="48" customHeight="1" spans="1:8">
      <c r="A48" s="2">
        <v>45103</v>
      </c>
      <c r="B48" s="1">
        <v>39.450001</v>
      </c>
      <c r="C48" s="1">
        <v>42.900002</v>
      </c>
      <c r="D48" s="1">
        <v>39.25</v>
      </c>
      <c r="E48" s="1">
        <v>42</v>
      </c>
      <c r="F48" s="1">
        <v>41.29224</v>
      </c>
      <c r="G48" s="1">
        <v>45797506</v>
      </c>
      <c r="H48">
        <f t="shared" si="0"/>
        <v>0.0639038204192966</v>
      </c>
    </row>
    <row r="49" customHeight="1" spans="1:8">
      <c r="A49" s="2">
        <v>45104</v>
      </c>
      <c r="B49" s="1">
        <v>42.299999</v>
      </c>
      <c r="C49" s="1">
        <v>42.349998</v>
      </c>
      <c r="D49" s="1">
        <v>41.049999</v>
      </c>
      <c r="E49" s="1">
        <v>41.25</v>
      </c>
      <c r="F49" s="1">
        <v>40.554878</v>
      </c>
      <c r="G49" s="1">
        <v>14367151</v>
      </c>
      <c r="H49">
        <f t="shared" si="0"/>
        <v>-0.0180185195929332</v>
      </c>
    </row>
    <row r="50" customHeight="1" spans="1:8">
      <c r="A50" s="2">
        <v>45105</v>
      </c>
      <c r="B50" s="1">
        <v>41.599998</v>
      </c>
      <c r="C50" s="1">
        <v>41.900002</v>
      </c>
      <c r="D50" s="1">
        <v>40.25</v>
      </c>
      <c r="E50" s="1">
        <v>40.549999</v>
      </c>
      <c r="F50" s="1">
        <v>39.866673</v>
      </c>
      <c r="G50" s="1">
        <v>15309179</v>
      </c>
      <c r="H50">
        <f t="shared" si="0"/>
        <v>-0.0171153575461109</v>
      </c>
    </row>
    <row r="51" customHeight="1" spans="1:8">
      <c r="A51" s="2">
        <v>45107</v>
      </c>
      <c r="B51" s="1">
        <v>41.049999</v>
      </c>
      <c r="C51" s="1">
        <v>41.5</v>
      </c>
      <c r="D51" s="1">
        <v>40.599998</v>
      </c>
      <c r="E51" s="1">
        <v>40.900002</v>
      </c>
      <c r="F51" s="1">
        <v>40.210777</v>
      </c>
      <c r="G51" s="1">
        <v>11240884</v>
      </c>
      <c r="H51">
        <f t="shared" si="0"/>
        <v>0.00859433256255527</v>
      </c>
    </row>
    <row r="52" customHeight="1" spans="1:8">
      <c r="A52" s="2">
        <v>45110</v>
      </c>
      <c r="B52" s="1">
        <v>41.200001</v>
      </c>
      <c r="C52" s="1">
        <v>43.400002</v>
      </c>
      <c r="D52" s="1">
        <v>40.599998</v>
      </c>
      <c r="E52" s="1">
        <v>42.349998</v>
      </c>
      <c r="F52" s="1">
        <v>41.636337</v>
      </c>
      <c r="G52" s="1">
        <v>23501710</v>
      </c>
      <c r="H52">
        <f t="shared" si="0"/>
        <v>0.0348382273037779</v>
      </c>
    </row>
    <row r="53" customHeight="1" spans="1:8">
      <c r="A53" s="2">
        <v>45111</v>
      </c>
      <c r="B53" s="1">
        <v>42.599998</v>
      </c>
      <c r="C53" s="1">
        <v>43.049999</v>
      </c>
      <c r="D53" s="1">
        <v>41.799999</v>
      </c>
      <c r="E53" s="1">
        <v>42</v>
      </c>
      <c r="F53" s="1">
        <v>41.29224</v>
      </c>
      <c r="G53" s="1">
        <v>11866216</v>
      </c>
      <c r="H53">
        <f t="shared" si="0"/>
        <v>-0.0082986827272892</v>
      </c>
    </row>
    <row r="54" customHeight="1" spans="1:8">
      <c r="A54" s="2">
        <v>45112</v>
      </c>
      <c r="B54" s="1">
        <v>42</v>
      </c>
      <c r="C54" s="1">
        <v>44.400002</v>
      </c>
      <c r="D54" s="1">
        <v>41.400002</v>
      </c>
      <c r="E54" s="1">
        <v>44</v>
      </c>
      <c r="F54" s="1">
        <v>43.258533</v>
      </c>
      <c r="G54" s="1">
        <v>30734460</v>
      </c>
      <c r="H54">
        <f t="shared" si="0"/>
        <v>0.0465199198651879</v>
      </c>
    </row>
    <row r="55" customHeight="1" spans="1:8">
      <c r="A55" s="2">
        <v>45113</v>
      </c>
      <c r="B55" s="1">
        <v>44.299999</v>
      </c>
      <c r="C55" s="1">
        <v>47.700001</v>
      </c>
      <c r="D55" s="1">
        <v>44.099998</v>
      </c>
      <c r="E55" s="1">
        <v>47.349998</v>
      </c>
      <c r="F55" s="1">
        <v>46.552082</v>
      </c>
      <c r="G55" s="1">
        <v>46768102</v>
      </c>
      <c r="H55">
        <f t="shared" si="0"/>
        <v>0.0733772201083434</v>
      </c>
    </row>
    <row r="56" customHeight="1" spans="1:8">
      <c r="A56" s="2">
        <v>45114</v>
      </c>
      <c r="B56" s="1">
        <v>47</v>
      </c>
      <c r="C56" s="1">
        <v>48.5</v>
      </c>
      <c r="D56" s="1">
        <v>45.599998</v>
      </c>
      <c r="E56" s="1">
        <v>47.900002</v>
      </c>
      <c r="F56" s="1">
        <v>47.092815</v>
      </c>
      <c r="G56" s="1">
        <v>26119022</v>
      </c>
      <c r="H56">
        <f t="shared" si="0"/>
        <v>0.0115487127912164</v>
      </c>
    </row>
    <row r="57" customHeight="1" spans="1:8">
      <c r="A57" s="2">
        <v>45117</v>
      </c>
      <c r="B57" s="1">
        <v>48</v>
      </c>
      <c r="C57" s="1">
        <v>48.450001</v>
      </c>
      <c r="D57" s="1">
        <v>46.5</v>
      </c>
      <c r="E57" s="1">
        <v>46.950001</v>
      </c>
      <c r="F57" s="1">
        <v>46.158825</v>
      </c>
      <c r="G57" s="1">
        <v>12216528</v>
      </c>
      <c r="H57">
        <f t="shared" si="0"/>
        <v>-0.0200322746785566</v>
      </c>
    </row>
    <row r="58" customHeight="1" spans="1:8">
      <c r="A58" s="2">
        <v>45118</v>
      </c>
      <c r="B58" s="1">
        <v>47</v>
      </c>
      <c r="C58" s="1">
        <v>48.799999</v>
      </c>
      <c r="D58" s="1">
        <v>46.700001</v>
      </c>
      <c r="E58" s="1">
        <v>48.25</v>
      </c>
      <c r="F58" s="1">
        <v>47.436916</v>
      </c>
      <c r="G58" s="1">
        <v>15444570</v>
      </c>
      <c r="H58">
        <f t="shared" si="0"/>
        <v>0.0273125772081068</v>
      </c>
    </row>
    <row r="59" customHeight="1" spans="1:8">
      <c r="A59" s="2">
        <v>45119</v>
      </c>
      <c r="B59" s="1">
        <v>48.450001</v>
      </c>
      <c r="C59" s="1">
        <v>49.299999</v>
      </c>
      <c r="D59" s="1">
        <v>47.650002</v>
      </c>
      <c r="E59" s="1">
        <v>47.950001</v>
      </c>
      <c r="F59" s="1">
        <v>47.141972</v>
      </c>
      <c r="G59" s="1">
        <v>14527977</v>
      </c>
      <c r="H59">
        <f t="shared" si="0"/>
        <v>-0.00623701467325689</v>
      </c>
    </row>
    <row r="60" customHeight="1" spans="1:8">
      <c r="A60" s="2">
        <v>45120</v>
      </c>
      <c r="B60" s="1">
        <v>48.200001</v>
      </c>
      <c r="C60" s="1">
        <v>48.450001</v>
      </c>
      <c r="D60" s="1">
        <v>45.200001</v>
      </c>
      <c r="E60" s="1">
        <v>45.650002</v>
      </c>
      <c r="F60" s="1">
        <v>44.88073</v>
      </c>
      <c r="G60" s="1">
        <v>11523923</v>
      </c>
      <c r="H60">
        <f t="shared" si="0"/>
        <v>-0.0491552027920648</v>
      </c>
    </row>
    <row r="61" customHeight="1" spans="1:8">
      <c r="A61" s="2">
        <v>45121</v>
      </c>
      <c r="B61" s="1">
        <v>46</v>
      </c>
      <c r="C61" s="1">
        <v>46.299999</v>
      </c>
      <c r="D61" s="1">
        <v>45.450001</v>
      </c>
      <c r="E61" s="1">
        <v>45.849998</v>
      </c>
      <c r="F61" s="1">
        <v>45.077358</v>
      </c>
      <c r="G61" s="1">
        <v>6872910</v>
      </c>
      <c r="H61">
        <f t="shared" si="0"/>
        <v>0.0043715538537881</v>
      </c>
    </row>
    <row r="62" customHeight="1" spans="1:8">
      <c r="A62" s="2">
        <v>45124</v>
      </c>
      <c r="B62" s="1">
        <v>46.200001</v>
      </c>
      <c r="C62" s="1">
        <v>47.049999</v>
      </c>
      <c r="D62" s="1">
        <v>45.849998</v>
      </c>
      <c r="E62" s="1">
        <v>46.450001</v>
      </c>
      <c r="F62" s="1">
        <v>45.667252</v>
      </c>
      <c r="G62" s="1">
        <v>7465417</v>
      </c>
      <c r="H62">
        <f t="shared" si="0"/>
        <v>0.0130013740630262</v>
      </c>
    </row>
    <row r="63" customHeight="1" spans="1:8">
      <c r="A63" s="2">
        <v>45125</v>
      </c>
      <c r="B63" s="1">
        <v>46.75</v>
      </c>
      <c r="C63" s="1">
        <v>46.75</v>
      </c>
      <c r="D63" s="1">
        <v>45.349998</v>
      </c>
      <c r="E63" s="1">
        <v>45.799999</v>
      </c>
      <c r="F63" s="1">
        <v>45.028202</v>
      </c>
      <c r="G63" s="1">
        <v>7692884</v>
      </c>
      <c r="H63">
        <f t="shared" si="0"/>
        <v>-0.0140924500160852</v>
      </c>
    </row>
    <row r="64" customHeight="1" spans="1:8">
      <c r="A64" s="2">
        <v>45126</v>
      </c>
      <c r="B64" s="1">
        <v>46.400002</v>
      </c>
      <c r="C64" s="1">
        <v>50.150002</v>
      </c>
      <c r="D64" s="1">
        <v>46.25</v>
      </c>
      <c r="E64" s="1">
        <v>48.700001</v>
      </c>
      <c r="F64" s="1">
        <v>47.879333</v>
      </c>
      <c r="G64" s="1">
        <v>45247722</v>
      </c>
      <c r="H64">
        <f t="shared" si="0"/>
        <v>0.0613949453527223</v>
      </c>
    </row>
    <row r="65" customHeight="1" spans="1:8">
      <c r="A65" s="2">
        <v>45127</v>
      </c>
      <c r="B65" s="1">
        <v>49</v>
      </c>
      <c r="C65" s="1">
        <v>50.849998</v>
      </c>
      <c r="D65" s="1">
        <v>48.200001</v>
      </c>
      <c r="E65" s="1">
        <v>50.299999</v>
      </c>
      <c r="F65" s="1">
        <v>49.45237</v>
      </c>
      <c r="G65" s="1">
        <v>29278745</v>
      </c>
      <c r="H65">
        <f t="shared" si="0"/>
        <v>0.0323260341866842</v>
      </c>
    </row>
    <row r="66" customHeight="1" spans="1:8">
      <c r="A66" s="2">
        <v>45128</v>
      </c>
      <c r="B66" s="1">
        <v>49.950001</v>
      </c>
      <c r="C66" s="1">
        <v>50.599998</v>
      </c>
      <c r="D66" s="1">
        <v>48.799999</v>
      </c>
      <c r="E66" s="1">
        <v>50.150002</v>
      </c>
      <c r="F66" s="1">
        <v>49.304901</v>
      </c>
      <c r="G66" s="1">
        <v>17172907</v>
      </c>
      <c r="H66">
        <f t="shared" si="0"/>
        <v>-0.0029864962471124</v>
      </c>
    </row>
    <row r="67" customHeight="1" spans="1:8">
      <c r="A67" s="2">
        <v>45131</v>
      </c>
      <c r="B67" s="1">
        <v>53.099998</v>
      </c>
      <c r="C67" s="1">
        <v>59.75</v>
      </c>
      <c r="D67" s="1">
        <v>53.099998</v>
      </c>
      <c r="E67" s="1">
        <v>57.099998</v>
      </c>
      <c r="F67" s="1">
        <v>56.137779</v>
      </c>
      <c r="G67" s="1">
        <v>127946570</v>
      </c>
      <c r="H67">
        <f t="shared" ref="H67:H130" si="1">LN(F67/F66)</f>
        <v>0.129785520469058</v>
      </c>
    </row>
    <row r="68" customHeight="1" spans="1:8">
      <c r="A68" s="2">
        <v>45132</v>
      </c>
      <c r="B68" s="1">
        <v>59.549999</v>
      </c>
      <c r="C68" s="1">
        <v>62.700001</v>
      </c>
      <c r="D68" s="1">
        <v>59</v>
      </c>
      <c r="E68" s="1">
        <v>59.799999</v>
      </c>
      <c r="F68" s="1">
        <v>58.792282</v>
      </c>
      <c r="G68" s="1">
        <v>122627086</v>
      </c>
      <c r="H68">
        <f t="shared" si="1"/>
        <v>0.0462015794446425</v>
      </c>
    </row>
    <row r="69" customHeight="1" spans="1:8">
      <c r="A69" s="2">
        <v>45133</v>
      </c>
      <c r="B69" s="1">
        <v>60.549999</v>
      </c>
      <c r="C69" s="1">
        <v>60.549999</v>
      </c>
      <c r="D69" s="1">
        <v>57.25</v>
      </c>
      <c r="E69" s="1">
        <v>58.049999</v>
      </c>
      <c r="F69" s="1">
        <v>57.07177</v>
      </c>
      <c r="G69" s="1">
        <v>29606734</v>
      </c>
      <c r="H69">
        <f t="shared" si="1"/>
        <v>-0.02970098917481</v>
      </c>
    </row>
    <row r="70" customHeight="1" spans="1:8">
      <c r="A70" s="2">
        <v>45134</v>
      </c>
      <c r="B70" s="1">
        <v>58.349998</v>
      </c>
      <c r="C70" s="1">
        <v>58.400002</v>
      </c>
      <c r="D70" s="1">
        <v>55.650002</v>
      </c>
      <c r="E70" s="1">
        <v>56</v>
      </c>
      <c r="F70" s="1">
        <v>55.056316</v>
      </c>
      <c r="G70" s="1">
        <v>20161600</v>
      </c>
      <c r="H70">
        <f t="shared" si="1"/>
        <v>-0.0359530099619873</v>
      </c>
    </row>
    <row r="71" customHeight="1" spans="1:8">
      <c r="A71" s="2">
        <v>45135</v>
      </c>
      <c r="B71" s="1">
        <v>56</v>
      </c>
      <c r="C71" s="1">
        <v>58.299999</v>
      </c>
      <c r="D71" s="1">
        <v>55.549999</v>
      </c>
      <c r="E71" s="1">
        <v>55.799999</v>
      </c>
      <c r="F71" s="1">
        <v>54.859688</v>
      </c>
      <c r="G71" s="1">
        <v>24369257</v>
      </c>
      <c r="H71">
        <f t="shared" si="1"/>
        <v>-0.00357779035973792</v>
      </c>
    </row>
    <row r="72" customHeight="1" spans="1:8">
      <c r="A72" s="2">
        <v>45138</v>
      </c>
      <c r="B72" s="1">
        <v>57</v>
      </c>
      <c r="C72" s="1">
        <v>58.25</v>
      </c>
      <c r="D72" s="1">
        <v>56.299999</v>
      </c>
      <c r="E72" s="1">
        <v>57.349998</v>
      </c>
      <c r="F72" s="1">
        <v>56.383568</v>
      </c>
      <c r="G72" s="1">
        <v>19709287</v>
      </c>
      <c r="H72">
        <f t="shared" si="1"/>
        <v>0.0273989702468558</v>
      </c>
    </row>
    <row r="73" customHeight="1" spans="1:8">
      <c r="A73" s="2">
        <v>45139</v>
      </c>
      <c r="B73" s="1">
        <v>57.599998</v>
      </c>
      <c r="C73" s="1">
        <v>57.650002</v>
      </c>
      <c r="D73" s="1">
        <v>56.650002</v>
      </c>
      <c r="E73" s="1">
        <v>56.950001</v>
      </c>
      <c r="F73" s="1">
        <v>55.990307</v>
      </c>
      <c r="G73" s="1">
        <v>13573349</v>
      </c>
      <c r="H73">
        <f t="shared" si="1"/>
        <v>-0.00699918206859357</v>
      </c>
    </row>
    <row r="74" customHeight="1" spans="1:8">
      <c r="A74" s="2">
        <v>45140</v>
      </c>
      <c r="B74" s="1">
        <v>56.75</v>
      </c>
      <c r="C74" s="1">
        <v>56.75</v>
      </c>
      <c r="D74" s="1">
        <v>54.200001</v>
      </c>
      <c r="E74" s="1">
        <v>55.049999</v>
      </c>
      <c r="F74" s="1">
        <v>54.122326</v>
      </c>
      <c r="G74" s="1">
        <v>13128605</v>
      </c>
      <c r="H74">
        <f t="shared" si="1"/>
        <v>-0.0339318055225712</v>
      </c>
    </row>
    <row r="75" customHeight="1" spans="1:8">
      <c r="A75" s="2">
        <v>45141</v>
      </c>
      <c r="B75" s="1">
        <v>54.700001</v>
      </c>
      <c r="C75" s="1">
        <v>57.950001</v>
      </c>
      <c r="D75" s="1">
        <v>54.049999</v>
      </c>
      <c r="E75" s="1">
        <v>57.25</v>
      </c>
      <c r="F75" s="1">
        <v>56.285255</v>
      </c>
      <c r="G75" s="1">
        <v>19138776</v>
      </c>
      <c r="H75">
        <f t="shared" si="1"/>
        <v>0.0391858193656667</v>
      </c>
    </row>
    <row r="76" customHeight="1" spans="1:8">
      <c r="A76" s="2">
        <v>45142</v>
      </c>
      <c r="B76" s="1">
        <v>58.650002</v>
      </c>
      <c r="C76" s="1">
        <v>59.299999</v>
      </c>
      <c r="D76" s="1">
        <v>56.549999</v>
      </c>
      <c r="E76" s="1">
        <v>57</v>
      </c>
      <c r="F76" s="1">
        <v>56.039467</v>
      </c>
      <c r="G76" s="1">
        <v>19787527</v>
      </c>
      <c r="H76">
        <f t="shared" si="1"/>
        <v>-0.00437638995080138</v>
      </c>
    </row>
    <row r="77" customHeight="1" spans="1:8">
      <c r="A77" s="2">
        <v>45145</v>
      </c>
      <c r="B77" s="1">
        <v>57.5</v>
      </c>
      <c r="C77" s="1">
        <v>57.549999</v>
      </c>
      <c r="D77" s="1">
        <v>56</v>
      </c>
      <c r="E77" s="1">
        <v>56.549999</v>
      </c>
      <c r="F77" s="1">
        <v>55.59705</v>
      </c>
      <c r="G77" s="1">
        <v>10804825</v>
      </c>
      <c r="H77">
        <f t="shared" si="1"/>
        <v>-0.00792606806507171</v>
      </c>
    </row>
    <row r="78" customHeight="1" spans="1:8">
      <c r="A78" s="2">
        <v>45146</v>
      </c>
      <c r="B78" s="1">
        <v>56.549999</v>
      </c>
      <c r="C78" s="1">
        <v>57.200001</v>
      </c>
      <c r="D78" s="1">
        <v>55.5</v>
      </c>
      <c r="E78" s="1">
        <v>55.900002</v>
      </c>
      <c r="F78" s="1">
        <v>54.958004</v>
      </c>
      <c r="G78" s="1">
        <v>8143993</v>
      </c>
      <c r="H78">
        <f t="shared" si="1"/>
        <v>-0.0115608123620626</v>
      </c>
    </row>
    <row r="79" customHeight="1" spans="1:8">
      <c r="A79" s="2">
        <v>45147</v>
      </c>
      <c r="B79" s="1">
        <v>56.150002</v>
      </c>
      <c r="C79" s="1">
        <v>56.299999</v>
      </c>
      <c r="D79" s="1">
        <v>52.75</v>
      </c>
      <c r="E79" s="1">
        <v>54.549999</v>
      </c>
      <c r="F79" s="1">
        <v>53.630753</v>
      </c>
      <c r="G79" s="1">
        <v>24752050</v>
      </c>
      <c r="H79">
        <f t="shared" si="1"/>
        <v>-0.0244466763877602</v>
      </c>
    </row>
    <row r="80" customHeight="1" spans="1:8">
      <c r="A80" s="2">
        <v>45148</v>
      </c>
      <c r="B80" s="1">
        <v>53.75</v>
      </c>
      <c r="C80" s="1">
        <v>56.75</v>
      </c>
      <c r="D80" s="1">
        <v>53.5</v>
      </c>
      <c r="E80" s="1">
        <v>54.400002</v>
      </c>
      <c r="F80" s="1">
        <v>53.48328</v>
      </c>
      <c r="G80" s="1">
        <v>22530111</v>
      </c>
      <c r="H80">
        <f t="shared" si="1"/>
        <v>-0.00275357185328433</v>
      </c>
    </row>
    <row r="81" customHeight="1" spans="1:8">
      <c r="A81" s="2">
        <v>45149</v>
      </c>
      <c r="B81" s="1">
        <v>56.25</v>
      </c>
      <c r="C81" s="1">
        <v>56.5</v>
      </c>
      <c r="D81" s="1">
        <v>55.400002</v>
      </c>
      <c r="E81" s="1">
        <v>55.650002</v>
      </c>
      <c r="F81" s="1">
        <v>54.712219</v>
      </c>
      <c r="G81" s="1">
        <v>12201045</v>
      </c>
      <c r="H81">
        <f t="shared" si="1"/>
        <v>0.0227179848740968</v>
      </c>
    </row>
    <row r="82" customHeight="1" spans="1:8">
      <c r="A82" s="2">
        <v>45152</v>
      </c>
      <c r="B82" s="1">
        <v>56.299999</v>
      </c>
      <c r="C82" s="1">
        <v>57.900002</v>
      </c>
      <c r="D82" s="1">
        <v>54.799999</v>
      </c>
      <c r="E82" s="1">
        <v>57.549999</v>
      </c>
      <c r="F82" s="1">
        <v>56.580196</v>
      </c>
      <c r="G82" s="1">
        <v>20664645</v>
      </c>
      <c r="H82">
        <f t="shared" si="1"/>
        <v>0.033571963423051</v>
      </c>
    </row>
    <row r="83" customHeight="1" spans="1:8">
      <c r="A83" s="2">
        <v>45154</v>
      </c>
      <c r="B83" s="1">
        <v>57.650002</v>
      </c>
      <c r="C83" s="1">
        <v>58.400002</v>
      </c>
      <c r="D83" s="1">
        <v>57.150002</v>
      </c>
      <c r="E83" s="1">
        <v>57.700001</v>
      </c>
      <c r="F83" s="1">
        <v>56.727669</v>
      </c>
      <c r="G83" s="1">
        <v>13459343</v>
      </c>
      <c r="H83">
        <f t="shared" si="1"/>
        <v>0.00260305113456241</v>
      </c>
    </row>
    <row r="84" customHeight="1" spans="1:8">
      <c r="A84" s="2">
        <v>45155</v>
      </c>
      <c r="B84" s="1">
        <v>57.950001</v>
      </c>
      <c r="C84" s="1">
        <v>57.950001</v>
      </c>
      <c r="D84" s="1">
        <v>56.25</v>
      </c>
      <c r="E84" s="1">
        <v>56.900002</v>
      </c>
      <c r="F84" s="1">
        <v>55.941154</v>
      </c>
      <c r="G84" s="1">
        <v>7734221</v>
      </c>
      <c r="H84">
        <f t="shared" si="1"/>
        <v>-0.0139617643169272</v>
      </c>
    </row>
    <row r="85" customHeight="1" spans="1:8">
      <c r="A85" s="2">
        <v>45156</v>
      </c>
      <c r="B85" s="1">
        <v>57.200001</v>
      </c>
      <c r="C85" s="1">
        <v>57.349998</v>
      </c>
      <c r="D85" s="1">
        <v>55.75</v>
      </c>
      <c r="E85" s="1">
        <v>56.200001</v>
      </c>
      <c r="F85" s="1">
        <v>55.252945</v>
      </c>
      <c r="G85" s="1">
        <v>7316411</v>
      </c>
      <c r="H85">
        <f t="shared" si="1"/>
        <v>-0.0123786746619343</v>
      </c>
    </row>
    <row r="86" customHeight="1" spans="1:8">
      <c r="A86" s="2">
        <v>45159</v>
      </c>
      <c r="B86" s="1">
        <v>56.5</v>
      </c>
      <c r="C86" s="1">
        <v>56.599998</v>
      </c>
      <c r="D86" s="1">
        <v>55</v>
      </c>
      <c r="E86" s="1">
        <v>55.450001</v>
      </c>
      <c r="F86" s="1">
        <v>54.515583</v>
      </c>
      <c r="G86" s="1">
        <v>5834798</v>
      </c>
      <c r="H86">
        <f t="shared" si="1"/>
        <v>-0.0134350547392383</v>
      </c>
    </row>
    <row r="87" customHeight="1" spans="1:8">
      <c r="A87" s="2">
        <v>45160</v>
      </c>
      <c r="B87" s="1">
        <v>55.650002</v>
      </c>
      <c r="C87" s="1">
        <v>59.700001</v>
      </c>
      <c r="D87" s="1">
        <v>55.200001</v>
      </c>
      <c r="E87" s="1">
        <v>59.049999</v>
      </c>
      <c r="F87" s="1">
        <v>58.05492</v>
      </c>
      <c r="G87" s="1">
        <v>24899842</v>
      </c>
      <c r="H87">
        <f t="shared" si="1"/>
        <v>0.0629028716689215</v>
      </c>
    </row>
    <row r="88" customHeight="1" spans="1:8">
      <c r="A88" s="2">
        <v>45161</v>
      </c>
      <c r="B88" s="1">
        <v>59.299999</v>
      </c>
      <c r="C88" s="1">
        <v>60.400002</v>
      </c>
      <c r="D88" s="1">
        <v>58.049999</v>
      </c>
      <c r="E88" s="1">
        <v>58.349998</v>
      </c>
      <c r="F88" s="1">
        <v>57.366714</v>
      </c>
      <c r="G88" s="1">
        <v>24007101</v>
      </c>
      <c r="H88">
        <f t="shared" si="1"/>
        <v>-0.011925219423674</v>
      </c>
    </row>
    <row r="89" customHeight="1" spans="1:8">
      <c r="A89" s="2">
        <v>45162</v>
      </c>
      <c r="B89" s="1">
        <v>58.799999</v>
      </c>
      <c r="C89" s="1">
        <v>59.75</v>
      </c>
      <c r="D89" s="1">
        <v>58.200001</v>
      </c>
      <c r="E89" s="1">
        <v>58.549999</v>
      </c>
      <c r="F89" s="1">
        <v>57.563343</v>
      </c>
      <c r="G89" s="1">
        <v>14265718</v>
      </c>
      <c r="H89">
        <f t="shared" si="1"/>
        <v>0.0034217192087008</v>
      </c>
    </row>
    <row r="90" customHeight="1" spans="1:8">
      <c r="A90" s="2">
        <v>45163</v>
      </c>
      <c r="B90" s="1">
        <v>58</v>
      </c>
      <c r="C90" s="1">
        <v>58.5</v>
      </c>
      <c r="D90" s="1">
        <v>56.349998</v>
      </c>
      <c r="E90" s="1">
        <v>56.849998</v>
      </c>
      <c r="F90" s="1">
        <v>55.891991</v>
      </c>
      <c r="G90" s="1">
        <v>10308279</v>
      </c>
      <c r="H90">
        <f t="shared" si="1"/>
        <v>-0.0294648626660746</v>
      </c>
    </row>
    <row r="91" customHeight="1" spans="1:8">
      <c r="A91" s="2">
        <v>45166</v>
      </c>
      <c r="B91" s="1">
        <v>57</v>
      </c>
      <c r="C91" s="1">
        <v>61.299999</v>
      </c>
      <c r="D91" s="1">
        <v>56.599998</v>
      </c>
      <c r="E91" s="1">
        <v>60.799999</v>
      </c>
      <c r="F91" s="1">
        <v>59.775429</v>
      </c>
      <c r="G91" s="1">
        <v>40391201</v>
      </c>
      <c r="H91">
        <f t="shared" si="1"/>
        <v>0.067173594038705</v>
      </c>
    </row>
    <row r="92" customHeight="1" spans="1:8">
      <c r="A92" s="2">
        <v>45167</v>
      </c>
      <c r="B92" s="1">
        <v>62.5</v>
      </c>
      <c r="C92" s="1">
        <v>63.799999</v>
      </c>
      <c r="D92" s="1">
        <v>60.900002</v>
      </c>
      <c r="E92" s="1">
        <v>61.400002</v>
      </c>
      <c r="F92" s="1">
        <v>60.365322</v>
      </c>
      <c r="G92" s="1">
        <v>48208655</v>
      </c>
      <c r="H92">
        <f t="shared" si="1"/>
        <v>0.00982011075491152</v>
      </c>
    </row>
    <row r="93" customHeight="1" spans="1:8">
      <c r="A93" s="2">
        <v>45168</v>
      </c>
      <c r="B93" s="1">
        <v>62</v>
      </c>
      <c r="C93" s="1">
        <v>63.799999</v>
      </c>
      <c r="D93" s="1">
        <v>61.150002</v>
      </c>
      <c r="E93" s="1">
        <v>62.349998</v>
      </c>
      <c r="F93" s="1">
        <v>61.299309</v>
      </c>
      <c r="G93" s="1">
        <v>24459041</v>
      </c>
      <c r="H93">
        <f t="shared" si="1"/>
        <v>0.0153537694609913</v>
      </c>
    </row>
    <row r="94" customHeight="1" spans="1:8">
      <c r="A94" s="2">
        <v>45169</v>
      </c>
      <c r="B94" s="1">
        <v>62.900002</v>
      </c>
      <c r="C94" s="1">
        <v>63.25</v>
      </c>
      <c r="D94" s="1">
        <v>61.599998</v>
      </c>
      <c r="E94" s="1">
        <v>62.650002</v>
      </c>
      <c r="F94" s="1">
        <v>61.594257</v>
      </c>
      <c r="G94" s="1">
        <v>12134327</v>
      </c>
      <c r="H94">
        <f t="shared" si="1"/>
        <v>0.00480006522579601</v>
      </c>
    </row>
    <row r="95" customHeight="1" spans="1:8">
      <c r="A95" s="2">
        <v>45170</v>
      </c>
      <c r="B95" s="1">
        <v>62.650002</v>
      </c>
      <c r="C95" s="1">
        <v>65.300003</v>
      </c>
      <c r="D95" s="1">
        <v>61.900002</v>
      </c>
      <c r="E95" s="1">
        <v>63.25</v>
      </c>
      <c r="F95" s="1">
        <v>62.184143</v>
      </c>
      <c r="G95" s="1">
        <v>23749326</v>
      </c>
      <c r="H95">
        <f t="shared" si="1"/>
        <v>0.00953139587842955</v>
      </c>
    </row>
    <row r="96" customHeight="1" spans="1:8">
      <c r="A96" s="2">
        <v>45173</v>
      </c>
      <c r="B96" s="1">
        <v>63.75</v>
      </c>
      <c r="C96" s="1">
        <v>67.349998</v>
      </c>
      <c r="D96" s="1">
        <v>63.599998</v>
      </c>
      <c r="E96" s="1">
        <v>65</v>
      </c>
      <c r="F96" s="1">
        <v>63.904655</v>
      </c>
      <c r="G96" s="1">
        <v>43045010</v>
      </c>
      <c r="H96">
        <f t="shared" si="1"/>
        <v>0.0272921753783126</v>
      </c>
    </row>
    <row r="97" customHeight="1" spans="1:8">
      <c r="A97" s="2">
        <v>45174</v>
      </c>
      <c r="B97" s="1">
        <v>65.449997</v>
      </c>
      <c r="C97" s="1">
        <v>65.5</v>
      </c>
      <c r="D97" s="1">
        <v>63.299999</v>
      </c>
      <c r="E97" s="1">
        <v>64</v>
      </c>
      <c r="F97" s="1">
        <v>62.921505</v>
      </c>
      <c r="G97" s="1">
        <v>19953550</v>
      </c>
      <c r="H97">
        <f t="shared" si="1"/>
        <v>-0.015504209763929</v>
      </c>
    </row>
    <row r="98" customHeight="1" spans="1:8">
      <c r="A98" s="2">
        <v>45175</v>
      </c>
      <c r="B98" s="1">
        <v>64.099998</v>
      </c>
      <c r="C98" s="1">
        <v>64.650002</v>
      </c>
      <c r="D98" s="1">
        <v>61.349998</v>
      </c>
      <c r="E98" s="1">
        <v>62.049999</v>
      </c>
      <c r="F98" s="1">
        <v>61.004364</v>
      </c>
      <c r="G98" s="1">
        <v>16661114</v>
      </c>
      <c r="H98">
        <f t="shared" si="1"/>
        <v>-0.0309425945685881</v>
      </c>
    </row>
    <row r="99" customHeight="1" spans="1:8">
      <c r="A99" s="2">
        <v>45176</v>
      </c>
      <c r="B99" s="1">
        <v>62.099998</v>
      </c>
      <c r="C99" s="1">
        <v>64.199997</v>
      </c>
      <c r="D99" s="1">
        <v>62.099998</v>
      </c>
      <c r="E99" s="1">
        <v>63.450001</v>
      </c>
      <c r="F99" s="1">
        <v>62.380772</v>
      </c>
      <c r="G99" s="1">
        <v>11792364</v>
      </c>
      <c r="H99">
        <f t="shared" si="1"/>
        <v>0.0223116842665564</v>
      </c>
    </row>
    <row r="100" customHeight="1" spans="1:8">
      <c r="A100" s="2">
        <v>45177</v>
      </c>
      <c r="B100" s="1">
        <v>63.650002</v>
      </c>
      <c r="C100" s="1">
        <v>64.400002</v>
      </c>
      <c r="D100" s="1">
        <v>63.099998</v>
      </c>
      <c r="E100" s="1">
        <v>64</v>
      </c>
      <c r="F100" s="1">
        <v>62.921505</v>
      </c>
      <c r="G100" s="1">
        <v>12088351</v>
      </c>
      <c r="H100">
        <f t="shared" si="1"/>
        <v>0.0086309103020316</v>
      </c>
    </row>
    <row r="101" customHeight="1" spans="1:8">
      <c r="A101" s="2">
        <v>45180</v>
      </c>
      <c r="B101" s="1">
        <v>66.800003</v>
      </c>
      <c r="C101" s="1">
        <v>76.800003</v>
      </c>
      <c r="D101" s="1">
        <v>66.300003</v>
      </c>
      <c r="E101" s="1">
        <v>76.800003</v>
      </c>
      <c r="F101" s="1">
        <v>75.505814</v>
      </c>
      <c r="G101" s="1">
        <v>158827225</v>
      </c>
      <c r="H101">
        <f t="shared" si="1"/>
        <v>0.182321662746066</v>
      </c>
    </row>
    <row r="102" customHeight="1" spans="1:8">
      <c r="A102" s="2">
        <v>45181</v>
      </c>
      <c r="B102" s="1">
        <v>79.900002</v>
      </c>
      <c r="C102" s="1">
        <v>83.25</v>
      </c>
      <c r="D102" s="1">
        <v>68.349998</v>
      </c>
      <c r="E102" s="1">
        <v>70.349998</v>
      </c>
      <c r="F102" s="1">
        <v>69.164497</v>
      </c>
      <c r="G102" s="1">
        <v>171217993</v>
      </c>
      <c r="H102">
        <f t="shared" si="1"/>
        <v>-0.0877219780767005</v>
      </c>
    </row>
    <row r="103" customHeight="1" spans="1:8">
      <c r="A103" s="2">
        <v>45182</v>
      </c>
      <c r="B103" s="1">
        <v>70.400002</v>
      </c>
      <c r="C103" s="1">
        <v>76.900002</v>
      </c>
      <c r="D103" s="1">
        <v>70</v>
      </c>
      <c r="E103" s="1">
        <v>75.900002</v>
      </c>
      <c r="F103" s="1">
        <v>74.620979</v>
      </c>
      <c r="G103" s="1">
        <v>129170387</v>
      </c>
      <c r="H103">
        <f t="shared" si="1"/>
        <v>0.0759340056780329</v>
      </c>
    </row>
    <row r="104" customHeight="1" spans="1:8">
      <c r="A104" s="2">
        <v>45183</v>
      </c>
      <c r="B104" s="1">
        <v>77.699997</v>
      </c>
      <c r="C104" s="1">
        <v>78.449997</v>
      </c>
      <c r="D104" s="1">
        <v>74.400002</v>
      </c>
      <c r="E104" s="1">
        <v>77.349998</v>
      </c>
      <c r="F104" s="1">
        <v>76.046532</v>
      </c>
      <c r="G104" s="1">
        <v>68766476</v>
      </c>
      <c r="H104">
        <f t="shared" si="1"/>
        <v>0.0189237285736388</v>
      </c>
    </row>
    <row r="105" customHeight="1" spans="1:8">
      <c r="A105" s="2">
        <v>45184</v>
      </c>
      <c r="B105" s="1">
        <v>77.599998</v>
      </c>
      <c r="C105" s="1">
        <v>77.599998</v>
      </c>
      <c r="D105" s="1">
        <v>75</v>
      </c>
      <c r="E105" s="1">
        <v>75.349998</v>
      </c>
      <c r="F105" s="1">
        <v>74.080238</v>
      </c>
      <c r="G105" s="1">
        <v>26849144</v>
      </c>
      <c r="H105">
        <f t="shared" si="1"/>
        <v>-0.0261966130118654</v>
      </c>
    </row>
    <row r="106" customHeight="1" spans="1:8">
      <c r="A106" s="2">
        <v>45187</v>
      </c>
      <c r="B106" s="1">
        <v>75.349998</v>
      </c>
      <c r="C106" s="1">
        <v>80.900002</v>
      </c>
      <c r="D106" s="1">
        <v>73.599998</v>
      </c>
      <c r="E106" s="1">
        <v>76.650002</v>
      </c>
      <c r="F106" s="1">
        <v>75.358337</v>
      </c>
      <c r="G106" s="1">
        <v>69977046</v>
      </c>
      <c r="H106">
        <f t="shared" si="1"/>
        <v>0.0171057595391087</v>
      </c>
    </row>
    <row r="107" customHeight="1" spans="1:8">
      <c r="A107" s="2">
        <v>45189</v>
      </c>
      <c r="B107" s="1">
        <v>75.949997</v>
      </c>
      <c r="C107" s="1">
        <v>83.650002</v>
      </c>
      <c r="D107" s="1">
        <v>75.099998</v>
      </c>
      <c r="E107" s="1">
        <v>81.75</v>
      </c>
      <c r="F107" s="1">
        <v>80.372391</v>
      </c>
      <c r="G107" s="1">
        <v>156990340</v>
      </c>
      <c r="H107">
        <f t="shared" si="1"/>
        <v>0.0644161590739365</v>
      </c>
    </row>
    <row r="108" customHeight="1" spans="1:8">
      <c r="A108" s="2">
        <v>45190</v>
      </c>
      <c r="B108" s="1">
        <v>74.800003</v>
      </c>
      <c r="C108" s="1">
        <v>75.449997</v>
      </c>
      <c r="D108" s="1">
        <v>70.75</v>
      </c>
      <c r="E108" s="1">
        <v>71.050003</v>
      </c>
      <c r="F108" s="1">
        <v>70.38652</v>
      </c>
      <c r="G108" s="1">
        <v>140188157</v>
      </c>
      <c r="H108">
        <f t="shared" si="1"/>
        <v>-0.132668954131633</v>
      </c>
    </row>
    <row r="109" customHeight="1" spans="1:8">
      <c r="A109" s="2">
        <v>45191</v>
      </c>
      <c r="B109" s="1">
        <v>69.599998</v>
      </c>
      <c r="C109" s="1">
        <v>74.099998</v>
      </c>
      <c r="D109" s="1">
        <v>69.349998</v>
      </c>
      <c r="E109" s="1">
        <v>72.25</v>
      </c>
      <c r="F109" s="1">
        <v>71.575317</v>
      </c>
      <c r="G109" s="1">
        <v>159457227</v>
      </c>
      <c r="H109">
        <f t="shared" si="1"/>
        <v>0.0167485123379276</v>
      </c>
    </row>
    <row r="110" customHeight="1" spans="1:8">
      <c r="A110" s="2">
        <v>45194</v>
      </c>
      <c r="B110" s="1">
        <v>72.300003</v>
      </c>
      <c r="C110" s="1">
        <v>73.150002</v>
      </c>
      <c r="D110" s="1">
        <v>69.400002</v>
      </c>
      <c r="E110" s="1">
        <v>69.800003</v>
      </c>
      <c r="F110" s="1">
        <v>69.148193</v>
      </c>
      <c r="G110" s="1">
        <v>72178536</v>
      </c>
      <c r="H110">
        <f t="shared" si="1"/>
        <v>-0.0344983537237279</v>
      </c>
    </row>
    <row r="111" customHeight="1" spans="1:8">
      <c r="A111" s="2">
        <v>45195</v>
      </c>
      <c r="B111" s="1">
        <v>70</v>
      </c>
      <c r="C111" s="1">
        <v>70.699997</v>
      </c>
      <c r="D111" s="1">
        <v>67.300003</v>
      </c>
      <c r="E111" s="1">
        <v>68.550003</v>
      </c>
      <c r="F111" s="1">
        <v>67.909866</v>
      </c>
      <c r="G111" s="1">
        <v>43609313</v>
      </c>
      <c r="H111">
        <f t="shared" si="1"/>
        <v>-0.0180706002474259</v>
      </c>
    </row>
    <row r="112" customHeight="1" spans="1:8">
      <c r="A112" s="2">
        <v>45196</v>
      </c>
      <c r="B112" s="1">
        <v>68.650002</v>
      </c>
      <c r="C112" s="1">
        <v>70.349998</v>
      </c>
      <c r="D112" s="1">
        <v>68.25</v>
      </c>
      <c r="E112" s="1">
        <v>69.900002</v>
      </c>
      <c r="F112" s="1">
        <v>69.247261</v>
      </c>
      <c r="G112" s="1">
        <v>40488851</v>
      </c>
      <c r="H112">
        <f t="shared" si="1"/>
        <v>0.0195022660147329</v>
      </c>
    </row>
    <row r="113" customHeight="1" spans="1:8">
      <c r="A113" s="2">
        <v>45197</v>
      </c>
      <c r="B113" s="1">
        <v>70.900002</v>
      </c>
      <c r="C113" s="1">
        <v>73.199997</v>
      </c>
      <c r="D113" s="1">
        <v>69.849998</v>
      </c>
      <c r="E113" s="1">
        <v>72.400002</v>
      </c>
      <c r="F113" s="1">
        <v>71.723915</v>
      </c>
      <c r="G113" s="1">
        <v>58070191</v>
      </c>
      <c r="H113">
        <f t="shared" si="1"/>
        <v>0.0351406425923197</v>
      </c>
    </row>
    <row r="114" customHeight="1" spans="1:8">
      <c r="A114" s="2">
        <v>45198</v>
      </c>
      <c r="B114" s="1">
        <v>73.349998</v>
      </c>
      <c r="C114" s="1">
        <v>74.400002</v>
      </c>
      <c r="D114" s="1">
        <v>72.349998</v>
      </c>
      <c r="E114" s="1">
        <v>73.150002</v>
      </c>
      <c r="F114" s="1">
        <v>72.466911</v>
      </c>
      <c r="G114" s="1">
        <v>44385691</v>
      </c>
      <c r="H114">
        <f t="shared" si="1"/>
        <v>0.0103058231474662</v>
      </c>
    </row>
    <row r="115" customHeight="1" spans="1:8">
      <c r="A115" s="2">
        <v>45202</v>
      </c>
      <c r="B115" s="1">
        <v>72.949997</v>
      </c>
      <c r="C115" s="1">
        <v>73.599998</v>
      </c>
      <c r="D115" s="1">
        <v>71.75</v>
      </c>
      <c r="E115" s="1">
        <v>72.300003</v>
      </c>
      <c r="F115" s="1">
        <v>71.624847</v>
      </c>
      <c r="G115" s="1">
        <v>22896169</v>
      </c>
      <c r="H115">
        <f t="shared" si="1"/>
        <v>-0.0116880187714809</v>
      </c>
    </row>
    <row r="116" customHeight="1" spans="1:8">
      <c r="A116" s="2">
        <v>45203</v>
      </c>
      <c r="B116" s="1">
        <v>72</v>
      </c>
      <c r="C116" s="1">
        <v>72.150002</v>
      </c>
      <c r="D116" s="1">
        <v>69.150002</v>
      </c>
      <c r="E116" s="1">
        <v>70.099998</v>
      </c>
      <c r="F116" s="1">
        <v>69.445389</v>
      </c>
      <c r="G116" s="1">
        <v>25690477</v>
      </c>
      <c r="H116">
        <f t="shared" si="1"/>
        <v>-0.0309013649992865</v>
      </c>
    </row>
    <row r="117" customHeight="1" spans="1:8">
      <c r="A117" s="2">
        <v>45204</v>
      </c>
      <c r="B117" s="1">
        <v>70.699997</v>
      </c>
      <c r="C117" s="1">
        <v>73.300003</v>
      </c>
      <c r="D117" s="1">
        <v>69.550003</v>
      </c>
      <c r="E117" s="1">
        <v>72.699997</v>
      </c>
      <c r="F117" s="1">
        <v>72.021111</v>
      </c>
      <c r="G117" s="1">
        <v>34896534</v>
      </c>
      <c r="H117">
        <f t="shared" si="1"/>
        <v>0.0364186104645447</v>
      </c>
    </row>
    <row r="118" customHeight="1" spans="1:8">
      <c r="A118" s="2">
        <v>45205</v>
      </c>
      <c r="B118" s="1">
        <v>72.949997</v>
      </c>
      <c r="C118" s="1">
        <v>73.550003</v>
      </c>
      <c r="D118" s="1">
        <v>72</v>
      </c>
      <c r="E118" s="1">
        <v>72.650002</v>
      </c>
      <c r="F118" s="1">
        <v>71.971581</v>
      </c>
      <c r="G118" s="1">
        <v>17976537</v>
      </c>
      <c r="H118">
        <f t="shared" si="1"/>
        <v>-0.000687951607342139</v>
      </c>
    </row>
    <row r="119" customHeight="1" spans="1:8">
      <c r="A119" s="2">
        <v>45208</v>
      </c>
      <c r="B119" s="1">
        <v>71</v>
      </c>
      <c r="C119" s="1">
        <v>71.449997</v>
      </c>
      <c r="D119" s="1">
        <v>69.25</v>
      </c>
      <c r="E119" s="1">
        <v>69.699997</v>
      </c>
      <c r="F119" s="1">
        <v>69.049126</v>
      </c>
      <c r="G119" s="1">
        <v>20508019</v>
      </c>
      <c r="H119">
        <f t="shared" si="1"/>
        <v>-0.0414531104842586</v>
      </c>
    </row>
    <row r="120" customHeight="1" spans="1:8">
      <c r="A120" s="2">
        <v>45209</v>
      </c>
      <c r="B120" s="1">
        <v>70.25</v>
      </c>
      <c r="C120" s="1">
        <v>71.699997</v>
      </c>
      <c r="D120" s="1">
        <v>69.849998</v>
      </c>
      <c r="E120" s="1">
        <v>71.050003</v>
      </c>
      <c r="F120" s="1">
        <v>70.38652</v>
      </c>
      <c r="G120" s="1">
        <v>19579616</v>
      </c>
      <c r="H120">
        <f t="shared" si="1"/>
        <v>0.0191835452765309</v>
      </c>
    </row>
    <row r="121" customHeight="1" spans="1:8">
      <c r="A121" s="2">
        <v>45210</v>
      </c>
      <c r="B121" s="1">
        <v>71.400002</v>
      </c>
      <c r="C121" s="1">
        <v>71.550003</v>
      </c>
      <c r="D121" s="1">
        <v>69.550003</v>
      </c>
      <c r="E121" s="1">
        <v>69.949997</v>
      </c>
      <c r="F121" s="1">
        <v>69.296791</v>
      </c>
      <c r="G121" s="1">
        <v>16269121</v>
      </c>
      <c r="H121">
        <f t="shared" si="1"/>
        <v>-0.0156031683497565</v>
      </c>
    </row>
    <row r="122" customHeight="1" spans="1:8">
      <c r="A122" s="2">
        <v>45211</v>
      </c>
      <c r="B122" s="1">
        <v>70.300003</v>
      </c>
      <c r="C122" s="1">
        <v>71.849998</v>
      </c>
      <c r="D122" s="1">
        <v>69.550003</v>
      </c>
      <c r="E122" s="1">
        <v>70.800003</v>
      </c>
      <c r="F122" s="1">
        <v>70.138855</v>
      </c>
      <c r="G122" s="1">
        <v>23997128</v>
      </c>
      <c r="H122">
        <f t="shared" si="1"/>
        <v>0.0120783208775172</v>
      </c>
    </row>
    <row r="123" customHeight="1" spans="1:8">
      <c r="A123" s="2">
        <v>45212</v>
      </c>
      <c r="B123" s="1">
        <v>71.75</v>
      </c>
      <c r="C123" s="1">
        <v>74.75</v>
      </c>
      <c r="D123" s="1">
        <v>71.550003</v>
      </c>
      <c r="E123" s="1">
        <v>73.050003</v>
      </c>
      <c r="F123" s="1">
        <v>72.367851</v>
      </c>
      <c r="G123" s="1">
        <v>69842825</v>
      </c>
      <c r="H123">
        <f t="shared" si="1"/>
        <v>0.031285233727381</v>
      </c>
    </row>
    <row r="124" customHeight="1" spans="1:8">
      <c r="A124" s="2">
        <v>45215</v>
      </c>
      <c r="B124" s="1">
        <v>73.550003</v>
      </c>
      <c r="C124" s="1">
        <v>76.300003</v>
      </c>
      <c r="D124" s="1">
        <v>72.699997</v>
      </c>
      <c r="E124" s="1">
        <v>75.849998</v>
      </c>
      <c r="F124" s="1">
        <v>75.141693</v>
      </c>
      <c r="G124" s="1">
        <v>56799382</v>
      </c>
      <c r="H124">
        <f t="shared" si="1"/>
        <v>0.0376134173546532</v>
      </c>
    </row>
    <row r="125" customHeight="1" spans="1:8">
      <c r="A125" s="2">
        <v>45216</v>
      </c>
      <c r="B125" s="1">
        <v>76.650002</v>
      </c>
      <c r="C125" s="1">
        <v>77.699997</v>
      </c>
      <c r="D125" s="1">
        <v>74.099998</v>
      </c>
      <c r="E125" s="1">
        <v>74.900002</v>
      </c>
      <c r="F125" s="1">
        <v>74.200569</v>
      </c>
      <c r="G125" s="1">
        <v>46034251</v>
      </c>
      <c r="H125">
        <f t="shared" si="1"/>
        <v>-0.0126037525594068</v>
      </c>
    </row>
    <row r="126" customHeight="1" spans="1:8">
      <c r="A126" s="2">
        <v>45217</v>
      </c>
      <c r="B126" s="1">
        <v>75.25</v>
      </c>
      <c r="C126" s="1">
        <v>76.300003</v>
      </c>
      <c r="D126" s="1">
        <v>73.099998</v>
      </c>
      <c r="E126" s="1">
        <v>74.25</v>
      </c>
      <c r="F126" s="1">
        <v>73.556641</v>
      </c>
      <c r="G126" s="1">
        <v>28707177</v>
      </c>
      <c r="H126">
        <f t="shared" si="1"/>
        <v>-0.00871608331805271</v>
      </c>
    </row>
    <row r="127" customHeight="1" spans="1:8">
      <c r="A127" s="2">
        <v>45218</v>
      </c>
      <c r="B127" s="1">
        <v>74.199997</v>
      </c>
      <c r="C127" s="1">
        <v>75.849998</v>
      </c>
      <c r="D127" s="1">
        <v>73.099998</v>
      </c>
      <c r="E127" s="1">
        <v>74.900002</v>
      </c>
      <c r="F127" s="1">
        <v>74.200569</v>
      </c>
      <c r="G127" s="1">
        <v>27050034</v>
      </c>
      <c r="H127">
        <f t="shared" si="1"/>
        <v>0.00871608331805274</v>
      </c>
    </row>
    <row r="128" customHeight="1" spans="1:8">
      <c r="A128" s="2">
        <v>45219</v>
      </c>
      <c r="B128" s="1">
        <v>74.800003</v>
      </c>
      <c r="C128" s="1">
        <v>76.349998</v>
      </c>
      <c r="D128" s="1">
        <v>74.199997</v>
      </c>
      <c r="E128" s="1">
        <v>75.349998</v>
      </c>
      <c r="F128" s="1">
        <v>74.646362</v>
      </c>
      <c r="G128" s="1">
        <v>55365013</v>
      </c>
      <c r="H128">
        <f t="shared" si="1"/>
        <v>0.00598997009767948</v>
      </c>
    </row>
    <row r="129" customHeight="1" spans="1:8">
      <c r="A129" s="2">
        <v>45222</v>
      </c>
      <c r="B129" s="1">
        <v>75.449997</v>
      </c>
      <c r="C129" s="1">
        <v>75.699997</v>
      </c>
      <c r="D129" s="1">
        <v>64.849998</v>
      </c>
      <c r="E129" s="1">
        <v>66.349998</v>
      </c>
      <c r="F129" s="1">
        <v>65.730408</v>
      </c>
      <c r="G129" s="1">
        <v>44075690</v>
      </c>
      <c r="H129">
        <f t="shared" si="1"/>
        <v>-0.127200139237684</v>
      </c>
    </row>
    <row r="130" customHeight="1" spans="1:8">
      <c r="A130" s="2">
        <v>45224</v>
      </c>
      <c r="B130" s="1">
        <v>66.75</v>
      </c>
      <c r="C130" s="1">
        <v>68.599998</v>
      </c>
      <c r="D130" s="1">
        <v>63.700001</v>
      </c>
      <c r="E130" s="1">
        <v>66.699997</v>
      </c>
      <c r="F130" s="1">
        <v>66.077141</v>
      </c>
      <c r="G130" s="1">
        <v>44740197</v>
      </c>
      <c r="H130">
        <f t="shared" si="1"/>
        <v>0.00526121307069556</v>
      </c>
    </row>
    <row r="131" customHeight="1" spans="1:8">
      <c r="A131" s="2">
        <v>45225</v>
      </c>
      <c r="B131" s="1">
        <v>66.199997</v>
      </c>
      <c r="C131" s="1">
        <v>68</v>
      </c>
      <c r="D131" s="1">
        <v>63.400002</v>
      </c>
      <c r="E131" s="1">
        <v>67.599998</v>
      </c>
      <c r="F131" s="1">
        <v>66.968735</v>
      </c>
      <c r="G131" s="1">
        <v>26932375</v>
      </c>
      <c r="H131">
        <f t="shared" ref="H131:H194" si="2">LN(F131/F130)</f>
        <v>0.013403006150523</v>
      </c>
    </row>
    <row r="132" customHeight="1" spans="1:8">
      <c r="A132" s="2">
        <v>45226</v>
      </c>
      <c r="B132" s="1">
        <v>68</v>
      </c>
      <c r="C132" s="1">
        <v>70.349998</v>
      </c>
      <c r="D132" s="1">
        <v>67.400002</v>
      </c>
      <c r="E132" s="1">
        <v>69.400002</v>
      </c>
      <c r="F132" s="1">
        <v>68.75193</v>
      </c>
      <c r="G132" s="1">
        <v>25340751</v>
      </c>
      <c r="H132">
        <f t="shared" si="2"/>
        <v>0.0262789401911641</v>
      </c>
    </row>
    <row r="133" customHeight="1" spans="1:8">
      <c r="A133" s="2">
        <v>45229</v>
      </c>
      <c r="B133" s="1">
        <v>69.400002</v>
      </c>
      <c r="C133" s="1">
        <v>70.099998</v>
      </c>
      <c r="D133" s="1">
        <v>67.650002</v>
      </c>
      <c r="E133" s="1">
        <v>69.650002</v>
      </c>
      <c r="F133" s="1">
        <v>68.999596</v>
      </c>
      <c r="G133" s="1">
        <v>17563823</v>
      </c>
      <c r="H133">
        <f t="shared" si="2"/>
        <v>0.00359584062773267</v>
      </c>
    </row>
    <row r="134" customHeight="1" spans="1:8">
      <c r="A134" s="2">
        <v>45230</v>
      </c>
      <c r="B134" s="1">
        <v>69.5</v>
      </c>
      <c r="C134" s="1">
        <v>71.550003</v>
      </c>
      <c r="D134" s="1">
        <v>69.400002</v>
      </c>
      <c r="E134" s="1">
        <v>71.050003</v>
      </c>
      <c r="F134" s="1">
        <v>70.38652</v>
      </c>
      <c r="G134" s="1">
        <v>21385658</v>
      </c>
      <c r="H134">
        <f t="shared" si="2"/>
        <v>0.0199011180495016</v>
      </c>
    </row>
    <row r="135" customHeight="1" spans="1:8">
      <c r="A135" s="2">
        <v>45231</v>
      </c>
      <c r="B135" s="1">
        <v>71.349998</v>
      </c>
      <c r="C135" s="1">
        <v>72.5</v>
      </c>
      <c r="D135" s="1">
        <v>70.550003</v>
      </c>
      <c r="E135" s="1">
        <v>71.050003</v>
      </c>
      <c r="F135" s="1">
        <v>70.38652</v>
      </c>
      <c r="G135" s="1">
        <v>18275724</v>
      </c>
      <c r="H135">
        <f t="shared" si="2"/>
        <v>0</v>
      </c>
    </row>
    <row r="136" customHeight="1" spans="1:8">
      <c r="A136" s="2">
        <v>45232</v>
      </c>
      <c r="B136" s="1">
        <v>71.75</v>
      </c>
      <c r="C136" s="1">
        <v>75.400002</v>
      </c>
      <c r="D136" s="1">
        <v>71.449997</v>
      </c>
      <c r="E136" s="1">
        <v>74.900002</v>
      </c>
      <c r="F136" s="1">
        <v>74.200569</v>
      </c>
      <c r="G136" s="1">
        <v>45746818</v>
      </c>
      <c r="H136">
        <f t="shared" si="2"/>
        <v>0.052770051050388</v>
      </c>
    </row>
    <row r="137" customHeight="1" spans="1:8">
      <c r="A137" s="2">
        <v>45233</v>
      </c>
      <c r="B137" s="1">
        <v>75.300003</v>
      </c>
      <c r="C137" s="1">
        <v>75.550003</v>
      </c>
      <c r="D137" s="1">
        <v>73.550003</v>
      </c>
      <c r="E137" s="1">
        <v>73.849998</v>
      </c>
      <c r="F137" s="1">
        <v>73.16037</v>
      </c>
      <c r="G137" s="1">
        <v>15893638</v>
      </c>
      <c r="H137">
        <f t="shared" si="2"/>
        <v>-0.014117937689248</v>
      </c>
    </row>
    <row r="138" customHeight="1" spans="1:8">
      <c r="A138" s="2">
        <v>45236</v>
      </c>
      <c r="B138" s="1">
        <v>74.400002</v>
      </c>
      <c r="C138" s="1">
        <v>75.650002</v>
      </c>
      <c r="D138" s="1">
        <v>73.150002</v>
      </c>
      <c r="E138" s="1">
        <v>73.449997</v>
      </c>
      <c r="F138" s="1">
        <v>72.764107</v>
      </c>
      <c r="G138" s="1">
        <v>20267823</v>
      </c>
      <c r="H138">
        <f t="shared" si="2"/>
        <v>-0.00543108301201401</v>
      </c>
    </row>
    <row r="139" customHeight="1" spans="1:8">
      <c r="A139" s="2">
        <v>45237</v>
      </c>
      <c r="B139" s="1">
        <v>73.75</v>
      </c>
      <c r="C139" s="1">
        <v>77.300003</v>
      </c>
      <c r="D139" s="1">
        <v>73.599998</v>
      </c>
      <c r="E139" s="1">
        <v>76.5</v>
      </c>
      <c r="F139" s="1">
        <v>75.785629</v>
      </c>
      <c r="G139" s="1">
        <v>38537422</v>
      </c>
      <c r="H139">
        <f t="shared" si="2"/>
        <v>0.0406858857383689</v>
      </c>
    </row>
    <row r="140" customHeight="1" spans="1:8">
      <c r="A140" s="2">
        <v>45238</v>
      </c>
      <c r="B140" s="1">
        <v>77.349998</v>
      </c>
      <c r="C140" s="1">
        <v>78.599998</v>
      </c>
      <c r="D140" s="1">
        <v>76.150002</v>
      </c>
      <c r="E140" s="1">
        <v>76.900002</v>
      </c>
      <c r="F140" s="1">
        <v>76.181892</v>
      </c>
      <c r="G140" s="1">
        <v>27095114</v>
      </c>
      <c r="H140">
        <f t="shared" si="2"/>
        <v>0.00521511301233904</v>
      </c>
    </row>
    <row r="141" customHeight="1" spans="1:8">
      <c r="A141" s="2">
        <v>45239</v>
      </c>
      <c r="B141" s="1">
        <v>77.349998</v>
      </c>
      <c r="C141" s="1">
        <v>77.449997</v>
      </c>
      <c r="D141" s="1">
        <v>73.599998</v>
      </c>
      <c r="E141" s="1">
        <v>74.5</v>
      </c>
      <c r="F141" s="1">
        <v>73.804306</v>
      </c>
      <c r="G141" s="1">
        <v>17655562</v>
      </c>
      <c r="H141">
        <f t="shared" si="2"/>
        <v>-0.0317067198692077</v>
      </c>
    </row>
    <row r="142" customHeight="1" spans="1:8">
      <c r="A142" s="2">
        <v>45240</v>
      </c>
      <c r="B142" s="1">
        <v>74.5</v>
      </c>
      <c r="C142" s="1">
        <v>76.5</v>
      </c>
      <c r="D142" s="1">
        <v>72.550003</v>
      </c>
      <c r="E142" s="1">
        <v>75.800003</v>
      </c>
      <c r="F142" s="1">
        <v>75.092171</v>
      </c>
      <c r="G142" s="1">
        <v>19770509</v>
      </c>
      <c r="H142">
        <f t="shared" si="2"/>
        <v>0.0172992288783669</v>
      </c>
    </row>
    <row r="143" customHeight="1" spans="1:8">
      <c r="A143" s="2">
        <v>45243</v>
      </c>
      <c r="B143" s="1">
        <v>76.199997</v>
      </c>
      <c r="C143" s="1">
        <v>77.400002</v>
      </c>
      <c r="D143" s="1">
        <v>75.300003</v>
      </c>
      <c r="E143" s="1">
        <v>76.449997</v>
      </c>
      <c r="F143" s="1">
        <v>75.736092</v>
      </c>
      <c r="G143" s="1">
        <v>16784727</v>
      </c>
      <c r="H143">
        <f t="shared" si="2"/>
        <v>0.00853851790566268</v>
      </c>
    </row>
    <row r="144" customHeight="1" spans="1:8">
      <c r="A144" s="2">
        <v>45245</v>
      </c>
      <c r="B144" s="1">
        <v>77.300003</v>
      </c>
      <c r="C144" s="1">
        <v>78</v>
      </c>
      <c r="D144" s="1">
        <v>75.300003</v>
      </c>
      <c r="E144" s="1">
        <v>75.599998</v>
      </c>
      <c r="F144" s="1">
        <v>74.894028</v>
      </c>
      <c r="G144" s="1">
        <v>23816049</v>
      </c>
      <c r="H144">
        <f t="shared" si="2"/>
        <v>-0.0111806692047839</v>
      </c>
    </row>
    <row r="145" customHeight="1" spans="1:8">
      <c r="A145" s="2">
        <v>45246</v>
      </c>
      <c r="B145" s="1">
        <v>75.800003</v>
      </c>
      <c r="C145" s="1">
        <v>76.300003</v>
      </c>
      <c r="D145" s="1">
        <v>75</v>
      </c>
      <c r="E145" s="1">
        <v>75.199997</v>
      </c>
      <c r="F145" s="1">
        <v>74.497765</v>
      </c>
      <c r="G145" s="1">
        <v>11142031</v>
      </c>
      <c r="H145">
        <f t="shared" si="2"/>
        <v>-0.00530502943152318</v>
      </c>
    </row>
    <row r="146" customHeight="1" spans="1:8">
      <c r="A146" s="2">
        <v>45247</v>
      </c>
      <c r="B146" s="1">
        <v>76.699997</v>
      </c>
      <c r="C146" s="1">
        <v>77.900002</v>
      </c>
      <c r="D146" s="1">
        <v>75.800003</v>
      </c>
      <c r="E146" s="1">
        <v>76.199997</v>
      </c>
      <c r="F146" s="1">
        <v>75.488426</v>
      </c>
      <c r="G146" s="1">
        <v>26532739</v>
      </c>
      <c r="H146">
        <f t="shared" si="2"/>
        <v>0.0132102215548877</v>
      </c>
    </row>
    <row r="147" customHeight="1" spans="1:8">
      <c r="A147" s="2">
        <v>45250</v>
      </c>
      <c r="B147" s="1">
        <v>76.5</v>
      </c>
      <c r="C147" s="1">
        <v>77.300003</v>
      </c>
      <c r="D147" s="1">
        <v>75.75</v>
      </c>
      <c r="E147" s="1">
        <v>75.949997</v>
      </c>
      <c r="F147" s="1">
        <v>75.240761</v>
      </c>
      <c r="G147" s="1">
        <v>12962640</v>
      </c>
      <c r="H147">
        <f t="shared" si="2"/>
        <v>-0.00328622780780827</v>
      </c>
    </row>
    <row r="148" customHeight="1" spans="1:8">
      <c r="A148" s="2">
        <v>45251</v>
      </c>
      <c r="B148" s="1">
        <v>76.25</v>
      </c>
      <c r="C148" s="1">
        <v>82.599998</v>
      </c>
      <c r="D148" s="1">
        <v>75.25</v>
      </c>
      <c r="E148" s="1">
        <v>81.5</v>
      </c>
      <c r="F148" s="1">
        <v>80.738937</v>
      </c>
      <c r="G148" s="1">
        <v>97612427</v>
      </c>
      <c r="H148">
        <f t="shared" si="2"/>
        <v>0.0705278309384251</v>
      </c>
    </row>
    <row r="149" customHeight="1" spans="1:8">
      <c r="A149" s="2">
        <v>45252</v>
      </c>
      <c r="B149" s="1">
        <v>81.800003</v>
      </c>
      <c r="C149" s="1">
        <v>83.199997</v>
      </c>
      <c r="D149" s="1">
        <v>80.349998</v>
      </c>
      <c r="E149" s="1">
        <v>81.050003</v>
      </c>
      <c r="F149" s="1">
        <v>80.293144</v>
      </c>
      <c r="G149" s="1">
        <v>57544116</v>
      </c>
      <c r="H149">
        <f t="shared" si="2"/>
        <v>-0.00553671213901195</v>
      </c>
    </row>
    <row r="150" customHeight="1" spans="1:8">
      <c r="A150" s="2">
        <v>45253</v>
      </c>
      <c r="B150" s="1">
        <v>81.400002</v>
      </c>
      <c r="C150" s="1">
        <v>82.599998</v>
      </c>
      <c r="D150" s="1">
        <v>80.449997</v>
      </c>
      <c r="E150" s="1">
        <v>81.25</v>
      </c>
      <c r="F150" s="1">
        <v>80.491272</v>
      </c>
      <c r="G150" s="1">
        <v>26679526</v>
      </c>
      <c r="H150">
        <f t="shared" si="2"/>
        <v>0.00246451870414287</v>
      </c>
    </row>
    <row r="151" customHeight="1" spans="1:8">
      <c r="A151" s="2">
        <v>45254</v>
      </c>
      <c r="B151" s="1">
        <v>81.300003</v>
      </c>
      <c r="C151" s="1">
        <v>84.900002</v>
      </c>
      <c r="D151" s="1">
        <v>80.199997</v>
      </c>
      <c r="E151" s="1">
        <v>82.300003</v>
      </c>
      <c r="F151" s="1">
        <v>81.531471</v>
      </c>
      <c r="G151" s="1">
        <v>55902988</v>
      </c>
      <c r="H151">
        <f t="shared" si="2"/>
        <v>0.0128403367642826</v>
      </c>
    </row>
    <row r="152" customHeight="1" spans="1:8">
      <c r="A152" s="2">
        <v>45258</v>
      </c>
      <c r="B152" s="1">
        <v>82.900002</v>
      </c>
      <c r="C152" s="1">
        <v>86.349998</v>
      </c>
      <c r="D152" s="1">
        <v>82.349998</v>
      </c>
      <c r="E152" s="1">
        <v>84.349998</v>
      </c>
      <c r="F152" s="1">
        <v>83.562325</v>
      </c>
      <c r="G152" s="1">
        <v>46010669</v>
      </c>
      <c r="H152">
        <f t="shared" si="2"/>
        <v>0.0246036676687085</v>
      </c>
    </row>
    <row r="153" customHeight="1" spans="1:8">
      <c r="A153" s="2">
        <v>45259</v>
      </c>
      <c r="B153" s="1">
        <v>85.199997</v>
      </c>
      <c r="C153" s="1">
        <v>86.25</v>
      </c>
      <c r="D153" s="1">
        <v>83.699997</v>
      </c>
      <c r="E153" s="1">
        <v>84.400002</v>
      </c>
      <c r="F153" s="1">
        <v>83.611855</v>
      </c>
      <c r="G153" s="1">
        <v>31183007</v>
      </c>
      <c r="H153">
        <f t="shared" si="2"/>
        <v>0.000592555638068701</v>
      </c>
    </row>
    <row r="154" customHeight="1" spans="1:8">
      <c r="A154" s="2">
        <v>45260</v>
      </c>
      <c r="B154" s="1">
        <v>84.550003</v>
      </c>
      <c r="C154" s="1">
        <v>85.5</v>
      </c>
      <c r="D154" s="1">
        <v>81.800003</v>
      </c>
      <c r="E154" s="1">
        <v>84.949997</v>
      </c>
      <c r="F154" s="1">
        <v>84.156715</v>
      </c>
      <c r="G154" s="1">
        <v>35313652</v>
      </c>
      <c r="H154">
        <f t="shared" si="2"/>
        <v>0.00649539917572349</v>
      </c>
    </row>
    <row r="155" customHeight="1" spans="1:8">
      <c r="A155" s="2">
        <v>45261</v>
      </c>
      <c r="B155" s="1">
        <v>85.800003</v>
      </c>
      <c r="C155" s="1">
        <v>87.599998</v>
      </c>
      <c r="D155" s="1">
        <v>84.349998</v>
      </c>
      <c r="E155" s="1">
        <v>84.900002</v>
      </c>
      <c r="F155" s="1">
        <v>84.107185</v>
      </c>
      <c r="G155" s="1">
        <v>24563214</v>
      </c>
      <c r="H155">
        <f t="shared" si="2"/>
        <v>-0.000588718096163792</v>
      </c>
    </row>
    <row r="156" customHeight="1" spans="1:8">
      <c r="A156" s="2">
        <v>45264</v>
      </c>
      <c r="B156" s="1">
        <v>87.5</v>
      </c>
      <c r="C156" s="1">
        <v>88.199997</v>
      </c>
      <c r="D156" s="1">
        <v>86.099998</v>
      </c>
      <c r="E156" s="1">
        <v>86.699997</v>
      </c>
      <c r="F156" s="1">
        <v>85.890373</v>
      </c>
      <c r="G156" s="1">
        <v>23596153</v>
      </c>
      <c r="H156">
        <f t="shared" si="2"/>
        <v>0.0209797531959443</v>
      </c>
    </row>
    <row r="157" customHeight="1" spans="1:8">
      <c r="A157" s="2">
        <v>45265</v>
      </c>
      <c r="B157" s="1">
        <v>87.050003</v>
      </c>
      <c r="C157" s="1">
        <v>87.400002</v>
      </c>
      <c r="D157" s="1">
        <v>84.849998</v>
      </c>
      <c r="E157" s="1">
        <v>85.650002</v>
      </c>
      <c r="F157" s="1">
        <v>84.850182</v>
      </c>
      <c r="G157" s="1">
        <v>18516727</v>
      </c>
      <c r="H157">
        <f t="shared" si="2"/>
        <v>-0.012184613893072</v>
      </c>
    </row>
    <row r="158" customHeight="1" spans="1:8">
      <c r="A158" s="2">
        <v>45266</v>
      </c>
      <c r="B158" s="1">
        <v>86</v>
      </c>
      <c r="C158" s="1">
        <v>86.400002</v>
      </c>
      <c r="D158" s="1">
        <v>84.099998</v>
      </c>
      <c r="E158" s="1">
        <v>84.449997</v>
      </c>
      <c r="F158" s="1">
        <v>83.661385</v>
      </c>
      <c r="G158" s="1">
        <v>17196392</v>
      </c>
      <c r="H158">
        <f t="shared" si="2"/>
        <v>-0.0141096156586216</v>
      </c>
    </row>
    <row r="159" customHeight="1" spans="1:8">
      <c r="A159" s="2">
        <v>45267</v>
      </c>
      <c r="B159" s="1">
        <v>84.650002</v>
      </c>
      <c r="C159" s="1">
        <v>91.699997</v>
      </c>
      <c r="D159" s="1">
        <v>82.849998</v>
      </c>
      <c r="E159" s="1">
        <v>90.900002</v>
      </c>
      <c r="F159" s="1">
        <v>90.051163</v>
      </c>
      <c r="G159" s="1">
        <v>69825250</v>
      </c>
      <c r="H159">
        <f t="shared" si="2"/>
        <v>0.0736004656047521</v>
      </c>
    </row>
    <row r="160" customHeight="1" spans="1:8">
      <c r="A160" s="2">
        <v>45268</v>
      </c>
      <c r="B160" s="1">
        <v>91.349998</v>
      </c>
      <c r="C160" s="1">
        <v>92.099998</v>
      </c>
      <c r="D160" s="1">
        <v>86.599998</v>
      </c>
      <c r="E160" s="1">
        <v>88.650002</v>
      </c>
      <c r="F160" s="1">
        <v>87.822166</v>
      </c>
      <c r="G160" s="1">
        <v>34358360</v>
      </c>
      <c r="H160">
        <f t="shared" si="2"/>
        <v>-0.0250640576707151</v>
      </c>
    </row>
    <row r="161" customHeight="1" spans="1:8">
      <c r="A161" s="2">
        <v>45271</v>
      </c>
      <c r="B161" s="1">
        <v>88.949997</v>
      </c>
      <c r="C161" s="1">
        <v>91.449997</v>
      </c>
      <c r="D161" s="1">
        <v>88.550003</v>
      </c>
      <c r="E161" s="1">
        <v>89.650002</v>
      </c>
      <c r="F161" s="1">
        <v>88.812828</v>
      </c>
      <c r="G161" s="1">
        <v>22010858</v>
      </c>
      <c r="H161">
        <f t="shared" si="2"/>
        <v>0.0112171701092733</v>
      </c>
    </row>
    <row r="162" customHeight="1" spans="1:8">
      <c r="A162" s="2">
        <v>45272</v>
      </c>
      <c r="B162" s="1">
        <v>90.050003</v>
      </c>
      <c r="C162" s="1">
        <v>93.300003</v>
      </c>
      <c r="D162" s="1">
        <v>89.800003</v>
      </c>
      <c r="E162" s="1">
        <v>91.099998</v>
      </c>
      <c r="F162" s="1">
        <v>90.24929</v>
      </c>
      <c r="G162" s="1">
        <v>33564019</v>
      </c>
      <c r="H162">
        <f t="shared" si="2"/>
        <v>0.016044631121713</v>
      </c>
    </row>
    <row r="163" customHeight="1" spans="1:8">
      <c r="A163" s="2">
        <v>45273</v>
      </c>
      <c r="B163" s="1">
        <v>91.300003</v>
      </c>
      <c r="C163" s="1">
        <v>92.949997</v>
      </c>
      <c r="D163" s="1">
        <v>90</v>
      </c>
      <c r="E163" s="1">
        <v>92.550003</v>
      </c>
      <c r="F163" s="1">
        <v>91.685753</v>
      </c>
      <c r="G163" s="1">
        <v>27303712</v>
      </c>
      <c r="H163">
        <f t="shared" si="2"/>
        <v>0.0157912717242423</v>
      </c>
    </row>
    <row r="164" customHeight="1" spans="1:8">
      <c r="A164" s="2">
        <v>45274</v>
      </c>
      <c r="B164" s="1">
        <v>93.5</v>
      </c>
      <c r="C164" s="1">
        <v>98.449997</v>
      </c>
      <c r="D164" s="1">
        <v>92.800003</v>
      </c>
      <c r="E164" s="1">
        <v>97.449997</v>
      </c>
      <c r="F164" s="1">
        <v>96.539986</v>
      </c>
      <c r="G164" s="1">
        <v>59200486</v>
      </c>
      <c r="H164">
        <f t="shared" si="2"/>
        <v>0.0515902833444509</v>
      </c>
    </row>
    <row r="165" customHeight="1" spans="1:8">
      <c r="A165" s="2">
        <v>45275</v>
      </c>
      <c r="B165" s="1">
        <v>97.949997</v>
      </c>
      <c r="C165" s="1">
        <v>100.400002</v>
      </c>
      <c r="D165" s="1">
        <v>95.699997</v>
      </c>
      <c r="E165" s="1">
        <v>96.300003</v>
      </c>
      <c r="F165" s="1">
        <v>95.400734</v>
      </c>
      <c r="G165" s="1">
        <v>34800115</v>
      </c>
      <c r="H165">
        <f t="shared" si="2"/>
        <v>-0.0118710128697488</v>
      </c>
    </row>
    <row r="166" customHeight="1" spans="1:8">
      <c r="A166" s="2">
        <v>45278</v>
      </c>
      <c r="B166" s="1">
        <v>94.849998</v>
      </c>
      <c r="C166" s="1">
        <v>94.849998</v>
      </c>
      <c r="D166" s="1">
        <v>92.199997</v>
      </c>
      <c r="E166" s="1">
        <v>93.199997</v>
      </c>
      <c r="F166" s="1">
        <v>92.329674</v>
      </c>
      <c r="G166" s="1">
        <v>24984118</v>
      </c>
      <c r="H166">
        <f t="shared" si="2"/>
        <v>-0.0327206873800618</v>
      </c>
    </row>
    <row r="167" customHeight="1" spans="1:8">
      <c r="A167" s="2">
        <v>45279</v>
      </c>
      <c r="B167" s="1">
        <v>93.199997</v>
      </c>
      <c r="C167" s="1">
        <v>94.699997</v>
      </c>
      <c r="D167" s="1">
        <v>90.550003</v>
      </c>
      <c r="E167" s="1">
        <v>91.300003</v>
      </c>
      <c r="F167" s="1">
        <v>90.447426</v>
      </c>
      <c r="G167" s="1">
        <v>22167005</v>
      </c>
      <c r="H167">
        <f t="shared" si="2"/>
        <v>-0.0205968312399834</v>
      </c>
    </row>
    <row r="168" customHeight="1" spans="1:8">
      <c r="A168" s="2">
        <v>45280</v>
      </c>
      <c r="B168" s="1">
        <v>91.800003</v>
      </c>
      <c r="C168" s="1">
        <v>92.75</v>
      </c>
      <c r="D168" s="1">
        <v>81.050003</v>
      </c>
      <c r="E168" s="1">
        <v>83.949997</v>
      </c>
      <c r="F168" s="1">
        <v>83.166054</v>
      </c>
      <c r="G168" s="1">
        <v>42484587</v>
      </c>
      <c r="H168">
        <f t="shared" si="2"/>
        <v>-0.0839294939620707</v>
      </c>
    </row>
    <row r="169" customHeight="1" spans="1:8">
      <c r="A169" s="2">
        <v>45281</v>
      </c>
      <c r="B169" s="1">
        <v>83</v>
      </c>
      <c r="C169" s="1">
        <v>90.699997</v>
      </c>
      <c r="D169" s="1">
        <v>81.300003</v>
      </c>
      <c r="E169" s="1">
        <v>89.949997</v>
      </c>
      <c r="F169" s="1">
        <v>89.110023</v>
      </c>
      <c r="G169" s="1">
        <v>42900547</v>
      </c>
      <c r="H169">
        <f t="shared" si="2"/>
        <v>0.0690325599696894</v>
      </c>
    </row>
    <row r="170" customHeight="1" spans="1:8">
      <c r="A170" s="2">
        <v>45282</v>
      </c>
      <c r="B170" s="1">
        <v>90.849998</v>
      </c>
      <c r="C170" s="1">
        <v>90.900002</v>
      </c>
      <c r="D170" s="1">
        <v>88.199997</v>
      </c>
      <c r="E170" s="1">
        <v>89.699997</v>
      </c>
      <c r="F170" s="1">
        <v>88.862358</v>
      </c>
      <c r="G170" s="1">
        <v>19350518</v>
      </c>
      <c r="H170">
        <f t="shared" si="2"/>
        <v>-0.00278318645262554</v>
      </c>
    </row>
    <row r="171" customHeight="1" spans="1:8">
      <c r="A171" s="2">
        <v>45286</v>
      </c>
      <c r="B171" s="1">
        <v>90.050003</v>
      </c>
      <c r="C171" s="1">
        <v>92.699997</v>
      </c>
      <c r="D171" s="1">
        <v>89.25</v>
      </c>
      <c r="E171" s="1">
        <v>91.550003</v>
      </c>
      <c r="F171" s="1">
        <v>90.695091</v>
      </c>
      <c r="G171" s="1">
        <v>18112291</v>
      </c>
      <c r="H171">
        <f t="shared" si="2"/>
        <v>0.0204145988924231</v>
      </c>
    </row>
    <row r="172" customHeight="1" spans="1:8">
      <c r="A172" s="2">
        <v>45287</v>
      </c>
      <c r="B172" s="1">
        <v>94.599998</v>
      </c>
      <c r="C172" s="1">
        <v>95.599998</v>
      </c>
      <c r="D172" s="1">
        <v>92.349998</v>
      </c>
      <c r="E172" s="1">
        <v>92.900002</v>
      </c>
      <c r="F172" s="1">
        <v>92.032486</v>
      </c>
      <c r="G172" s="1">
        <v>30200399</v>
      </c>
      <c r="H172">
        <f t="shared" si="2"/>
        <v>0.01463839124414</v>
      </c>
    </row>
    <row r="173" customHeight="1" spans="1:8">
      <c r="A173" s="2">
        <v>45288</v>
      </c>
      <c r="B173" s="1">
        <v>93.300003</v>
      </c>
      <c r="C173" s="1">
        <v>93.349998</v>
      </c>
      <c r="D173" s="1">
        <v>90.900002</v>
      </c>
      <c r="E173" s="1">
        <v>91.300003</v>
      </c>
      <c r="F173" s="1">
        <v>90.447426</v>
      </c>
      <c r="G173" s="1">
        <v>16418489</v>
      </c>
      <c r="H173">
        <f t="shared" si="2"/>
        <v>-0.0173728696915562</v>
      </c>
    </row>
    <row r="174" customHeight="1" spans="1:8">
      <c r="A174" s="2">
        <v>45289</v>
      </c>
      <c r="B174" s="1">
        <v>91.699997</v>
      </c>
      <c r="C174" s="1">
        <v>92.400002</v>
      </c>
      <c r="D174" s="1">
        <v>90.599998</v>
      </c>
      <c r="E174" s="1">
        <v>90.949997</v>
      </c>
      <c r="F174" s="1">
        <v>90.100685</v>
      </c>
      <c r="G174" s="1">
        <v>14891333</v>
      </c>
      <c r="H174">
        <f t="shared" si="2"/>
        <v>-0.00384098647583387</v>
      </c>
    </row>
    <row r="175" customHeight="1" spans="1:8">
      <c r="A175" s="2">
        <v>45292</v>
      </c>
      <c r="B175" s="1">
        <v>94</v>
      </c>
      <c r="C175" s="1">
        <v>94.199997</v>
      </c>
      <c r="D175" s="1">
        <v>91.75</v>
      </c>
      <c r="E175" s="1">
        <v>92.900002</v>
      </c>
      <c r="F175" s="1">
        <v>92.032486</v>
      </c>
      <c r="G175" s="1">
        <v>24607805</v>
      </c>
      <c r="H175">
        <f t="shared" si="2"/>
        <v>0.0212138561673899</v>
      </c>
    </row>
    <row r="176" customHeight="1" spans="1:8">
      <c r="A176" s="2">
        <v>45293</v>
      </c>
      <c r="B176" s="1">
        <v>94.5</v>
      </c>
      <c r="C176" s="1">
        <v>95.099998</v>
      </c>
      <c r="D176" s="1">
        <v>92.050003</v>
      </c>
      <c r="E176" s="1">
        <v>93.300003</v>
      </c>
      <c r="F176" s="1">
        <v>92.428749</v>
      </c>
      <c r="G176" s="1">
        <v>29129762</v>
      </c>
      <c r="H176">
        <f t="shared" si="2"/>
        <v>0.00429644320190505</v>
      </c>
    </row>
    <row r="177" customHeight="1" spans="1:8">
      <c r="A177" s="2">
        <v>45294</v>
      </c>
      <c r="B177" s="1">
        <v>93.5</v>
      </c>
      <c r="C177" s="1">
        <v>94.099998</v>
      </c>
      <c r="D177" s="1">
        <v>92.199997</v>
      </c>
      <c r="E177" s="1">
        <v>92.699997</v>
      </c>
      <c r="F177" s="1">
        <v>91.834343</v>
      </c>
      <c r="G177" s="1">
        <v>12797596</v>
      </c>
      <c r="H177">
        <f t="shared" si="2"/>
        <v>-0.00645173219862023</v>
      </c>
    </row>
    <row r="178" customHeight="1" spans="1:8">
      <c r="A178" s="2">
        <v>45295</v>
      </c>
      <c r="B178" s="1">
        <v>92.949997</v>
      </c>
      <c r="C178" s="1">
        <v>95.949997</v>
      </c>
      <c r="D178" s="1">
        <v>92.599998</v>
      </c>
      <c r="E178" s="1">
        <v>94.050003</v>
      </c>
      <c r="F178" s="1">
        <v>93.171745</v>
      </c>
      <c r="G178" s="1">
        <v>39135556</v>
      </c>
      <c r="H178">
        <f t="shared" si="2"/>
        <v>0.0144581760718501</v>
      </c>
    </row>
    <row r="179" customHeight="1" spans="1:8">
      <c r="A179" s="2">
        <v>45296</v>
      </c>
      <c r="B179" s="1">
        <v>94.5</v>
      </c>
      <c r="C179" s="1">
        <v>97</v>
      </c>
      <c r="D179" s="1">
        <v>94</v>
      </c>
      <c r="E179" s="1">
        <v>94.75</v>
      </c>
      <c r="F179" s="1">
        <v>93.865204</v>
      </c>
      <c r="G179" s="1">
        <v>46219735</v>
      </c>
      <c r="H179">
        <f t="shared" si="2"/>
        <v>0.00741524261638361</v>
      </c>
    </row>
    <row r="180" customHeight="1" spans="1:8">
      <c r="A180" s="2">
        <v>45299</v>
      </c>
      <c r="B180" s="1">
        <v>96.5</v>
      </c>
      <c r="C180" s="1">
        <v>97</v>
      </c>
      <c r="D180" s="1">
        <v>94.099998</v>
      </c>
      <c r="E180" s="1">
        <v>94.449997</v>
      </c>
      <c r="F180" s="1">
        <v>93.568001</v>
      </c>
      <c r="G180" s="1">
        <v>22160288</v>
      </c>
      <c r="H180">
        <f t="shared" si="2"/>
        <v>-0.00317129773333439</v>
      </c>
    </row>
    <row r="181" customHeight="1" spans="1:8">
      <c r="A181" s="2">
        <v>45300</v>
      </c>
      <c r="B181" s="1">
        <v>95.199997</v>
      </c>
      <c r="C181" s="1">
        <v>95.300003</v>
      </c>
      <c r="D181" s="1">
        <v>93.349998</v>
      </c>
      <c r="E181" s="1">
        <v>94.099998</v>
      </c>
      <c r="F181" s="1">
        <v>93.221275</v>
      </c>
      <c r="G181" s="1">
        <v>18098807</v>
      </c>
      <c r="H181">
        <f t="shared" si="2"/>
        <v>-0.00371248720114875</v>
      </c>
    </row>
    <row r="182" customHeight="1" spans="1:8">
      <c r="A182" s="2">
        <v>45301</v>
      </c>
      <c r="B182" s="1">
        <v>94.5</v>
      </c>
      <c r="C182" s="1">
        <v>94.5</v>
      </c>
      <c r="D182" s="1">
        <v>88.849998</v>
      </c>
      <c r="E182" s="1">
        <v>90.900002</v>
      </c>
      <c r="F182" s="1">
        <v>90.051163</v>
      </c>
      <c r="G182" s="1">
        <v>32301729</v>
      </c>
      <c r="H182">
        <f t="shared" si="2"/>
        <v>-0.0345979815877616</v>
      </c>
    </row>
    <row r="183" customHeight="1" spans="1:8">
      <c r="A183" s="2">
        <v>45302</v>
      </c>
      <c r="B183" s="1">
        <v>90.900002</v>
      </c>
      <c r="C183" s="1">
        <v>93.699997</v>
      </c>
      <c r="D183" s="1">
        <v>90.900002</v>
      </c>
      <c r="E183" s="1">
        <v>93.150002</v>
      </c>
      <c r="F183" s="1">
        <v>92.280151</v>
      </c>
      <c r="G183" s="1">
        <v>21381314</v>
      </c>
      <c r="H183">
        <f t="shared" si="2"/>
        <v>0.0244510830426821</v>
      </c>
    </row>
    <row r="184" customHeight="1" spans="1:8">
      <c r="A184" s="2">
        <v>45303</v>
      </c>
      <c r="B184" s="1">
        <v>94</v>
      </c>
      <c r="C184" s="1">
        <v>95.5</v>
      </c>
      <c r="D184" s="1">
        <v>93.650002</v>
      </c>
      <c r="E184" s="1">
        <v>94.150002</v>
      </c>
      <c r="F184" s="1">
        <v>93.270813</v>
      </c>
      <c r="G184" s="1">
        <v>21610624</v>
      </c>
      <c r="H184">
        <f t="shared" si="2"/>
        <v>0.0106781597014791</v>
      </c>
    </row>
    <row r="185" customHeight="1" spans="1:8">
      <c r="A185" s="2">
        <v>45306</v>
      </c>
      <c r="B185" s="1">
        <v>94.849998</v>
      </c>
      <c r="C185" s="1">
        <v>103.800003</v>
      </c>
      <c r="D185" s="1">
        <v>93.5</v>
      </c>
      <c r="E185" s="1">
        <v>102.5</v>
      </c>
      <c r="F185" s="1">
        <v>101.542831</v>
      </c>
      <c r="G185" s="1">
        <v>115323467</v>
      </c>
      <c r="H185">
        <f t="shared" si="2"/>
        <v>0.084973460438839</v>
      </c>
    </row>
    <row r="186" customHeight="1" spans="1:8">
      <c r="A186" s="2">
        <v>45307</v>
      </c>
      <c r="B186" s="1">
        <v>103.25</v>
      </c>
      <c r="C186" s="1">
        <v>103.699997</v>
      </c>
      <c r="D186" s="1">
        <v>97.300003</v>
      </c>
      <c r="E186" s="1">
        <v>99.849998</v>
      </c>
      <c r="F186" s="1">
        <v>98.91758</v>
      </c>
      <c r="G186" s="1">
        <v>67344615</v>
      </c>
      <c r="H186">
        <f t="shared" si="2"/>
        <v>-0.0261937116283069</v>
      </c>
    </row>
    <row r="187" customHeight="1" spans="1:8">
      <c r="A187" s="2">
        <v>45308</v>
      </c>
      <c r="B187" s="1">
        <v>99</v>
      </c>
      <c r="C187" s="1">
        <v>104.849998</v>
      </c>
      <c r="D187" s="1">
        <v>96.599998</v>
      </c>
      <c r="E187" s="1">
        <v>101.400002</v>
      </c>
      <c r="F187" s="1">
        <v>100.45311</v>
      </c>
      <c r="G187" s="1">
        <v>72622449</v>
      </c>
      <c r="H187">
        <f t="shared" si="2"/>
        <v>0.0154040733181693</v>
      </c>
    </row>
    <row r="188" customHeight="1" spans="1:8">
      <c r="A188" s="2">
        <v>45309</v>
      </c>
      <c r="B188" s="1">
        <v>101.5</v>
      </c>
      <c r="C188" s="1">
        <v>102.349998</v>
      </c>
      <c r="D188" s="1">
        <v>96.699997</v>
      </c>
      <c r="E188" s="1">
        <v>100.599998</v>
      </c>
      <c r="F188" s="1">
        <v>99.660576</v>
      </c>
      <c r="G188" s="1">
        <v>30447421</v>
      </c>
      <c r="H188">
        <f t="shared" si="2"/>
        <v>-0.00792087897125605</v>
      </c>
    </row>
    <row r="189" customHeight="1" spans="1:8">
      <c r="A189" s="2">
        <v>45310</v>
      </c>
      <c r="B189" s="1">
        <v>101.349998</v>
      </c>
      <c r="C189" s="1">
        <v>107.300003</v>
      </c>
      <c r="D189" s="1">
        <v>101.099998</v>
      </c>
      <c r="E189" s="1">
        <v>105.449997</v>
      </c>
      <c r="F189" s="1">
        <v>104.465286</v>
      </c>
      <c r="G189" s="1">
        <v>78843768</v>
      </c>
      <c r="H189">
        <f t="shared" si="2"/>
        <v>0.0470846523421555</v>
      </c>
    </row>
    <row r="190" customHeight="1" spans="1:8">
      <c r="A190" s="2">
        <v>45314</v>
      </c>
      <c r="B190" s="1">
        <v>112</v>
      </c>
      <c r="C190" s="1">
        <v>116.5</v>
      </c>
      <c r="D190" s="1">
        <v>102.5</v>
      </c>
      <c r="E190" s="1">
        <v>103.900002</v>
      </c>
      <c r="F190" s="1">
        <v>102.929764</v>
      </c>
      <c r="G190" s="1">
        <v>59032672</v>
      </c>
      <c r="H190">
        <f t="shared" si="2"/>
        <v>-0.0148079721140485</v>
      </c>
    </row>
    <row r="191" customHeight="1" spans="1:8">
      <c r="A191" s="2">
        <v>45315</v>
      </c>
      <c r="B191" s="1">
        <v>104.650002</v>
      </c>
      <c r="C191" s="1">
        <v>114</v>
      </c>
      <c r="D191" s="1">
        <v>102.599998</v>
      </c>
      <c r="E191" s="1">
        <v>113.150002</v>
      </c>
      <c r="F191" s="1">
        <v>112.093384</v>
      </c>
      <c r="G191" s="1">
        <v>61539848</v>
      </c>
      <c r="H191">
        <f t="shared" si="2"/>
        <v>0.0852854568876903</v>
      </c>
    </row>
    <row r="192" customHeight="1" spans="1:8">
      <c r="A192" s="2">
        <v>45316</v>
      </c>
      <c r="B192" s="1">
        <v>114</v>
      </c>
      <c r="C192" s="1">
        <v>118.900002</v>
      </c>
      <c r="D192" s="1">
        <v>112.400002</v>
      </c>
      <c r="E192" s="1">
        <v>116.449997</v>
      </c>
      <c r="F192" s="1">
        <v>115.362564</v>
      </c>
      <c r="G192" s="1">
        <v>73902690</v>
      </c>
      <c r="H192">
        <f t="shared" si="2"/>
        <v>0.028747589761373</v>
      </c>
    </row>
    <row r="193" customHeight="1" spans="1:8">
      <c r="A193" s="2">
        <v>45320</v>
      </c>
      <c r="B193" s="1">
        <v>120</v>
      </c>
      <c r="C193" s="1">
        <v>134.399994</v>
      </c>
      <c r="D193" s="1">
        <v>119.199997</v>
      </c>
      <c r="E193" s="1">
        <v>129.199997</v>
      </c>
      <c r="F193" s="1">
        <v>127.9935</v>
      </c>
      <c r="G193" s="1">
        <v>135868902</v>
      </c>
      <c r="H193">
        <f t="shared" si="2"/>
        <v>0.103899582015666</v>
      </c>
    </row>
    <row r="194" customHeight="1" spans="1:8">
      <c r="A194" s="2">
        <v>45321</v>
      </c>
      <c r="B194" s="1">
        <v>133.5</v>
      </c>
      <c r="C194" s="1">
        <v>134.699997</v>
      </c>
      <c r="D194" s="1">
        <v>126.699997</v>
      </c>
      <c r="E194" s="1">
        <v>127.949997</v>
      </c>
      <c r="F194" s="1">
        <v>126.755173</v>
      </c>
      <c r="G194" s="1">
        <v>54326487</v>
      </c>
      <c r="H194">
        <f t="shared" si="2"/>
        <v>-0.00972202711845162</v>
      </c>
    </row>
    <row r="195" customHeight="1" spans="1:8">
      <c r="A195" s="2">
        <v>45322</v>
      </c>
      <c r="B195" s="1">
        <v>128.600006</v>
      </c>
      <c r="C195" s="1">
        <v>132.850006</v>
      </c>
      <c r="D195" s="1">
        <v>127.199997</v>
      </c>
      <c r="E195" s="1">
        <v>131.800003</v>
      </c>
      <c r="F195" s="1">
        <v>130.569229</v>
      </c>
      <c r="G195" s="1">
        <v>43866759</v>
      </c>
      <c r="H195">
        <f t="shared" ref="H195:H247" si="3">LN(F195/F194)</f>
        <v>0.0296461222621499</v>
      </c>
    </row>
    <row r="196" customHeight="1" spans="1:8">
      <c r="A196" s="2">
        <v>45323</v>
      </c>
      <c r="B196" s="1">
        <v>132.350006</v>
      </c>
      <c r="C196" s="1">
        <v>132.350006</v>
      </c>
      <c r="D196" s="1">
        <v>125.800003</v>
      </c>
      <c r="E196" s="1">
        <v>127.550003</v>
      </c>
      <c r="F196" s="1">
        <v>126.358917</v>
      </c>
      <c r="G196" s="1">
        <v>40747230</v>
      </c>
      <c r="H196">
        <f t="shared" si="3"/>
        <v>-0.0327771713769862</v>
      </c>
    </row>
    <row r="197" customHeight="1" spans="1:8">
      <c r="A197" s="2">
        <v>45324</v>
      </c>
      <c r="B197" s="1">
        <v>128.800003</v>
      </c>
      <c r="C197" s="1">
        <v>146.350006</v>
      </c>
      <c r="D197" s="1">
        <v>128.550003</v>
      </c>
      <c r="E197" s="1">
        <v>142.25</v>
      </c>
      <c r="F197" s="1">
        <v>140.921646</v>
      </c>
      <c r="G197" s="1">
        <v>150820832</v>
      </c>
      <c r="H197">
        <f t="shared" si="3"/>
        <v>0.109077628643938</v>
      </c>
    </row>
    <row r="198" customHeight="1" spans="1:8">
      <c r="A198" s="2">
        <v>45327</v>
      </c>
      <c r="B198" s="1">
        <v>145</v>
      </c>
      <c r="C198" s="1">
        <v>170.5</v>
      </c>
      <c r="D198" s="1">
        <v>135.100006</v>
      </c>
      <c r="E198" s="1">
        <v>148.300003</v>
      </c>
      <c r="F198" s="1">
        <v>146.915146</v>
      </c>
      <c r="G198" s="1">
        <v>238154964</v>
      </c>
      <c r="H198">
        <f t="shared" si="3"/>
        <v>0.0416511482265921</v>
      </c>
    </row>
    <row r="199" customHeight="1" spans="1:8">
      <c r="A199" s="2">
        <v>45328</v>
      </c>
      <c r="B199" s="1">
        <v>152</v>
      </c>
      <c r="C199" s="1">
        <v>159.800003</v>
      </c>
      <c r="D199" s="1">
        <v>143.899994</v>
      </c>
      <c r="E199" s="1">
        <v>146.949997</v>
      </c>
      <c r="F199" s="1">
        <v>145.577744</v>
      </c>
      <c r="G199" s="1">
        <v>94207941</v>
      </c>
      <c r="H199">
        <f t="shared" si="3"/>
        <v>-0.00914491508156371</v>
      </c>
    </row>
    <row r="200" customHeight="1" spans="1:8">
      <c r="A200" s="2">
        <v>45329</v>
      </c>
      <c r="B200" s="1">
        <v>148.399994</v>
      </c>
      <c r="C200" s="1">
        <v>157.399994</v>
      </c>
      <c r="D200" s="1">
        <v>145.600006</v>
      </c>
      <c r="E200" s="1">
        <v>146.899994</v>
      </c>
      <c r="F200" s="1">
        <v>145.528214</v>
      </c>
      <c r="G200" s="1">
        <v>74842579</v>
      </c>
      <c r="H200">
        <f t="shared" si="3"/>
        <v>-0.000340288469657224</v>
      </c>
    </row>
    <row r="201" customHeight="1" spans="1:8">
      <c r="A201" s="2">
        <v>45330</v>
      </c>
      <c r="B201" s="1">
        <v>155.550003</v>
      </c>
      <c r="C201" s="1">
        <v>161.449997</v>
      </c>
      <c r="D201" s="1">
        <v>148.149994</v>
      </c>
      <c r="E201" s="1">
        <v>150.649994</v>
      </c>
      <c r="F201" s="1">
        <v>149.243195</v>
      </c>
      <c r="G201" s="1">
        <v>80234599</v>
      </c>
      <c r="H201">
        <f t="shared" si="3"/>
        <v>0.0252071781271507</v>
      </c>
    </row>
    <row r="202" customHeight="1" spans="1:8">
      <c r="A202" s="2">
        <v>45331</v>
      </c>
      <c r="B202" s="1">
        <v>151.399994</v>
      </c>
      <c r="C202" s="1">
        <v>151.949997</v>
      </c>
      <c r="D202" s="1">
        <v>137.550003</v>
      </c>
      <c r="E202" s="1">
        <v>140.550003</v>
      </c>
      <c r="F202" s="1">
        <v>139.237518</v>
      </c>
      <c r="G202" s="1">
        <v>68554166</v>
      </c>
      <c r="H202">
        <f t="shared" si="3"/>
        <v>-0.0693959191465599</v>
      </c>
    </row>
    <row r="203" customHeight="1" spans="1:8">
      <c r="A203" s="2">
        <v>45334</v>
      </c>
      <c r="B203" s="1">
        <v>125</v>
      </c>
      <c r="C203" s="1">
        <v>130.699997</v>
      </c>
      <c r="D203" s="1">
        <v>112.449997</v>
      </c>
      <c r="E203" s="1">
        <v>112.449997</v>
      </c>
      <c r="F203" s="1">
        <v>111.399918</v>
      </c>
      <c r="G203" s="1">
        <v>117827264</v>
      </c>
      <c r="H203">
        <f t="shared" si="3"/>
        <v>-0.223054646040081</v>
      </c>
    </row>
    <row r="204" customHeight="1" spans="1:8">
      <c r="A204" s="2">
        <v>45335</v>
      </c>
      <c r="B204" s="1">
        <v>107.25</v>
      </c>
      <c r="C204" s="1">
        <v>114</v>
      </c>
      <c r="D204" s="1">
        <v>100.650002</v>
      </c>
      <c r="E204" s="1">
        <v>108.150002</v>
      </c>
      <c r="F204" s="1">
        <v>107.140076</v>
      </c>
      <c r="G204" s="1">
        <v>158431484</v>
      </c>
      <c r="H204">
        <f t="shared" si="3"/>
        <v>-0.0389894916019247</v>
      </c>
    </row>
    <row r="205" customHeight="1" spans="1:8">
      <c r="A205" s="2">
        <v>45336</v>
      </c>
      <c r="B205" s="1">
        <v>106.199997</v>
      </c>
      <c r="C205" s="1">
        <v>123.199997</v>
      </c>
      <c r="D205" s="1">
        <v>104.349998</v>
      </c>
      <c r="E205" s="1">
        <v>120.550003</v>
      </c>
      <c r="F205" s="1">
        <v>119.424286</v>
      </c>
      <c r="G205" s="1">
        <v>166998522</v>
      </c>
      <c r="H205">
        <f t="shared" si="3"/>
        <v>0.108545480805654</v>
      </c>
    </row>
    <row r="206" customHeight="1" spans="1:8">
      <c r="A206" s="2">
        <v>45337</v>
      </c>
      <c r="B206" s="1">
        <v>123</v>
      </c>
      <c r="C206" s="1">
        <v>128.199997</v>
      </c>
      <c r="D206" s="1">
        <v>122.699997</v>
      </c>
      <c r="E206" s="1">
        <v>124.949997</v>
      </c>
      <c r="F206" s="1">
        <v>123.783188</v>
      </c>
      <c r="G206" s="1">
        <v>103105342</v>
      </c>
      <c r="H206">
        <f t="shared" si="3"/>
        <v>0.0358489707415199</v>
      </c>
    </row>
    <row r="207" customHeight="1" spans="1:8">
      <c r="A207" s="2">
        <v>45338</v>
      </c>
      <c r="B207" s="1">
        <v>125.400002</v>
      </c>
      <c r="C207" s="1">
        <v>125.900002</v>
      </c>
      <c r="D207" s="1">
        <v>118.599998</v>
      </c>
      <c r="E207" s="1">
        <v>120.5</v>
      </c>
      <c r="F207" s="1">
        <v>119.374748</v>
      </c>
      <c r="G207" s="1">
        <v>55011256</v>
      </c>
      <c r="H207">
        <f t="shared" si="3"/>
        <v>-0.0362638635480847</v>
      </c>
    </row>
    <row r="208" customHeight="1" spans="1:8">
      <c r="A208" s="2">
        <v>45341</v>
      </c>
      <c r="B208" s="1">
        <v>121.5</v>
      </c>
      <c r="C208" s="1">
        <v>128.5</v>
      </c>
      <c r="D208" s="1">
        <v>120.949997</v>
      </c>
      <c r="E208" s="1">
        <v>126.300003</v>
      </c>
      <c r="F208" s="1">
        <v>125.12059</v>
      </c>
      <c r="G208" s="1">
        <v>60306871</v>
      </c>
      <c r="H208">
        <f t="shared" si="3"/>
        <v>0.0470103044551273</v>
      </c>
    </row>
    <row r="209" customHeight="1" spans="1:8">
      <c r="A209" s="2">
        <v>45342</v>
      </c>
      <c r="B209" s="1">
        <v>125.949997</v>
      </c>
      <c r="C209" s="1">
        <v>126.300003</v>
      </c>
      <c r="D209" s="1">
        <v>121.800003</v>
      </c>
      <c r="E209" s="1">
        <v>123.150002</v>
      </c>
      <c r="F209" s="1">
        <v>122</v>
      </c>
      <c r="G209" s="1">
        <v>31893112</v>
      </c>
      <c r="H209">
        <f t="shared" si="3"/>
        <v>-0.0252569475257725</v>
      </c>
    </row>
    <row r="210" customHeight="1" spans="1:8">
      <c r="A210" s="2">
        <v>45343</v>
      </c>
      <c r="B210" s="1">
        <v>123</v>
      </c>
      <c r="C210" s="1">
        <v>123</v>
      </c>
      <c r="D210" s="1">
        <v>119.150002</v>
      </c>
      <c r="E210" s="1">
        <v>120.800003</v>
      </c>
      <c r="F210" s="1">
        <v>120.800003</v>
      </c>
      <c r="G210" s="1">
        <v>27013817</v>
      </c>
      <c r="H210">
        <f t="shared" si="3"/>
        <v>-0.00988473439810523</v>
      </c>
    </row>
    <row r="211" customHeight="1" spans="1:8">
      <c r="A211" s="2">
        <v>45344</v>
      </c>
      <c r="B211" s="1">
        <v>121</v>
      </c>
      <c r="C211" s="1">
        <v>123.400002</v>
      </c>
      <c r="D211" s="1">
        <v>115.699997</v>
      </c>
      <c r="E211" s="1">
        <v>121.599998</v>
      </c>
      <c r="F211" s="1">
        <v>121.599998</v>
      </c>
      <c r="G211" s="1">
        <v>34354009</v>
      </c>
      <c r="H211">
        <f t="shared" si="3"/>
        <v>0.00660064274954672</v>
      </c>
    </row>
    <row r="212" customHeight="1" spans="1:8">
      <c r="A212" s="2">
        <v>45345</v>
      </c>
      <c r="B212" s="1">
        <v>122</v>
      </c>
      <c r="C212" s="1">
        <v>122.099998</v>
      </c>
      <c r="D212" s="1">
        <v>119</v>
      </c>
      <c r="E212" s="1">
        <v>119.5</v>
      </c>
      <c r="F212" s="1">
        <v>119.5</v>
      </c>
      <c r="G212" s="1">
        <v>18339054</v>
      </c>
      <c r="H212">
        <f t="shared" si="3"/>
        <v>-0.0174205817131327</v>
      </c>
    </row>
    <row r="213" customHeight="1" spans="1:8">
      <c r="A213" s="2">
        <v>45348</v>
      </c>
      <c r="B213" s="1">
        <v>119.949997</v>
      </c>
      <c r="C213" s="1">
        <v>127.650002</v>
      </c>
      <c r="D213" s="1">
        <v>118.349998</v>
      </c>
      <c r="E213" s="1">
        <v>120.349998</v>
      </c>
      <c r="F213" s="1">
        <v>120.349998</v>
      </c>
      <c r="G213" s="1">
        <v>52788418</v>
      </c>
      <c r="H213">
        <f t="shared" si="3"/>
        <v>0.00708777623931845</v>
      </c>
    </row>
    <row r="214" customHeight="1" spans="1:8">
      <c r="A214" s="2">
        <v>45349</v>
      </c>
      <c r="B214" s="1">
        <v>121.300003</v>
      </c>
      <c r="C214" s="1">
        <v>126.900002</v>
      </c>
      <c r="D214" s="1">
        <v>121</v>
      </c>
      <c r="E214" s="1">
        <v>122.300003</v>
      </c>
      <c r="F214" s="1">
        <v>122.300003</v>
      </c>
      <c r="G214" s="1">
        <v>26174798</v>
      </c>
      <c r="H214">
        <f t="shared" si="3"/>
        <v>0.0160729196120871</v>
      </c>
    </row>
    <row r="215" customHeight="1" spans="1:8">
      <c r="A215" s="2">
        <v>45350</v>
      </c>
      <c r="B215" s="1">
        <v>122.900002</v>
      </c>
      <c r="C215" s="1">
        <v>124.400002</v>
      </c>
      <c r="D215" s="1">
        <v>116.199997</v>
      </c>
      <c r="E215" s="1">
        <v>117.849998</v>
      </c>
      <c r="F215" s="1">
        <v>117.849998</v>
      </c>
      <c r="G215" s="1">
        <v>29143381</v>
      </c>
      <c r="H215">
        <f t="shared" si="3"/>
        <v>-0.0370644548115566</v>
      </c>
    </row>
    <row r="216" customHeight="1" spans="1:8">
      <c r="A216" s="2">
        <v>45351</v>
      </c>
      <c r="B216" s="1">
        <v>119</v>
      </c>
      <c r="C216" s="1">
        <v>122.550003</v>
      </c>
      <c r="D216" s="1">
        <v>114.599998</v>
      </c>
      <c r="E216" s="1">
        <v>121.150002</v>
      </c>
      <c r="F216" s="1">
        <v>121.150002</v>
      </c>
      <c r="G216" s="1">
        <v>30018100</v>
      </c>
      <c r="H216">
        <f t="shared" si="3"/>
        <v>0.0276168513595806</v>
      </c>
    </row>
    <row r="217" customHeight="1" spans="1:8">
      <c r="A217" s="2">
        <v>45352</v>
      </c>
      <c r="B217" s="1">
        <v>122.900002</v>
      </c>
      <c r="C217" s="1">
        <v>124.150002</v>
      </c>
      <c r="D217" s="1">
        <v>120.849998</v>
      </c>
      <c r="E217" s="1">
        <v>121.199997</v>
      </c>
      <c r="F217" s="1">
        <v>121.199997</v>
      </c>
      <c r="G217" s="1">
        <v>14130712</v>
      </c>
      <c r="H217">
        <f t="shared" si="3"/>
        <v>0.00041258511174321</v>
      </c>
    </row>
    <row r="218" customHeight="1" spans="1:8">
      <c r="A218" s="2">
        <v>45355</v>
      </c>
      <c r="B218" s="1">
        <v>124</v>
      </c>
      <c r="C218" s="1">
        <v>125.800003</v>
      </c>
      <c r="D218" s="1">
        <v>121.75</v>
      </c>
      <c r="E218" s="1">
        <v>122.300003</v>
      </c>
      <c r="F218" s="1">
        <v>122.300003</v>
      </c>
      <c r="G218" s="1">
        <v>24900057</v>
      </c>
      <c r="H218">
        <f t="shared" si="3"/>
        <v>0.00903501834023255</v>
      </c>
    </row>
    <row r="219" customHeight="1" spans="1:8">
      <c r="A219" s="2">
        <v>45356</v>
      </c>
      <c r="B219" s="1">
        <v>122</v>
      </c>
      <c r="C219" s="1">
        <v>123.599998</v>
      </c>
      <c r="D219" s="1">
        <v>120.199997</v>
      </c>
      <c r="E219" s="1">
        <v>121.199997</v>
      </c>
      <c r="F219" s="1">
        <v>121.199997</v>
      </c>
      <c r="G219" s="1">
        <v>16109330</v>
      </c>
      <c r="H219">
        <f t="shared" si="3"/>
        <v>-0.00903501834023257</v>
      </c>
    </row>
    <row r="220" customHeight="1" spans="1:8">
      <c r="A220" s="2">
        <v>45357</v>
      </c>
      <c r="B220" s="1">
        <v>121.900002</v>
      </c>
      <c r="C220" s="1">
        <v>121.949997</v>
      </c>
      <c r="D220" s="1">
        <v>116.800003</v>
      </c>
      <c r="E220" s="1">
        <v>119.449997</v>
      </c>
      <c r="F220" s="1">
        <v>119.449997</v>
      </c>
      <c r="G220" s="1">
        <v>18223921</v>
      </c>
      <c r="H220">
        <f t="shared" si="3"/>
        <v>-0.0145442002260312</v>
      </c>
    </row>
    <row r="221" customHeight="1" spans="1:8">
      <c r="A221" s="2">
        <v>45358</v>
      </c>
      <c r="B221" s="1">
        <v>119.699997</v>
      </c>
      <c r="C221" s="1">
        <v>123.699997</v>
      </c>
      <c r="D221" s="1">
        <v>118.199997</v>
      </c>
      <c r="E221" s="1">
        <v>122.199997</v>
      </c>
      <c r="F221" s="1">
        <v>122.199997</v>
      </c>
      <c r="G221" s="1">
        <v>22891665</v>
      </c>
      <c r="H221">
        <f t="shared" si="3"/>
        <v>0.0227611735308691</v>
      </c>
    </row>
    <row r="222" customHeight="1" spans="1:8">
      <c r="A222" s="2">
        <v>45362</v>
      </c>
      <c r="B222" s="1">
        <v>122.849998</v>
      </c>
      <c r="C222" s="1">
        <v>122.900002</v>
      </c>
      <c r="D222" s="1">
        <v>119.099998</v>
      </c>
      <c r="E222" s="1">
        <v>119.900002</v>
      </c>
      <c r="F222" s="1">
        <v>119.900002</v>
      </c>
      <c r="G222" s="1">
        <v>14752739</v>
      </c>
      <c r="H222">
        <f t="shared" si="3"/>
        <v>-0.0190009434735409</v>
      </c>
    </row>
    <row r="223" customHeight="1" spans="1:8">
      <c r="A223" s="2">
        <v>45363</v>
      </c>
      <c r="B223" s="1">
        <v>120</v>
      </c>
      <c r="C223" s="1">
        <v>120</v>
      </c>
      <c r="D223" s="1">
        <v>111</v>
      </c>
      <c r="E223" s="1">
        <v>112.349998</v>
      </c>
      <c r="F223" s="1">
        <v>112.349998</v>
      </c>
      <c r="G223" s="1">
        <v>24775563</v>
      </c>
      <c r="H223">
        <f t="shared" si="3"/>
        <v>-0.0650390978842108</v>
      </c>
    </row>
    <row r="224" customHeight="1" spans="1:8">
      <c r="A224" s="2">
        <v>45364</v>
      </c>
      <c r="B224" s="1">
        <v>112.150002</v>
      </c>
      <c r="C224" s="1">
        <v>114.349998</v>
      </c>
      <c r="D224" s="1">
        <v>98.699997</v>
      </c>
      <c r="E224" s="1">
        <v>101.199997</v>
      </c>
      <c r="F224" s="1">
        <v>101.199997</v>
      </c>
      <c r="G224" s="1">
        <v>50527598</v>
      </c>
      <c r="H224">
        <f t="shared" si="3"/>
        <v>-0.104520253620729</v>
      </c>
    </row>
    <row r="225" customHeight="1" spans="1:8">
      <c r="A225" s="2">
        <v>45365</v>
      </c>
      <c r="B225" s="1">
        <v>100.400002</v>
      </c>
      <c r="C225" s="1">
        <v>120</v>
      </c>
      <c r="D225" s="1">
        <v>98.050003</v>
      </c>
      <c r="E225" s="1">
        <v>118.650002</v>
      </c>
      <c r="F225" s="1">
        <v>118.650002</v>
      </c>
      <c r="G225" s="1">
        <v>97307324</v>
      </c>
      <c r="H225">
        <f t="shared" si="3"/>
        <v>0.159079272528977</v>
      </c>
    </row>
    <row r="226" customHeight="1" spans="1:8">
      <c r="A226" s="2">
        <v>45366</v>
      </c>
      <c r="B226" s="1">
        <v>116.800003</v>
      </c>
      <c r="C226" s="1">
        <v>128</v>
      </c>
      <c r="D226" s="1">
        <v>113.550003</v>
      </c>
      <c r="E226" s="1">
        <v>124.599998</v>
      </c>
      <c r="F226" s="1">
        <v>124.599998</v>
      </c>
      <c r="G226" s="1">
        <v>119509864</v>
      </c>
      <c r="H226">
        <f t="shared" si="3"/>
        <v>0.0489305905639159</v>
      </c>
    </row>
    <row r="227" customHeight="1" spans="1:8">
      <c r="A227" s="2">
        <v>45369</v>
      </c>
      <c r="B227" s="1">
        <v>128</v>
      </c>
      <c r="C227" s="1">
        <v>130.800003</v>
      </c>
      <c r="D227" s="1">
        <v>122.199997</v>
      </c>
      <c r="E227" s="1">
        <v>123.650002</v>
      </c>
      <c r="F227" s="1">
        <v>123.650002</v>
      </c>
      <c r="G227" s="1">
        <v>63037512</v>
      </c>
      <c r="H227">
        <f t="shared" si="3"/>
        <v>-0.0076535801598766</v>
      </c>
    </row>
    <row r="228" customHeight="1" spans="1:8">
      <c r="A228" s="2">
        <v>45370</v>
      </c>
      <c r="B228" s="1">
        <v>122.199997</v>
      </c>
      <c r="C228" s="1">
        <v>124.25</v>
      </c>
      <c r="D228" s="1">
        <v>118</v>
      </c>
      <c r="E228" s="1">
        <v>118.550003</v>
      </c>
      <c r="F228" s="1">
        <v>118.550003</v>
      </c>
      <c r="G228" s="1">
        <v>30678573</v>
      </c>
      <c r="H228">
        <f t="shared" si="3"/>
        <v>-0.0421201723249194</v>
      </c>
    </row>
    <row r="229" customHeight="1" spans="1:8">
      <c r="A229" s="2">
        <v>45371</v>
      </c>
      <c r="B229" s="1">
        <v>119.699997</v>
      </c>
      <c r="C229" s="1">
        <v>120.75</v>
      </c>
      <c r="D229" s="1">
        <v>115.25</v>
      </c>
      <c r="E229" s="1">
        <v>117.849998</v>
      </c>
      <c r="F229" s="1">
        <v>117.849998</v>
      </c>
      <c r="G229" s="1">
        <v>34239826</v>
      </c>
      <c r="H229">
        <f t="shared" si="3"/>
        <v>-0.00592222540577791</v>
      </c>
    </row>
    <row r="230" customHeight="1" spans="1:8">
      <c r="A230" s="2">
        <v>45372</v>
      </c>
      <c r="B230" s="1">
        <v>119.699997</v>
      </c>
      <c r="C230" s="1">
        <v>124.25</v>
      </c>
      <c r="D230" s="1">
        <v>119.150002</v>
      </c>
      <c r="E230" s="1">
        <v>120.699997</v>
      </c>
      <c r="F230" s="1">
        <v>120.699997</v>
      </c>
      <c r="G230" s="1">
        <v>30305264</v>
      </c>
      <c r="H230">
        <f t="shared" si="3"/>
        <v>0.0238954908370587</v>
      </c>
    </row>
    <row r="231" customHeight="1" spans="1:8">
      <c r="A231" s="2">
        <v>45373</v>
      </c>
      <c r="B231" s="1">
        <v>120.800003</v>
      </c>
      <c r="C231" s="1">
        <v>124.800003</v>
      </c>
      <c r="D231" s="1">
        <v>119.800003</v>
      </c>
      <c r="E231" s="1">
        <v>122.900002</v>
      </c>
      <c r="F231" s="1">
        <v>122.900002</v>
      </c>
      <c r="G231" s="1">
        <v>24076684</v>
      </c>
      <c r="H231">
        <f t="shared" si="3"/>
        <v>0.018062929596909</v>
      </c>
    </row>
    <row r="232" customHeight="1" spans="1:8">
      <c r="A232" s="2">
        <v>45377</v>
      </c>
      <c r="B232" s="1">
        <v>122.900002</v>
      </c>
      <c r="C232" s="1">
        <v>123.75</v>
      </c>
      <c r="D232" s="1">
        <v>120.400002</v>
      </c>
      <c r="E232" s="1">
        <v>121.400002</v>
      </c>
      <c r="F232" s="1">
        <v>121.400002</v>
      </c>
      <c r="G232" s="1">
        <v>19125648</v>
      </c>
      <c r="H232">
        <f t="shared" si="3"/>
        <v>-0.0122801377455197</v>
      </c>
    </row>
    <row r="233" customHeight="1" spans="1:8">
      <c r="A233" s="2">
        <v>45378</v>
      </c>
      <c r="B233" s="1">
        <v>122</v>
      </c>
      <c r="C233" s="1">
        <v>127.150002</v>
      </c>
      <c r="D233" s="1">
        <v>121.5</v>
      </c>
      <c r="E233" s="1">
        <v>122.800003</v>
      </c>
      <c r="F233" s="1">
        <v>122.800003</v>
      </c>
      <c r="G233" s="1">
        <v>44973081</v>
      </c>
      <c r="H233">
        <f t="shared" si="3"/>
        <v>0.011466145043147</v>
      </c>
    </row>
    <row r="234" customHeight="1" spans="1:8">
      <c r="A234" s="2">
        <v>45379</v>
      </c>
      <c r="B234" s="1">
        <v>123.900002</v>
      </c>
      <c r="C234" s="1">
        <v>124.75</v>
      </c>
      <c r="D234" s="1">
        <v>121</v>
      </c>
      <c r="E234" s="1">
        <v>121.400002</v>
      </c>
      <c r="F234" s="1">
        <v>121.400002</v>
      </c>
      <c r="G234" s="1">
        <v>18585313</v>
      </c>
      <c r="H234">
        <f t="shared" si="3"/>
        <v>-0.011466145043147</v>
      </c>
    </row>
    <row r="235" customHeight="1" spans="1:8">
      <c r="A235" s="2">
        <v>45383</v>
      </c>
      <c r="B235" s="1">
        <v>122.699997</v>
      </c>
      <c r="C235" s="1">
        <v>126.199997</v>
      </c>
      <c r="D235" s="1">
        <v>122.699997</v>
      </c>
      <c r="E235" s="1">
        <v>125.400002</v>
      </c>
      <c r="F235" s="1">
        <v>125.400002</v>
      </c>
      <c r="G235" s="1">
        <v>19806573</v>
      </c>
      <c r="H235">
        <f t="shared" si="3"/>
        <v>0.0324177490479212</v>
      </c>
    </row>
    <row r="236" customHeight="1" spans="1:8">
      <c r="A236" s="2">
        <v>45384</v>
      </c>
      <c r="B236" s="1">
        <v>125.849998</v>
      </c>
      <c r="C236" s="1">
        <v>134.649994</v>
      </c>
      <c r="D236" s="1">
        <v>124.099998</v>
      </c>
      <c r="E236" s="1">
        <v>132.5</v>
      </c>
      <c r="F236" s="1">
        <v>132.5</v>
      </c>
      <c r="G236" s="1">
        <v>68386748</v>
      </c>
      <c r="H236">
        <f t="shared" si="3"/>
        <v>0.0550740012784935</v>
      </c>
    </row>
    <row r="237" customHeight="1" spans="1:8">
      <c r="A237" s="2">
        <v>45385</v>
      </c>
      <c r="B237" s="1">
        <v>132</v>
      </c>
      <c r="C237" s="1">
        <v>135.949997</v>
      </c>
      <c r="D237" s="1">
        <v>130.800003</v>
      </c>
      <c r="E237" s="1">
        <v>133.350006</v>
      </c>
      <c r="F237" s="1">
        <v>133.350006</v>
      </c>
      <c r="G237" s="1">
        <v>43916185</v>
      </c>
      <c r="H237">
        <f t="shared" si="3"/>
        <v>0.00639465019612107</v>
      </c>
    </row>
    <row r="238" customHeight="1" spans="1:8">
      <c r="A238" s="2">
        <v>45386</v>
      </c>
      <c r="B238" s="1">
        <v>134.300003</v>
      </c>
      <c r="C238" s="1">
        <v>135.75</v>
      </c>
      <c r="D238" s="1">
        <v>131</v>
      </c>
      <c r="E238" s="1">
        <v>131.699997</v>
      </c>
      <c r="F238" s="1">
        <v>131.699997</v>
      </c>
      <c r="G238" s="1">
        <v>23550235</v>
      </c>
      <c r="H238">
        <f t="shared" si="3"/>
        <v>-0.0124507096522063</v>
      </c>
    </row>
    <row r="239" customHeight="1" spans="1:8">
      <c r="A239" s="2">
        <v>45387</v>
      </c>
      <c r="B239" s="1">
        <v>131.600006</v>
      </c>
      <c r="C239" s="1">
        <v>137.5</v>
      </c>
      <c r="D239" s="1">
        <v>128.699997</v>
      </c>
      <c r="E239" s="1">
        <v>135.399994</v>
      </c>
      <c r="F239" s="1">
        <v>135.399994</v>
      </c>
      <c r="G239" s="1">
        <v>48760930</v>
      </c>
      <c r="H239">
        <f t="shared" si="3"/>
        <v>0.0277067301948355</v>
      </c>
    </row>
    <row r="240" customHeight="1" spans="1:8">
      <c r="A240" s="2">
        <v>45390</v>
      </c>
      <c r="B240" s="1">
        <v>136.399994</v>
      </c>
      <c r="C240" s="1">
        <v>137.100006</v>
      </c>
      <c r="D240" s="1">
        <v>133.350006</v>
      </c>
      <c r="E240" s="1">
        <v>135.100006</v>
      </c>
      <c r="F240" s="1">
        <v>135.100006</v>
      </c>
      <c r="G240" s="1">
        <v>21045516</v>
      </c>
      <c r="H240">
        <f t="shared" si="3"/>
        <v>-0.00221802678732806</v>
      </c>
    </row>
    <row r="241" customHeight="1" spans="1:8">
      <c r="A241" s="2">
        <v>45391</v>
      </c>
      <c r="B241" s="1">
        <v>135.699997</v>
      </c>
      <c r="C241" s="1">
        <v>135.699997</v>
      </c>
      <c r="D241" s="1">
        <v>130.25</v>
      </c>
      <c r="E241" s="1">
        <v>130.699997</v>
      </c>
      <c r="F241" s="1">
        <v>130.699997</v>
      </c>
      <c r="G241" s="1">
        <v>20383640</v>
      </c>
      <c r="H241">
        <f t="shared" si="3"/>
        <v>-0.0331106917008515</v>
      </c>
    </row>
    <row r="242" customHeight="1" spans="1:8">
      <c r="A242" s="2">
        <v>45392</v>
      </c>
      <c r="B242" s="1">
        <v>131</v>
      </c>
      <c r="C242" s="1">
        <v>133.550003</v>
      </c>
      <c r="D242" s="1">
        <v>130.550003</v>
      </c>
      <c r="E242" s="1">
        <v>132.399994</v>
      </c>
      <c r="F242" s="1">
        <v>132.399994</v>
      </c>
      <c r="G242" s="1">
        <v>18015899</v>
      </c>
      <c r="H242">
        <f t="shared" si="3"/>
        <v>0.0129230005088385</v>
      </c>
    </row>
    <row r="243" customHeight="1" spans="1:8">
      <c r="A243" s="2">
        <v>45394</v>
      </c>
      <c r="B243" s="1">
        <v>131</v>
      </c>
      <c r="C243" s="1">
        <v>134.149994</v>
      </c>
      <c r="D243" s="1">
        <v>130.199997</v>
      </c>
      <c r="E243" s="1">
        <v>130.850006</v>
      </c>
      <c r="F243" s="1">
        <v>130.850006</v>
      </c>
      <c r="G243" s="1">
        <v>18246054</v>
      </c>
      <c r="H243">
        <f t="shared" si="3"/>
        <v>-0.011775923355501</v>
      </c>
    </row>
    <row r="244" customHeight="1" spans="1:8">
      <c r="A244" s="2">
        <v>45397</v>
      </c>
      <c r="B244" s="1">
        <v>122.150002</v>
      </c>
      <c r="C244" s="1">
        <v>127.25</v>
      </c>
      <c r="D244" s="1">
        <v>121.699997</v>
      </c>
      <c r="E244" s="1">
        <v>124.199997</v>
      </c>
      <c r="F244" s="1">
        <v>124.199997</v>
      </c>
      <c r="G244" s="1">
        <v>41098936</v>
      </c>
      <c r="H244">
        <f t="shared" si="3"/>
        <v>-0.0521585294853966</v>
      </c>
    </row>
    <row r="245" customHeight="1" spans="1:8">
      <c r="A245" s="2">
        <v>45398</v>
      </c>
      <c r="B245" s="1">
        <v>123.650002</v>
      </c>
      <c r="C245" s="1">
        <v>128.399994</v>
      </c>
      <c r="D245" s="1">
        <v>122.550003</v>
      </c>
      <c r="E245" s="1">
        <v>127.5</v>
      </c>
      <c r="F245" s="1">
        <v>127.5</v>
      </c>
      <c r="G245" s="1">
        <v>19899223</v>
      </c>
      <c r="H245">
        <f t="shared" si="3"/>
        <v>0.0262232192536922</v>
      </c>
    </row>
    <row r="246" customHeight="1" spans="1:8">
      <c r="A246" s="2">
        <v>45400</v>
      </c>
      <c r="B246" s="1">
        <v>128</v>
      </c>
      <c r="C246" s="1">
        <v>130.449997</v>
      </c>
      <c r="D246" s="1">
        <v>126.300003</v>
      </c>
      <c r="E246" s="1">
        <v>127.949997</v>
      </c>
      <c r="F246" s="1">
        <v>127.949997</v>
      </c>
      <c r="G246" s="1">
        <v>25152210</v>
      </c>
      <c r="H246">
        <f t="shared" si="3"/>
        <v>0.00352317456065776</v>
      </c>
    </row>
    <row r="247" customHeight="1" spans="1:8">
      <c r="A247" s="2">
        <v>45401</v>
      </c>
      <c r="B247" s="1">
        <v>125</v>
      </c>
      <c r="C247" s="1">
        <v>126.650002</v>
      </c>
      <c r="D247" s="1">
        <v>122.550003</v>
      </c>
      <c r="E247" s="1">
        <v>124.199997</v>
      </c>
      <c r="F247" s="1">
        <v>124.199997</v>
      </c>
      <c r="G247" s="1">
        <v>23340179</v>
      </c>
      <c r="H247">
        <f t="shared" si="3"/>
        <v>-0.02974639381435</v>
      </c>
    </row>
  </sheetData>
  <hyperlinks>
    <hyperlink ref="I2" r:id="rId1" display="https://finance.yahoo.com/quote/SJVN.NS/histo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RETURNS</vt:lpstr>
      <vt:lpstr>XTX</vt:lpstr>
      <vt:lpstr>__OpenSolverCache__</vt:lpstr>
      <vt:lpstr>Sheet3</vt:lpstr>
      <vt:lpstr>__OpenSolver__</vt:lpstr>
      <vt:lpstr>PFC.NS</vt:lpstr>
      <vt:lpstr>RECLTD.NS</vt:lpstr>
      <vt:lpstr>OIL.NS</vt:lpstr>
      <vt:lpstr>ONGC.NS</vt:lpstr>
      <vt:lpstr>IOC.NS</vt:lpstr>
      <vt:lpstr>GAIL.NS</vt:lpstr>
      <vt:lpstr>ENGINERSIN.NS</vt:lpstr>
      <vt:lpstr>CONCOR.NS</vt:lpstr>
      <vt:lpstr>COALINDIA.NS</vt:lpstr>
      <vt:lpstr>BEL.NS</vt:lpstr>
      <vt:lpstr>COCHINSHIP.NS</vt:lpstr>
      <vt:lpstr>SJVN.NS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iamar</cp:lastModifiedBy>
  <dcterms:created xsi:type="dcterms:W3CDTF">2024-05-19T15:39:00Z</dcterms:created>
  <dcterms:modified xsi:type="dcterms:W3CDTF">2024-05-20T07:25:53Z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2252DB3F0DA841BCB29A18D39035E319_12</vt:lpwstr>
  </property>
  <property fmtid="{D5CDD505-2E9C-101B-9397-08002B2CF9AE}" pid="3" name="KSOProductBuildVer">
    <vt:lpwstr>1033-12.2.0.16909</vt:lpwstr>
  </property>
</Properties>
</file>