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iya\Excel\Monthly Excel Training Material\"/>
    </mc:Choice>
  </mc:AlternateContent>
  <bookViews>
    <workbookView xWindow="0" yWindow="0" windowWidth="15330" windowHeight="6690" firstSheet="20" activeTab="21"/>
  </bookViews>
  <sheets>
    <sheet name="Sorting" sheetId="14" r:id="rId1"/>
    <sheet name="Auto feature" sheetId="13" r:id="rId2"/>
    <sheet name="Data Validation" sheetId="12" r:id="rId3"/>
    <sheet name="Flash Fill" sheetId="11" r:id="rId4"/>
    <sheet name="Text-to-columns" sheetId="10" r:id="rId5"/>
    <sheet name="Deleting Blank Cells" sheetId="9" r:id="rId6"/>
    <sheet name="Filling Blank Cells" sheetId="31" r:id="rId7"/>
    <sheet name="Data Table" sheetId="3" r:id="rId8"/>
    <sheet name="Scenario Manager" sheetId="2" r:id="rId9"/>
    <sheet name="Data Grouping" sheetId="34" r:id="rId10"/>
    <sheet name="Goal Seek" sheetId="30" r:id="rId11"/>
    <sheet name="Hlookup" sheetId="1" r:id="rId12"/>
    <sheet name="Hlookup result" sheetId="27" r:id="rId13"/>
    <sheet name="Index_Match" sheetId="28" r:id="rId14"/>
    <sheet name="Index_Match Result" sheetId="29" r:id="rId15"/>
    <sheet name="Filter" sheetId="4" r:id="rId16"/>
    <sheet name="Pivot Slicer" sheetId="8" r:id="rId17"/>
    <sheet name="Clustered_Stacked charts" sheetId="25" r:id="rId18"/>
    <sheet name="Pie Chart" sheetId="7" r:id="rId19"/>
    <sheet name="Doughnut Chart" sheetId="18" r:id="rId20"/>
    <sheet name="Funnel Chart" sheetId="15" r:id="rId21"/>
    <sheet name="Waterfall chart" sheetId="16" r:id="rId22"/>
    <sheet name="Bump Chart" sheetId="17" r:id="rId23"/>
    <sheet name="Line Chart" sheetId="19" r:id="rId24"/>
    <sheet name="X Y Scatter Chart" sheetId="23" r:id="rId25"/>
    <sheet name="Area Chart" sheetId="24" r:id="rId26"/>
    <sheet name="Bar Chart" sheetId="21" r:id="rId27"/>
    <sheet name="Column Chart" sheetId="20" r:id="rId28"/>
    <sheet name="Surface Chart" sheetId="22" r:id="rId29"/>
    <sheet name="Chart - Data" sheetId="6" r:id="rId30"/>
    <sheet name="Combo Chart" sheetId="32" r:id="rId31"/>
    <sheet name="Pivot Chart" sheetId="33" r:id="rId32"/>
    <sheet name="Sheet8" sheetId="43" r:id="rId33"/>
    <sheet name="Sheet1" sheetId="35" r:id="rId34"/>
    <sheet name="Sheet2" sheetId="36" r:id="rId35"/>
    <sheet name="Sheet3" sheetId="37" r:id="rId36"/>
    <sheet name="Sheet4" sheetId="38" r:id="rId37"/>
    <sheet name="Sheet6" sheetId="40" r:id="rId38"/>
    <sheet name="Macro" sheetId="39" r:id="rId39"/>
    <sheet name="Nested IF" sheetId="41" r:id="rId40"/>
  </sheets>
  <externalReferences>
    <externalReference r:id="rId41"/>
    <externalReference r:id="rId42"/>
  </externalReferences>
  <definedNames>
    <definedName name="_xlnm._FilterDatabase" localSheetId="29" hidden="1">'Chart - Data'!$A$3:$D$15</definedName>
    <definedName name="_xlnm._FilterDatabase" localSheetId="15" hidden="1">Filter!$A$2:$E$26</definedName>
    <definedName name="_xlnm._FilterDatabase" localSheetId="16" hidden="1">'Pivot Slicer'!$A$1:$P$1009</definedName>
    <definedName name="_xlcn.WorksheetConnection_Finaldatabase.xlsxRegionName1" hidden="1">RegionName[]</definedName>
    <definedName name="_xlcn.WorksheetConnection_Finaldatabase.xlsxSaleName1" hidden="1">SaleName[]</definedName>
    <definedName name="_xlcn.WorksheetConnection_Finaldatabase.xlsxSalesCode1" hidden="1">SalesCode[]</definedName>
    <definedName name="_xlcn.WorksheetConnection_Finaldatabase.xlsxSalesTarget1" hidden="1">SalesTarget[]</definedName>
    <definedName name="ABC" localSheetId="29">[1]!Table1[Name]</definedName>
    <definedName name="ABC" localSheetId="19">[1]!Table1[Name]</definedName>
    <definedName name="ABC" localSheetId="18">[1]!Table1[Name]</definedName>
    <definedName name="ABC" localSheetId="0">[1]!Table1[Name]</definedName>
    <definedName name="ABC">[1]!Table1[Name]</definedName>
    <definedName name="Balance_Left" localSheetId="19">'Doughnut Chart'!$C$13</definedName>
    <definedName name="Balance_Left" localSheetId="18">'Pie Chart'!$B$13</definedName>
    <definedName name="Balance_Left">'Scenario Manager'!$B$13</definedName>
    <definedName name="Basic" localSheetId="25">#REF!</definedName>
    <definedName name="Basic" localSheetId="26">#REF!</definedName>
    <definedName name="Basic" localSheetId="27">#REF!</definedName>
    <definedName name="Basic" localSheetId="30">#REF!</definedName>
    <definedName name="Basic" localSheetId="19">#REF!</definedName>
    <definedName name="Basic" localSheetId="0">#REF!</definedName>
    <definedName name="Basic" localSheetId="24">#REF!</definedName>
    <definedName name="Basic">#REF!</definedName>
    <definedName name="Bonus" localSheetId="25">#REF!</definedName>
    <definedName name="Bonus" localSheetId="26">#REF!</definedName>
    <definedName name="Bonus" localSheetId="27">#REF!</definedName>
    <definedName name="Bonus" localSheetId="30">#REF!</definedName>
    <definedName name="Bonus" localSheetId="19">#REF!</definedName>
    <definedName name="Bonus" localSheetId="0">#REF!</definedName>
    <definedName name="Bonus" localSheetId="24">#REF!</definedName>
    <definedName name="Bonus">#REF!</definedName>
    <definedName name="Conveyance" localSheetId="25">#REF!</definedName>
    <definedName name="Conveyance" localSheetId="26">#REF!</definedName>
    <definedName name="Conveyance" localSheetId="27">#REF!</definedName>
    <definedName name="Conveyance" localSheetId="30">#REF!</definedName>
    <definedName name="Conveyance" localSheetId="19">#REF!</definedName>
    <definedName name="Conveyance" localSheetId="0">#REF!</definedName>
    <definedName name="Conveyance" localSheetId="24">#REF!</definedName>
    <definedName name="Conveyance">#REF!</definedName>
    <definedName name="_xlnm.Criteria" localSheetId="29">'Chart - Data'!$A$18:$D$19</definedName>
    <definedName name="_xlnm.Criteria" localSheetId="15">Filter!$A$31:$E$35</definedName>
    <definedName name="DA" localSheetId="25">#REF!</definedName>
    <definedName name="DA" localSheetId="26">#REF!</definedName>
    <definedName name="DA" localSheetId="27">#REF!</definedName>
    <definedName name="DA" localSheetId="30">#REF!</definedName>
    <definedName name="DA" localSheetId="19">#REF!</definedName>
    <definedName name="DA" localSheetId="0">#REF!</definedName>
    <definedName name="DA" localSheetId="24">#REF!</definedName>
    <definedName name="DA">#REF!</definedName>
    <definedName name="Electricity" localSheetId="19">'Doughnut Chart'!$C$8</definedName>
    <definedName name="Electricity" localSheetId="18">'Pie Chart'!$B$8</definedName>
    <definedName name="Electricity">'Scenario Manager'!$B$8</definedName>
    <definedName name="_xlnm.Extract" localSheetId="29">'Chart - Data'!$H$3:$K$3</definedName>
    <definedName name="_xlnm.Extract" localSheetId="15">Filter!#REF!</definedName>
    <definedName name="Food" localSheetId="19">'Doughnut Chart'!$C$5</definedName>
    <definedName name="Food" localSheetId="18">'Pie Chart'!$B$5</definedName>
    <definedName name="Food">'Scenario Manager'!$B$5</definedName>
    <definedName name="Gas" localSheetId="19">'Doughnut Chart'!$C$10</definedName>
    <definedName name="Gas" localSheetId="18">'Pie Chart'!$B$10</definedName>
    <definedName name="Gas">'Scenario Manager'!$B$10</definedName>
    <definedName name="HRA" localSheetId="25">#REF!</definedName>
    <definedName name="HRA" localSheetId="26">#REF!</definedName>
    <definedName name="HRA" localSheetId="27">#REF!</definedName>
    <definedName name="HRA" localSheetId="30">#REF!</definedName>
    <definedName name="HRA" localSheetId="19">#REF!</definedName>
    <definedName name="HRA" localSheetId="0">#REF!</definedName>
    <definedName name="HRA" localSheetId="24">#REF!</definedName>
    <definedName name="HRA">#REF!</definedName>
    <definedName name="LTA" localSheetId="25">#REF!</definedName>
    <definedName name="LTA" localSheetId="26">#REF!</definedName>
    <definedName name="LTA" localSheetId="27">#REF!</definedName>
    <definedName name="LTA" localSheetId="30">#REF!</definedName>
    <definedName name="LTA" localSheetId="19">#REF!</definedName>
    <definedName name="LTA" localSheetId="0">#REF!</definedName>
    <definedName name="LTA" localSheetId="24">#REF!</definedName>
    <definedName name="LTA">#REF!</definedName>
    <definedName name="Medical" localSheetId="25">#REF!</definedName>
    <definedName name="Medical" localSheetId="26">#REF!</definedName>
    <definedName name="Medical" localSheetId="27">#REF!</definedName>
    <definedName name="Medical" localSheetId="30">#REF!</definedName>
    <definedName name="Medical" localSheetId="19">#REF!</definedName>
    <definedName name="Medical" localSheetId="0">#REF!</definedName>
    <definedName name="Medical" localSheetId="24">#REF!</definedName>
    <definedName name="Medical">#REF!</definedName>
    <definedName name="Monthly_Income" localSheetId="29">'[1]Scenario Manager'!$B$2</definedName>
    <definedName name="Monthly_Income" localSheetId="30">'[2]Scenario Manager'!$B$2</definedName>
    <definedName name="Monthly_Income" localSheetId="7">'[1]Scenario Manager'!$B$2</definedName>
    <definedName name="Monthly_Income" localSheetId="19">'Doughnut Chart'!$C$2</definedName>
    <definedName name="Monthly_Income" localSheetId="15">'[1]Scenario Manager'!$B$2</definedName>
    <definedName name="Monthly_Income" localSheetId="18">'Pie Chart'!$B$2</definedName>
    <definedName name="Monthly_Income" localSheetId="16">'[1]Scenario Manager'!$B$2</definedName>
    <definedName name="Monthly_Income" localSheetId="0">'[1]Scenario Manager'!$B$2</definedName>
    <definedName name="Monthly_Income">'Scenario Manager'!$B$2</definedName>
    <definedName name="Movies" localSheetId="19">'Doughnut Chart'!$C$7</definedName>
    <definedName name="Movies" localSheetId="18">'Pie Chart'!$B$7</definedName>
    <definedName name="Movies">'Scenario Manager'!$B$7</definedName>
    <definedName name="Phone" localSheetId="19">'Doughnut Chart'!$C$9</definedName>
    <definedName name="Phone" localSheetId="18">'Pie Chart'!$B$9</definedName>
    <definedName name="Phone">'Scenario Manager'!$B$9</definedName>
    <definedName name="Rent" localSheetId="19">'Doughnut Chart'!$C$3</definedName>
    <definedName name="Rent" localSheetId="18">'Pie Chart'!$B$3</definedName>
    <definedName name="Rent">'Scenario Manager'!$B$3</definedName>
    <definedName name="Scenario_manager" localSheetId="19">'Doughnut Chart'!$A$2:$C$13</definedName>
    <definedName name="Scenario_manager" localSheetId="18">'Pie Chart'!$A$2:$B$13</definedName>
    <definedName name="Scenario_manager">'Scenario Manager'!$A$2:$B$13</definedName>
    <definedName name="Shopping" localSheetId="19">'Doughnut Chart'!$C$6</definedName>
    <definedName name="Shopping" localSheetId="18">'Pie Chart'!$B$6</definedName>
    <definedName name="Shopping">'Scenario Manager'!$B$6</definedName>
    <definedName name="Total_Expenses" localSheetId="29">'[1]Scenario Manager'!$B$12</definedName>
    <definedName name="Total_Expenses" localSheetId="30">'[2]Scenario Manager'!$B$12</definedName>
    <definedName name="Total_Expenses" localSheetId="7">'[1]Scenario Manager'!$B$12</definedName>
    <definedName name="Total_Expenses" localSheetId="19">'Doughnut Chart'!$C$12</definedName>
    <definedName name="Total_Expenses" localSheetId="15">'[1]Scenario Manager'!$B$12</definedName>
    <definedName name="Total_Expenses" localSheetId="18">'Pie Chart'!$B$12</definedName>
    <definedName name="Total_Expenses" localSheetId="16">'[1]Scenario Manager'!$B$12</definedName>
    <definedName name="Total_Expenses" localSheetId="0">'[1]Scenario Manager'!$B$12</definedName>
    <definedName name="Total_Expenses">'Scenario Manager'!$B$12</definedName>
    <definedName name="Travel" localSheetId="19">'Doughnut Chart'!$C$4</definedName>
    <definedName name="Travel" localSheetId="18">'Pie Chart'!$B$4</definedName>
    <definedName name="Travel">'Scenario Manager'!$B$4</definedName>
    <definedName name="Variable_Pay" localSheetId="25">#REF!</definedName>
    <definedName name="Variable_Pay" localSheetId="26">#REF!</definedName>
    <definedName name="Variable_Pay" localSheetId="27">#REF!</definedName>
    <definedName name="Variable_Pay" localSheetId="30">#REF!</definedName>
    <definedName name="Variable_Pay" localSheetId="19">#REF!</definedName>
    <definedName name="Variable_Pay" localSheetId="0">#REF!</definedName>
    <definedName name="Variable_Pay" localSheetId="24">#REF!</definedName>
    <definedName name="Variable_Pay">#REF!</definedName>
    <definedName name="Water" localSheetId="19">'Doughnut Chart'!$C$11</definedName>
    <definedName name="Water" localSheetId="18">'Pie Chart'!$B$11</definedName>
    <definedName name="Water">'Scenario Manager'!$B$11</definedName>
  </definedNames>
  <calcPr calcId="152511"/>
  <pivotCaches>
    <pivotCache cacheId="7" r:id="rId43"/>
    <pivotCache cacheId="8" r:id="rId4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ode-5649ca82-c99f-49fe-a5ad-548dca13ca47" name="SalesCode" connection="WorksheetConnection_Final database.xlsx!SalesCode"/>
          <x15:modelTable id="RegionName-e23cc114-e3a9-441d-b7a6-f7236b1f0737" name="RegionName" connection="WorksheetConnection_Final database.xlsx!RegionName"/>
          <x15:modelTable id="SaleName-de46b8c1-3e64-47f3-814a-789a906921bb" name="SaleName" connection="WorksheetConnection_Final database.xlsx!SaleName"/>
          <x15:modelTable id="SalesTarget-e0b2973f-cf59-4706-a00b-e31ee9500c40" name="SalesTarget" connection="WorksheetConnection_Final database.xlsx!SalesTarget"/>
        </x15:modelTables>
        <x15:modelRelationships>
          <x15:modelRelationship fromTable="SalesCode" fromColumn="Sales Person Code" toTable="SaleName" toColumn="Sales Person Code"/>
          <x15:modelRelationship fromTable="RegionName" fromColumn="Region Code" toTable="SalesCode" toColumn="Region Code"/>
          <x15:modelRelationship fromTable="SalesTarget" fromColumn="Sales Person name" toTable="SaleName" toColumn="Sales Person name"/>
        </x15:modelRelationships>
      </x15:dataModel>
    </ext>
  </extLst>
</workbook>
</file>

<file path=xl/calcChain.xml><?xml version="1.0" encoding="utf-8"?>
<calcChain xmlns="http://schemas.openxmlformats.org/spreadsheetml/2006/main">
  <c r="C24" i="34" l="1"/>
  <c r="F2" i="28" l="1"/>
  <c r="T7" i="34" l="1"/>
  <c r="S7" i="34"/>
  <c r="R7" i="34"/>
  <c r="Q7" i="34"/>
  <c r="O7" i="34"/>
  <c r="N7" i="34"/>
  <c r="M7" i="34"/>
  <c r="L7" i="34"/>
  <c r="P7" i="34" s="1"/>
  <c r="J7" i="34"/>
  <c r="I7" i="34"/>
  <c r="H7" i="34"/>
  <c r="G7" i="34"/>
  <c r="K7" i="34" s="1"/>
  <c r="E7" i="34"/>
  <c r="D7" i="34"/>
  <c r="C7" i="34"/>
  <c r="B7" i="34"/>
  <c r="F7" i="34" s="1"/>
  <c r="T12" i="34"/>
  <c r="S12" i="34"/>
  <c r="R12" i="34"/>
  <c r="Q12" i="34"/>
  <c r="O12" i="34"/>
  <c r="N12" i="34"/>
  <c r="M12" i="34"/>
  <c r="L12" i="34"/>
  <c r="J12" i="34"/>
  <c r="I12" i="34"/>
  <c r="H12" i="34"/>
  <c r="G12" i="34"/>
  <c r="E12" i="34"/>
  <c r="D12" i="34"/>
  <c r="C12" i="34"/>
  <c r="B12" i="34"/>
  <c r="F12" i="34" l="1"/>
  <c r="K12" i="34"/>
  <c r="P12" i="34"/>
  <c r="D18" i="41"/>
  <c r="D17" i="41"/>
  <c r="C14" i="41"/>
  <c r="C15" i="41"/>
  <c r="E10" i="41"/>
  <c r="E9" i="41"/>
  <c r="C7" i="41"/>
  <c r="C6" i="41"/>
  <c r="B2" i="41"/>
  <c r="B14" i="7" l="1"/>
  <c r="D14" i="18"/>
  <c r="U24" i="34" l="1"/>
  <c r="T22" i="34"/>
  <c r="S22" i="34"/>
  <c r="R22" i="34"/>
  <c r="Q22" i="34"/>
  <c r="O22" i="34"/>
  <c r="N22" i="34"/>
  <c r="M22" i="34"/>
  <c r="L22" i="34"/>
  <c r="J22" i="34"/>
  <c r="I22" i="34"/>
  <c r="H22" i="34"/>
  <c r="G22" i="34"/>
  <c r="E22" i="34"/>
  <c r="D22" i="34"/>
  <c r="C22" i="34"/>
  <c r="B22" i="34"/>
  <c r="P21" i="34"/>
  <c r="K21" i="34"/>
  <c r="F21" i="34"/>
  <c r="P20" i="34"/>
  <c r="K20" i="34"/>
  <c r="F20" i="34"/>
  <c r="P19" i="34"/>
  <c r="K19" i="34"/>
  <c r="F19" i="34"/>
  <c r="P18" i="34"/>
  <c r="K18" i="34"/>
  <c r="F18" i="34"/>
  <c r="T17" i="34"/>
  <c r="S17" i="34"/>
  <c r="R17" i="34"/>
  <c r="Q17" i="34"/>
  <c r="O17" i="34"/>
  <c r="N17" i="34"/>
  <c r="M17" i="34"/>
  <c r="L17" i="34"/>
  <c r="J17" i="34"/>
  <c r="I17" i="34"/>
  <c r="H17" i="34"/>
  <c r="G17" i="34"/>
  <c r="E17" i="34"/>
  <c r="D17" i="34"/>
  <c r="C17" i="34"/>
  <c r="B17" i="34"/>
  <c r="P16" i="34"/>
  <c r="K16" i="34"/>
  <c r="F16" i="34"/>
  <c r="P15" i="34"/>
  <c r="K15" i="34"/>
  <c r="F15" i="34"/>
  <c r="P14" i="34"/>
  <c r="K14" i="34"/>
  <c r="F14" i="34"/>
  <c r="P13" i="34"/>
  <c r="K13" i="34"/>
  <c r="F13" i="34"/>
  <c r="P11" i="34"/>
  <c r="K11" i="34"/>
  <c r="F11" i="34"/>
  <c r="P10" i="34"/>
  <c r="K10" i="34"/>
  <c r="F10" i="34"/>
  <c r="P9" i="34"/>
  <c r="K9" i="34"/>
  <c r="F9" i="34"/>
  <c r="P8" i="34"/>
  <c r="K8" i="34"/>
  <c r="F8" i="34"/>
  <c r="T24" i="34"/>
  <c r="S24" i="34"/>
  <c r="R24" i="34"/>
  <c r="Q24" i="34"/>
  <c r="O24" i="34"/>
  <c r="N24" i="34"/>
  <c r="M24" i="34"/>
  <c r="L24" i="34"/>
  <c r="J24" i="34"/>
  <c r="I24" i="34"/>
  <c r="H24" i="34"/>
  <c r="G24" i="34"/>
  <c r="E24" i="34"/>
  <c r="D24" i="34"/>
  <c r="B24" i="34"/>
  <c r="P6" i="34"/>
  <c r="K6" i="34"/>
  <c r="F6" i="34"/>
  <c r="P5" i="34"/>
  <c r="K5" i="34"/>
  <c r="F5" i="34"/>
  <c r="P4" i="34"/>
  <c r="K4" i="34"/>
  <c r="F4" i="34"/>
  <c r="U3" i="34"/>
  <c r="P3" i="34"/>
  <c r="K3" i="34"/>
  <c r="F3" i="34"/>
  <c r="W4" i="34" l="1"/>
  <c r="W15" i="34"/>
  <c r="F17" i="34"/>
  <c r="K17" i="34"/>
  <c r="P17" i="34"/>
  <c r="W21" i="34"/>
  <c r="W14" i="34"/>
  <c r="W13" i="34"/>
  <c r="W16" i="34"/>
  <c r="W11" i="34"/>
  <c r="W19" i="34"/>
  <c r="W18" i="34"/>
  <c r="W20" i="34"/>
  <c r="F22" i="34"/>
  <c r="K22" i="34"/>
  <c r="P22" i="34"/>
  <c r="W9" i="34"/>
  <c r="W8" i="34"/>
  <c r="W10" i="34"/>
  <c r="W3" i="34"/>
  <c r="W6" i="34"/>
  <c r="W5" i="34"/>
  <c r="B20" i="30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" i="29"/>
  <c r="K24" i="34" l="1"/>
  <c r="W17" i="34"/>
  <c r="P24" i="34"/>
  <c r="W22" i="34"/>
  <c r="W12" i="34"/>
  <c r="F24" i="34"/>
  <c r="W7" i="34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3" i="27"/>
  <c r="D29" i="4"/>
  <c r="D28" i="4"/>
  <c r="C14" i="18" l="1"/>
  <c r="B14" i="18" l="1"/>
  <c r="B11" i="17"/>
  <c r="C11" i="17"/>
  <c r="D11" i="17"/>
  <c r="E11" i="17"/>
  <c r="F11" i="17"/>
  <c r="G11" i="17"/>
  <c r="H11" i="17"/>
  <c r="I11" i="17"/>
  <c r="J11" i="17"/>
  <c r="K11" i="17"/>
  <c r="L11" i="17"/>
  <c r="M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B4" i="16"/>
  <c r="B5" i="16"/>
  <c r="B6" i="16"/>
  <c r="B7" i="16"/>
  <c r="B8" i="16" s="1"/>
  <c r="B9" i="16" s="1"/>
  <c r="B10" i="16" s="1"/>
  <c r="B11" i="16" s="1"/>
  <c r="B12" i="16" s="1"/>
  <c r="B13" i="16" s="1"/>
  <c r="B14" i="16" s="1"/>
  <c r="B3" i="16"/>
  <c r="D3" i="16"/>
  <c r="D4" i="16"/>
  <c r="D5" i="16"/>
  <c r="D6" i="16"/>
  <c r="D7" i="16"/>
  <c r="D8" i="16"/>
  <c r="D9" i="16"/>
  <c r="D10" i="16"/>
  <c r="D11" i="16"/>
  <c r="D12" i="16"/>
  <c r="D13" i="16"/>
  <c r="D14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2" i="16"/>
  <c r="B12" i="3" l="1"/>
  <c r="B9" i="3"/>
  <c r="B8" i="3"/>
  <c r="B13" i="2"/>
  <c r="B12" i="2"/>
</calcChain>
</file>

<file path=xl/comments1.xml><?xml version="1.0" encoding="utf-8"?>
<comments xmlns="http://schemas.openxmlformats.org/spreadsheetml/2006/main">
  <authors>
    <author>pbanerje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Papiya:</t>
        </r>
        <r>
          <rPr>
            <sz val="9"/>
            <color indexed="81"/>
            <rFont val="Tahoma"/>
            <family val="2"/>
          </rPr>
          <t xml:space="preserve">
This is a sample comment</t>
        </r>
      </text>
    </comment>
  </commentList>
</comments>
</file>

<file path=xl/comments2.xml><?xml version="1.0" encoding="utf-8"?>
<comments xmlns="http://schemas.openxmlformats.org/spreadsheetml/2006/main">
  <authors>
    <author>pbanerje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pbanerje:</t>
        </r>
        <r>
          <rPr>
            <sz val="9"/>
            <color indexed="81"/>
            <rFont val="Tahoma"/>
            <family val="2"/>
          </rPr>
          <t xml:space="preserve">
2 minus makes it a plus. Negative data in E coulmn will show as positive with this formula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nal database.xlsx!RegionName" type="102" refreshedVersion="5" minRefreshableVersion="5">
    <extLst>
      <ext xmlns:x15="http://schemas.microsoft.com/office/spreadsheetml/2010/11/main" uri="{DE250136-89BD-433C-8126-D09CA5730AF9}">
        <x15:connection id="RegionName-e23cc114-e3a9-441d-b7a6-f7236b1f0737">
          <x15:rangePr sourceName="_xlcn.WorksheetConnection_Finaldatabase.xlsxRegionName1"/>
        </x15:connection>
      </ext>
    </extLst>
  </connection>
  <connection id="3" name="WorksheetConnection_Final database.xlsx!SaleName" type="102" refreshedVersion="5" minRefreshableVersion="5">
    <extLst>
      <ext xmlns:x15="http://schemas.microsoft.com/office/spreadsheetml/2010/11/main" uri="{DE250136-89BD-433C-8126-D09CA5730AF9}">
        <x15:connection id="SaleName-de46b8c1-3e64-47f3-814a-789a906921bb">
          <x15:rangePr sourceName="_xlcn.WorksheetConnection_Finaldatabase.xlsxSaleName1"/>
        </x15:connection>
      </ext>
    </extLst>
  </connection>
  <connection id="4" name="WorksheetConnection_Final database.xlsx!SalesCode" type="102" refreshedVersion="5" minRefreshableVersion="5">
    <extLst>
      <ext xmlns:x15="http://schemas.microsoft.com/office/spreadsheetml/2010/11/main" uri="{DE250136-89BD-433C-8126-D09CA5730AF9}">
        <x15:connection id="SalesCode-5649ca82-c99f-49fe-a5ad-548dca13ca47" autoDelete="1">
          <x15:rangePr sourceName="_xlcn.WorksheetConnection_Finaldatabase.xlsxSalesCode1"/>
        </x15:connection>
      </ext>
    </extLst>
  </connection>
  <connection id="5" name="WorksheetConnection_Final database.xlsx!SalesTarget" type="102" refreshedVersion="5" minRefreshableVersion="5">
    <extLst>
      <ext xmlns:x15="http://schemas.microsoft.com/office/spreadsheetml/2010/11/main" uri="{DE250136-89BD-433C-8126-D09CA5730AF9}">
        <x15:connection id="SalesTarget-e0b2973f-cf59-4706-a00b-e31ee9500c40">
          <x15:rangePr sourceName="_xlcn.WorksheetConnection_Finaldatabase.xlsxSalesTarget1"/>
        </x15:connection>
      </ext>
    </extLst>
  </connection>
</connections>
</file>

<file path=xl/sharedStrings.xml><?xml version="1.0" encoding="utf-8"?>
<sst xmlns="http://schemas.openxmlformats.org/spreadsheetml/2006/main" count="22126" uniqueCount="2821">
  <si>
    <t>Monthly Income</t>
  </si>
  <si>
    <t>Rent</t>
  </si>
  <si>
    <t>Travel</t>
  </si>
  <si>
    <t>Food</t>
  </si>
  <si>
    <t>Shopping</t>
  </si>
  <si>
    <t>Movies</t>
  </si>
  <si>
    <t>Electricity</t>
  </si>
  <si>
    <t>Phone</t>
  </si>
  <si>
    <t>Gas</t>
  </si>
  <si>
    <t>Water</t>
  </si>
  <si>
    <t>Total Expenses</t>
  </si>
  <si>
    <t>Balance Left</t>
  </si>
  <si>
    <t>Sales in January</t>
  </si>
  <si>
    <t>Sales in February</t>
  </si>
  <si>
    <t>Sales in March</t>
  </si>
  <si>
    <t>Sales in April</t>
  </si>
  <si>
    <t>Sales in May</t>
  </si>
  <si>
    <t>Sales in June</t>
  </si>
  <si>
    <t>Sales in July</t>
  </si>
  <si>
    <t>Sales in August</t>
  </si>
  <si>
    <t>Sales in September</t>
  </si>
  <si>
    <t>Sales in October</t>
  </si>
  <si>
    <t>Sales in November</t>
  </si>
  <si>
    <t>Sales in December</t>
  </si>
  <si>
    <t>Quanity sold</t>
  </si>
  <si>
    <t>Perfume selling price</t>
  </si>
  <si>
    <t>Cost of making</t>
  </si>
  <si>
    <t>Cost of shipping</t>
  </si>
  <si>
    <t>Cost of advertisement</t>
  </si>
  <si>
    <t>Total investment</t>
  </si>
  <si>
    <t>Net Profit</t>
  </si>
  <si>
    <t>=(Quantity sold x selling price) - total investment</t>
  </si>
  <si>
    <t>Quantity of boxes sold</t>
  </si>
  <si>
    <t>Cost</t>
  </si>
  <si>
    <t>Greenville</t>
  </si>
  <si>
    <t>Savings</t>
  </si>
  <si>
    <t>Salary</t>
  </si>
  <si>
    <t>Area</t>
  </si>
  <si>
    <t>Name</t>
  </si>
  <si>
    <t>Alen</t>
  </si>
  <si>
    <t>Chester</t>
  </si>
  <si>
    <t>Catherine</t>
  </si>
  <si>
    <t>Franklin</t>
  </si>
  <si>
    <t>Silvia</t>
  </si>
  <si>
    <t>Georgetown</t>
  </si>
  <si>
    <t>Rose</t>
  </si>
  <si>
    <t>Marion</t>
  </si>
  <si>
    <t>Alex</t>
  </si>
  <si>
    <t>Clinton</t>
  </si>
  <si>
    <t>Rebecca</t>
  </si>
  <si>
    <t>Springfield</t>
  </si>
  <si>
    <t>Marry</t>
  </si>
  <si>
    <t>John</t>
  </si>
  <si>
    <t>Lara</t>
  </si>
  <si>
    <t>Robert</t>
  </si>
  <si>
    <t>Thomas</t>
  </si>
  <si>
    <t>Barbara</t>
  </si>
  <si>
    <t>Designation</t>
  </si>
  <si>
    <t>Project Manager</t>
  </si>
  <si>
    <t>Team Lead</t>
  </si>
  <si>
    <t>id</t>
  </si>
  <si>
    <t>name</t>
  </si>
  <si>
    <t>county</t>
  </si>
  <si>
    <t>state_code</t>
  </si>
  <si>
    <t>state</t>
  </si>
  <si>
    <t>zip_codes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</si>
  <si>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</si>
  <si>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</si>
  <si>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</si>
  <si>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</si>
  <si>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</si>
  <si>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</si>
  <si>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</si>
  <si>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</si>
  <si>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</si>
  <si>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</si>
  <si>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Ackley</t>
  </si>
  <si>
    <t>Hardin County</t>
  </si>
  <si>
    <t>IA</t>
  </si>
  <si>
    <t>Iowa</t>
  </si>
  <si>
    <t>50601</t>
  </si>
  <si>
    <t>City</t>
  </si>
  <si>
    <t>641</t>
  </si>
  <si>
    <t>America/Chicago</t>
  </si>
  <si>
    <t>Ackworth</t>
  </si>
  <si>
    <t>Warren County</t>
  </si>
  <si>
    <t>50001</t>
  </si>
  <si>
    <t>515</t>
  </si>
  <si>
    <t>Adair</t>
  </si>
  <si>
    <t>Adair County</t>
  </si>
  <si>
    <t>50002</t>
  </si>
  <si>
    <t>Adel</t>
  </si>
  <si>
    <t>Dallas County</t>
  </si>
  <si>
    <t>50003</t>
  </si>
  <si>
    <t>Afton</t>
  </si>
  <si>
    <t>Union County</t>
  </si>
  <si>
    <t>50830</t>
  </si>
  <si>
    <t>Agency</t>
  </si>
  <si>
    <t>Wapello County</t>
  </si>
  <si>
    <t>52530</t>
  </si>
  <si>
    <t>Ainsworth</t>
  </si>
  <si>
    <t>Washington County</t>
  </si>
  <si>
    <t>52201</t>
  </si>
  <si>
    <t>319</t>
  </si>
  <si>
    <t>Akron</t>
  </si>
  <si>
    <t>Plymouth County</t>
  </si>
  <si>
    <t>51001</t>
  </si>
  <si>
    <t>712</t>
  </si>
  <si>
    <t>Albert City</t>
  </si>
  <si>
    <t>Buena Vista County</t>
  </si>
  <si>
    <t>50510</t>
  </si>
  <si>
    <t>Albia</t>
  </si>
  <si>
    <t>Monroe County</t>
  </si>
  <si>
    <t>52531</t>
  </si>
  <si>
    <t>Albion</t>
  </si>
  <si>
    <t>Marshall County</t>
  </si>
  <si>
    <t>50005</t>
  </si>
  <si>
    <t>Alburnett</t>
  </si>
  <si>
    <t>Linn County</t>
  </si>
  <si>
    <t>52202</t>
  </si>
  <si>
    <t>Alden</t>
  </si>
  <si>
    <t>50006</t>
  </si>
  <si>
    <t>Alexander</t>
  </si>
  <si>
    <t>Franklin County</t>
  </si>
  <si>
    <t>50420</t>
  </si>
  <si>
    <t>Algona</t>
  </si>
  <si>
    <t>Kossuth County</t>
  </si>
  <si>
    <t>50511</t>
  </si>
  <si>
    <t>Alleman</t>
  </si>
  <si>
    <t>Polk County</t>
  </si>
  <si>
    <t>50007</t>
  </si>
  <si>
    <t>Allerton</t>
  </si>
  <si>
    <t>Wayne County</t>
  </si>
  <si>
    <t>50008</t>
  </si>
  <si>
    <t>Allison</t>
  </si>
  <si>
    <t>Butler County</t>
  </si>
  <si>
    <t>50602</t>
  </si>
  <si>
    <t>Alta</t>
  </si>
  <si>
    <t>51002</t>
  </si>
  <si>
    <t>Alta Vista</t>
  </si>
  <si>
    <t>Chickasaw County</t>
  </si>
  <si>
    <t>50603</t>
  </si>
  <si>
    <t>Alton</t>
  </si>
  <si>
    <t>Sioux County</t>
  </si>
  <si>
    <t>51003</t>
  </si>
  <si>
    <t>Altoona</t>
  </si>
  <si>
    <t>50009</t>
  </si>
  <si>
    <t>Alvord</t>
  </si>
  <si>
    <t>Lyon County</t>
  </si>
  <si>
    <t>51230</t>
  </si>
  <si>
    <t>Amana</t>
  </si>
  <si>
    <t>Iowa County</t>
  </si>
  <si>
    <t>52203, 52204</t>
  </si>
  <si>
    <t>CDP</t>
  </si>
  <si>
    <t>Ames</t>
  </si>
  <si>
    <t>Story County</t>
  </si>
  <si>
    <t>50010, 50011, 50012, 50013, 50014</t>
  </si>
  <si>
    <t>Anamosa</t>
  </si>
  <si>
    <t>Jones County</t>
  </si>
  <si>
    <t>52205</t>
  </si>
  <si>
    <t>Anderson</t>
  </si>
  <si>
    <t>Fremont County</t>
  </si>
  <si>
    <t>51652</t>
  </si>
  <si>
    <t>Andover</t>
  </si>
  <si>
    <t>Clinton County</t>
  </si>
  <si>
    <t>52701</t>
  </si>
  <si>
    <t>563</t>
  </si>
  <si>
    <t>Andrew</t>
  </si>
  <si>
    <t>Jackson County</t>
  </si>
  <si>
    <t>52030</t>
  </si>
  <si>
    <t>Anita</t>
  </si>
  <si>
    <t>Cass County</t>
  </si>
  <si>
    <t>50020</t>
  </si>
  <si>
    <t>Ankeny</t>
  </si>
  <si>
    <t>50021, 50023</t>
  </si>
  <si>
    <t>Anthon</t>
  </si>
  <si>
    <t>Woodbury County</t>
  </si>
  <si>
    <t>51004</t>
  </si>
  <si>
    <t>Aplington</t>
  </si>
  <si>
    <t>50604</t>
  </si>
  <si>
    <t>Arcadia</t>
  </si>
  <si>
    <t>Carroll County</t>
  </si>
  <si>
    <t>51430</t>
  </si>
  <si>
    <t>Archer</t>
  </si>
  <si>
    <t>O'Brien County</t>
  </si>
  <si>
    <t>51231</t>
  </si>
  <si>
    <t>Aredale</t>
  </si>
  <si>
    <t>50605</t>
  </si>
  <si>
    <t>Arion</t>
  </si>
  <si>
    <t>Crawford County</t>
  </si>
  <si>
    <t>51520</t>
  </si>
  <si>
    <t>Arispe</t>
  </si>
  <si>
    <t>Arlington</t>
  </si>
  <si>
    <t>Fayette County</t>
  </si>
  <si>
    <t>50606</t>
  </si>
  <si>
    <t>Armstrong</t>
  </si>
  <si>
    <t>Emmet County</t>
  </si>
  <si>
    <t>50514</t>
  </si>
  <si>
    <t>Arnolds Park</t>
  </si>
  <si>
    <t>Dickinson County</t>
  </si>
  <si>
    <t>51331</t>
  </si>
  <si>
    <t>Arthur</t>
  </si>
  <si>
    <t>Ida County</t>
  </si>
  <si>
    <t>51431</t>
  </si>
  <si>
    <t>Asbury</t>
  </si>
  <si>
    <t>Dubuque County</t>
  </si>
  <si>
    <t>52002</t>
  </si>
  <si>
    <t>Ashton</t>
  </si>
  <si>
    <t>Osceola County</t>
  </si>
  <si>
    <t>51232</t>
  </si>
  <si>
    <t>Aspinwall</t>
  </si>
  <si>
    <t>51455</t>
  </si>
  <si>
    <t>Atalissa</t>
  </si>
  <si>
    <t>Muscatine County</t>
  </si>
  <si>
    <t>52720</t>
  </si>
  <si>
    <t>Athelstan</t>
  </si>
  <si>
    <t>Taylor County</t>
  </si>
  <si>
    <t>50836</t>
  </si>
  <si>
    <t>Atkins</t>
  </si>
  <si>
    <t>Benton County</t>
  </si>
  <si>
    <t>52206</t>
  </si>
  <si>
    <t>Atlantic</t>
  </si>
  <si>
    <t>50022</t>
  </si>
  <si>
    <t>Auburn</t>
  </si>
  <si>
    <t>Sac County</t>
  </si>
  <si>
    <t>51433</t>
  </si>
  <si>
    <t>Audubon</t>
  </si>
  <si>
    <t>Audubon County</t>
  </si>
  <si>
    <t>50025</t>
  </si>
  <si>
    <t>Aurelia</t>
  </si>
  <si>
    <t>Cherokee County</t>
  </si>
  <si>
    <t>51005</t>
  </si>
  <si>
    <t>Aurora</t>
  </si>
  <si>
    <t>Buchanan County</t>
  </si>
  <si>
    <t>50607</t>
  </si>
  <si>
    <t>Avoca</t>
  </si>
  <si>
    <t>Pottawattamie County</t>
  </si>
  <si>
    <t>51521</t>
  </si>
  <si>
    <t>Ayrshire</t>
  </si>
  <si>
    <t>Palo Alto County</t>
  </si>
  <si>
    <t>50515</t>
  </si>
  <si>
    <t>Badger</t>
  </si>
  <si>
    <t>Webster County</t>
  </si>
  <si>
    <t>50516</t>
  </si>
  <si>
    <t>Bagley</t>
  </si>
  <si>
    <t>Guthrie County</t>
  </si>
  <si>
    <t>50026</t>
  </si>
  <si>
    <t>Baldwin</t>
  </si>
  <si>
    <t>52207</t>
  </si>
  <si>
    <t>Balltown</t>
  </si>
  <si>
    <t>52073</t>
  </si>
  <si>
    <t>Bancroft</t>
  </si>
  <si>
    <t>50517</t>
  </si>
  <si>
    <t>Bankston</t>
  </si>
  <si>
    <t>52045</t>
  </si>
  <si>
    <t>Barnes City</t>
  </si>
  <si>
    <t>Poweshiek County</t>
  </si>
  <si>
    <t>50027</t>
  </si>
  <si>
    <t>Barnum</t>
  </si>
  <si>
    <t>50518</t>
  </si>
  <si>
    <t>Bartlett</t>
  </si>
  <si>
    <t>51654</t>
  </si>
  <si>
    <t>Bassett</t>
  </si>
  <si>
    <t>50645</t>
  </si>
  <si>
    <t>Batavia</t>
  </si>
  <si>
    <t>Jefferson County</t>
  </si>
  <si>
    <t>52533</t>
  </si>
  <si>
    <t>Battle Creek</t>
  </si>
  <si>
    <t>51006</t>
  </si>
  <si>
    <t>Baxter</t>
  </si>
  <si>
    <t>Jasper County</t>
  </si>
  <si>
    <t>50028</t>
  </si>
  <si>
    <t>Bayard</t>
  </si>
  <si>
    <t>50029</t>
  </si>
  <si>
    <t>Beacon</t>
  </si>
  <si>
    <t>Mahaska County</t>
  </si>
  <si>
    <t>52534</t>
  </si>
  <si>
    <t>Beaconsfield</t>
  </si>
  <si>
    <t>Ringgold County</t>
  </si>
  <si>
    <t>50074</t>
  </si>
  <si>
    <t>Beaman</t>
  </si>
  <si>
    <t>Grundy County</t>
  </si>
  <si>
    <t>50609</t>
  </si>
  <si>
    <t>Beaver</t>
  </si>
  <si>
    <t>Boone County</t>
  </si>
  <si>
    <t>50212</t>
  </si>
  <si>
    <t>Beaverdale</t>
  </si>
  <si>
    <t>Des Moines County</t>
  </si>
  <si>
    <t>52655</t>
  </si>
  <si>
    <t>Bedford</t>
  </si>
  <si>
    <t>50833</t>
  </si>
  <si>
    <t>Belle Plaine</t>
  </si>
  <si>
    <t>52208</t>
  </si>
  <si>
    <t>Bellevue</t>
  </si>
  <si>
    <t>52031</t>
  </si>
  <si>
    <t>Belmond</t>
  </si>
  <si>
    <t>Wright County</t>
  </si>
  <si>
    <t>50421</t>
  </si>
  <si>
    <t>Bennett</t>
  </si>
  <si>
    <t>Cedar County</t>
  </si>
  <si>
    <t>52721</t>
  </si>
  <si>
    <t>Bentley</t>
  </si>
  <si>
    <t>51559</t>
  </si>
  <si>
    <t>Benton</t>
  </si>
  <si>
    <t>50835</t>
  </si>
  <si>
    <t>Berkley</t>
  </si>
  <si>
    <t>50220</t>
  </si>
  <si>
    <t>Bernard</t>
  </si>
  <si>
    <t>52032</t>
  </si>
  <si>
    <t>Bertram</t>
  </si>
  <si>
    <t>52403</t>
  </si>
  <si>
    <t>Bettendorf</t>
  </si>
  <si>
    <t>Scott County</t>
  </si>
  <si>
    <t>52722</t>
  </si>
  <si>
    <t>Bevington</t>
  </si>
  <si>
    <t>Madison County</t>
  </si>
  <si>
    <t>50240</t>
  </si>
  <si>
    <t>Birmingham</t>
  </si>
  <si>
    <t>Van Buren County</t>
  </si>
  <si>
    <t>52535</t>
  </si>
  <si>
    <t>Blairsburg</t>
  </si>
  <si>
    <t>Hamilton County</t>
  </si>
  <si>
    <t>50034</t>
  </si>
  <si>
    <t>Blairstown</t>
  </si>
  <si>
    <t>52209</t>
  </si>
  <si>
    <t>Blakesburg</t>
  </si>
  <si>
    <t>52536</t>
  </si>
  <si>
    <t>Blanchard</t>
  </si>
  <si>
    <t>Page County</t>
  </si>
  <si>
    <t>51630</t>
  </si>
  <si>
    <t>Blencoe</t>
  </si>
  <si>
    <t>Monona County</t>
  </si>
  <si>
    <t>51523</t>
  </si>
  <si>
    <t>Blockton</t>
  </si>
  <si>
    <t>Bloomfield</t>
  </si>
  <si>
    <t>Davis County</t>
  </si>
  <si>
    <t>52537</t>
  </si>
  <si>
    <t>Blue Grass</t>
  </si>
  <si>
    <t>52726</t>
  </si>
  <si>
    <t>Bode</t>
  </si>
  <si>
    <t>Humboldt County</t>
  </si>
  <si>
    <t>50519</t>
  </si>
  <si>
    <t>Bolan</t>
  </si>
  <si>
    <t>Worth County</t>
  </si>
  <si>
    <t>50448</t>
  </si>
  <si>
    <t>Bonaparte</t>
  </si>
  <si>
    <t>52620</t>
  </si>
  <si>
    <t>Bondurant</t>
  </si>
  <si>
    <t>50035</t>
  </si>
  <si>
    <t>Boone</t>
  </si>
  <si>
    <t>50036, 50037, 50099</t>
  </si>
  <si>
    <t>Bouton</t>
  </si>
  <si>
    <t>50039</t>
  </si>
  <si>
    <t>Boxholm</t>
  </si>
  <si>
    <t>50223</t>
  </si>
  <si>
    <t>Boyden</t>
  </si>
  <si>
    <t>51234</t>
  </si>
  <si>
    <t>Braddyville</t>
  </si>
  <si>
    <t>51631</t>
  </si>
  <si>
    <t>Bradford</t>
  </si>
  <si>
    <t>50041</t>
  </si>
  <si>
    <t>Bradgate</t>
  </si>
  <si>
    <t>50520</t>
  </si>
  <si>
    <t>Brandon</t>
  </si>
  <si>
    <t>52210</t>
  </si>
  <si>
    <t>Brayton</t>
  </si>
  <si>
    <t>50042</t>
  </si>
  <si>
    <t>Breda</t>
  </si>
  <si>
    <t>51436</t>
  </si>
  <si>
    <t>Bridgewater</t>
  </si>
  <si>
    <t>50837</t>
  </si>
  <si>
    <t>Brighton</t>
  </si>
  <si>
    <t>52540</t>
  </si>
  <si>
    <t>Bristow</t>
  </si>
  <si>
    <t>50611</t>
  </si>
  <si>
    <t>Britt</t>
  </si>
  <si>
    <t>Hancock County</t>
  </si>
  <si>
    <t>50423</t>
  </si>
  <si>
    <t>Bronson</t>
  </si>
  <si>
    <t>51007</t>
  </si>
  <si>
    <t>Brooklyn</t>
  </si>
  <si>
    <t>52211</t>
  </si>
  <si>
    <t>Brunsville</t>
  </si>
  <si>
    <t>51008</t>
  </si>
  <si>
    <t>Buckeye</t>
  </si>
  <si>
    <t>Buck Grove</t>
  </si>
  <si>
    <t>51528</t>
  </si>
  <si>
    <t>Buffalo</t>
  </si>
  <si>
    <t>52728</t>
  </si>
  <si>
    <t>Buffalo Center</t>
  </si>
  <si>
    <t>Winnebago County</t>
  </si>
  <si>
    <t>50424</t>
  </si>
  <si>
    <t>Burchinal</t>
  </si>
  <si>
    <t>Cerro Gordo County</t>
  </si>
  <si>
    <t>50469</t>
  </si>
  <si>
    <t>Burlington</t>
  </si>
  <si>
    <t>52601</t>
  </si>
  <si>
    <t>Burr Oak</t>
  </si>
  <si>
    <t>Winneshiek County</t>
  </si>
  <si>
    <t>52101</t>
  </si>
  <si>
    <t>Burt</t>
  </si>
  <si>
    <t>50522</t>
  </si>
  <si>
    <t>Bussey</t>
  </si>
  <si>
    <t>Marion County</t>
  </si>
  <si>
    <t>50044</t>
  </si>
  <si>
    <t>Calamus</t>
  </si>
  <si>
    <t>52729</t>
  </si>
  <si>
    <t>California Junction</t>
  </si>
  <si>
    <t>Harrison County</t>
  </si>
  <si>
    <t>51555</t>
  </si>
  <si>
    <t>Callender</t>
  </si>
  <si>
    <t>50523</t>
  </si>
  <si>
    <t>Calmar</t>
  </si>
  <si>
    <t>52132</t>
  </si>
  <si>
    <t>Calumet</t>
  </si>
  <si>
    <t>51009</t>
  </si>
  <si>
    <t>Camanche</t>
  </si>
  <si>
    <t>52730</t>
  </si>
  <si>
    <t>Cambridge</t>
  </si>
  <si>
    <t>50046</t>
  </si>
  <si>
    <t>Cantril</t>
  </si>
  <si>
    <t>52542</t>
  </si>
  <si>
    <t>Carbon</t>
  </si>
  <si>
    <t>Adams County</t>
  </si>
  <si>
    <t>50839</t>
  </si>
  <si>
    <t>Carlisle</t>
  </si>
  <si>
    <t>50047</t>
  </si>
  <si>
    <t>Carpenter</t>
  </si>
  <si>
    <t>Mitchell County</t>
  </si>
  <si>
    <t>50426</t>
  </si>
  <si>
    <t>Carroll</t>
  </si>
  <si>
    <t>51401</t>
  </si>
  <si>
    <t>Carson</t>
  </si>
  <si>
    <t>51525</t>
  </si>
  <si>
    <t>Carter Lake</t>
  </si>
  <si>
    <t>51510</t>
  </si>
  <si>
    <t>Cascade</t>
  </si>
  <si>
    <t>52033</t>
  </si>
  <si>
    <t>Casey</t>
  </si>
  <si>
    <t>50048</t>
  </si>
  <si>
    <t>Castalia</t>
  </si>
  <si>
    <t>52133</t>
  </si>
  <si>
    <t>Castana</t>
  </si>
  <si>
    <t>51010</t>
  </si>
  <si>
    <t>Cedar Falls</t>
  </si>
  <si>
    <t>Black Hawk County</t>
  </si>
  <si>
    <t>50613, 50614</t>
  </si>
  <si>
    <t>Cedar Rapids</t>
  </si>
  <si>
    <t>52401, 52402, 52403, 52404, 52405, 52406, 52407, 52408, 52409, 52410, 52411, 52497, 52498, 52499</t>
  </si>
  <si>
    <t>Center Junction</t>
  </si>
  <si>
    <t>52212</t>
  </si>
  <si>
    <t>Center Point</t>
  </si>
  <si>
    <t>52213</t>
  </si>
  <si>
    <t>Centerville</t>
  </si>
  <si>
    <t>Appanoose County</t>
  </si>
  <si>
    <t>52544</t>
  </si>
  <si>
    <t>Central City</t>
  </si>
  <si>
    <t>52214</t>
  </si>
  <si>
    <t>Centralia</t>
  </si>
  <si>
    <t>52068</t>
  </si>
  <si>
    <t>Chapin</t>
  </si>
  <si>
    <t>50475</t>
  </si>
  <si>
    <t>Chariton</t>
  </si>
  <si>
    <t>Lucas County</t>
  </si>
  <si>
    <t>50049</t>
  </si>
  <si>
    <t>Charles City</t>
  </si>
  <si>
    <t>Floyd County</t>
  </si>
  <si>
    <t>50616</t>
  </si>
  <si>
    <t>Charlotte</t>
  </si>
  <si>
    <t>52731</t>
  </si>
  <si>
    <t>Charter Oak</t>
  </si>
  <si>
    <t>51439</t>
  </si>
  <si>
    <t>Chatsworth</t>
  </si>
  <si>
    <t>51011</t>
  </si>
  <si>
    <t>Chelsea</t>
  </si>
  <si>
    <t>Tama County</t>
  </si>
  <si>
    <t>52215</t>
  </si>
  <si>
    <t>Cherokee</t>
  </si>
  <si>
    <t>51012</t>
  </si>
  <si>
    <t>Howard County</t>
  </si>
  <si>
    <t>52134</t>
  </si>
  <si>
    <t>Chillicothe</t>
  </si>
  <si>
    <t>52548</t>
  </si>
  <si>
    <t>Churdan</t>
  </si>
  <si>
    <t>Greene County</t>
  </si>
  <si>
    <t>50050</t>
  </si>
  <si>
    <t>Cincinnati</t>
  </si>
  <si>
    <t>52549</t>
  </si>
  <si>
    <t>Clare</t>
  </si>
  <si>
    <t>50524</t>
  </si>
  <si>
    <t>Clarence</t>
  </si>
  <si>
    <t>52216</t>
  </si>
  <si>
    <t>Clarinda</t>
  </si>
  <si>
    <t>51632</t>
  </si>
  <si>
    <t>Clarion</t>
  </si>
  <si>
    <t>50525, 50526</t>
  </si>
  <si>
    <t>Clarksville</t>
  </si>
  <si>
    <t>50619</t>
  </si>
  <si>
    <t>Clayton</t>
  </si>
  <si>
    <t>Clayton County</t>
  </si>
  <si>
    <t>52049</t>
  </si>
  <si>
    <t>Clearfield</t>
  </si>
  <si>
    <t>50840</t>
  </si>
  <si>
    <t>Clear Lake</t>
  </si>
  <si>
    <t>50428</t>
  </si>
  <si>
    <t>Cleghorn</t>
  </si>
  <si>
    <t>51014</t>
  </si>
  <si>
    <t>Clemons</t>
  </si>
  <si>
    <t>50051</t>
  </si>
  <si>
    <t>Clermont</t>
  </si>
  <si>
    <t>52135</t>
  </si>
  <si>
    <t>Climbing Hill</t>
  </si>
  <si>
    <t>51026</t>
  </si>
  <si>
    <t>52732, 52733, 52734, 52736</t>
  </si>
  <si>
    <t>Clio</t>
  </si>
  <si>
    <t>50052</t>
  </si>
  <si>
    <t>Clive</t>
  </si>
  <si>
    <t>50325</t>
  </si>
  <si>
    <t>Clutier</t>
  </si>
  <si>
    <t>52217</t>
  </si>
  <si>
    <t>Coalville</t>
  </si>
  <si>
    <t>50501</t>
  </si>
  <si>
    <t>Coburg</t>
  </si>
  <si>
    <t>Montgomery County</t>
  </si>
  <si>
    <t>51566</t>
  </si>
  <si>
    <t>Coggon</t>
  </si>
  <si>
    <t>52218</t>
  </si>
  <si>
    <t>Coin</t>
  </si>
  <si>
    <t>51636</t>
  </si>
  <si>
    <t>Colesburg</t>
  </si>
  <si>
    <t>Delaware County</t>
  </si>
  <si>
    <t>52035</t>
  </si>
  <si>
    <t>Colfax</t>
  </si>
  <si>
    <t>50054</t>
  </si>
  <si>
    <t>College Springs</t>
  </si>
  <si>
    <t>51637</t>
  </si>
  <si>
    <t>Collins</t>
  </si>
  <si>
    <t>50055</t>
  </si>
  <si>
    <t>Colo</t>
  </si>
  <si>
    <t>50056</t>
  </si>
  <si>
    <t>Columbus City</t>
  </si>
  <si>
    <t>Louisa County</t>
  </si>
  <si>
    <t>52737</t>
  </si>
  <si>
    <t>Columbus Junction</t>
  </si>
  <si>
    <t>52738</t>
  </si>
  <si>
    <t>Colwell</t>
  </si>
  <si>
    <t>Conesville</t>
  </si>
  <si>
    <t>52739</t>
  </si>
  <si>
    <t>Conrad</t>
  </si>
  <si>
    <t>50621</t>
  </si>
  <si>
    <t>Conroy</t>
  </si>
  <si>
    <t>52220</t>
  </si>
  <si>
    <t>Conway</t>
  </si>
  <si>
    <t>Coon Rapids</t>
  </si>
  <si>
    <t>50058</t>
  </si>
  <si>
    <t>Coppock</t>
  </si>
  <si>
    <t>52654</t>
  </si>
  <si>
    <t>Coralville</t>
  </si>
  <si>
    <t>Johnson County</t>
  </si>
  <si>
    <t>52241</t>
  </si>
  <si>
    <t>Corley</t>
  </si>
  <si>
    <t>Shelby County</t>
  </si>
  <si>
    <t>51537</t>
  </si>
  <si>
    <t>Corning</t>
  </si>
  <si>
    <t>50841</t>
  </si>
  <si>
    <t>Correctionville</t>
  </si>
  <si>
    <t>51016</t>
  </si>
  <si>
    <t>Corwith</t>
  </si>
  <si>
    <t>50430</t>
  </si>
  <si>
    <t>Corydon</t>
  </si>
  <si>
    <t>50060</t>
  </si>
  <si>
    <t>Cotter</t>
  </si>
  <si>
    <t>Coulter</t>
  </si>
  <si>
    <t>50431</t>
  </si>
  <si>
    <t>Council Bluffs</t>
  </si>
  <si>
    <t>51501, 51502, 51503</t>
  </si>
  <si>
    <t>Craig</t>
  </si>
  <si>
    <t>51031</t>
  </si>
  <si>
    <t>Crawfordsville</t>
  </si>
  <si>
    <t>52621</t>
  </si>
  <si>
    <t>Crescent</t>
  </si>
  <si>
    <t>51526</t>
  </si>
  <si>
    <t>Cresco</t>
  </si>
  <si>
    <t>52136</t>
  </si>
  <si>
    <t>Creston</t>
  </si>
  <si>
    <t>50801</t>
  </si>
  <si>
    <t>Cromwell</t>
  </si>
  <si>
    <t>50842</t>
  </si>
  <si>
    <t>Crystal Lake</t>
  </si>
  <si>
    <t>50432</t>
  </si>
  <si>
    <t>Cumberland</t>
  </si>
  <si>
    <t>50843</t>
  </si>
  <si>
    <t>Cumming</t>
  </si>
  <si>
    <t>50061</t>
  </si>
  <si>
    <t>Curlew</t>
  </si>
  <si>
    <t>50527</t>
  </si>
  <si>
    <t>Cushing</t>
  </si>
  <si>
    <t>51018</t>
  </si>
  <si>
    <t>Cylinder</t>
  </si>
  <si>
    <t>50528</t>
  </si>
  <si>
    <t>Dakota City</t>
  </si>
  <si>
    <t>50529</t>
  </si>
  <si>
    <t>Dallas Center</t>
  </si>
  <si>
    <t>50063</t>
  </si>
  <si>
    <t>Dana</t>
  </si>
  <si>
    <t>50064</t>
  </si>
  <si>
    <t>Danbury</t>
  </si>
  <si>
    <t>51019</t>
  </si>
  <si>
    <t>Danville</t>
  </si>
  <si>
    <t>52623</t>
  </si>
  <si>
    <t>Davenport</t>
  </si>
  <si>
    <t>52801, 52802, 52803, 52804, 52805, 52806, 52807, 52808, 52809</t>
  </si>
  <si>
    <t>Davis City</t>
  </si>
  <si>
    <t>Decatur County</t>
  </si>
  <si>
    <t>50065</t>
  </si>
  <si>
    <t>Dawson</t>
  </si>
  <si>
    <t>50066</t>
  </si>
  <si>
    <t>Dayton</t>
  </si>
  <si>
    <t>50530</t>
  </si>
  <si>
    <t>Decatur City</t>
  </si>
  <si>
    <t>50067</t>
  </si>
  <si>
    <t>Decorah</t>
  </si>
  <si>
    <t>Dedham</t>
  </si>
  <si>
    <t>51440</t>
  </si>
  <si>
    <t>Deep River</t>
  </si>
  <si>
    <t>52222</t>
  </si>
  <si>
    <t>Defiance</t>
  </si>
  <si>
    <t>51527</t>
  </si>
  <si>
    <t>Delaware</t>
  </si>
  <si>
    <t>52057</t>
  </si>
  <si>
    <t>Delhi</t>
  </si>
  <si>
    <t>52223</t>
  </si>
  <si>
    <t>Delmar</t>
  </si>
  <si>
    <t>52037</t>
  </si>
  <si>
    <t>Deloit</t>
  </si>
  <si>
    <t>51441</t>
  </si>
  <si>
    <t>Delphos</t>
  </si>
  <si>
    <t>50860</t>
  </si>
  <si>
    <t>Delta</t>
  </si>
  <si>
    <t>Keokuk County</t>
  </si>
  <si>
    <t>52550</t>
  </si>
  <si>
    <t>Denison</t>
  </si>
  <si>
    <t>51442</t>
  </si>
  <si>
    <t>Denmark</t>
  </si>
  <si>
    <t>Lee County</t>
  </si>
  <si>
    <t>52624</t>
  </si>
  <si>
    <t>Denver</t>
  </si>
  <si>
    <t>Bremer County</t>
  </si>
  <si>
    <t>50622</t>
  </si>
  <si>
    <t>Derby</t>
  </si>
  <si>
    <t>50068</t>
  </si>
  <si>
    <t>Des Moines</t>
  </si>
  <si>
    <t>50301, 50302, 50303, 50304, 50305, 50306, 50307, 50308, 50309, 50310, 50311, 50312, 50313, 50314, 50315, 50316, 50317, 50318, 50319, 50320, 50321, 50328, 50329, 50330, 50331, 50332, 50333, 50334, 50335, 50336, 50339, 50340, 50347, 50359, 50360, 50361, 50362, 50363, 50364, 50367, 50368, 50369, 50380, 50381, 50391, 50392, 50393, 50394, 50395, 50396, 50397, 50936, 50940, 50947, 50950, 50980, 50981, 50982, 50983</t>
  </si>
  <si>
    <t>De Soto</t>
  </si>
  <si>
    <t>50069</t>
  </si>
  <si>
    <t>De Witt</t>
  </si>
  <si>
    <t>52742</t>
  </si>
  <si>
    <t>Dexter</t>
  </si>
  <si>
    <t>50070</t>
  </si>
  <si>
    <t>Diagonal</t>
  </si>
  <si>
    <t>50845</t>
  </si>
  <si>
    <t>Diamondhead Lake</t>
  </si>
  <si>
    <t>Dickens</t>
  </si>
  <si>
    <t>51333</t>
  </si>
  <si>
    <t>Dike</t>
  </si>
  <si>
    <t>50624</t>
  </si>
  <si>
    <t>Dixon</t>
  </si>
  <si>
    <t>52745</t>
  </si>
  <si>
    <t>Dolliver</t>
  </si>
  <si>
    <t>50531</t>
  </si>
  <si>
    <t>Donahue</t>
  </si>
  <si>
    <t>52746</t>
  </si>
  <si>
    <t>Donnellson</t>
  </si>
  <si>
    <t>52625</t>
  </si>
  <si>
    <t>Doon</t>
  </si>
  <si>
    <t>51235</t>
  </si>
  <si>
    <t>Douds</t>
  </si>
  <si>
    <t>52551</t>
  </si>
  <si>
    <t>Dougherty</t>
  </si>
  <si>
    <t>50433</t>
  </si>
  <si>
    <t>Dow City</t>
  </si>
  <si>
    <t>Dows</t>
  </si>
  <si>
    <t>Wright County/Franklin County</t>
  </si>
  <si>
    <t>50071</t>
  </si>
  <si>
    <t>Drakesville</t>
  </si>
  <si>
    <t>52552</t>
  </si>
  <si>
    <t>Dubuque</t>
  </si>
  <si>
    <t>52001, 52002, 52003, 52004, 52099</t>
  </si>
  <si>
    <t>Dumont</t>
  </si>
  <si>
    <t>50625</t>
  </si>
  <si>
    <t>Duncan</t>
  </si>
  <si>
    <t>Duncombe</t>
  </si>
  <si>
    <t>50532</t>
  </si>
  <si>
    <t>Dundee</t>
  </si>
  <si>
    <t>52038</t>
  </si>
  <si>
    <t>Dunkerton</t>
  </si>
  <si>
    <t>50626</t>
  </si>
  <si>
    <t>Dunlap</t>
  </si>
  <si>
    <t>51529</t>
  </si>
  <si>
    <t>Durango</t>
  </si>
  <si>
    <t>52039</t>
  </si>
  <si>
    <t>Durant</t>
  </si>
  <si>
    <t>52747</t>
  </si>
  <si>
    <t>Dyersville</t>
  </si>
  <si>
    <t>52040</t>
  </si>
  <si>
    <t>Dysart</t>
  </si>
  <si>
    <t>52224</t>
  </si>
  <si>
    <t>Eagle Grove</t>
  </si>
  <si>
    <t>50533</t>
  </si>
  <si>
    <t>Earlham</t>
  </si>
  <si>
    <t>50072</t>
  </si>
  <si>
    <t>Earling</t>
  </si>
  <si>
    <t>51530</t>
  </si>
  <si>
    <t>Earlville</t>
  </si>
  <si>
    <t>52041</t>
  </si>
  <si>
    <t>Early</t>
  </si>
  <si>
    <t>50535</t>
  </si>
  <si>
    <t>East Amana</t>
  </si>
  <si>
    <t>52203</t>
  </si>
  <si>
    <t>East Peru</t>
  </si>
  <si>
    <t>50222</t>
  </si>
  <si>
    <t>Eddyville</t>
  </si>
  <si>
    <t>52553</t>
  </si>
  <si>
    <t>Edgewood</t>
  </si>
  <si>
    <t>52042</t>
  </si>
  <si>
    <t>Elberon</t>
  </si>
  <si>
    <t>52225</t>
  </si>
  <si>
    <t>Eldon</t>
  </si>
  <si>
    <t>52554</t>
  </si>
  <si>
    <t>Eldora</t>
  </si>
  <si>
    <t>50627</t>
  </si>
  <si>
    <t>Eldridge</t>
  </si>
  <si>
    <t>52748</t>
  </si>
  <si>
    <t>Elgin</t>
  </si>
  <si>
    <t>52141</t>
  </si>
  <si>
    <t>Elkader</t>
  </si>
  <si>
    <t>52043</t>
  </si>
  <si>
    <t>Elkhart</t>
  </si>
  <si>
    <t>50073</t>
  </si>
  <si>
    <t>Elk Horn</t>
  </si>
  <si>
    <t>51531</t>
  </si>
  <si>
    <t>Elkport</t>
  </si>
  <si>
    <t>52048</t>
  </si>
  <si>
    <t>Elk Run Heights</t>
  </si>
  <si>
    <t>50707</t>
  </si>
  <si>
    <t>Elliott</t>
  </si>
  <si>
    <t>51532</t>
  </si>
  <si>
    <t>Ellston</t>
  </si>
  <si>
    <t>Ellsworth</t>
  </si>
  <si>
    <t>50075</t>
  </si>
  <si>
    <t>Elma</t>
  </si>
  <si>
    <t>50628</t>
  </si>
  <si>
    <t>Ely</t>
  </si>
  <si>
    <t>52227</t>
  </si>
  <si>
    <t>Emerson</t>
  </si>
  <si>
    <t>Mills County</t>
  </si>
  <si>
    <t>51533</t>
  </si>
  <si>
    <t>Emmetsburg</t>
  </si>
  <si>
    <t>50536</t>
  </si>
  <si>
    <t>Epworth</t>
  </si>
  <si>
    <t>Essex</t>
  </si>
  <si>
    <t>51638</t>
  </si>
  <si>
    <t>Estherville</t>
  </si>
  <si>
    <t>51334</t>
  </si>
  <si>
    <t>Evansdale</t>
  </si>
  <si>
    <t>Everly</t>
  </si>
  <si>
    <t>51338</t>
  </si>
  <si>
    <t>Exira</t>
  </si>
  <si>
    <t>50076</t>
  </si>
  <si>
    <t>Exline</t>
  </si>
  <si>
    <t>52555</t>
  </si>
  <si>
    <t>Fairbank</t>
  </si>
  <si>
    <t>50629</t>
  </si>
  <si>
    <t>Fairfax</t>
  </si>
  <si>
    <t>52228</t>
  </si>
  <si>
    <t>Fairfield</t>
  </si>
  <si>
    <t>52556, 52557</t>
  </si>
  <si>
    <t>Farley</t>
  </si>
  <si>
    <t>52046</t>
  </si>
  <si>
    <t>Farmersburg</t>
  </si>
  <si>
    <t>52047</t>
  </si>
  <si>
    <t>Farmington</t>
  </si>
  <si>
    <t>52626</t>
  </si>
  <si>
    <t>Farnhamville</t>
  </si>
  <si>
    <t>50538</t>
  </si>
  <si>
    <t>Farragut</t>
  </si>
  <si>
    <t>51639</t>
  </si>
  <si>
    <t>Fayette</t>
  </si>
  <si>
    <t>52142</t>
  </si>
  <si>
    <t>Fenton</t>
  </si>
  <si>
    <t>50539</t>
  </si>
  <si>
    <t>Ferguson</t>
  </si>
  <si>
    <t>50078</t>
  </si>
  <si>
    <t>Fertile</t>
  </si>
  <si>
    <t>50434</t>
  </si>
  <si>
    <t>Floris</t>
  </si>
  <si>
    <t>52560</t>
  </si>
  <si>
    <t>Floyd</t>
  </si>
  <si>
    <t>50435</t>
  </si>
  <si>
    <t>Fonda</t>
  </si>
  <si>
    <t>Pocahontas County</t>
  </si>
  <si>
    <t>50540</t>
  </si>
  <si>
    <t>Fontanelle</t>
  </si>
  <si>
    <t>50846</t>
  </si>
  <si>
    <t>Forest City</t>
  </si>
  <si>
    <t>50436</t>
  </si>
  <si>
    <t>Fort Atkinson</t>
  </si>
  <si>
    <t>52144</t>
  </si>
  <si>
    <t>Fort Dodge</t>
  </si>
  <si>
    <t>Fort Madison</t>
  </si>
  <si>
    <t>52627</t>
  </si>
  <si>
    <t>Fostoria</t>
  </si>
  <si>
    <t>51301</t>
  </si>
  <si>
    <t>52656</t>
  </si>
  <si>
    <t>Fraser</t>
  </si>
  <si>
    <t>50036</t>
  </si>
  <si>
    <t>Fredericksburg</t>
  </si>
  <si>
    <t>50630</t>
  </si>
  <si>
    <t>Frederika</t>
  </si>
  <si>
    <t>50676</t>
  </si>
  <si>
    <t>Fredonia</t>
  </si>
  <si>
    <t>Fremont</t>
  </si>
  <si>
    <t>52561</t>
  </si>
  <si>
    <t>Fruitland</t>
  </si>
  <si>
    <t>52749</t>
  </si>
  <si>
    <t>Frytown</t>
  </si>
  <si>
    <t>52247</t>
  </si>
  <si>
    <t>Galt</t>
  </si>
  <si>
    <t>50101</t>
  </si>
  <si>
    <t>Galva</t>
  </si>
  <si>
    <t>51020</t>
  </si>
  <si>
    <t>Garber</t>
  </si>
  <si>
    <t>Garden City</t>
  </si>
  <si>
    <t>50102</t>
  </si>
  <si>
    <t>Garden Grove</t>
  </si>
  <si>
    <t>50103</t>
  </si>
  <si>
    <t>Garnavillo</t>
  </si>
  <si>
    <t>Garner</t>
  </si>
  <si>
    <t>50438</t>
  </si>
  <si>
    <t>Garrison</t>
  </si>
  <si>
    <t>52229</t>
  </si>
  <si>
    <t>Garwin</t>
  </si>
  <si>
    <t>50632</t>
  </si>
  <si>
    <t>Geneva</t>
  </si>
  <si>
    <t>50633</t>
  </si>
  <si>
    <t>George</t>
  </si>
  <si>
    <t>51237</t>
  </si>
  <si>
    <t>Gibson</t>
  </si>
  <si>
    <t>50104</t>
  </si>
  <si>
    <t>Gilbert</t>
  </si>
  <si>
    <t>50105</t>
  </si>
  <si>
    <t>Gilbertville</t>
  </si>
  <si>
    <t>50634</t>
  </si>
  <si>
    <t>Gillett Grove</t>
  </si>
  <si>
    <t>51341</t>
  </si>
  <si>
    <t>Gilman</t>
  </si>
  <si>
    <t>50106</t>
  </si>
  <si>
    <t>Gilmore City</t>
  </si>
  <si>
    <t>50541</t>
  </si>
  <si>
    <t>Gladbrook</t>
  </si>
  <si>
    <t>50635</t>
  </si>
  <si>
    <t>Glenwood</t>
  </si>
  <si>
    <t>51534</t>
  </si>
  <si>
    <t>Glidden</t>
  </si>
  <si>
    <t>51443</t>
  </si>
  <si>
    <t>Goldfield</t>
  </si>
  <si>
    <t>50542</t>
  </si>
  <si>
    <t>Goodell</t>
  </si>
  <si>
    <t>50439</t>
  </si>
  <si>
    <t>Goose Lake</t>
  </si>
  <si>
    <t>52750</t>
  </si>
  <si>
    <t>Gowrie</t>
  </si>
  <si>
    <t>50543</t>
  </si>
  <si>
    <t>Graettinger</t>
  </si>
  <si>
    <t>51342</t>
  </si>
  <si>
    <t>Graf</t>
  </si>
  <si>
    <t>Grafton</t>
  </si>
  <si>
    <t>50440</t>
  </si>
  <si>
    <t>Grand Junction</t>
  </si>
  <si>
    <t>50107</t>
  </si>
  <si>
    <t>Grand Mound</t>
  </si>
  <si>
    <t>52751</t>
  </si>
  <si>
    <t>Grand River</t>
  </si>
  <si>
    <t>50108</t>
  </si>
  <si>
    <t>Grandview</t>
  </si>
  <si>
    <t>52752</t>
  </si>
  <si>
    <t>Granger</t>
  </si>
  <si>
    <t>50109</t>
  </si>
  <si>
    <t>Grant</t>
  </si>
  <si>
    <t>50847</t>
  </si>
  <si>
    <t>Granville</t>
  </si>
  <si>
    <t>51022</t>
  </si>
  <si>
    <t>Gravity</t>
  </si>
  <si>
    <t>50848</t>
  </si>
  <si>
    <t>Gray</t>
  </si>
  <si>
    <t>Greeley</t>
  </si>
  <si>
    <t>52050</t>
  </si>
  <si>
    <t>Greene</t>
  </si>
  <si>
    <t>50636</t>
  </si>
  <si>
    <t>Greenfield</t>
  </si>
  <si>
    <t>50849</t>
  </si>
  <si>
    <t>Green Mountain</t>
  </si>
  <si>
    <t>51343</t>
  </si>
  <si>
    <t>Grimes</t>
  </si>
  <si>
    <t>50111</t>
  </si>
  <si>
    <t>Grinnell</t>
  </si>
  <si>
    <t>50112</t>
  </si>
  <si>
    <t>Griswold</t>
  </si>
  <si>
    <t>51535</t>
  </si>
  <si>
    <t>Grundy Center</t>
  </si>
  <si>
    <t>50638</t>
  </si>
  <si>
    <t>Gruver</t>
  </si>
  <si>
    <t>Guernsey</t>
  </si>
  <si>
    <t>52221</t>
  </si>
  <si>
    <t>Guthrie Center</t>
  </si>
  <si>
    <t>50115</t>
  </si>
  <si>
    <t>Guttenberg</t>
  </si>
  <si>
    <t>52052</t>
  </si>
  <si>
    <t>Halbur</t>
  </si>
  <si>
    <t>51444</t>
  </si>
  <si>
    <t>Hamburg</t>
  </si>
  <si>
    <t>51640</t>
  </si>
  <si>
    <t>Hamilton</t>
  </si>
  <si>
    <t>Hampton</t>
  </si>
  <si>
    <t>50441</t>
  </si>
  <si>
    <t>Hancock</t>
  </si>
  <si>
    <t>51536</t>
  </si>
  <si>
    <t>Hanlontown</t>
  </si>
  <si>
    <t>50444</t>
  </si>
  <si>
    <t>Hansell</t>
  </si>
  <si>
    <t>Harcourt</t>
  </si>
  <si>
    <t>50544</t>
  </si>
  <si>
    <t>Hardy</t>
  </si>
  <si>
    <t>50545</t>
  </si>
  <si>
    <t>Harlan</t>
  </si>
  <si>
    <t>51537, 51593</t>
  </si>
  <si>
    <t>Harper</t>
  </si>
  <si>
    <t>52231</t>
  </si>
  <si>
    <t>Harpers Ferry</t>
  </si>
  <si>
    <t>Allamakee County</t>
  </si>
  <si>
    <t>52146</t>
  </si>
  <si>
    <t>Harris</t>
  </si>
  <si>
    <t>51345</t>
  </si>
  <si>
    <t>Hartford</t>
  </si>
  <si>
    <t>50118</t>
  </si>
  <si>
    <t>Hartley</t>
  </si>
  <si>
    <t>51346</t>
  </si>
  <si>
    <t>Hartwick</t>
  </si>
  <si>
    <t>52232</t>
  </si>
  <si>
    <t>Harvey</t>
  </si>
  <si>
    <t>50119</t>
  </si>
  <si>
    <t>Hastings</t>
  </si>
  <si>
    <t>51540</t>
  </si>
  <si>
    <t>Havelock</t>
  </si>
  <si>
    <t>50546</t>
  </si>
  <si>
    <t>Haverhill</t>
  </si>
  <si>
    <t>50120</t>
  </si>
  <si>
    <t>Hawarden</t>
  </si>
  <si>
    <t>51023</t>
  </si>
  <si>
    <t>Hawkeye</t>
  </si>
  <si>
    <t>52147</t>
  </si>
  <si>
    <t>Hayesville</t>
  </si>
  <si>
    <t>52591</t>
  </si>
  <si>
    <t>Hayfield</t>
  </si>
  <si>
    <t>Hazleton</t>
  </si>
  <si>
    <t>50641</t>
  </si>
  <si>
    <t>Hedrick</t>
  </si>
  <si>
    <t>52563</t>
  </si>
  <si>
    <t>Henderson</t>
  </si>
  <si>
    <t>51541</t>
  </si>
  <si>
    <t>Hepburn</t>
  </si>
  <si>
    <t>Hiawatha</t>
  </si>
  <si>
    <t>52233</t>
  </si>
  <si>
    <t>High Amana</t>
  </si>
  <si>
    <t>Hills</t>
  </si>
  <si>
    <t>52235</t>
  </si>
  <si>
    <t>Hillsboro</t>
  </si>
  <si>
    <t>Henry County</t>
  </si>
  <si>
    <t>52630</t>
  </si>
  <si>
    <t>Hinton</t>
  </si>
  <si>
    <t>51024</t>
  </si>
  <si>
    <t>Holiday Lake</t>
  </si>
  <si>
    <t>Holland</t>
  </si>
  <si>
    <t>50642</t>
  </si>
  <si>
    <t>Holstein</t>
  </si>
  <si>
    <t>51025</t>
  </si>
  <si>
    <t>Holy Cross</t>
  </si>
  <si>
    <t>52053</t>
  </si>
  <si>
    <t>Homestead</t>
  </si>
  <si>
    <t>52236</t>
  </si>
  <si>
    <t>Hopkinton</t>
  </si>
  <si>
    <t>52237</t>
  </si>
  <si>
    <t>Hornick</t>
  </si>
  <si>
    <t>Hospers</t>
  </si>
  <si>
    <t>51238</t>
  </si>
  <si>
    <t>Houghton</t>
  </si>
  <si>
    <t>Hubbard</t>
  </si>
  <si>
    <t>50122</t>
  </si>
  <si>
    <t>Hudson</t>
  </si>
  <si>
    <t>50643</t>
  </si>
  <si>
    <t>Hull</t>
  </si>
  <si>
    <t>51239</t>
  </si>
  <si>
    <t>Humboldt</t>
  </si>
  <si>
    <t>50548</t>
  </si>
  <si>
    <t>Humeston</t>
  </si>
  <si>
    <t>50123</t>
  </si>
  <si>
    <t>Hutchins</t>
  </si>
  <si>
    <t>Huxley</t>
  </si>
  <si>
    <t>50124</t>
  </si>
  <si>
    <t>Ida Grove</t>
  </si>
  <si>
    <t>51445</t>
  </si>
  <si>
    <t>Imogene</t>
  </si>
  <si>
    <t>51645</t>
  </si>
  <si>
    <t>Independence</t>
  </si>
  <si>
    <t>50644</t>
  </si>
  <si>
    <t>Indianola</t>
  </si>
  <si>
    <t>50125</t>
  </si>
  <si>
    <t>Inwood</t>
  </si>
  <si>
    <t>51240</t>
  </si>
  <si>
    <t>Ionia</t>
  </si>
  <si>
    <t>Iowa City</t>
  </si>
  <si>
    <t>52240, 52242, 52243, 52244, 52245, 52246</t>
  </si>
  <si>
    <t>Iowa Falls</t>
  </si>
  <si>
    <t>50126</t>
  </si>
  <si>
    <t>Ireton</t>
  </si>
  <si>
    <t>51027</t>
  </si>
  <si>
    <t>Irvington</t>
  </si>
  <si>
    <t>50560</t>
  </si>
  <si>
    <t>Irwin</t>
  </si>
  <si>
    <t>51446</t>
  </si>
  <si>
    <t>Jackson Junction</t>
  </si>
  <si>
    <t>52171</t>
  </si>
  <si>
    <t>Jacksonville</t>
  </si>
  <si>
    <t>Jamaica</t>
  </si>
  <si>
    <t>50128</t>
  </si>
  <si>
    <t>Janesville</t>
  </si>
  <si>
    <t>50647</t>
  </si>
  <si>
    <t>Jefferson</t>
  </si>
  <si>
    <t>50129</t>
  </si>
  <si>
    <t>Jesup</t>
  </si>
  <si>
    <t>50648</t>
  </si>
  <si>
    <t>Jewell Junction</t>
  </si>
  <si>
    <t>50130</t>
  </si>
  <si>
    <t>Johnston</t>
  </si>
  <si>
    <t>50131</t>
  </si>
  <si>
    <t>Joice</t>
  </si>
  <si>
    <t>50446</t>
  </si>
  <si>
    <t>Jolley</t>
  </si>
  <si>
    <t>Calhoun County</t>
  </si>
  <si>
    <t>50551</t>
  </si>
  <si>
    <t>Kalona</t>
  </si>
  <si>
    <t>Kamrar</t>
  </si>
  <si>
    <t>50132</t>
  </si>
  <si>
    <t>Kanawha</t>
  </si>
  <si>
    <t>50447</t>
  </si>
  <si>
    <t>Kellerton</t>
  </si>
  <si>
    <t>50133</t>
  </si>
  <si>
    <t>Kelley</t>
  </si>
  <si>
    <t>50134</t>
  </si>
  <si>
    <t>Kellogg</t>
  </si>
  <si>
    <t>50135</t>
  </si>
  <si>
    <t>Kensett</t>
  </si>
  <si>
    <t>Kent</t>
  </si>
  <si>
    <t>50851</t>
  </si>
  <si>
    <t>Keokuk</t>
  </si>
  <si>
    <t>52632</t>
  </si>
  <si>
    <t>Keomah Village</t>
  </si>
  <si>
    <t>52577</t>
  </si>
  <si>
    <t>Keosauqua</t>
  </si>
  <si>
    <t>52565</t>
  </si>
  <si>
    <t>Keota</t>
  </si>
  <si>
    <t>52248</t>
  </si>
  <si>
    <t>Keswick</t>
  </si>
  <si>
    <t>50136</t>
  </si>
  <si>
    <t>Keystone</t>
  </si>
  <si>
    <t>52249</t>
  </si>
  <si>
    <t>Kimballton</t>
  </si>
  <si>
    <t>51543</t>
  </si>
  <si>
    <t>Kingsley</t>
  </si>
  <si>
    <t>51028</t>
  </si>
  <si>
    <t>Kinross</t>
  </si>
  <si>
    <t>52335</t>
  </si>
  <si>
    <t>Kirkman</t>
  </si>
  <si>
    <t>51447</t>
  </si>
  <si>
    <t>Kirkville</t>
  </si>
  <si>
    <t>52566</t>
  </si>
  <si>
    <t>Kiron</t>
  </si>
  <si>
    <t>51448</t>
  </si>
  <si>
    <t>Klemme</t>
  </si>
  <si>
    <t>50449</t>
  </si>
  <si>
    <t>Knierim</t>
  </si>
  <si>
    <t>50563</t>
  </si>
  <si>
    <t>Knoxville</t>
  </si>
  <si>
    <t>50138</t>
  </si>
  <si>
    <t>Lacona</t>
  </si>
  <si>
    <t>50139</t>
  </si>
  <si>
    <t>Ladora</t>
  </si>
  <si>
    <t>52251</t>
  </si>
  <si>
    <t>Lake City</t>
  </si>
  <si>
    <t>51449</t>
  </si>
  <si>
    <t>Lake Mills</t>
  </si>
  <si>
    <t>50450</t>
  </si>
  <si>
    <t>Lake Panorama</t>
  </si>
  <si>
    <t>50216</t>
  </si>
  <si>
    <t>Lake Park</t>
  </si>
  <si>
    <t>51347</t>
  </si>
  <si>
    <t>Lakeside</t>
  </si>
  <si>
    <t>50588</t>
  </si>
  <si>
    <t>Lake View</t>
  </si>
  <si>
    <t>51450</t>
  </si>
  <si>
    <t>Lakota</t>
  </si>
  <si>
    <t>50451</t>
  </si>
  <si>
    <t>Lambs Grove</t>
  </si>
  <si>
    <t>50208</t>
  </si>
  <si>
    <t>Lamoni</t>
  </si>
  <si>
    <t>50140</t>
  </si>
  <si>
    <t>Lamont</t>
  </si>
  <si>
    <t>50650</t>
  </si>
  <si>
    <t>La Motte</t>
  </si>
  <si>
    <t>52054</t>
  </si>
  <si>
    <t>Lanesboro</t>
  </si>
  <si>
    <t>51451</t>
  </si>
  <si>
    <t>Lansing</t>
  </si>
  <si>
    <t>52151</t>
  </si>
  <si>
    <t>La Porte City</t>
  </si>
  <si>
    <t>50651</t>
  </si>
  <si>
    <t>Larchwood</t>
  </si>
  <si>
    <t>51241</t>
  </si>
  <si>
    <t>Larrabee</t>
  </si>
  <si>
    <t>51029</t>
  </si>
  <si>
    <t>Latimer</t>
  </si>
  <si>
    <t>50452</t>
  </si>
  <si>
    <t>Laurel</t>
  </si>
  <si>
    <t>50141</t>
  </si>
  <si>
    <t>Laurens</t>
  </si>
  <si>
    <t>50554</t>
  </si>
  <si>
    <t>Lawler</t>
  </si>
  <si>
    <t>52154</t>
  </si>
  <si>
    <t>Lawton</t>
  </si>
  <si>
    <t>51030</t>
  </si>
  <si>
    <t>Leando</t>
  </si>
  <si>
    <t>Le Claire</t>
  </si>
  <si>
    <t>52753</t>
  </si>
  <si>
    <t>Ledyard</t>
  </si>
  <si>
    <t>50556</t>
  </si>
  <si>
    <t>Le Grand</t>
  </si>
  <si>
    <t>50142</t>
  </si>
  <si>
    <t>Lehigh</t>
  </si>
  <si>
    <t>50557</t>
  </si>
  <si>
    <t>Leighton</t>
  </si>
  <si>
    <t>50143</t>
  </si>
  <si>
    <t>Leland</t>
  </si>
  <si>
    <t>50453</t>
  </si>
  <si>
    <t>Le Mars</t>
  </si>
  <si>
    <t>Lenox</t>
  </si>
  <si>
    <t>Leon</t>
  </si>
  <si>
    <t>50144</t>
  </si>
  <si>
    <t>Le Roy</t>
  </si>
  <si>
    <t>Lester</t>
  </si>
  <si>
    <t>51242</t>
  </si>
  <si>
    <t>Letts</t>
  </si>
  <si>
    <t>52754</t>
  </si>
  <si>
    <t>Lewis</t>
  </si>
  <si>
    <t>51544</t>
  </si>
  <si>
    <t>Libertyville</t>
  </si>
  <si>
    <t>52567</t>
  </si>
  <si>
    <t>Lidderdale</t>
  </si>
  <si>
    <t>Lime Springs</t>
  </si>
  <si>
    <t>52155</t>
  </si>
  <si>
    <t>Lincoln</t>
  </si>
  <si>
    <t>50652</t>
  </si>
  <si>
    <t>Linden</t>
  </si>
  <si>
    <t>50146</t>
  </si>
  <si>
    <t>Lineville</t>
  </si>
  <si>
    <t>50147</t>
  </si>
  <si>
    <t>Linn Grove</t>
  </si>
  <si>
    <t>51033</t>
  </si>
  <si>
    <t>Lisbon</t>
  </si>
  <si>
    <t>52253</t>
  </si>
  <si>
    <t>Liscomb</t>
  </si>
  <si>
    <t>50148</t>
  </si>
  <si>
    <t>Little Cedar</t>
  </si>
  <si>
    <t>50454</t>
  </si>
  <si>
    <t>Little Rock</t>
  </si>
  <si>
    <t>51243</t>
  </si>
  <si>
    <t>Little Sioux</t>
  </si>
  <si>
    <t>51545</t>
  </si>
  <si>
    <t>Livermore</t>
  </si>
  <si>
    <t>50558</t>
  </si>
  <si>
    <t>Lockridge</t>
  </si>
  <si>
    <t>52635</t>
  </si>
  <si>
    <t>Logan</t>
  </si>
  <si>
    <t>51546</t>
  </si>
  <si>
    <t>Lohrville</t>
  </si>
  <si>
    <t>51453</t>
  </si>
  <si>
    <t>Lone Rock</t>
  </si>
  <si>
    <t>50559</t>
  </si>
  <si>
    <t>Lone Tree</t>
  </si>
  <si>
    <t>52755</t>
  </si>
  <si>
    <t>Long Grove</t>
  </si>
  <si>
    <t>52756</t>
  </si>
  <si>
    <t>Lorimor</t>
  </si>
  <si>
    <t>50149</t>
  </si>
  <si>
    <t>Lost Nation</t>
  </si>
  <si>
    <t>52254</t>
  </si>
  <si>
    <t>Loveland</t>
  </si>
  <si>
    <t>Lovilia</t>
  </si>
  <si>
    <t>50150</t>
  </si>
  <si>
    <t>Lowden</t>
  </si>
  <si>
    <t>52255</t>
  </si>
  <si>
    <t>Low Moor</t>
  </si>
  <si>
    <t>52757</t>
  </si>
  <si>
    <t>Luana</t>
  </si>
  <si>
    <t>52156</t>
  </si>
  <si>
    <t>Lucas</t>
  </si>
  <si>
    <t>50151</t>
  </si>
  <si>
    <t>Luther</t>
  </si>
  <si>
    <t>50156</t>
  </si>
  <si>
    <t>Lu Verne</t>
  </si>
  <si>
    <t>Luxemburg</t>
  </si>
  <si>
    <t>52065</t>
  </si>
  <si>
    <t>Luzerne</t>
  </si>
  <si>
    <t>52257</t>
  </si>
  <si>
    <t>Lynnville</t>
  </si>
  <si>
    <t>50153</t>
  </si>
  <si>
    <t>Lytton</t>
  </si>
  <si>
    <t>50561</t>
  </si>
  <si>
    <t>Macedonia</t>
  </si>
  <si>
    <t>51549</t>
  </si>
  <si>
    <t>Macksburg</t>
  </si>
  <si>
    <t>50155</t>
  </si>
  <si>
    <t>Madrid</t>
  </si>
  <si>
    <t>Magnolia</t>
  </si>
  <si>
    <t>51550</t>
  </si>
  <si>
    <t>Maharishi Vedic City</t>
  </si>
  <si>
    <t>52556</t>
  </si>
  <si>
    <t>Malcom</t>
  </si>
  <si>
    <t>50157</t>
  </si>
  <si>
    <t>Mallard</t>
  </si>
  <si>
    <t>50562</t>
  </si>
  <si>
    <t>Maloy</t>
  </si>
  <si>
    <t>Malvern</t>
  </si>
  <si>
    <t>51551</t>
  </si>
  <si>
    <t>Manchester</t>
  </si>
  <si>
    <t>Manilla</t>
  </si>
  <si>
    <t>51454</t>
  </si>
  <si>
    <t>Manly</t>
  </si>
  <si>
    <t>50456</t>
  </si>
  <si>
    <t>Manning</t>
  </si>
  <si>
    <t>Manson</t>
  </si>
  <si>
    <t>Mapleton</t>
  </si>
  <si>
    <t>51034</t>
  </si>
  <si>
    <t>Maquoketa</t>
  </si>
  <si>
    <t>52060</t>
  </si>
  <si>
    <t>Marathon</t>
  </si>
  <si>
    <t>50565</t>
  </si>
  <si>
    <t>Marble Rock</t>
  </si>
  <si>
    <t>50653</t>
  </si>
  <si>
    <t>Marcus</t>
  </si>
  <si>
    <t>51035</t>
  </si>
  <si>
    <t>Marengo</t>
  </si>
  <si>
    <t>52301</t>
  </si>
  <si>
    <t>52302</t>
  </si>
  <si>
    <t>Marne</t>
  </si>
  <si>
    <t>51552</t>
  </si>
  <si>
    <t>Marquette</t>
  </si>
  <si>
    <t>52158</t>
  </si>
  <si>
    <t>Marshalltown</t>
  </si>
  <si>
    <t>50158</t>
  </si>
  <si>
    <t>Martelle</t>
  </si>
  <si>
    <t>52305</t>
  </si>
  <si>
    <t>Martensdale</t>
  </si>
  <si>
    <t>50160</t>
  </si>
  <si>
    <t>Martinsburg</t>
  </si>
  <si>
    <t>Marysville</t>
  </si>
  <si>
    <t>50116</t>
  </si>
  <si>
    <t>Mason City</t>
  </si>
  <si>
    <t>50401, 50402</t>
  </si>
  <si>
    <t>Masonville</t>
  </si>
  <si>
    <t>50654</t>
  </si>
  <si>
    <t>Massena</t>
  </si>
  <si>
    <t>50853</t>
  </si>
  <si>
    <t>Matlock</t>
  </si>
  <si>
    <t>51244</t>
  </si>
  <si>
    <t>Maurice</t>
  </si>
  <si>
    <t>51036</t>
  </si>
  <si>
    <t>Maxwell</t>
  </si>
  <si>
    <t>50161</t>
  </si>
  <si>
    <t>Maynard</t>
  </si>
  <si>
    <t>50655</t>
  </si>
  <si>
    <t>Maysville</t>
  </si>
  <si>
    <t>52773</t>
  </si>
  <si>
    <t>McCallsburg</t>
  </si>
  <si>
    <t>50154</t>
  </si>
  <si>
    <t>McCausland</t>
  </si>
  <si>
    <t>52758</t>
  </si>
  <si>
    <t>McClelland</t>
  </si>
  <si>
    <t>51548</t>
  </si>
  <si>
    <t>McGregor</t>
  </si>
  <si>
    <t>52157</t>
  </si>
  <si>
    <t>McIntire</t>
  </si>
  <si>
    <t>50455</t>
  </si>
  <si>
    <t>Mechanicsville</t>
  </si>
  <si>
    <t>52306</t>
  </si>
  <si>
    <t>Mediapolis</t>
  </si>
  <si>
    <t>52637</t>
  </si>
  <si>
    <t>Melbourne</t>
  </si>
  <si>
    <t>50162</t>
  </si>
  <si>
    <t>Melcher-Dallas</t>
  </si>
  <si>
    <t>50062, 50163</t>
  </si>
  <si>
    <t>Melrose</t>
  </si>
  <si>
    <t>52569</t>
  </si>
  <si>
    <t>Melvin</t>
  </si>
  <si>
    <t>51350</t>
  </si>
  <si>
    <t>Menlo</t>
  </si>
  <si>
    <t>50164</t>
  </si>
  <si>
    <t>Meriden</t>
  </si>
  <si>
    <t>51037</t>
  </si>
  <si>
    <t>Merrill</t>
  </si>
  <si>
    <t>51038</t>
  </si>
  <si>
    <t>Meservey</t>
  </si>
  <si>
    <t>50457</t>
  </si>
  <si>
    <t>Meyer</t>
  </si>
  <si>
    <t>Middle Amana</t>
  </si>
  <si>
    <t>Middletown</t>
  </si>
  <si>
    <t>52638</t>
  </si>
  <si>
    <t>Miles</t>
  </si>
  <si>
    <t>52064</t>
  </si>
  <si>
    <t>Milford</t>
  </si>
  <si>
    <t>51351</t>
  </si>
  <si>
    <t>Miller</t>
  </si>
  <si>
    <t>Millersburg</t>
  </si>
  <si>
    <t>52308</t>
  </si>
  <si>
    <t>Millerton</t>
  </si>
  <si>
    <t>50165</t>
  </si>
  <si>
    <t>Milo</t>
  </si>
  <si>
    <t>50166</t>
  </si>
  <si>
    <t>Milton</t>
  </si>
  <si>
    <t>52570</t>
  </si>
  <si>
    <t>Minburn</t>
  </si>
  <si>
    <t>50167</t>
  </si>
  <si>
    <t>Minden</t>
  </si>
  <si>
    <t>51553</t>
  </si>
  <si>
    <t>Mineola</t>
  </si>
  <si>
    <t>51554</t>
  </si>
  <si>
    <t>Mingo</t>
  </si>
  <si>
    <t>50168</t>
  </si>
  <si>
    <t>Missouri Valley</t>
  </si>
  <si>
    <t>Mitchell</t>
  </si>
  <si>
    <t>50461</t>
  </si>
  <si>
    <t>Mitchellville</t>
  </si>
  <si>
    <t>50169</t>
  </si>
  <si>
    <t>Modale</t>
  </si>
  <si>
    <t>51556</t>
  </si>
  <si>
    <t>Mona</t>
  </si>
  <si>
    <t>50472</t>
  </si>
  <si>
    <t>Mondamin</t>
  </si>
  <si>
    <t>51557</t>
  </si>
  <si>
    <t>Monmouth</t>
  </si>
  <si>
    <t>52309</t>
  </si>
  <si>
    <t>Monona</t>
  </si>
  <si>
    <t>52159</t>
  </si>
  <si>
    <t>Monroe</t>
  </si>
  <si>
    <t>50170</t>
  </si>
  <si>
    <t>Montezuma</t>
  </si>
  <si>
    <t>50171</t>
  </si>
  <si>
    <t>Monticello</t>
  </si>
  <si>
    <t>52310</t>
  </si>
  <si>
    <t>Montour</t>
  </si>
  <si>
    <t>50173</t>
  </si>
  <si>
    <t>Montrose</t>
  </si>
  <si>
    <t>52639</t>
  </si>
  <si>
    <t>Moorhead</t>
  </si>
  <si>
    <t>51558</t>
  </si>
  <si>
    <t>Moorland</t>
  </si>
  <si>
    <t>50566</t>
  </si>
  <si>
    <t>Moravia</t>
  </si>
  <si>
    <t>52571</t>
  </si>
  <si>
    <t>Morley</t>
  </si>
  <si>
    <t>52312</t>
  </si>
  <si>
    <t>Morning Sun</t>
  </si>
  <si>
    <t>52640</t>
  </si>
  <si>
    <t>Morrison</t>
  </si>
  <si>
    <t>50669</t>
  </si>
  <si>
    <t>Moulton</t>
  </si>
  <si>
    <t>52572</t>
  </si>
  <si>
    <t>Mount Auburn</t>
  </si>
  <si>
    <t>52313</t>
  </si>
  <si>
    <t>Mount Ayr</t>
  </si>
  <si>
    <t>50854</t>
  </si>
  <si>
    <t>Mount Pleasant</t>
  </si>
  <si>
    <t>52641</t>
  </si>
  <si>
    <t>Mount Sterling</t>
  </si>
  <si>
    <t>52573</t>
  </si>
  <si>
    <t>Mount Union</t>
  </si>
  <si>
    <t>52644</t>
  </si>
  <si>
    <t>Mount Vernon</t>
  </si>
  <si>
    <t>52314</t>
  </si>
  <si>
    <t>Moville</t>
  </si>
  <si>
    <t>51039</t>
  </si>
  <si>
    <t>Murray</t>
  </si>
  <si>
    <t>Clarke County</t>
  </si>
  <si>
    <t>50174</t>
  </si>
  <si>
    <t>Muscatine</t>
  </si>
  <si>
    <t>52761</t>
  </si>
  <si>
    <t>Mystic</t>
  </si>
  <si>
    <t>52574</t>
  </si>
  <si>
    <t>Nashua</t>
  </si>
  <si>
    <t>50658</t>
  </si>
  <si>
    <t>Nemaha</t>
  </si>
  <si>
    <t>50567</t>
  </si>
  <si>
    <t>Neola</t>
  </si>
  <si>
    <t>Nevada</t>
  </si>
  <si>
    <t>50201</t>
  </si>
  <si>
    <t>New Albin</t>
  </si>
  <si>
    <t>52160</t>
  </si>
  <si>
    <t>Newell</t>
  </si>
  <si>
    <t>50568</t>
  </si>
  <si>
    <t>Newhall</t>
  </si>
  <si>
    <t>52315</t>
  </si>
  <si>
    <t>New Hampton</t>
  </si>
  <si>
    <t>50659</t>
  </si>
  <si>
    <t>New Hartford</t>
  </si>
  <si>
    <t>50660</t>
  </si>
  <si>
    <t>New Haven</t>
  </si>
  <si>
    <t>New Liberty</t>
  </si>
  <si>
    <t>52765</t>
  </si>
  <si>
    <t>New London</t>
  </si>
  <si>
    <t>52645</t>
  </si>
  <si>
    <t>New Market</t>
  </si>
  <si>
    <t>51646</t>
  </si>
  <si>
    <t>New Providence</t>
  </si>
  <si>
    <t>50206</t>
  </si>
  <si>
    <t>New Sharon</t>
  </si>
  <si>
    <t>50207</t>
  </si>
  <si>
    <t>Newton</t>
  </si>
  <si>
    <t>New Vienna</t>
  </si>
  <si>
    <t>New Virginia</t>
  </si>
  <si>
    <t>50210</t>
  </si>
  <si>
    <t>Nichols</t>
  </si>
  <si>
    <t>52766</t>
  </si>
  <si>
    <t>Nodaway</t>
  </si>
  <si>
    <t>50857</t>
  </si>
  <si>
    <t>Nora Springs</t>
  </si>
  <si>
    <t>50458</t>
  </si>
  <si>
    <t>Northboro</t>
  </si>
  <si>
    <t>51647</t>
  </si>
  <si>
    <t>North Buena Vista</t>
  </si>
  <si>
    <t>52066</t>
  </si>
  <si>
    <t>North English</t>
  </si>
  <si>
    <t>52316</t>
  </si>
  <si>
    <t>North Liberty</t>
  </si>
  <si>
    <t>52317</t>
  </si>
  <si>
    <t>North Washington</t>
  </si>
  <si>
    <t>Northwood</t>
  </si>
  <si>
    <t>50459</t>
  </si>
  <si>
    <t>Norwalk</t>
  </si>
  <si>
    <t>50211</t>
  </si>
  <si>
    <t>Norway</t>
  </si>
  <si>
    <t>52318</t>
  </si>
  <si>
    <t>Numa</t>
  </si>
  <si>
    <t>Oakland</t>
  </si>
  <si>
    <t>51560</t>
  </si>
  <si>
    <t>Oakland Acres</t>
  </si>
  <si>
    <t>Oakville</t>
  </si>
  <si>
    <t>52646</t>
  </si>
  <si>
    <t>Ocheyedan</t>
  </si>
  <si>
    <t>51354</t>
  </si>
  <si>
    <t>Odebolt</t>
  </si>
  <si>
    <t>51458</t>
  </si>
  <si>
    <t>Oelwein</t>
  </si>
  <si>
    <t>50662</t>
  </si>
  <si>
    <t>Ogden</t>
  </si>
  <si>
    <t>Okoboji</t>
  </si>
  <si>
    <t>51355</t>
  </si>
  <si>
    <t>Olds</t>
  </si>
  <si>
    <t>52647</t>
  </si>
  <si>
    <t>Olin</t>
  </si>
  <si>
    <t>52320</t>
  </si>
  <si>
    <t>Ollie</t>
  </si>
  <si>
    <t>52576</t>
  </si>
  <si>
    <t>Onawa</t>
  </si>
  <si>
    <t>51040</t>
  </si>
  <si>
    <t>Onslow</t>
  </si>
  <si>
    <t>52321</t>
  </si>
  <si>
    <t>Orange City</t>
  </si>
  <si>
    <t>51041</t>
  </si>
  <si>
    <t>Orchard</t>
  </si>
  <si>
    <t>50460</t>
  </si>
  <si>
    <t>Orient</t>
  </si>
  <si>
    <t>50858</t>
  </si>
  <si>
    <t>Orleans</t>
  </si>
  <si>
    <t>51360</t>
  </si>
  <si>
    <t>Osage</t>
  </si>
  <si>
    <t>Osceola</t>
  </si>
  <si>
    <t>50213</t>
  </si>
  <si>
    <t>Oskaloosa</t>
  </si>
  <si>
    <t>Ossian</t>
  </si>
  <si>
    <t>52161</t>
  </si>
  <si>
    <t>Osterdock</t>
  </si>
  <si>
    <t>Otho</t>
  </si>
  <si>
    <t>50569</t>
  </si>
  <si>
    <t>Oto</t>
  </si>
  <si>
    <t>51044</t>
  </si>
  <si>
    <t>Otranto</t>
  </si>
  <si>
    <t>Ottosen</t>
  </si>
  <si>
    <t>50570</t>
  </si>
  <si>
    <t>Ottumwa</t>
  </si>
  <si>
    <t>52501</t>
  </si>
  <si>
    <t>Owasa</t>
  </si>
  <si>
    <t>Oxford</t>
  </si>
  <si>
    <t>52322</t>
  </si>
  <si>
    <t>Oxford Junction</t>
  </si>
  <si>
    <t>52323</t>
  </si>
  <si>
    <t>Oyens</t>
  </si>
  <si>
    <t>Pacific Junction</t>
  </si>
  <si>
    <t>51561</t>
  </si>
  <si>
    <t>Packwood</t>
  </si>
  <si>
    <t>52580</t>
  </si>
  <si>
    <t>Palmer</t>
  </si>
  <si>
    <t>50571</t>
  </si>
  <si>
    <t>Palo</t>
  </si>
  <si>
    <t>52324</t>
  </si>
  <si>
    <t>Panama</t>
  </si>
  <si>
    <t>51562</t>
  </si>
  <si>
    <t>Panora</t>
  </si>
  <si>
    <t>Panorama Park</t>
  </si>
  <si>
    <t>Parkersburg</t>
  </si>
  <si>
    <t>50665</t>
  </si>
  <si>
    <t>Park View</t>
  </si>
  <si>
    <t>Parnell</t>
  </si>
  <si>
    <t>52325</t>
  </si>
  <si>
    <t>Paton</t>
  </si>
  <si>
    <t>50217</t>
  </si>
  <si>
    <t>Patterson</t>
  </si>
  <si>
    <t>50218</t>
  </si>
  <si>
    <t>Paullina</t>
  </si>
  <si>
    <t>51046</t>
  </si>
  <si>
    <t>Pella</t>
  </si>
  <si>
    <t>50219</t>
  </si>
  <si>
    <t>Peosta</t>
  </si>
  <si>
    <t>Percival</t>
  </si>
  <si>
    <t>51648</t>
  </si>
  <si>
    <t>Perry</t>
  </si>
  <si>
    <t>Persia</t>
  </si>
  <si>
    <t>51563</t>
  </si>
  <si>
    <t>Peterson</t>
  </si>
  <si>
    <t>51047</t>
  </si>
  <si>
    <t>Pierson</t>
  </si>
  <si>
    <t>51048</t>
  </si>
  <si>
    <t>Pilot Mound</t>
  </si>
  <si>
    <t>Pioneer</t>
  </si>
  <si>
    <t>Pisgah</t>
  </si>
  <si>
    <t>51564</t>
  </si>
  <si>
    <t>Plainfield</t>
  </si>
  <si>
    <t>50666</t>
  </si>
  <si>
    <t>Plano</t>
  </si>
  <si>
    <t>52581</t>
  </si>
  <si>
    <t>Pleasant Hill</t>
  </si>
  <si>
    <t>50327</t>
  </si>
  <si>
    <t>Pleasanton</t>
  </si>
  <si>
    <t>Pleasant Plain</t>
  </si>
  <si>
    <t>Pleasantville</t>
  </si>
  <si>
    <t>50225</t>
  </si>
  <si>
    <t>Plover</t>
  </si>
  <si>
    <t>50573</t>
  </si>
  <si>
    <t>Plymouth</t>
  </si>
  <si>
    <t>50464</t>
  </si>
  <si>
    <t>Pocahontas</t>
  </si>
  <si>
    <t>50574</t>
  </si>
  <si>
    <t>Polk City</t>
  </si>
  <si>
    <t>50226</t>
  </si>
  <si>
    <t>Pomeroy</t>
  </si>
  <si>
    <t>50575</t>
  </si>
  <si>
    <t>Popejoy</t>
  </si>
  <si>
    <t>50227</t>
  </si>
  <si>
    <t>Portland</t>
  </si>
  <si>
    <t>50401</t>
  </si>
  <si>
    <t>Portsmouth</t>
  </si>
  <si>
    <t>51565</t>
  </si>
  <si>
    <t>Postville</t>
  </si>
  <si>
    <t>52162</t>
  </si>
  <si>
    <t>Prairieburg</t>
  </si>
  <si>
    <t>52219</t>
  </si>
  <si>
    <t>Prairie City</t>
  </si>
  <si>
    <t>50228</t>
  </si>
  <si>
    <t>Prescott</t>
  </si>
  <si>
    <t>50859</t>
  </si>
  <si>
    <t>Preston</t>
  </si>
  <si>
    <t>52069</t>
  </si>
  <si>
    <t>Primghar</t>
  </si>
  <si>
    <t>51245</t>
  </si>
  <si>
    <t>Princeton</t>
  </si>
  <si>
    <t>52768</t>
  </si>
  <si>
    <t>Promise City</t>
  </si>
  <si>
    <t>52583</t>
  </si>
  <si>
    <t>Protivin</t>
  </si>
  <si>
    <t>52163</t>
  </si>
  <si>
    <t>Pulaski</t>
  </si>
  <si>
    <t>52584</t>
  </si>
  <si>
    <t>Quasqueton</t>
  </si>
  <si>
    <t>52326</t>
  </si>
  <si>
    <t>Quimby</t>
  </si>
  <si>
    <t>51049</t>
  </si>
  <si>
    <t>Radcliffe</t>
  </si>
  <si>
    <t>50230</t>
  </si>
  <si>
    <t>Rake</t>
  </si>
  <si>
    <t>50465</t>
  </si>
  <si>
    <t>Ralston</t>
  </si>
  <si>
    <t>51459</t>
  </si>
  <si>
    <t>Randalia</t>
  </si>
  <si>
    <t>52164</t>
  </si>
  <si>
    <t>Randall</t>
  </si>
  <si>
    <t>50231</t>
  </si>
  <si>
    <t>Randolph</t>
  </si>
  <si>
    <t>51649</t>
  </si>
  <si>
    <t>Rathbun</t>
  </si>
  <si>
    <t>Raymond</t>
  </si>
  <si>
    <t>50667</t>
  </si>
  <si>
    <t>Readlyn</t>
  </si>
  <si>
    <t>50668</t>
  </si>
  <si>
    <t>Reasnor</t>
  </si>
  <si>
    <t>50232</t>
  </si>
  <si>
    <t>Redding</t>
  </si>
  <si>
    <t>Redfield</t>
  </si>
  <si>
    <t>50233</t>
  </si>
  <si>
    <t>Red Oak</t>
  </si>
  <si>
    <t>51566, 51591</t>
  </si>
  <si>
    <t>Reinbeck</t>
  </si>
  <si>
    <t>Rembrandt</t>
  </si>
  <si>
    <t>50576</t>
  </si>
  <si>
    <t>Remsen</t>
  </si>
  <si>
    <t>51050</t>
  </si>
  <si>
    <t>Renwick</t>
  </si>
  <si>
    <t>50577</t>
  </si>
  <si>
    <t>Rhodes</t>
  </si>
  <si>
    <t>50234</t>
  </si>
  <si>
    <t>Riceville</t>
  </si>
  <si>
    <t>50466</t>
  </si>
  <si>
    <t>Richland</t>
  </si>
  <si>
    <t>52585</t>
  </si>
  <si>
    <t>Rickardsville</t>
  </si>
  <si>
    <t>Ricketts</t>
  </si>
  <si>
    <t>Ridgeway</t>
  </si>
  <si>
    <t>52165</t>
  </si>
  <si>
    <t>Rinard</t>
  </si>
  <si>
    <t>Ringsted</t>
  </si>
  <si>
    <t>50578</t>
  </si>
  <si>
    <t>Rippey</t>
  </si>
  <si>
    <t>50235</t>
  </si>
  <si>
    <t>Riverdale</t>
  </si>
  <si>
    <t>Riverside</t>
  </si>
  <si>
    <t>52327</t>
  </si>
  <si>
    <t>River Sioux</t>
  </si>
  <si>
    <t>Riverton</t>
  </si>
  <si>
    <t>51650</t>
  </si>
  <si>
    <t>Robins</t>
  </si>
  <si>
    <t>52328</t>
  </si>
  <si>
    <t>Rochester</t>
  </si>
  <si>
    <t>52772</t>
  </si>
  <si>
    <t>Rock Falls</t>
  </si>
  <si>
    <t>50467</t>
  </si>
  <si>
    <t>Rockford</t>
  </si>
  <si>
    <t>50468</t>
  </si>
  <si>
    <t>Rock Rapids</t>
  </si>
  <si>
    <t>51246</t>
  </si>
  <si>
    <t>Rock Valley</t>
  </si>
  <si>
    <t>51247</t>
  </si>
  <si>
    <t>Rockwell</t>
  </si>
  <si>
    <t>Rockwell City</t>
  </si>
  <si>
    <t>50579</t>
  </si>
  <si>
    <t>Rodman</t>
  </si>
  <si>
    <t>50597</t>
  </si>
  <si>
    <t>Rodney</t>
  </si>
  <si>
    <t>51051</t>
  </si>
  <si>
    <t>Roland</t>
  </si>
  <si>
    <t>50236</t>
  </si>
  <si>
    <t>Rolfe</t>
  </si>
  <si>
    <t>50581</t>
  </si>
  <si>
    <t>Rome</t>
  </si>
  <si>
    <t>Rose Hill</t>
  </si>
  <si>
    <t>52586</t>
  </si>
  <si>
    <t>Roseville</t>
  </si>
  <si>
    <t>Rossie</t>
  </si>
  <si>
    <t>51357</t>
  </si>
  <si>
    <t>Rowan</t>
  </si>
  <si>
    <t>50470</t>
  </si>
  <si>
    <t>Rowley</t>
  </si>
  <si>
    <t>52329</t>
  </si>
  <si>
    <t>Royal</t>
  </si>
  <si>
    <t>Rudd</t>
  </si>
  <si>
    <t>50471</t>
  </si>
  <si>
    <t>Runnells</t>
  </si>
  <si>
    <t>50237</t>
  </si>
  <si>
    <t>Russell</t>
  </si>
  <si>
    <t>50238</t>
  </si>
  <si>
    <t>Ruthven</t>
  </si>
  <si>
    <t>51358</t>
  </si>
  <si>
    <t>Rutland</t>
  </si>
  <si>
    <t>50582</t>
  </si>
  <si>
    <t>Ryan</t>
  </si>
  <si>
    <t>52330</t>
  </si>
  <si>
    <t>Sabula</t>
  </si>
  <si>
    <t>52070</t>
  </si>
  <si>
    <t>Sac City</t>
  </si>
  <si>
    <t>50583</t>
  </si>
  <si>
    <t>Sageville</t>
  </si>
  <si>
    <t>52001</t>
  </si>
  <si>
    <t>Salem</t>
  </si>
  <si>
    <t>52649</t>
  </si>
  <si>
    <t>Salix</t>
  </si>
  <si>
    <t>51052</t>
  </si>
  <si>
    <t>Sanborn</t>
  </si>
  <si>
    <t>51248</t>
  </si>
  <si>
    <t>Sandyville</t>
  </si>
  <si>
    <t>Saylorville</t>
  </si>
  <si>
    <t>50313</t>
  </si>
  <si>
    <t>Scarville</t>
  </si>
  <si>
    <t>50473</t>
  </si>
  <si>
    <t>Schaller</t>
  </si>
  <si>
    <t>51053</t>
  </si>
  <si>
    <t>Schleswig</t>
  </si>
  <si>
    <t>51461</t>
  </si>
  <si>
    <t>Scranton</t>
  </si>
  <si>
    <t>51462</t>
  </si>
  <si>
    <t>Searsboro</t>
  </si>
  <si>
    <t>50242</t>
  </si>
  <si>
    <t>Sergeant Bluff</t>
  </si>
  <si>
    <t>51054</t>
  </si>
  <si>
    <t>Sexton</t>
  </si>
  <si>
    <t>Seymour</t>
  </si>
  <si>
    <t>52590</t>
  </si>
  <si>
    <t>Shambaugh</t>
  </si>
  <si>
    <t>Shannon City</t>
  </si>
  <si>
    <t>50861</t>
  </si>
  <si>
    <t>Sharpsburg</t>
  </si>
  <si>
    <t>50862</t>
  </si>
  <si>
    <t>Sheffield</t>
  </si>
  <si>
    <t>Shelby</t>
  </si>
  <si>
    <t>51570</t>
  </si>
  <si>
    <t>Sheldahl</t>
  </si>
  <si>
    <t>50243</t>
  </si>
  <si>
    <t>Sheldon</t>
  </si>
  <si>
    <t>51201</t>
  </si>
  <si>
    <t>Shell Rock</t>
  </si>
  <si>
    <t>50670</t>
  </si>
  <si>
    <t>Shellsburg</t>
  </si>
  <si>
    <t>52332</t>
  </si>
  <si>
    <t>Shenandoah</t>
  </si>
  <si>
    <t>51601, 51602, 51603</t>
  </si>
  <si>
    <t>Sherrill</t>
  </si>
  <si>
    <t>Shueyville</t>
  </si>
  <si>
    <t>52338</t>
  </si>
  <si>
    <t>Sibley</t>
  </si>
  <si>
    <t>51249</t>
  </si>
  <si>
    <t>Sidney</t>
  </si>
  <si>
    <t>Sigourney</t>
  </si>
  <si>
    <t>Silver City</t>
  </si>
  <si>
    <t>51571</t>
  </si>
  <si>
    <t>Sioux Center</t>
  </si>
  <si>
    <t>51250</t>
  </si>
  <si>
    <t>Sioux City</t>
  </si>
  <si>
    <t>51101, 51102, 51103, 51104, 51105, 51106, 51108, 51109, 51111</t>
  </si>
  <si>
    <t>Sioux Rapids</t>
  </si>
  <si>
    <t>50585</t>
  </si>
  <si>
    <t>Slater</t>
  </si>
  <si>
    <t>50244</t>
  </si>
  <si>
    <t>Sloan</t>
  </si>
  <si>
    <t>51055</t>
  </si>
  <si>
    <t>Smithland</t>
  </si>
  <si>
    <t>51056</t>
  </si>
  <si>
    <t>Soldier</t>
  </si>
  <si>
    <t>51572</t>
  </si>
  <si>
    <t>Solon</t>
  </si>
  <si>
    <t>52333</t>
  </si>
  <si>
    <t>Somers</t>
  </si>
  <si>
    <t>50586</t>
  </si>
  <si>
    <t>South Amana</t>
  </si>
  <si>
    <t>South English</t>
  </si>
  <si>
    <t>Spencer</t>
  </si>
  <si>
    <t>Spillville</t>
  </si>
  <si>
    <t>Spirit Lake</t>
  </si>
  <si>
    <t>Spragueville</t>
  </si>
  <si>
    <t>52074</t>
  </si>
  <si>
    <t>Springbrook</t>
  </si>
  <si>
    <t>Spring Hill</t>
  </si>
  <si>
    <t>Springville</t>
  </si>
  <si>
    <t>52336</t>
  </si>
  <si>
    <t>Stacyville</t>
  </si>
  <si>
    <t>50476</t>
  </si>
  <si>
    <t>Stanhope</t>
  </si>
  <si>
    <t>50246</t>
  </si>
  <si>
    <t>Stanley</t>
  </si>
  <si>
    <t>50671</t>
  </si>
  <si>
    <t>St. Ansgar</t>
  </si>
  <si>
    <t>St. Anthony</t>
  </si>
  <si>
    <t>50239</t>
  </si>
  <si>
    <t>Stanton</t>
  </si>
  <si>
    <t>51573</t>
  </si>
  <si>
    <t>Stanwood</t>
  </si>
  <si>
    <t>52337</t>
  </si>
  <si>
    <t>State Center</t>
  </si>
  <si>
    <t>50247</t>
  </si>
  <si>
    <t>St. Benedict</t>
  </si>
  <si>
    <t>St. Charles</t>
  </si>
  <si>
    <t>St. Donatus</t>
  </si>
  <si>
    <t>Steamboat Rock</t>
  </si>
  <si>
    <t>50672</t>
  </si>
  <si>
    <t>St. Joseph</t>
  </si>
  <si>
    <t>St. Lucas</t>
  </si>
  <si>
    <t>52166</t>
  </si>
  <si>
    <t>St. Marys</t>
  </si>
  <si>
    <t>50229</t>
  </si>
  <si>
    <t>Stockport</t>
  </si>
  <si>
    <t>52651</t>
  </si>
  <si>
    <t>Stockton</t>
  </si>
  <si>
    <t>52769</t>
  </si>
  <si>
    <t>St. Olaf</t>
  </si>
  <si>
    <t>52072</t>
  </si>
  <si>
    <t>Stone City</t>
  </si>
  <si>
    <t>Storm Lake</t>
  </si>
  <si>
    <t>Story City</t>
  </si>
  <si>
    <t>50248</t>
  </si>
  <si>
    <t>Stout</t>
  </si>
  <si>
    <t>50673</t>
  </si>
  <si>
    <t>St. Paul</t>
  </si>
  <si>
    <t>52657</t>
  </si>
  <si>
    <t>Stratford</t>
  </si>
  <si>
    <t>50249</t>
  </si>
  <si>
    <t>Strawberry Point</t>
  </si>
  <si>
    <t>52076</t>
  </si>
  <si>
    <t>Struble</t>
  </si>
  <si>
    <t>Stuart</t>
  </si>
  <si>
    <t>50250</t>
  </si>
  <si>
    <t>Sully</t>
  </si>
  <si>
    <t>50251</t>
  </si>
  <si>
    <t>Sumner</t>
  </si>
  <si>
    <t>50674</t>
  </si>
  <si>
    <t>Sun Valley Lake</t>
  </si>
  <si>
    <t>Superior</t>
  </si>
  <si>
    <t>51363</t>
  </si>
  <si>
    <t>Sutherland</t>
  </si>
  <si>
    <t>51058</t>
  </si>
  <si>
    <t>Swaledale</t>
  </si>
  <si>
    <t>50477</t>
  </si>
  <si>
    <t>Swan</t>
  </si>
  <si>
    <t>50252</t>
  </si>
  <si>
    <t>Swea City</t>
  </si>
  <si>
    <t>50590</t>
  </si>
  <si>
    <t>Swisher</t>
  </si>
  <si>
    <t>Tabor</t>
  </si>
  <si>
    <t>51653</t>
  </si>
  <si>
    <t>Tama</t>
  </si>
  <si>
    <t>52339</t>
  </si>
  <si>
    <t>Templeton</t>
  </si>
  <si>
    <t>51463</t>
  </si>
  <si>
    <t>Tennant</t>
  </si>
  <si>
    <t>Terril</t>
  </si>
  <si>
    <t>51364</t>
  </si>
  <si>
    <t>Thayer</t>
  </si>
  <si>
    <t>50254</t>
  </si>
  <si>
    <t>Thompson</t>
  </si>
  <si>
    <t>50478</t>
  </si>
  <si>
    <t>Thor</t>
  </si>
  <si>
    <t>50591</t>
  </si>
  <si>
    <t>Thornburg</t>
  </si>
  <si>
    <t>50255</t>
  </si>
  <si>
    <t>Thornton</t>
  </si>
  <si>
    <t>50479</t>
  </si>
  <si>
    <t>Thurman</t>
  </si>
  <si>
    <t>Tiffin</t>
  </si>
  <si>
    <t>52340</t>
  </si>
  <si>
    <t>Tingley</t>
  </si>
  <si>
    <t>50863</t>
  </si>
  <si>
    <t>Tipton</t>
  </si>
  <si>
    <t>Titonka</t>
  </si>
  <si>
    <t>50480</t>
  </si>
  <si>
    <t>Toeterville</t>
  </si>
  <si>
    <t>Toledo</t>
  </si>
  <si>
    <t>52342</t>
  </si>
  <si>
    <t>Toronto</t>
  </si>
  <si>
    <t>52777</t>
  </si>
  <si>
    <t>Traer</t>
  </si>
  <si>
    <t>50675</t>
  </si>
  <si>
    <t>Treynor</t>
  </si>
  <si>
    <t>51575</t>
  </si>
  <si>
    <t>Tripoli</t>
  </si>
  <si>
    <t>Truesdale</t>
  </si>
  <si>
    <t>Truro</t>
  </si>
  <si>
    <t>50257</t>
  </si>
  <si>
    <t>Turin</t>
  </si>
  <si>
    <t>Twin Lakes</t>
  </si>
  <si>
    <t>Udell</t>
  </si>
  <si>
    <t>52593</t>
  </si>
  <si>
    <t>Underwood</t>
  </si>
  <si>
    <t>51576</t>
  </si>
  <si>
    <t>Union</t>
  </si>
  <si>
    <t>50258</t>
  </si>
  <si>
    <t>Unionville</t>
  </si>
  <si>
    <t>52594</t>
  </si>
  <si>
    <t>University Heights</t>
  </si>
  <si>
    <t>52246</t>
  </si>
  <si>
    <t>University Park</t>
  </si>
  <si>
    <t>52595</t>
  </si>
  <si>
    <t>Urbana</t>
  </si>
  <si>
    <t>52345</t>
  </si>
  <si>
    <t>Urbandale</t>
  </si>
  <si>
    <t>50322, 50323, 50398</t>
  </si>
  <si>
    <t>Ute</t>
  </si>
  <si>
    <t>51060</t>
  </si>
  <si>
    <t>Vail</t>
  </si>
  <si>
    <t>51465</t>
  </si>
  <si>
    <t>Valeria</t>
  </si>
  <si>
    <t>Van Horne</t>
  </si>
  <si>
    <t>52346</t>
  </si>
  <si>
    <t>Van Meter</t>
  </si>
  <si>
    <t>50261</t>
  </si>
  <si>
    <t>Van Wert</t>
  </si>
  <si>
    <t>50262</t>
  </si>
  <si>
    <t>Varina</t>
  </si>
  <si>
    <t>50593</t>
  </si>
  <si>
    <t>Ventura</t>
  </si>
  <si>
    <t>50482</t>
  </si>
  <si>
    <t>Victor</t>
  </si>
  <si>
    <t>52347</t>
  </si>
  <si>
    <t>Villisca</t>
  </si>
  <si>
    <t>50864</t>
  </si>
  <si>
    <t>Vincent</t>
  </si>
  <si>
    <t>50594</t>
  </si>
  <si>
    <t>Vining</t>
  </si>
  <si>
    <t>52348</t>
  </si>
  <si>
    <t>Vinton</t>
  </si>
  <si>
    <t>52349</t>
  </si>
  <si>
    <t>Volga</t>
  </si>
  <si>
    <t>52077</t>
  </si>
  <si>
    <t>Wadena</t>
  </si>
  <si>
    <t>52169</t>
  </si>
  <si>
    <t>Wahpeton</t>
  </si>
  <si>
    <t>Walcott</t>
  </si>
  <si>
    <t>Walford</t>
  </si>
  <si>
    <t>52351</t>
  </si>
  <si>
    <t>Walker</t>
  </si>
  <si>
    <t>52352</t>
  </si>
  <si>
    <t>Wallingford</t>
  </si>
  <si>
    <t>51365</t>
  </si>
  <si>
    <t>Wall Lake</t>
  </si>
  <si>
    <t>51466</t>
  </si>
  <si>
    <t>Walnut</t>
  </si>
  <si>
    <t>51577</t>
  </si>
  <si>
    <t>Wapello</t>
  </si>
  <si>
    <t>52653</t>
  </si>
  <si>
    <t>Washburn</t>
  </si>
  <si>
    <t>50702</t>
  </si>
  <si>
    <t>Washington</t>
  </si>
  <si>
    <t>52353</t>
  </si>
  <si>
    <t>Washta</t>
  </si>
  <si>
    <t>51061</t>
  </si>
  <si>
    <t>Waterloo</t>
  </si>
  <si>
    <t>50701, 50702, 50703, 50704, 50706</t>
  </si>
  <si>
    <t>Waterville</t>
  </si>
  <si>
    <t>52170</t>
  </si>
  <si>
    <t>Watkins</t>
  </si>
  <si>
    <t>52354</t>
  </si>
  <si>
    <t>Waucoma</t>
  </si>
  <si>
    <t>Waukee</t>
  </si>
  <si>
    <t>50263</t>
  </si>
  <si>
    <t>Waukon</t>
  </si>
  <si>
    <t>52172</t>
  </si>
  <si>
    <t>Waverly</t>
  </si>
  <si>
    <t>50677</t>
  </si>
  <si>
    <t>Wayland</t>
  </si>
  <si>
    <t>Webb</t>
  </si>
  <si>
    <t>51366</t>
  </si>
  <si>
    <t>Webster</t>
  </si>
  <si>
    <t>52355</t>
  </si>
  <si>
    <t>Webster City</t>
  </si>
  <si>
    <t>50595</t>
  </si>
  <si>
    <t>Weldon</t>
  </si>
  <si>
    <t>50264</t>
  </si>
  <si>
    <t>Wellman</t>
  </si>
  <si>
    <t>52356</t>
  </si>
  <si>
    <t>Wellsburg</t>
  </si>
  <si>
    <t>50680</t>
  </si>
  <si>
    <t>Welton</t>
  </si>
  <si>
    <t>52774</t>
  </si>
  <si>
    <t>Wesley</t>
  </si>
  <si>
    <t>50483</t>
  </si>
  <si>
    <t>West Amana</t>
  </si>
  <si>
    <t>West Bend</t>
  </si>
  <si>
    <t>West Branch</t>
  </si>
  <si>
    <t>52358</t>
  </si>
  <si>
    <t>West Burlington</t>
  </si>
  <si>
    <t>West Chester</t>
  </si>
  <si>
    <t>52359</t>
  </si>
  <si>
    <t>West Des Moines</t>
  </si>
  <si>
    <t>50265, 50266</t>
  </si>
  <si>
    <t>Westfield</t>
  </si>
  <si>
    <t>51062</t>
  </si>
  <si>
    <t>Westgate</t>
  </si>
  <si>
    <t>50681</t>
  </si>
  <si>
    <t>West Liberty</t>
  </si>
  <si>
    <t>52776</t>
  </si>
  <si>
    <t>West Okoboji</t>
  </si>
  <si>
    <t>Weston</t>
  </si>
  <si>
    <t>Westphalia</t>
  </si>
  <si>
    <t>West Point</t>
  </si>
  <si>
    <t>Westside</t>
  </si>
  <si>
    <t>51467</t>
  </si>
  <si>
    <t>West Union</t>
  </si>
  <si>
    <t>52175</t>
  </si>
  <si>
    <t>Westwood</t>
  </si>
  <si>
    <t>What Cheer</t>
  </si>
  <si>
    <t>50268</t>
  </si>
  <si>
    <t>Wheatland</t>
  </si>
  <si>
    <t>Whiting</t>
  </si>
  <si>
    <t>51063</t>
  </si>
  <si>
    <t>Whittemore</t>
  </si>
  <si>
    <t>50598</t>
  </si>
  <si>
    <t>Whitten</t>
  </si>
  <si>
    <t>Willey</t>
  </si>
  <si>
    <t>Williams</t>
  </si>
  <si>
    <t>50271</t>
  </si>
  <si>
    <t>Williamsburg</t>
  </si>
  <si>
    <t>52361</t>
  </si>
  <si>
    <t>Williamson</t>
  </si>
  <si>
    <t>50272</t>
  </si>
  <si>
    <t>Wilton</t>
  </si>
  <si>
    <t>52778</t>
  </si>
  <si>
    <t>Windsor Heights</t>
  </si>
  <si>
    <t>50324</t>
  </si>
  <si>
    <t>Winfield</t>
  </si>
  <si>
    <t>52659</t>
  </si>
  <si>
    <t>Winterset</t>
  </si>
  <si>
    <t>50273</t>
  </si>
  <si>
    <t>Winthrop</t>
  </si>
  <si>
    <t>50682</t>
  </si>
  <si>
    <t>Wiota</t>
  </si>
  <si>
    <t>50274</t>
  </si>
  <si>
    <t>Woden</t>
  </si>
  <si>
    <t>50484</t>
  </si>
  <si>
    <t>Woodbine</t>
  </si>
  <si>
    <t>51579</t>
  </si>
  <si>
    <t>Woodburn</t>
  </si>
  <si>
    <t>50275</t>
  </si>
  <si>
    <t>Woodward</t>
  </si>
  <si>
    <t>50276</t>
  </si>
  <si>
    <t>Woolstock</t>
  </si>
  <si>
    <t>50599</t>
  </si>
  <si>
    <t>Worthington</t>
  </si>
  <si>
    <t>52078</t>
  </si>
  <si>
    <t>Wyoming</t>
  </si>
  <si>
    <t>52362</t>
  </si>
  <si>
    <t>Yale</t>
  </si>
  <si>
    <t>50277</t>
  </si>
  <si>
    <t>Yetter</t>
  </si>
  <si>
    <t>Yorktown</t>
  </si>
  <si>
    <t>51656</t>
  </si>
  <si>
    <t>Zearing</t>
  </si>
  <si>
    <t>50278</t>
  </si>
  <si>
    <t>Zwingle</t>
  </si>
  <si>
    <t>52079</t>
  </si>
  <si>
    <t>No.</t>
  </si>
  <si>
    <t>Names</t>
  </si>
  <si>
    <t>TCS, Zensar, Wipro, Cognizant, Symantec, Barclays, Syntel, Infosys, Geometric, Cybage, Accenture, Amdox, Mphasis, Allscripts, Tieto, HSBC, Citibank, Fujitsu, Capgemini, Cisco, Tech Mahindra, Atos, 3DPLM, Siemens, Tata Technology, Mindtree, Brainstrom, Quickheal, Adobe, Microsoft, Google, Amazon, Flipcart, Snapdeal, L&amp;T, OLX, OLA, UBER, Indus Bank, Oracle, HP, HCL, iGate</t>
  </si>
  <si>
    <t>First name</t>
  </si>
  <si>
    <t>Second Name</t>
  </si>
  <si>
    <t>Age</t>
  </si>
  <si>
    <t>michael</t>
  </si>
  <si>
    <t>tremblay</t>
  </si>
  <si>
    <t>oakland</t>
  </si>
  <si>
    <t>smith</t>
  </si>
  <si>
    <t>gagnon</t>
  </si>
  <si>
    <t>chicago</t>
  </si>
  <si>
    <t>johnson</t>
  </si>
  <si>
    <t>brown</t>
  </si>
  <si>
    <t>houston</t>
  </si>
  <si>
    <t>william</t>
  </si>
  <si>
    <t>potter</t>
  </si>
  <si>
    <t>new york</t>
  </si>
  <si>
    <t>jones</t>
  </si>
  <si>
    <t>wilson</t>
  </si>
  <si>
    <t>los angeles</t>
  </si>
  <si>
    <t>davis</t>
  </si>
  <si>
    <t>miller</t>
  </si>
  <si>
    <t>martin</t>
  </si>
  <si>
    <t>lopez</t>
  </si>
  <si>
    <t>hamilton</t>
  </si>
  <si>
    <t>alex</t>
  </si>
  <si>
    <t>Lee</t>
  </si>
  <si>
    <t>lakewood</t>
  </si>
  <si>
    <t>barbara</t>
  </si>
  <si>
    <t>taylor</t>
  </si>
  <si>
    <t>milpitas</t>
  </si>
  <si>
    <t>SSE</t>
  </si>
  <si>
    <t>SE</t>
  </si>
  <si>
    <t>Tracey</t>
  </si>
  <si>
    <t>Gail</t>
  </si>
  <si>
    <t>Suzy</t>
  </si>
  <si>
    <t>Berry</t>
  </si>
  <si>
    <t>Rob</t>
  </si>
  <si>
    <t>Zennpoints earned</t>
  </si>
  <si>
    <t>A*</t>
  </si>
  <si>
    <t>&gt;5000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</si>
  <si>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</si>
  <si>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</si>
  <si>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</si>
  <si>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</si>
  <si>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</si>
  <si>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</si>
  <si>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</si>
  <si>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</si>
  <si>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</si>
  <si>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</si>
  <si>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</si>
  <si>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</si>
  <si>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Collection</t>
  </si>
  <si>
    <t>Month</t>
  </si>
  <si>
    <t>Total annual Collection</t>
  </si>
  <si>
    <t>State</t>
  </si>
  <si>
    <t>Actual Sales</t>
  </si>
  <si>
    <t>Target Given</t>
  </si>
  <si>
    <t>Distributer Name</t>
  </si>
  <si>
    <t>Karnataka</t>
  </si>
  <si>
    <t>Bangalore</t>
  </si>
  <si>
    <t>Assam</t>
  </si>
  <si>
    <t>Dibrugarh</t>
  </si>
  <si>
    <t>Gauhati</t>
  </si>
  <si>
    <t>Uttar Pradesh</t>
  </si>
  <si>
    <t>Kanpur</t>
  </si>
  <si>
    <t>Lucknow</t>
  </si>
  <si>
    <t>Maharashtra</t>
  </si>
  <si>
    <t>Mumbai</t>
  </si>
  <si>
    <t>Nagpur</t>
  </si>
  <si>
    <t>Tinsukia</t>
  </si>
  <si>
    <t>Kolhapur</t>
  </si>
  <si>
    <t>Belgaum</t>
  </si>
  <si>
    <t>Gorakhpur</t>
  </si>
  <si>
    <t>Pune</t>
  </si>
  <si>
    <t>Bidar</t>
  </si>
  <si>
    <t>Mysore</t>
  </si>
  <si>
    <t>Varanasi</t>
  </si>
  <si>
    <t>January</t>
  </si>
  <si>
    <t>Jan-16</t>
  </si>
  <si>
    <t>Feb-16</t>
  </si>
  <si>
    <t>Mar-16</t>
  </si>
  <si>
    <t>Apr-16</t>
  </si>
  <si>
    <t>May-16</t>
  </si>
  <si>
    <t>Jun-16</t>
  </si>
  <si>
    <t>Jul-16</t>
  </si>
  <si>
    <t>Sales Stage</t>
  </si>
  <si>
    <t>Deal Value</t>
  </si>
  <si>
    <t>Identified</t>
  </si>
  <si>
    <t>Validated</t>
  </si>
  <si>
    <t>Qualified</t>
  </si>
  <si>
    <t>Proposal</t>
  </si>
  <si>
    <t>Win</t>
  </si>
  <si>
    <t>Base</t>
  </si>
  <si>
    <t>Fall</t>
  </si>
  <si>
    <t>Rise</t>
  </si>
  <si>
    <t>Cash Flow</t>
  </si>
  <si>
    <t>Balance carry forward</t>
  </si>
  <si>
    <t>Laptops</t>
  </si>
  <si>
    <t>Tablets</t>
  </si>
  <si>
    <t>iPhones</t>
  </si>
  <si>
    <t>Smart Phones</t>
  </si>
  <si>
    <t>iPads</t>
  </si>
  <si>
    <t>Items</t>
  </si>
  <si>
    <t>Sales</t>
  </si>
  <si>
    <t>Profit</t>
  </si>
  <si>
    <t>Issues Type</t>
  </si>
  <si>
    <t>Work environment is not comfortable</t>
  </si>
  <si>
    <t>Reeported by  Male Members</t>
  </si>
  <si>
    <t>Reeported by Female Members</t>
  </si>
  <si>
    <t>Technology is very new, less trained resources</t>
  </si>
  <si>
    <t>Manager is not co-operative</t>
  </si>
  <si>
    <t>Financial</t>
  </si>
  <si>
    <t>Marketing</t>
  </si>
  <si>
    <t>Effort</t>
  </si>
  <si>
    <t>Recruit</t>
  </si>
  <si>
    <t>Environment</t>
  </si>
  <si>
    <t>Assets</t>
  </si>
  <si>
    <t>Buildings</t>
  </si>
  <si>
    <t>Expenses</t>
  </si>
  <si>
    <t>Q1 Actual</t>
  </si>
  <si>
    <t>Q2 Actual</t>
  </si>
  <si>
    <t>Q1 Budget</t>
  </si>
  <si>
    <t>Q2 Budget</t>
  </si>
  <si>
    <t>Cofee</t>
  </si>
  <si>
    <t>Tea</t>
  </si>
  <si>
    <t>Milk</t>
  </si>
  <si>
    <t>Emp ID</t>
  </si>
  <si>
    <t xml:space="preserve">Name </t>
  </si>
  <si>
    <t>Gender</t>
  </si>
  <si>
    <t>637294010-8</t>
  </si>
  <si>
    <t>Ruì Gonzalez</t>
  </si>
  <si>
    <t>Male</t>
  </si>
  <si>
    <t>237190879-7</t>
  </si>
  <si>
    <t>Alizée Daniels</t>
  </si>
  <si>
    <t>766004300-5</t>
  </si>
  <si>
    <t>Märta Jacobs</t>
  </si>
  <si>
    <t>452217529-9</t>
  </si>
  <si>
    <t>Maï Scott</t>
  </si>
  <si>
    <t>Female</t>
  </si>
  <si>
    <t>575172962-5</t>
  </si>
  <si>
    <t>Clélia Gilbert</t>
  </si>
  <si>
    <t>707868385-4</t>
  </si>
  <si>
    <t>Maéna Wagner</t>
  </si>
  <si>
    <t>958333977-6</t>
  </si>
  <si>
    <t>Rachèle Matthews</t>
  </si>
  <si>
    <t>517252042-2</t>
  </si>
  <si>
    <t>Illustrée Morris</t>
  </si>
  <si>
    <t>875208774-3</t>
  </si>
  <si>
    <t>Noémie Miller</t>
  </si>
  <si>
    <t>168076684-8</t>
  </si>
  <si>
    <t>Fèi Pierce</t>
  </si>
  <si>
    <t>819841738-9</t>
  </si>
  <si>
    <t>Mélina Gardner</t>
  </si>
  <si>
    <t>811636499-5</t>
  </si>
  <si>
    <t>Méghane Medina</t>
  </si>
  <si>
    <t>993704273-9</t>
  </si>
  <si>
    <t>Adèle Ellis</t>
  </si>
  <si>
    <t>421376642-X</t>
  </si>
  <si>
    <t>Méryl Robertson</t>
  </si>
  <si>
    <t>904968750-4</t>
  </si>
  <si>
    <t>Adélie Mason</t>
  </si>
  <si>
    <t>186961679-0</t>
  </si>
  <si>
    <t>Liè Porter</t>
  </si>
  <si>
    <t>854213656-X</t>
  </si>
  <si>
    <t>Aurélie Crawford</t>
  </si>
  <si>
    <t>113385081-2</t>
  </si>
  <si>
    <t>Bérengère Taylor</t>
  </si>
  <si>
    <t>437708022-9</t>
  </si>
  <si>
    <t>Yénora Jacobs</t>
  </si>
  <si>
    <t>296782344-9</t>
  </si>
  <si>
    <t>Mélissandre Howell</t>
  </si>
  <si>
    <t>268950395-6</t>
  </si>
  <si>
    <t>Aurélie Matthews</t>
  </si>
  <si>
    <t>062722796-1</t>
  </si>
  <si>
    <t>Bénédicte Miller</t>
  </si>
  <si>
    <t>198402696-8</t>
  </si>
  <si>
    <t>Bérénice Rogers</t>
  </si>
  <si>
    <t>856005006-X</t>
  </si>
  <si>
    <t>Méryl Brooks</t>
  </si>
  <si>
    <t>543468436-2</t>
  </si>
  <si>
    <t>Naéva Lopez</t>
  </si>
  <si>
    <t>090880788-0</t>
  </si>
  <si>
    <t>Yénora Barnes</t>
  </si>
  <si>
    <t>017222493-4</t>
  </si>
  <si>
    <t>Loïs Cruz</t>
  </si>
  <si>
    <t>285175670-2</t>
  </si>
  <si>
    <t>Maëlys Franklin</t>
  </si>
  <si>
    <t>951721196-1</t>
  </si>
  <si>
    <t>Ophélie Banks</t>
  </si>
  <si>
    <t>577779983-3</t>
  </si>
  <si>
    <t>Yú Armstrong</t>
  </si>
  <si>
    <t>951518237-9</t>
  </si>
  <si>
    <t>Cécile West</t>
  </si>
  <si>
    <t>320207045-2</t>
  </si>
  <si>
    <t>Félicie Bishop</t>
  </si>
  <si>
    <t>525737799-3</t>
  </si>
  <si>
    <t>Liè Kennedy</t>
  </si>
  <si>
    <t>663201963-3</t>
  </si>
  <si>
    <t>Uò Owens</t>
  </si>
  <si>
    <t>190005904-5</t>
  </si>
  <si>
    <t>Pélagie Diaz</t>
  </si>
  <si>
    <t>076159752-2</t>
  </si>
  <si>
    <t>Gaïa Ortiz</t>
  </si>
  <si>
    <t>914690505-7</t>
  </si>
  <si>
    <t>Loïs Mason</t>
  </si>
  <si>
    <t>133353049-8</t>
  </si>
  <si>
    <t>Léonore Moreno</t>
  </si>
  <si>
    <t>750034807-X</t>
  </si>
  <si>
    <t>Noémie Williamson</t>
  </si>
  <si>
    <t>092488555-6</t>
  </si>
  <si>
    <t>Maïlys Butler</t>
  </si>
  <si>
    <t>774132558-2</t>
  </si>
  <si>
    <t>Börje Carter</t>
  </si>
  <si>
    <t>816047999-9</t>
  </si>
  <si>
    <t>Estée Owens</t>
  </si>
  <si>
    <t>156068165-9</t>
  </si>
  <si>
    <t>Anaé Lewis</t>
  </si>
  <si>
    <t>134844554-8</t>
  </si>
  <si>
    <t>Mylène Moore</t>
  </si>
  <si>
    <t>231187639-2</t>
  </si>
  <si>
    <t>Fèi Hayes</t>
  </si>
  <si>
    <t>901904817-1</t>
  </si>
  <si>
    <t>Yú Hunter</t>
  </si>
  <si>
    <t>172132411-9</t>
  </si>
  <si>
    <t>Kuí Bowman</t>
  </si>
  <si>
    <t>876259201-7</t>
  </si>
  <si>
    <t>Lóng Castillo</t>
  </si>
  <si>
    <t>592973046-6</t>
  </si>
  <si>
    <t>Annotée Bell</t>
  </si>
  <si>
    <t>249058970-9</t>
  </si>
  <si>
    <t>Cinéma Little</t>
  </si>
  <si>
    <t>017472942-1</t>
  </si>
  <si>
    <t>Laïla Willis</t>
  </si>
  <si>
    <t>252409056-6</t>
  </si>
  <si>
    <t>Adélaïde Griffin</t>
  </si>
  <si>
    <t>606132543-6</t>
  </si>
  <si>
    <t>Laurène Allen</t>
  </si>
  <si>
    <t>857895675-3</t>
  </si>
  <si>
    <t>Réjane Barnes</t>
  </si>
  <si>
    <t>436566009-8</t>
  </si>
  <si>
    <t>Véronique Russell</t>
  </si>
  <si>
    <t>787445844-3</t>
  </si>
  <si>
    <t>Annotés Collins</t>
  </si>
  <si>
    <t>573748188-3</t>
  </si>
  <si>
    <t>Cinéma Kelly</t>
  </si>
  <si>
    <t>569658892-1</t>
  </si>
  <si>
    <t>Léonie Brooks</t>
  </si>
  <si>
    <t>409335475-8</t>
  </si>
  <si>
    <t>Gwenaëlle Riley</t>
  </si>
  <si>
    <t>773992628-0</t>
  </si>
  <si>
    <t>Gösta Hunter</t>
  </si>
  <si>
    <t>148624172-7</t>
  </si>
  <si>
    <t>Alizée Hayes</t>
  </si>
  <si>
    <t>156473484-6</t>
  </si>
  <si>
    <t>Cléa Murphy</t>
  </si>
  <si>
    <t>290035760-8</t>
  </si>
  <si>
    <t>Laïla Rodriguez</t>
  </si>
  <si>
    <t>054710015-9</t>
  </si>
  <si>
    <t>Maëlann King</t>
  </si>
  <si>
    <t>445592707-7</t>
  </si>
  <si>
    <t>Océane Lynch</t>
  </si>
  <si>
    <t>136885242-4</t>
  </si>
  <si>
    <t>Léonie Bowman</t>
  </si>
  <si>
    <t>940028182-X</t>
  </si>
  <si>
    <t>Maïté Spencer</t>
  </si>
  <si>
    <t>672138018-8</t>
  </si>
  <si>
    <t>Cinéma Hanson</t>
  </si>
  <si>
    <t>288923339-1</t>
  </si>
  <si>
    <t>Maïté Kelley</t>
  </si>
  <si>
    <t>063168184-1</t>
  </si>
  <si>
    <t>Yénora Murphy</t>
  </si>
  <si>
    <t>200272873-9</t>
  </si>
  <si>
    <t>Pål Grant</t>
  </si>
  <si>
    <t>804707519-5</t>
  </si>
  <si>
    <t>Marie-ève Moreno</t>
  </si>
  <si>
    <t>802171853-6</t>
  </si>
  <si>
    <t>Annotés Perez</t>
  </si>
  <si>
    <t>754439226-0</t>
  </si>
  <si>
    <t>Maïly Ryan</t>
  </si>
  <si>
    <t>668131830-4</t>
  </si>
  <si>
    <t>Méthode Perez</t>
  </si>
  <si>
    <t>507286270-4</t>
  </si>
  <si>
    <t>Laurène Taylor</t>
  </si>
  <si>
    <t>431238537-8</t>
  </si>
  <si>
    <t>Mahélie Fowler</t>
  </si>
  <si>
    <t>780607104-0</t>
  </si>
  <si>
    <t>Cléopatre Cruz</t>
  </si>
  <si>
    <t>012568481-9</t>
  </si>
  <si>
    <t>Béatrice Sanchez</t>
  </si>
  <si>
    <t>825947386-0</t>
  </si>
  <si>
    <t>Méghane Ramirez</t>
  </si>
  <si>
    <t>624226819-1</t>
  </si>
  <si>
    <t>Zhì Howard</t>
  </si>
  <si>
    <t>518643420-5</t>
  </si>
  <si>
    <t>Mégane Armstrong</t>
  </si>
  <si>
    <t>298714472-5</t>
  </si>
  <si>
    <t>Valérie Bowman</t>
  </si>
  <si>
    <t>206173525-8</t>
  </si>
  <si>
    <t>Rachèle Fields</t>
  </si>
  <si>
    <t>374187195-8</t>
  </si>
  <si>
    <t>Yú Rogers</t>
  </si>
  <si>
    <t>713032087-7</t>
  </si>
  <si>
    <t>Pélagie Austin</t>
  </si>
  <si>
    <t>705731101-X</t>
  </si>
  <si>
    <t>Marie-françoise Webb</t>
  </si>
  <si>
    <t>522113587-6</t>
  </si>
  <si>
    <t>Régine Burke</t>
  </si>
  <si>
    <t>633607364-5</t>
  </si>
  <si>
    <t>Dà Greene</t>
  </si>
  <si>
    <t>425675137-8</t>
  </si>
  <si>
    <t>Méthode Cook</t>
  </si>
  <si>
    <t>126366504-7</t>
  </si>
  <si>
    <t>Maïlis Parker</t>
  </si>
  <si>
    <t>044361302-8</t>
  </si>
  <si>
    <t>Torbjörn Young</t>
  </si>
  <si>
    <t>584896393-2</t>
  </si>
  <si>
    <t>Mégane Harvey</t>
  </si>
  <si>
    <t>293135565-8</t>
  </si>
  <si>
    <t>Ruò Coleman</t>
  </si>
  <si>
    <t>273641858-1</t>
  </si>
  <si>
    <t>Kévina Moreno</t>
  </si>
  <si>
    <t>279617550-2</t>
  </si>
  <si>
    <t>Lài Smith</t>
  </si>
  <si>
    <t>806766264-9</t>
  </si>
  <si>
    <t>Mélina Phillips</t>
  </si>
  <si>
    <t>112589131-9</t>
  </si>
  <si>
    <t>Dorothée Howard</t>
  </si>
  <si>
    <t>830832774-5</t>
  </si>
  <si>
    <t>Gisèle Peterson</t>
  </si>
  <si>
    <t>483981327-2</t>
  </si>
  <si>
    <t>Pénélope Mcdonald</t>
  </si>
  <si>
    <t>431902579-2</t>
  </si>
  <si>
    <t>Publicité Little</t>
  </si>
  <si>
    <t>378661468-7</t>
  </si>
  <si>
    <t>Måns Oliver</t>
  </si>
  <si>
    <t>430285261-5</t>
  </si>
  <si>
    <t>Géraldine Cruz</t>
  </si>
  <si>
    <t>926145044-X</t>
  </si>
  <si>
    <t>Dù Fuller</t>
  </si>
  <si>
    <t>416645450-1</t>
  </si>
  <si>
    <t>Ruò Harvey</t>
  </si>
  <si>
    <t>569521868-3</t>
  </si>
  <si>
    <t>Adélie Woods</t>
  </si>
  <si>
    <t>538799898-X</t>
  </si>
  <si>
    <t>Fèi Green</t>
  </si>
  <si>
    <t>858710832-8</t>
  </si>
  <si>
    <t>Judicaël Rivera</t>
  </si>
  <si>
    <t>273598591-1</t>
  </si>
  <si>
    <t>Eloïse Powell</t>
  </si>
  <si>
    <t>834026674-8</t>
  </si>
  <si>
    <t>Pélagie Elliott</t>
  </si>
  <si>
    <t>684920393-2</t>
  </si>
  <si>
    <t>Pò Bowman</t>
  </si>
  <si>
    <t>975855513-8</t>
  </si>
  <si>
    <t>Dù Henry</t>
  </si>
  <si>
    <t>757360745-8</t>
  </si>
  <si>
    <t>Joséphine Franklin</t>
  </si>
  <si>
    <t>864769587-9</t>
  </si>
  <si>
    <t>Mélanie Lawrence</t>
  </si>
  <si>
    <t>771777431-3</t>
  </si>
  <si>
    <t>Ophélie Lynch</t>
  </si>
  <si>
    <t>146508356-1</t>
  </si>
  <si>
    <t>Mégane Mccoy</t>
  </si>
  <si>
    <t>837046808-X</t>
  </si>
  <si>
    <t>Rachèle Smith</t>
  </si>
  <si>
    <t>325309357-3</t>
  </si>
  <si>
    <t>Séréna Foster</t>
  </si>
  <si>
    <t>186144799-X</t>
  </si>
  <si>
    <t>Cléa Dunn</t>
  </si>
  <si>
    <t>149104641-4</t>
  </si>
  <si>
    <t>Åslög Webb</t>
  </si>
  <si>
    <t>884720029-6</t>
  </si>
  <si>
    <t>Adèle Alvarez</t>
  </si>
  <si>
    <t>078515848-0</t>
  </si>
  <si>
    <t>Athéna Collins</t>
  </si>
  <si>
    <t>519924834-0</t>
  </si>
  <si>
    <t>Judicaël Lawrence</t>
  </si>
  <si>
    <t>797757496-9</t>
  </si>
  <si>
    <t>Vérane Wagner</t>
  </si>
  <si>
    <t>121071799-9</t>
  </si>
  <si>
    <t>Annotée Cunningham</t>
  </si>
  <si>
    <t>692159647-8</t>
  </si>
  <si>
    <t>Chloé Gutierrez</t>
  </si>
  <si>
    <t>856476851-8</t>
  </si>
  <si>
    <t>Maëlla Meyer</t>
  </si>
  <si>
    <t>043178438-8</t>
  </si>
  <si>
    <t>Cinéma Rice</t>
  </si>
  <si>
    <t>145113310-3</t>
  </si>
  <si>
    <t>Rébecca Rice</t>
  </si>
  <si>
    <t>636805897-8</t>
  </si>
  <si>
    <t>Séréna Stone</t>
  </si>
  <si>
    <t>160232597-9</t>
  </si>
  <si>
    <t>Inès Torres</t>
  </si>
  <si>
    <t>543978974-X</t>
  </si>
  <si>
    <t>Maëlyss Fox</t>
  </si>
  <si>
    <t>096659634-X</t>
  </si>
  <si>
    <t>Pål Harris</t>
  </si>
  <si>
    <t>021235582-1</t>
  </si>
  <si>
    <t>Zhì Lawson</t>
  </si>
  <si>
    <t>333017073-5</t>
  </si>
  <si>
    <t>Yáo Richardson</t>
  </si>
  <si>
    <t>343082710-8</t>
  </si>
  <si>
    <t>Séverine Anderson</t>
  </si>
  <si>
    <t>096416075-7</t>
  </si>
  <si>
    <t>Andréa Chavez</t>
  </si>
  <si>
    <t>315148853-6</t>
  </si>
  <si>
    <t>Bérénice Davis</t>
  </si>
  <si>
    <t>522430603-5</t>
  </si>
  <si>
    <t>Gwenaëlle George</t>
  </si>
  <si>
    <t>009562491-0</t>
  </si>
  <si>
    <t>Sòng Watson</t>
  </si>
  <si>
    <t>596109474-X</t>
  </si>
  <si>
    <t>Eléonore Morgan</t>
  </si>
  <si>
    <t>687796767-4</t>
  </si>
  <si>
    <t>Adélie Jackson</t>
  </si>
  <si>
    <t>362638326-1</t>
  </si>
  <si>
    <t>Maëlla Hall</t>
  </si>
  <si>
    <t>607233461-X</t>
  </si>
  <si>
    <t>Joséphine Hill</t>
  </si>
  <si>
    <t>459754841-6</t>
  </si>
  <si>
    <t>Mélinda Ward</t>
  </si>
  <si>
    <t>579970088-0</t>
  </si>
  <si>
    <t>Méryl Coleman</t>
  </si>
  <si>
    <t>655409188-2</t>
  </si>
  <si>
    <t>Alizée Bennett</t>
  </si>
  <si>
    <t>718227807-3</t>
  </si>
  <si>
    <t>Yénora Sanders</t>
  </si>
  <si>
    <t>249365773-X</t>
  </si>
  <si>
    <t>Gaïa Castillo</t>
  </si>
  <si>
    <t>631279070-3</t>
  </si>
  <si>
    <t>Ruì Adams</t>
  </si>
  <si>
    <t>362040881-5</t>
  </si>
  <si>
    <t>Åslög Lawson</t>
  </si>
  <si>
    <t>199544540-1</t>
  </si>
  <si>
    <t>Liè Brown</t>
  </si>
  <si>
    <t>149215376-1</t>
  </si>
  <si>
    <t>Nélie Bennett</t>
  </si>
  <si>
    <t>707489247-5</t>
  </si>
  <si>
    <t>Mårten Webb</t>
  </si>
  <si>
    <t>472650214-X</t>
  </si>
  <si>
    <t>Maëlle Palmer</t>
  </si>
  <si>
    <t>455254582-5</t>
  </si>
  <si>
    <t>Naéva Gilbert</t>
  </si>
  <si>
    <t>622255415-6</t>
  </si>
  <si>
    <t>Dorothée Gardner</t>
  </si>
  <si>
    <t>698847042-5</t>
  </si>
  <si>
    <t>Magdalène Stevens</t>
  </si>
  <si>
    <t>301436940-3</t>
  </si>
  <si>
    <t>Stéphanie Turner</t>
  </si>
  <si>
    <t>009435900-8</t>
  </si>
  <si>
    <t>Marie-françoise Butler</t>
  </si>
  <si>
    <t>462433403-5</t>
  </si>
  <si>
    <t>Gérald Austin</t>
  </si>
  <si>
    <t>770510948-4</t>
  </si>
  <si>
    <t>Cécile Wagner</t>
  </si>
  <si>
    <t>159476362-3</t>
  </si>
  <si>
    <t>Jú Hawkins</t>
  </si>
  <si>
    <t>540143913-X</t>
  </si>
  <si>
    <t>Maëlle Garza</t>
  </si>
  <si>
    <t>128245140-5</t>
  </si>
  <si>
    <t>Cléopatre Davis</t>
  </si>
  <si>
    <t>757165395-9</t>
  </si>
  <si>
    <t>Jú Meyer</t>
  </si>
  <si>
    <t>820300909-3</t>
  </si>
  <si>
    <t>Cécilia Powell</t>
  </si>
  <si>
    <t>004144952-5</t>
  </si>
  <si>
    <t>Maéna Woods</t>
  </si>
  <si>
    <t>845803718-1</t>
  </si>
  <si>
    <t>Gisèle Miller</t>
  </si>
  <si>
    <t>637608532-6</t>
  </si>
  <si>
    <t>Méthode Stephens</t>
  </si>
  <si>
    <t>367331932-9</t>
  </si>
  <si>
    <t>Mélinda Day</t>
  </si>
  <si>
    <t>014927214-6</t>
  </si>
  <si>
    <t>Léana Simpson</t>
  </si>
  <si>
    <t>860169000-9</t>
  </si>
  <si>
    <t>Angèle Clark</t>
  </si>
  <si>
    <t>445970296-7</t>
  </si>
  <si>
    <t>Laurène Gardner</t>
  </si>
  <si>
    <t>441805807-9</t>
  </si>
  <si>
    <t>Maï Dixon</t>
  </si>
  <si>
    <t>389652743-6</t>
  </si>
  <si>
    <t>Ruò Black</t>
  </si>
  <si>
    <t>813371845-7</t>
  </si>
  <si>
    <t>Styrbjörn Allen</t>
  </si>
  <si>
    <t>301388787-7</t>
  </si>
  <si>
    <t>Véronique Simmons</t>
  </si>
  <si>
    <t>682489980-1</t>
  </si>
  <si>
    <t>Véronique Robinson</t>
  </si>
  <si>
    <t>353357480-6</t>
  </si>
  <si>
    <t>Kuí Burns</t>
  </si>
  <si>
    <t>027229421-7</t>
  </si>
  <si>
    <t>Illustrée Simpson</t>
  </si>
  <si>
    <t>694064609-4</t>
  </si>
  <si>
    <t>Dà Graham</t>
  </si>
  <si>
    <t>059557683-4</t>
  </si>
  <si>
    <t>Erwéi Burns</t>
  </si>
  <si>
    <t>366175499-8</t>
  </si>
  <si>
    <t>Garçon Thompson</t>
  </si>
  <si>
    <t>842656781-9</t>
  </si>
  <si>
    <t>Méryl Riley</t>
  </si>
  <si>
    <t>333289546-X</t>
  </si>
  <si>
    <t>Stévina Peterson</t>
  </si>
  <si>
    <t>963930971-0</t>
  </si>
  <si>
    <t>Yóu Martinez</t>
  </si>
  <si>
    <t>701973347-6</t>
  </si>
  <si>
    <t>Mélodie Mcdonald</t>
  </si>
  <si>
    <t>173133913-5</t>
  </si>
  <si>
    <t>Célestine Greene</t>
  </si>
  <si>
    <t>308138919-4</t>
  </si>
  <si>
    <t>Lén Sullivan</t>
  </si>
  <si>
    <t>315542804-X</t>
  </si>
  <si>
    <t>Styrbjörn Miller</t>
  </si>
  <si>
    <t>392615462-4</t>
  </si>
  <si>
    <t>Adélaïde Bailey</t>
  </si>
  <si>
    <t>639875123-X</t>
  </si>
  <si>
    <t>Océanne Howell</t>
  </si>
  <si>
    <t>647650868-7</t>
  </si>
  <si>
    <t>Eloïse Reynolds</t>
  </si>
  <si>
    <t>655868235-4</t>
  </si>
  <si>
    <t>Mélys Williams</t>
  </si>
  <si>
    <t>745210110-3</t>
  </si>
  <si>
    <t>Gérald Snyder</t>
  </si>
  <si>
    <t>854621735-1</t>
  </si>
  <si>
    <t>Pål Mccoy</t>
  </si>
  <si>
    <t>080324782-6</t>
  </si>
  <si>
    <t>Mylène Bailey</t>
  </si>
  <si>
    <t>015125226-2</t>
  </si>
  <si>
    <t>Tán Dixon</t>
  </si>
  <si>
    <t>219200841-4</t>
  </si>
  <si>
    <t>Noémie Hernandez</t>
  </si>
  <si>
    <t>780549260-3</t>
  </si>
  <si>
    <t>Cloé Morgan</t>
  </si>
  <si>
    <t>710765624-4</t>
  </si>
  <si>
    <t>Yénora Johnson</t>
  </si>
  <si>
    <t>132422112-7</t>
  </si>
  <si>
    <t>Aimée Fox</t>
  </si>
  <si>
    <t>344530642-7</t>
  </si>
  <si>
    <t>Eugénie Morris</t>
  </si>
  <si>
    <t>753779386-7</t>
  </si>
  <si>
    <t>Illustrée Burns</t>
  </si>
  <si>
    <t>115794935-5</t>
  </si>
  <si>
    <t>Örjan Jordan</t>
  </si>
  <si>
    <t>062928175-0</t>
  </si>
  <si>
    <t>Mà Sullivan</t>
  </si>
  <si>
    <t>195826116-5</t>
  </si>
  <si>
    <t>Maëlann Hughes</t>
  </si>
  <si>
    <t>708092526-6</t>
  </si>
  <si>
    <t>Nuó Burns</t>
  </si>
  <si>
    <t>492098402-2</t>
  </si>
  <si>
    <t>Clélia Tucker</t>
  </si>
  <si>
    <t>959654035-1</t>
  </si>
  <si>
    <t>Táng Murray</t>
  </si>
  <si>
    <t>298156737-3</t>
  </si>
  <si>
    <t>Ruò Gray</t>
  </si>
  <si>
    <t>335771881-2</t>
  </si>
  <si>
    <t>Lauréna Morrison</t>
  </si>
  <si>
    <t>117352180-1</t>
  </si>
  <si>
    <t>Garçon Murphy</t>
  </si>
  <si>
    <t>039246830-1</t>
  </si>
  <si>
    <t>Fèi Schmidt</t>
  </si>
  <si>
    <t>079009515-7</t>
  </si>
  <si>
    <t>Sòng Vasquez</t>
  </si>
  <si>
    <t>530832382-8</t>
  </si>
  <si>
    <t>Naëlle Rice</t>
  </si>
  <si>
    <t>846189055-8</t>
  </si>
  <si>
    <t>Fèi Phillips</t>
  </si>
  <si>
    <t>778282050-2</t>
  </si>
  <si>
    <t>Mélys Bailey</t>
  </si>
  <si>
    <t>331540990-0</t>
  </si>
  <si>
    <t>Irène Wagner</t>
  </si>
  <si>
    <t>914922568-5</t>
  </si>
  <si>
    <t>Ophélie Richardson</t>
  </si>
  <si>
    <t>470322544-1</t>
  </si>
  <si>
    <t>Clélia Martinez</t>
  </si>
  <si>
    <t>841808148-1</t>
  </si>
  <si>
    <t>Anaé Hayes</t>
  </si>
  <si>
    <t>828586353-0</t>
  </si>
  <si>
    <t>Loïs Henry</t>
  </si>
  <si>
    <t>660883734-8</t>
  </si>
  <si>
    <t>Mélina Armstrong</t>
  </si>
  <si>
    <t>883843280-5</t>
  </si>
  <si>
    <t>Michèle Ellis</t>
  </si>
  <si>
    <t>555976251-2</t>
  </si>
  <si>
    <t>Clélia Gomez</t>
  </si>
  <si>
    <t>509640564-8</t>
  </si>
  <si>
    <t>Maïwenn Harvey</t>
  </si>
  <si>
    <t>438589894-4</t>
  </si>
  <si>
    <t>Táng Young</t>
  </si>
  <si>
    <t>202620774-7</t>
  </si>
  <si>
    <t>Bérengère Wallace</t>
  </si>
  <si>
    <t>090019789-7</t>
  </si>
  <si>
    <t>Mélodie Black</t>
  </si>
  <si>
    <t>961582684-7</t>
  </si>
  <si>
    <t>Gisèle Sanchez</t>
  </si>
  <si>
    <t>775855211-0</t>
  </si>
  <si>
    <t>Maëlla Carpenter</t>
  </si>
  <si>
    <t>783498973-1</t>
  </si>
  <si>
    <t>Daphnée Alexander</t>
  </si>
  <si>
    <t>963212859-1</t>
  </si>
  <si>
    <t>Edmée Torres</t>
  </si>
  <si>
    <t>759987360-0</t>
  </si>
  <si>
    <t>Félicie Martin</t>
  </si>
  <si>
    <t>863143301-2</t>
  </si>
  <si>
    <t>Mélodie Brooks</t>
  </si>
  <si>
    <t>780425448-2</t>
  </si>
  <si>
    <t>Noëlla Howard</t>
  </si>
  <si>
    <t>340561918-1</t>
  </si>
  <si>
    <t>Loïca Robertson</t>
  </si>
  <si>
    <t>525050189-3</t>
  </si>
  <si>
    <t>Laurène Hughes</t>
  </si>
  <si>
    <t>141281918-0</t>
  </si>
  <si>
    <t>Kuí Graham</t>
  </si>
  <si>
    <t>804760245-4</t>
  </si>
  <si>
    <t>Réservés Jacobs</t>
  </si>
  <si>
    <t>283183444-9</t>
  </si>
  <si>
    <t>Bénédicte Walker</t>
  </si>
  <si>
    <t>371495624-7</t>
  </si>
  <si>
    <t>Pål Kennedy</t>
  </si>
  <si>
    <t>524599431-3</t>
  </si>
  <si>
    <t>Eugénie Hill</t>
  </si>
  <si>
    <t>708941083-8</t>
  </si>
  <si>
    <t>Noémie Perkins</t>
  </si>
  <si>
    <t>809964289-9</t>
  </si>
  <si>
    <t>Faîtes Myers</t>
  </si>
  <si>
    <t>892733542-2</t>
  </si>
  <si>
    <t>Solène Richards</t>
  </si>
  <si>
    <t>001736879-0</t>
  </si>
  <si>
    <t>Lài Jenkins</t>
  </si>
  <si>
    <t>706574502-3</t>
  </si>
  <si>
    <t>Ruì Peters</t>
  </si>
  <si>
    <t>What to return, What to match, where to match</t>
  </si>
  <si>
    <t>Q1 - North Zone</t>
  </si>
  <si>
    <t>Q1 - South Zone</t>
  </si>
  <si>
    <t>Q1 - East Zone</t>
  </si>
  <si>
    <t>Q1 - West Zone</t>
  </si>
  <si>
    <t>Q2 - South Zone</t>
  </si>
  <si>
    <t>Q2 - East Zone</t>
  </si>
  <si>
    <t>Q2 - West Zone</t>
  </si>
  <si>
    <t>Q2 - North Zone</t>
  </si>
  <si>
    <t>Q3 - North Zone</t>
  </si>
  <si>
    <t>Q3 - South Zone</t>
  </si>
  <si>
    <t>Q3 - East Zone</t>
  </si>
  <si>
    <t>Q3 - West Zone</t>
  </si>
  <si>
    <t>Q4 - North Zone</t>
  </si>
  <si>
    <t>Q4 - South Zone</t>
  </si>
  <si>
    <t>Q4 - East Zone</t>
  </si>
  <si>
    <t>Q4 - West Zone</t>
  </si>
  <si>
    <t>Annual Sales Collection</t>
  </si>
  <si>
    <t>Amount</t>
  </si>
  <si>
    <t>Total</t>
  </si>
  <si>
    <t>Zone</t>
  </si>
  <si>
    <t>Sales Code</t>
  </si>
  <si>
    <t>East</t>
  </si>
  <si>
    <t>West</t>
  </si>
  <si>
    <t>North</t>
  </si>
  <si>
    <t>South</t>
  </si>
  <si>
    <t>North East</t>
  </si>
  <si>
    <t>South West</t>
  </si>
  <si>
    <t>North West</t>
  </si>
  <si>
    <t>Target Code</t>
  </si>
  <si>
    <t>Department</t>
  </si>
  <si>
    <t>Issues Reported</t>
  </si>
  <si>
    <t>Issues Resolved</t>
  </si>
  <si>
    <t>Issues Pending</t>
  </si>
  <si>
    <t>HR</t>
  </si>
  <si>
    <t>Finance</t>
  </si>
  <si>
    <t>Admin</t>
  </si>
  <si>
    <t>Logistics</t>
  </si>
  <si>
    <t>Payroll</t>
  </si>
  <si>
    <t>Sys Admin</t>
  </si>
  <si>
    <t>Recruitment</t>
  </si>
  <si>
    <t>Compensation</t>
  </si>
  <si>
    <t>Legal</t>
  </si>
  <si>
    <t>Transport</t>
  </si>
  <si>
    <t>Q1 2016</t>
  </si>
  <si>
    <t>Q2 2016</t>
  </si>
  <si>
    <t>Q3 2016</t>
  </si>
  <si>
    <t>Q4 2016</t>
  </si>
  <si>
    <t>FY2016</t>
  </si>
  <si>
    <t>Q1 2015</t>
  </si>
  <si>
    <t>Q2 2015</t>
  </si>
  <si>
    <t>Q3 2015</t>
  </si>
  <si>
    <t>Q4 2015</t>
  </si>
  <si>
    <t>FY2015</t>
  </si>
  <si>
    <t>Q1 2014</t>
  </si>
  <si>
    <t>Q2 2014</t>
  </si>
  <si>
    <t>Q3 2014</t>
  </si>
  <si>
    <t>Q4 2014</t>
  </si>
  <si>
    <t>FY2014</t>
  </si>
  <si>
    <t>Q1 2013</t>
  </si>
  <si>
    <t>Q2 2013</t>
  </si>
  <si>
    <t>Q3 2013</t>
  </si>
  <si>
    <t>Q4 2013</t>
  </si>
  <si>
    <t>FY2013</t>
  </si>
  <si>
    <t>Chandigarh</t>
  </si>
  <si>
    <t>Kashmir</t>
  </si>
  <si>
    <t>Ludhiana</t>
  </si>
  <si>
    <t>Chennai</t>
  </si>
  <si>
    <t>Hyderabad</t>
  </si>
  <si>
    <t>Guwahati</t>
  </si>
  <si>
    <t>Shillong</t>
  </si>
  <si>
    <t>Gangtok</t>
  </si>
  <si>
    <t>Kohima</t>
  </si>
  <si>
    <t>Ahmedabad</t>
  </si>
  <si>
    <t>Surat</t>
  </si>
  <si>
    <t>Sales Person Code</t>
  </si>
  <si>
    <t>Region Code</t>
  </si>
  <si>
    <t>Sales Person name</t>
  </si>
  <si>
    <t>Target Achieved</t>
  </si>
  <si>
    <t>Target Goal</t>
  </si>
  <si>
    <t>Sales Amount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</si>
  <si>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</si>
  <si>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</si>
  <si>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</si>
  <si>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</si>
  <si>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</si>
  <si>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</si>
  <si>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</si>
  <si>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</si>
  <si>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</si>
  <si>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</si>
  <si>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Sandra</t>
  </si>
  <si>
    <t>Lily</t>
  </si>
  <si>
    <t>Amy</t>
  </si>
  <si>
    <t>Tanya</t>
  </si>
  <si>
    <t>Sam</t>
  </si>
  <si>
    <t>Dazy</t>
  </si>
  <si>
    <t>Brown</t>
  </si>
  <si>
    <t>Kathy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</si>
  <si>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</si>
  <si>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</si>
  <si>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</si>
  <si>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</si>
  <si>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</si>
  <si>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</si>
  <si>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</si>
  <si>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</si>
  <si>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</si>
  <si>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</si>
  <si>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Region Name</t>
  </si>
  <si>
    <t>Row Labels</t>
  </si>
  <si>
    <t>Grand Total</t>
  </si>
  <si>
    <t>Sum of population</t>
  </si>
  <si>
    <t>Sum of households</t>
  </si>
  <si>
    <t>Average of median_income</t>
  </si>
  <si>
    <t>Count of name</t>
  </si>
  <si>
    <t>Average of water_area</t>
  </si>
  <si>
    <t>Average of land_area</t>
  </si>
  <si>
    <t>R*</t>
  </si>
  <si>
    <t>Pass</t>
  </si>
  <si>
    <t>Fail</t>
  </si>
  <si>
    <t>Total Seats</t>
  </si>
  <si>
    <t>Seats booked</t>
  </si>
  <si>
    <t>Basic IF</t>
  </si>
  <si>
    <t>Sum of Target Achieved</t>
  </si>
  <si>
    <t>Sum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</si>
</sst>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0" borderId="0" xfId="0" quotePrefix="1"/>
    <xf numFmtId="0" fontId="0" fillId="0" borderId="1" xfId="0" applyBorder="1"/>
    <xf numFmtId="44" fontId="2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/>
    </xf>
    <xf numFmtId="0" fontId="6" fillId="0" borderId="0" xfId="2" applyFont="1" applyAlignment="1">
      <alignment horizontal="left"/>
    </xf>
    <xf numFmtId="164" fontId="6" fillId="0" borderId="0" xfId="2" applyNumberFormat="1" applyFont="1" applyAlignment="1">
      <alignment horizontal="left"/>
    </xf>
    <xf numFmtId="0" fontId="5" fillId="0" borderId="0" xfId="2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5" borderId="1" xfId="0" applyFont="1" applyFill="1" applyBorder="1"/>
    <xf numFmtId="44" fontId="2" fillId="0" borderId="0" xfId="1" applyFont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2" fillId="4" borderId="1" xfId="0" applyFont="1" applyFill="1" applyBorder="1"/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4" fontId="0" fillId="0" borderId="0" xfId="0" applyNumberFormat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Fill="1" applyBorder="1"/>
    <xf numFmtId="0" fontId="0" fillId="0" borderId="6" xfId="0" applyFont="1" applyBorder="1"/>
    <xf numFmtId="0" fontId="2" fillId="2" borderId="4" xfId="0" applyFont="1" applyFill="1" applyBorder="1"/>
    <xf numFmtId="0" fontId="2" fillId="2" borderId="7" xfId="0" applyFont="1" applyFill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 applyAlignment="1">
      <alignment horizontal="center"/>
    </xf>
    <xf numFmtId="0" fontId="8" fillId="6" borderId="10" xfId="0" applyFont="1" applyFill="1" applyBorder="1"/>
    <xf numFmtId="17" fontId="7" fillId="0" borderId="6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0" fontId="7" fillId="0" borderId="12" xfId="0" applyFont="1" applyBorder="1"/>
    <xf numFmtId="0" fontId="7" fillId="0" borderId="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44" fontId="0" fillId="0" borderId="1" xfId="1" applyFont="1" applyBorder="1"/>
    <xf numFmtId="44" fontId="0" fillId="0" borderId="0" xfId="1" applyFont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0" fillId="0" borderId="1" xfId="0" applyFont="1" applyFill="1" applyBorder="1"/>
    <xf numFmtId="44" fontId="0" fillId="0" borderId="1" xfId="0" applyNumberFormat="1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4" fontId="0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Clustered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17883776"/>
        <c:axId val="730870952"/>
      </c:barChart>
      <c:catAx>
        <c:axId val="71788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0952"/>
        <c:crosses val="autoZero"/>
        <c:auto val="1"/>
        <c:lblAlgn val="ctr"/>
        <c:lblOffset val="100"/>
        <c:noMultiLvlLbl val="0"/>
      </c:catAx>
      <c:valAx>
        <c:axId val="73087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8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Stacked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30871736"/>
        <c:axId val="730872128"/>
      </c:barChart>
      <c:catAx>
        <c:axId val="73087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2128"/>
        <c:crosses val="autoZero"/>
        <c:auto val="1"/>
        <c:lblAlgn val="ctr"/>
        <c:lblOffset val="100"/>
        <c:noMultiLvlLbl val="0"/>
      </c:catAx>
      <c:valAx>
        <c:axId val="7308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87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100% Stacked 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28654192"/>
        <c:axId val="728654584"/>
      </c:barChart>
      <c:catAx>
        <c:axId val="72865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4584"/>
        <c:crosses val="autoZero"/>
        <c:auto val="1"/>
        <c:lblAlgn val="ctr"/>
        <c:lblOffset val="100"/>
        <c:noMultiLvlLbl val="0"/>
      </c:catAx>
      <c:valAx>
        <c:axId val="72865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3D Clustered 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'Clustered_Stacked charts'!$B$1</c:f>
              <c:strCache>
                <c:ptCount val="1"/>
                <c:pt idx="0">
                  <c:v>Q1 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charts'!$B$2:$B$4</c:f>
              <c:numCache>
                <c:formatCode>General</c:formatCode>
                <c:ptCount val="3"/>
                <c:pt idx="0">
                  <c:v>1900</c:v>
                </c:pt>
                <c:pt idx="1">
                  <c:v>1600</c:v>
                </c:pt>
                <c:pt idx="2">
                  <c:v>1000</c:v>
                </c:pt>
              </c:numCache>
            </c:numRef>
          </c:val>
        </c:ser>
        <c:ser>
          <c:idx val="1"/>
          <c:order val="1"/>
          <c:tx>
            <c:strRef>
              <c:f>'Clustered_Stacked charts'!$C$1</c:f>
              <c:strCache>
                <c:ptCount val="1"/>
                <c:pt idx="0">
                  <c:v>Q2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charts'!$C$2:$C$4</c:f>
              <c:numCache>
                <c:formatCode>General</c:formatCode>
                <c:ptCount val="3"/>
                <c:pt idx="0">
                  <c:v>2200</c:v>
                </c:pt>
                <c:pt idx="1">
                  <c:v>1650</c:v>
                </c:pt>
                <c:pt idx="2">
                  <c:v>950</c:v>
                </c:pt>
              </c:numCache>
            </c:numRef>
          </c:val>
        </c:ser>
        <c:ser>
          <c:idx val="2"/>
          <c:order val="2"/>
          <c:tx>
            <c:strRef>
              <c:f>'Clustered_Stacked charts'!$D$1</c:f>
              <c:strCache>
                <c:ptCount val="1"/>
                <c:pt idx="0">
                  <c:v>Q1 Budget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charts'!$D$2:$D$4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ser>
          <c:idx val="3"/>
          <c:order val="3"/>
          <c:tx>
            <c:strRef>
              <c:f>'Clustered_Stacked charts'!$E$1</c:f>
              <c:strCache>
                <c:ptCount val="1"/>
                <c:pt idx="0">
                  <c:v>Q2 Budget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'Clustered_Stacked charts'!$A$2:$A$4</c:f>
              <c:strCache>
                <c:ptCount val="3"/>
                <c:pt idx="0">
                  <c:v>Cofee</c:v>
                </c:pt>
                <c:pt idx="1">
                  <c:v>Tea</c:v>
                </c:pt>
                <c:pt idx="2">
                  <c:v>Milk</c:v>
                </c:pt>
              </c:strCache>
            </c:strRef>
          </c:cat>
          <c:val>
            <c:numRef>
              <c:f>'Clustered_Stacked charts'!$E$2:$E$4</c:f>
              <c:numCache>
                <c:formatCode>General</c:formatCode>
                <c:ptCount val="3"/>
                <c:pt idx="0">
                  <c:v>2000</c:v>
                </c:pt>
                <c:pt idx="1">
                  <c:v>1500</c:v>
                </c:pt>
                <c:pt idx="2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8655368"/>
        <c:axId val="728655760"/>
        <c:axId val="0"/>
      </c:bar3DChart>
      <c:catAx>
        <c:axId val="728655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5760"/>
        <c:crosses val="autoZero"/>
        <c:auto val="1"/>
        <c:lblAlgn val="ctr"/>
        <c:lblOffset val="100"/>
        <c:noMultiLvlLbl val="0"/>
      </c:catAx>
      <c:valAx>
        <c:axId val="728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55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Collection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layout>
                <c:manualLayout>
                  <c:x val="-4.1652770147917559E-2"/>
                  <c:y val="-1.4899575321325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3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4"/>
              <c:layout>
                <c:manualLayout>
                  <c:x val="1.0856782437079085E-3"/>
                  <c:y val="-1.1194169398353103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5"/>
              <c:layout>
                <c:manualLayout>
                  <c:x val="-2.0619748112881239E-2"/>
                  <c:y val="1.0289389791941243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6"/>
              <c:layout>
                <c:manualLayout>
                  <c:x val="3.7032045412928039E-2"/>
                  <c:y val="8.4834352787446637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7"/>
              <c:layout>
                <c:manualLayout>
                  <c:x val="5.6813688986551099E-2"/>
                  <c:y val="5.8948103590055539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8"/>
              <c:layout>
                <c:manualLayout>
                  <c:x val="1.5503875968992248E-3"/>
                  <c:y val="-3.668930868619963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10"/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dLbl>
              <c:idx val="11"/>
              <c:layout>
                <c:manualLayout>
                  <c:x val="9.0329243728254904E-2"/>
                  <c:y val="-2.95511022495578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5B9BD5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5B9BD5"/>
                </a:solidFill>
              </a:ln>
              <a:effectLst/>
            </c:sp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'Pie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'Pie Chart'!$B$2:$B$13</c:f>
              <c:numCache>
                <c:formatCode>_("$"* #,##0.00_);_("$"* \(#,##0.00\);_("$"* "-"??_);_(@_)</c:formatCode>
                <c:ptCount val="12"/>
                <c:pt idx="0">
                  <c:v>15000</c:v>
                </c:pt>
                <c:pt idx="1">
                  <c:v>16000</c:v>
                </c:pt>
                <c:pt idx="2">
                  <c:v>13000</c:v>
                </c:pt>
                <c:pt idx="3">
                  <c:v>10000</c:v>
                </c:pt>
                <c:pt idx="4">
                  <c:v>16000</c:v>
                </c:pt>
                <c:pt idx="5">
                  <c:v>14500</c:v>
                </c:pt>
                <c:pt idx="6">
                  <c:v>12300</c:v>
                </c:pt>
                <c:pt idx="7">
                  <c:v>15200</c:v>
                </c:pt>
                <c:pt idx="8">
                  <c:v>13800</c:v>
                </c:pt>
                <c:pt idx="9">
                  <c:v>12600</c:v>
                </c:pt>
                <c:pt idx="10">
                  <c:v>10300</c:v>
                </c:pt>
                <c:pt idx="11">
                  <c:v>23000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3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Doughnut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'Doughnut Chart'!$B$1</c:f>
              <c:strCache>
                <c:ptCount val="1"/>
                <c:pt idx="0">
                  <c:v>Sales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strRef>
              <c:f>'Doughnut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'Doughnut Chart'!$B$2:$B$13</c:f>
              <c:numCache>
                <c:formatCode>_("$"* #,##0.00_);_("$"* \(#,##0.00\);_("$"* "-"??_);_(@_)</c:formatCode>
                <c:ptCount val="12"/>
                <c:pt idx="0">
                  <c:v>25300</c:v>
                </c:pt>
                <c:pt idx="1">
                  <c:v>18300</c:v>
                </c:pt>
                <c:pt idx="2">
                  <c:v>15300</c:v>
                </c:pt>
                <c:pt idx="3">
                  <c:v>12300</c:v>
                </c:pt>
                <c:pt idx="4">
                  <c:v>14300</c:v>
                </c:pt>
                <c:pt idx="5">
                  <c:v>16800</c:v>
                </c:pt>
                <c:pt idx="6">
                  <c:v>14600</c:v>
                </c:pt>
                <c:pt idx="7">
                  <c:v>17500</c:v>
                </c:pt>
                <c:pt idx="8">
                  <c:v>16100</c:v>
                </c:pt>
                <c:pt idx="9">
                  <c:v>14900</c:v>
                </c:pt>
                <c:pt idx="10">
                  <c:v>12600</c:v>
                </c:pt>
                <c:pt idx="11">
                  <c:v>17300</c:v>
                </c:pt>
              </c:numCache>
            </c:numRef>
          </c:val>
        </c:ser>
        <c:ser>
          <c:idx val="1"/>
          <c:order val="1"/>
          <c:tx>
            <c:strRef>
              <c:f>'Doughnut Chart'!$C$1</c:f>
              <c:strCache>
                <c:ptCount val="1"/>
                <c:pt idx="0">
                  <c:v>Profit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4.2029307006080305E-2"/>
                  <c:y val="-0.11573987075145019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"/>
              <c:layout>
                <c:manualLayout>
                  <c:x val="9.1120409112040918E-2"/>
                  <c:y val="-0.1459419471300265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51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7.9962807996280666E-2"/>
                  <c:y val="-3.3613445378151259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6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9.4839609483960946E-2"/>
                  <c:y val="3.641456582633043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7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layout>
                <c:manualLayout>
                  <c:x val="8.1048550939500627E-2"/>
                  <c:y val="9.804958203753942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8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5"/>
              <c:layout>
                <c:manualLayout>
                  <c:x val="4.8185462172876926E-2"/>
                  <c:y val="0.1223341935199275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6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shade val="9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6"/>
              <c:layout>
                <c:manualLayout>
                  <c:x val="3.5593040409697741E-3"/>
                  <c:y val="0.12332936324135954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9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7"/>
              <c:layout>
                <c:manualLayout>
                  <c:x val="-4.360469585653258E-2"/>
                  <c:y val="0.1179395222655990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8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8"/>
              <c:layout>
                <c:manualLayout>
                  <c:x val="-9.3289259344673969E-2"/>
                  <c:y val="6.134983127109111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80000"/>
                      <a:lumOff val="2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74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9"/>
              <c:layout>
                <c:manualLayout>
                  <c:x val="-0.11529521152952117"/>
                  <c:y val="0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70AD47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63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0"/>
              <c:layout>
                <c:manualLayout>
                  <c:x val="-9.483960948396096E-2"/>
                  <c:y val="-9.243697478991597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4472C4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52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1"/>
              <c:layout>
                <c:manualLayout>
                  <c:x val="-7.0116899104426108E-3"/>
                  <c:y val="-0.1022859510982179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rgbClr val="FFC000">
                      <a:lumMod val="80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1">
                          <a:tint val="41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'Doughnut Chart'!$A$2:$A$13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'Doughnut Chart'!$C$2:$C$13</c:f>
              <c:numCache>
                <c:formatCode>_("$"* #,##0.00_);_("$"* \(#,##0.00\);_("$"* "-"??_);_(@_)</c:formatCode>
                <c:ptCount val="12"/>
                <c:pt idx="0">
                  <c:v>10200</c:v>
                </c:pt>
                <c:pt idx="1">
                  <c:v>9500</c:v>
                </c:pt>
                <c:pt idx="2">
                  <c:v>6300</c:v>
                </c:pt>
                <c:pt idx="3">
                  <c:v>4400</c:v>
                </c:pt>
                <c:pt idx="4">
                  <c:v>5100</c:v>
                </c:pt>
                <c:pt idx="5">
                  <c:v>6000</c:v>
                </c:pt>
                <c:pt idx="6">
                  <c:v>5200</c:v>
                </c:pt>
                <c:pt idx="7">
                  <c:v>6400</c:v>
                </c:pt>
                <c:pt idx="8">
                  <c:v>4900</c:v>
                </c:pt>
                <c:pt idx="9">
                  <c:v>3800</c:v>
                </c:pt>
                <c:pt idx="10">
                  <c:v>2600</c:v>
                </c:pt>
                <c:pt idx="11">
                  <c:v>4500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3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Funnel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5230470645317808E-2"/>
          <c:y val="7.8207381837352388E-2"/>
          <c:w val="0.95730228044638521"/>
          <c:h val="0.8847087629919583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'Funnel Chart'!$A$3</c:f>
              <c:strCache>
                <c:ptCount val="1"/>
                <c:pt idx="0">
                  <c:v>Identified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Chart'!$B$3</c:f>
              <c:numCache>
                <c:formatCode>_("$"* #,##0.00_);_("$"* \(#,##0.00\);_("$"* "-"??_);_(@_)</c:formatCode>
                <c:ptCount val="1"/>
                <c:pt idx="0">
                  <c:v>265190</c:v>
                </c:pt>
              </c:numCache>
            </c:numRef>
          </c:val>
        </c:ser>
        <c:ser>
          <c:idx val="1"/>
          <c:order val="1"/>
          <c:tx>
            <c:strRef>
              <c:f>'Funnel Chart'!$A$4</c:f>
              <c:strCache>
                <c:ptCount val="1"/>
                <c:pt idx="0">
                  <c:v>Validated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Chart'!$B$4</c:f>
              <c:numCache>
                <c:formatCode>_("$"* #,##0.00_);_("$"* \(#,##0.00\);_("$"* "-"??_);_(@_)</c:formatCode>
                <c:ptCount val="1"/>
                <c:pt idx="0">
                  <c:v>176240</c:v>
                </c:pt>
              </c:numCache>
            </c:numRef>
          </c:val>
        </c:ser>
        <c:ser>
          <c:idx val="2"/>
          <c:order val="2"/>
          <c:tx>
            <c:strRef>
              <c:f>'Funnel Chart'!$A$5</c:f>
              <c:strCache>
                <c:ptCount val="1"/>
                <c:pt idx="0">
                  <c:v>Qualified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Chart'!$B$5</c:f>
              <c:numCache>
                <c:formatCode>_("$"* #,##0.00_);_("$"* \(#,##0.00\);_("$"* "-"??_);_(@_)</c:formatCode>
                <c:ptCount val="1"/>
                <c:pt idx="0">
                  <c:v>137440</c:v>
                </c:pt>
              </c:numCache>
            </c:numRef>
          </c:val>
        </c:ser>
        <c:ser>
          <c:idx val="3"/>
          <c:order val="3"/>
          <c:tx>
            <c:strRef>
              <c:f>'Funnel Chart'!$A$6</c:f>
              <c:strCache>
                <c:ptCount val="1"/>
                <c:pt idx="0">
                  <c:v>Proposal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Chart'!$B$6</c:f>
              <c:numCache>
                <c:formatCode>_("$"* #,##0.00_);_("$"* \(#,##0.00\);_("$"* "-"??_);_(@_)</c:formatCode>
                <c:ptCount val="1"/>
                <c:pt idx="0">
                  <c:v>118050</c:v>
                </c:pt>
              </c:numCache>
            </c:numRef>
          </c:val>
        </c:ser>
        <c:ser>
          <c:idx val="4"/>
          <c:order val="4"/>
          <c:tx>
            <c:strRef>
              <c:f>'Funnel Chart'!$A$7</c:f>
              <c:strCache>
                <c:ptCount val="1"/>
                <c:pt idx="0">
                  <c:v>Win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cat>
          <c:val>
            <c:numRef>
              <c:f>'Funnel Chart'!$B$7</c:f>
              <c:numCache>
                <c:formatCode>_("$"* #,##0.00_);_("$"* \(#,##0.00\);_("$"* "-"??_);_(@_)</c:formatCode>
                <c:ptCount val="1"/>
                <c:pt idx="0">
                  <c:v>71200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"/>
        <c:axId val="775847200"/>
        <c:axId val="775847592"/>
        <c:axId val="0"/>
      </c:bar3DChart>
      <c:catAx>
        <c:axId val="77584720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775847592"/>
        <c:crosses val="autoZero"/>
        <c:auto val="1"/>
        <c:lblAlgn val="ctr"/>
        <c:lblOffset val="100"/>
        <c:noMultiLvlLbl val="0"/>
      </c:catAx>
      <c:valAx>
        <c:axId val="775847592"/>
        <c:scaling>
          <c:orientation val="maxMin"/>
        </c:scaling>
        <c:delete val="1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7758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'Funnel Chart'!$B$2</c:f>
              <c:strCache>
                <c:ptCount val="1"/>
                <c:pt idx="0">
                  <c:v>Deal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'Funnel Chart'!$A$3:$A$7</c:f>
              <c:strCache>
                <c:ptCount val="5"/>
                <c:pt idx="0">
                  <c:v>Identified</c:v>
                </c:pt>
                <c:pt idx="1">
                  <c:v>Validated</c:v>
                </c:pt>
                <c:pt idx="2">
                  <c:v>Qualified</c:v>
                </c:pt>
                <c:pt idx="3">
                  <c:v>Proposal</c:v>
                </c:pt>
                <c:pt idx="4">
                  <c:v>Win</c:v>
                </c:pt>
              </c:strCache>
            </c:strRef>
          </c:cat>
          <c:val>
            <c:numRef>
              <c:f>'Funnel Chart'!$B$3:$B$7</c:f>
              <c:numCache>
                <c:formatCode>_("$"* #,##0.00_);_("$"* \(#,##0.00\);_("$"* "-"??_);_(@_)</c:formatCode>
                <c:ptCount val="5"/>
                <c:pt idx="0">
                  <c:v>265190</c:v>
                </c:pt>
                <c:pt idx="1">
                  <c:v>176240</c:v>
                </c:pt>
                <c:pt idx="2">
                  <c:v>137440</c:v>
                </c:pt>
                <c:pt idx="3">
                  <c:v>118050</c:v>
                </c:pt>
                <c:pt idx="4">
                  <c:v>71200</c:v>
                </c:pt>
              </c:numCache>
            </c:numRef>
          </c:val>
          <c:smooth val="0"/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30595136"/>
        <c:axId val="730595528"/>
      </c:lineChart>
      <c:catAx>
        <c:axId val="7305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5528"/>
        <c:crosses val="autoZero"/>
        <c:auto val="1"/>
        <c:lblAlgn val="ctr"/>
        <c:lblOffset val="100"/>
        <c:noMultiLvlLbl val="0"/>
      </c:catAx>
      <c:valAx>
        <c:axId val="7305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Waterfall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'Waterfall chart'!$B$1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chart'!$B$2:$B$14</c:f>
              <c:numCache>
                <c:formatCode>_("$"* #,##0.00_);_("$"* \(#,##0.00\);_("$"* "-"??_);_(@_)</c:formatCode>
                <c:ptCount val="13"/>
                <c:pt idx="1">
                  <c:v>13800</c:v>
                </c:pt>
                <c:pt idx="2">
                  <c:v>12800</c:v>
                </c:pt>
                <c:pt idx="3">
                  <c:v>10300</c:v>
                </c:pt>
                <c:pt idx="4">
                  <c:v>10300</c:v>
                </c:pt>
                <c:pt idx="5">
                  <c:v>12300</c:v>
                </c:pt>
                <c:pt idx="6">
                  <c:v>12300</c:v>
                </c:pt>
                <c:pt idx="7">
                  <c:v>15800</c:v>
                </c:pt>
                <c:pt idx="8">
                  <c:v>14800</c:v>
                </c:pt>
                <c:pt idx="9">
                  <c:v>11800</c:v>
                </c:pt>
                <c:pt idx="10">
                  <c:v>11800</c:v>
                </c:pt>
                <c:pt idx="11">
                  <c:v>13800</c:v>
                </c:pt>
                <c:pt idx="12">
                  <c:v>11400</c:v>
                </c:pt>
              </c:numCache>
            </c:numRef>
          </c:val>
        </c:ser>
        <c:ser>
          <c:idx val="1"/>
          <c:order val="1"/>
          <c:tx>
            <c:strRef>
              <c:f>'Waterfall chart'!$C$1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chart'!$C$2:$C$14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1200</c:v>
                </c:pt>
                <c:pt idx="2">
                  <c:v>1000</c:v>
                </c:pt>
                <c:pt idx="3">
                  <c:v>2500</c:v>
                </c:pt>
                <c:pt idx="4">
                  <c:v>0</c:v>
                </c:pt>
                <c:pt idx="5">
                  <c:v>1000</c:v>
                </c:pt>
                <c:pt idx="6">
                  <c:v>0</c:v>
                </c:pt>
                <c:pt idx="7">
                  <c:v>0</c:v>
                </c:pt>
                <c:pt idx="8">
                  <c:v>2000</c:v>
                </c:pt>
                <c:pt idx="9">
                  <c:v>3000</c:v>
                </c:pt>
                <c:pt idx="10">
                  <c:v>0</c:v>
                </c:pt>
                <c:pt idx="11">
                  <c:v>0</c:v>
                </c:pt>
                <c:pt idx="12">
                  <c:v>3400</c:v>
                </c:pt>
              </c:numCache>
            </c:numRef>
          </c:val>
        </c:ser>
        <c:ser>
          <c:idx val="2"/>
          <c:order val="2"/>
          <c:tx>
            <c:strRef>
              <c:f>'Waterfall chart'!$D$1</c:f>
              <c:strCache>
                <c:ptCount val="1"/>
                <c:pt idx="0">
                  <c:v>Rise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'Waterfall chart'!$A$2:$A$14</c:f>
              <c:strCache>
                <c:ptCount val="13"/>
                <c:pt idx="0">
                  <c:v>Balance carry forward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'Waterfall chart'!$D$2:$D$14</c:f>
              <c:numCache>
                <c:formatCode>_("$"* #,##0.00_);_("$"* \(#,##0.00\);_("$"* "-"??_);_(@_)</c:formatCode>
                <c:ptCount val="13"/>
                <c:pt idx="0">
                  <c:v>15000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3000</c:v>
                </c:pt>
                <c:pt idx="5">
                  <c:v>0</c:v>
                </c:pt>
                <c:pt idx="6">
                  <c:v>3500</c:v>
                </c:pt>
                <c:pt idx="7">
                  <c:v>1000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1000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30596312"/>
        <c:axId val="239134464"/>
      </c:barChart>
      <c:catAx>
        <c:axId val="73059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4464"/>
        <c:crosses val="autoZero"/>
        <c:auto val="1"/>
        <c:lblAlgn val="ctr"/>
        <c:lblOffset val="100"/>
        <c:noMultiLvlLbl val="0"/>
      </c:catAx>
      <c:valAx>
        <c:axId val="2391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'Waterfall chart'!$A$3:$A$14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'Waterfall chart'!$E$3:$E$14</c:f>
              <c:numCache>
                <c:formatCode>_("$"* #,##0.00_);_("$"* \(#,##0.00\);_("$"* "-"??_);_(@_)</c:formatCode>
                <c:ptCount val="12"/>
                <c:pt idx="0">
                  <c:v>-1200</c:v>
                </c:pt>
                <c:pt idx="1">
                  <c:v>-1000</c:v>
                </c:pt>
                <c:pt idx="2">
                  <c:v>-2500</c:v>
                </c:pt>
                <c:pt idx="3">
                  <c:v>3000</c:v>
                </c:pt>
                <c:pt idx="4">
                  <c:v>-1000</c:v>
                </c:pt>
                <c:pt idx="5">
                  <c:v>3500</c:v>
                </c:pt>
                <c:pt idx="6">
                  <c:v>1000</c:v>
                </c:pt>
                <c:pt idx="7">
                  <c:v>-2000</c:v>
                </c:pt>
                <c:pt idx="8">
                  <c:v>-3000</c:v>
                </c:pt>
                <c:pt idx="9">
                  <c:v>2000</c:v>
                </c:pt>
                <c:pt idx="10">
                  <c:v>1000</c:v>
                </c:pt>
                <c:pt idx="11">
                  <c:v>-3400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9135248"/>
        <c:axId val="239135640"/>
      </c:barChart>
      <c:catAx>
        <c:axId val="2391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5640"/>
        <c:crosses val="autoZero"/>
        <c:auto val="1"/>
        <c:lblAlgn val="ctr"/>
        <c:lblOffset val="100"/>
        <c:noMultiLvlLbl val="0"/>
      </c:catAx>
      <c:valAx>
        <c:axId val="23913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Bump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'Bump Chart'!$A$10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Chart'!$B$10:$M$10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'Bump Chart'!$A$11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Chart'!$B$11:$M$11</c:f>
              <c:numCache>
                <c:formatCode>General</c:formatCode>
                <c:ptCount val="12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'Bump Chart'!$A$12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Chart'!$B$12:$M$12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'Bump Chart'!$A$13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Chart'!$B$13:$M$13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'Bump Chart'!$A$14</c:f>
              <c:strCache>
                <c:ptCount val="1"/>
                <c:pt idx="0">
                  <c:v>iPads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'Bump Chart'!$B$9:$M$9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Chart'!$B$14:$M$14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665592"/>
        <c:axId val="724665984"/>
      </c:lineChart>
      <c:catAx>
        <c:axId val="72466559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5984"/>
        <c:crosses val="autoZero"/>
        <c:auto val="1"/>
        <c:lblAlgn val="ctr"/>
        <c:lblOffset val="100"/>
        <c:noMultiLvlLbl val="0"/>
      </c:catAx>
      <c:valAx>
        <c:axId val="724665984"/>
        <c:scaling>
          <c:orientation val="maxMin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55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5492836303019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'Bump Chart'!$A$3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Chart'!$B$3:$M$3</c:f>
              <c:numCache>
                <c:formatCode>General</c:formatCode>
                <c:ptCount val="12"/>
                <c:pt idx="0">
                  <c:v>341</c:v>
                </c:pt>
                <c:pt idx="1">
                  <c:v>292</c:v>
                </c:pt>
                <c:pt idx="2">
                  <c:v>461</c:v>
                </c:pt>
                <c:pt idx="3">
                  <c:v>150</c:v>
                </c:pt>
                <c:pt idx="4">
                  <c:v>649</c:v>
                </c:pt>
                <c:pt idx="5">
                  <c:v>435</c:v>
                </c:pt>
                <c:pt idx="6">
                  <c:v>273</c:v>
                </c:pt>
                <c:pt idx="7">
                  <c:v>177</c:v>
                </c:pt>
                <c:pt idx="8">
                  <c:v>512</c:v>
                </c:pt>
                <c:pt idx="9">
                  <c:v>82</c:v>
                </c:pt>
                <c:pt idx="10">
                  <c:v>387</c:v>
                </c:pt>
                <c:pt idx="11">
                  <c:v>261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'Bump Chart'!$A$4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Chart'!$B$4:$M$4</c:f>
              <c:numCache>
                <c:formatCode>General</c:formatCode>
                <c:ptCount val="12"/>
                <c:pt idx="0">
                  <c:v>190</c:v>
                </c:pt>
                <c:pt idx="1">
                  <c:v>186</c:v>
                </c:pt>
                <c:pt idx="2">
                  <c:v>98</c:v>
                </c:pt>
                <c:pt idx="3">
                  <c:v>307</c:v>
                </c:pt>
                <c:pt idx="4">
                  <c:v>143</c:v>
                </c:pt>
                <c:pt idx="5">
                  <c:v>83</c:v>
                </c:pt>
                <c:pt idx="6">
                  <c:v>431</c:v>
                </c:pt>
                <c:pt idx="7">
                  <c:v>334</c:v>
                </c:pt>
                <c:pt idx="8">
                  <c:v>71</c:v>
                </c:pt>
                <c:pt idx="9">
                  <c:v>205</c:v>
                </c:pt>
                <c:pt idx="10">
                  <c:v>259</c:v>
                </c:pt>
                <c:pt idx="11">
                  <c:v>419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'Bump Chart'!$A$5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Chart'!$B$5:$M$5</c:f>
              <c:numCache>
                <c:formatCode>General</c:formatCode>
                <c:ptCount val="12"/>
                <c:pt idx="0">
                  <c:v>198</c:v>
                </c:pt>
                <c:pt idx="1">
                  <c:v>62</c:v>
                </c:pt>
                <c:pt idx="2">
                  <c:v>539</c:v>
                </c:pt>
                <c:pt idx="3">
                  <c:v>128</c:v>
                </c:pt>
                <c:pt idx="4">
                  <c:v>571</c:v>
                </c:pt>
                <c:pt idx="5">
                  <c:v>513</c:v>
                </c:pt>
                <c:pt idx="6">
                  <c:v>121</c:v>
                </c:pt>
                <c:pt idx="7">
                  <c:v>155</c:v>
                </c:pt>
                <c:pt idx="8">
                  <c:v>434</c:v>
                </c:pt>
                <c:pt idx="9">
                  <c:v>99</c:v>
                </c:pt>
                <c:pt idx="10">
                  <c:v>465</c:v>
                </c:pt>
                <c:pt idx="11">
                  <c:v>300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'Bump Chart'!$A$6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Chart'!$B$6:$M$6</c:f>
              <c:numCache>
                <c:formatCode>General</c:formatCode>
                <c:ptCount val="12"/>
                <c:pt idx="0">
                  <c:v>419</c:v>
                </c:pt>
                <c:pt idx="1">
                  <c:v>71</c:v>
                </c:pt>
                <c:pt idx="2">
                  <c:v>218</c:v>
                </c:pt>
                <c:pt idx="3">
                  <c:v>98</c:v>
                </c:pt>
                <c:pt idx="4">
                  <c:v>128</c:v>
                </c:pt>
                <c:pt idx="5">
                  <c:v>292</c:v>
                </c:pt>
                <c:pt idx="6">
                  <c:v>330</c:v>
                </c:pt>
                <c:pt idx="7">
                  <c:v>349</c:v>
                </c:pt>
                <c:pt idx="8">
                  <c:v>191</c:v>
                </c:pt>
                <c:pt idx="9">
                  <c:v>311</c:v>
                </c:pt>
                <c:pt idx="10">
                  <c:v>135</c:v>
                </c:pt>
                <c:pt idx="11">
                  <c:v>318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'Bump Chart'!$A$7</c:f>
              <c:strCache>
                <c:ptCount val="1"/>
                <c:pt idx="0">
                  <c:v>iPads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'Bump Chart'!$B$2:$M$2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'Bump Chart'!$B$7:$M$7</c:f>
              <c:numCache>
                <c:formatCode>General</c:formatCode>
                <c:ptCount val="12"/>
                <c:pt idx="0">
                  <c:v>213</c:v>
                </c:pt>
                <c:pt idx="1">
                  <c:v>214</c:v>
                </c:pt>
                <c:pt idx="2">
                  <c:v>209</c:v>
                </c:pt>
                <c:pt idx="3">
                  <c:v>322</c:v>
                </c:pt>
                <c:pt idx="4">
                  <c:v>65</c:v>
                </c:pt>
                <c:pt idx="5">
                  <c:v>207</c:v>
                </c:pt>
                <c:pt idx="6">
                  <c:v>312</c:v>
                </c:pt>
                <c:pt idx="7">
                  <c:v>125</c:v>
                </c:pt>
                <c:pt idx="8">
                  <c:v>182</c:v>
                </c:pt>
                <c:pt idx="9">
                  <c:v>233</c:v>
                </c:pt>
                <c:pt idx="10">
                  <c:v>244</c:v>
                </c:pt>
                <c:pt idx="11">
                  <c:v>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666768"/>
        <c:axId val="724667160"/>
      </c:lineChart>
      <c:catAx>
        <c:axId val="7246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7160"/>
        <c:crosses val="autoZero"/>
        <c:auto val="1"/>
        <c:lblAlgn val="ctr"/>
        <c:lblOffset val="100"/>
        <c:noMultiLvlLbl val="0"/>
      </c:catAx>
      <c:valAx>
        <c:axId val="72466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66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Chart'!$A$2</c:f>
              <c:strCache>
                <c:ptCount val="1"/>
                <c:pt idx="0">
                  <c:v>Tablets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Chart'!$A$3</c:f>
              <c:strCache>
                <c:ptCount val="1"/>
                <c:pt idx="0">
                  <c:v>iPhones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'Line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'Line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9275712"/>
        <c:axId val="679276104"/>
      </c:lineChart>
      <c:catAx>
        <c:axId val="6792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6104"/>
        <c:crosses val="autoZero"/>
        <c:auto val="1"/>
        <c:lblAlgn val="ctr"/>
        <c:lblOffset val="100"/>
        <c:noMultiLvlLbl val="0"/>
      </c:catAx>
      <c:valAx>
        <c:axId val="67927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Y Scatter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Y Scatter Chart'!$A$2</c:f>
              <c:strCache>
                <c:ptCount val="1"/>
                <c:pt idx="0">
                  <c:v>Tablets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'X Y Scatter Chart'!$A$3</c:f>
              <c:strCache>
                <c:ptCount val="1"/>
                <c:pt idx="0">
                  <c:v>iPhones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'X Y Scatter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'X Y Scatter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xVal>
          <c:yVal>
            <c:numRef>
              <c:f>'X Y Scatter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276888"/>
        <c:axId val="677342376"/>
      </c:scatterChart>
      <c:valAx>
        <c:axId val="67927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2376"/>
        <c:crosses val="autoZero"/>
        <c:crossBetween val="midCat"/>
      </c:valAx>
      <c:valAx>
        <c:axId val="67734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76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Chart'!$A$2</c:f>
              <c:strCache>
                <c:ptCount val="1"/>
                <c:pt idx="0">
                  <c:v>Tablets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</c:ser>
        <c:ser>
          <c:idx val="1"/>
          <c:order val="1"/>
          <c:tx>
            <c:strRef>
              <c:f>'Area Chart'!$A$3</c:f>
              <c:strCache>
                <c:ptCount val="1"/>
                <c:pt idx="0">
                  <c:v>iPhones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</c:ser>
        <c:ser>
          <c:idx val="2"/>
          <c:order val="2"/>
          <c:tx>
            <c:strRef>
              <c:f>'Area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'Area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343160"/>
        <c:axId val="677343552"/>
      </c:areaChart>
      <c:catAx>
        <c:axId val="67734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3552"/>
        <c:crosses val="autoZero"/>
        <c:auto val="1"/>
        <c:lblAlgn val="ctr"/>
        <c:lblOffset val="100"/>
        <c:noMultiLvlLbl val="0"/>
      </c:catAx>
      <c:valAx>
        <c:axId val="6773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Reeported by  Male Members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Chart'!$A$2:$A$4</c:f>
              <c:strCache>
                <c:ptCount val="3"/>
                <c:pt idx="0">
                  <c:v>Technology is very new, less trained resources</c:v>
                </c:pt>
                <c:pt idx="1">
                  <c:v>Work environment is not comfortable</c:v>
                </c:pt>
                <c:pt idx="2">
                  <c:v>Manager is not co-operative</c:v>
                </c:pt>
              </c:strCache>
            </c:strRef>
          </c:cat>
          <c:val>
            <c:numRef>
              <c:f>'Bar Chart'!$B$2:$B$4</c:f>
              <c:numCache>
                <c:formatCode>General</c:formatCode>
                <c:ptCount val="3"/>
                <c:pt idx="0">
                  <c:v>190</c:v>
                </c:pt>
                <c:pt idx="1">
                  <c:v>230</c:v>
                </c:pt>
                <c:pt idx="2">
                  <c:v>280</c:v>
                </c:pt>
              </c:numCache>
            </c:numRef>
          </c:val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Reeported by Female Members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Chart'!$A$2:$A$4</c:f>
              <c:strCache>
                <c:ptCount val="3"/>
                <c:pt idx="0">
                  <c:v>Technology is very new, less trained resources</c:v>
                </c:pt>
                <c:pt idx="1">
                  <c:v>Work environment is not comfortable</c:v>
                </c:pt>
                <c:pt idx="2">
                  <c:v>Manager is not co-operative</c:v>
                </c:pt>
              </c:strCache>
            </c:strRef>
          </c:cat>
          <c:val>
            <c:numRef>
              <c:f>'Bar Chart'!$C$2:$C$4</c:f>
              <c:numCache>
                <c:formatCode>General</c:formatCode>
                <c:ptCount val="3"/>
                <c:pt idx="0">
                  <c:v>186</c:v>
                </c:pt>
                <c:pt idx="1">
                  <c:v>200</c:v>
                </c:pt>
                <c:pt idx="2">
                  <c:v>220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3624304"/>
        <c:axId val="773624696"/>
      </c:barChart>
      <c:catAx>
        <c:axId val="77362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4696"/>
        <c:crosses val="autoZero"/>
        <c:auto val="1"/>
        <c:lblAlgn val="ctr"/>
        <c:lblOffset val="100"/>
        <c:noMultiLvlLbl val="0"/>
      </c:catAx>
      <c:valAx>
        <c:axId val="773624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Chart'!$A$2</c:f>
              <c:strCache>
                <c:ptCount val="1"/>
                <c:pt idx="0">
                  <c:v>Tablets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Chart'!$B$2:$G$2</c:f>
              <c:numCache>
                <c:formatCode>General</c:formatCode>
                <c:ptCount val="6"/>
                <c:pt idx="0">
                  <c:v>190</c:v>
                </c:pt>
                <c:pt idx="1">
                  <c:v>186</c:v>
                </c:pt>
                <c:pt idx="2">
                  <c:v>150</c:v>
                </c:pt>
                <c:pt idx="3">
                  <c:v>200</c:v>
                </c:pt>
                <c:pt idx="4">
                  <c:v>175</c:v>
                </c:pt>
                <c:pt idx="5">
                  <c:v>210</c:v>
                </c:pt>
              </c:numCache>
            </c:numRef>
          </c:val>
        </c:ser>
        <c:ser>
          <c:idx val="1"/>
          <c:order val="1"/>
          <c:tx>
            <c:strRef>
              <c:f>'Column Chart'!$A$3</c:f>
              <c:strCache>
                <c:ptCount val="1"/>
                <c:pt idx="0">
                  <c:v>iPhones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Chart'!$B$3:$G$3</c:f>
              <c:numCache>
                <c:formatCode>General</c:formatCode>
                <c:ptCount val="6"/>
                <c:pt idx="0">
                  <c:v>230</c:v>
                </c:pt>
                <c:pt idx="1">
                  <c:v>200</c:v>
                </c:pt>
                <c:pt idx="2">
                  <c:v>190</c:v>
                </c:pt>
                <c:pt idx="3">
                  <c:v>250</c:v>
                </c:pt>
                <c:pt idx="4">
                  <c:v>160</c:v>
                </c:pt>
                <c:pt idx="5">
                  <c:v>190</c:v>
                </c:pt>
              </c:numCache>
            </c:numRef>
          </c:val>
        </c:ser>
        <c:ser>
          <c:idx val="2"/>
          <c:order val="2"/>
          <c:tx>
            <c:strRef>
              <c:f>'Column Chart'!$A$4</c:f>
              <c:strCache>
                <c:ptCount val="1"/>
                <c:pt idx="0">
                  <c:v>Smart Phones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Chart'!$B$1:$G$1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'Column Chart'!$B$4:$G$4</c:f>
              <c:numCache>
                <c:formatCode>General</c:formatCode>
                <c:ptCount val="6"/>
                <c:pt idx="0">
                  <c:v>280</c:v>
                </c:pt>
                <c:pt idx="1">
                  <c:v>220</c:v>
                </c:pt>
                <c:pt idx="2">
                  <c:v>250</c:v>
                </c:pt>
                <c:pt idx="3">
                  <c:v>330</c:v>
                </c:pt>
                <c:pt idx="4">
                  <c:v>210</c:v>
                </c:pt>
                <c:pt idx="5">
                  <c:v>300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3625480"/>
        <c:axId val="773625872"/>
      </c:barChart>
      <c:catAx>
        <c:axId val="773625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5872"/>
        <c:crosses val="autoZero"/>
        <c:auto val="1"/>
        <c:lblAlgn val="ctr"/>
        <c:lblOffset val="100"/>
        <c:noMultiLvlLbl val="0"/>
      </c:catAx>
      <c:valAx>
        <c:axId val="7736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2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Surface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Chart'!$B$1</c:f>
              <c:strCache>
                <c:ptCount val="1"/>
                <c:pt idx="0">
                  <c:v>Financial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Chart'!$B$2:$B$6</c:f>
              <c:numCache>
                <c:formatCode>General</c:formatCode>
                <c:ptCount val="5"/>
                <c:pt idx="0">
                  <c:v>345</c:v>
                </c:pt>
                <c:pt idx="1">
                  <c:v>405</c:v>
                </c:pt>
                <c:pt idx="2">
                  <c:v>192</c:v>
                </c:pt>
                <c:pt idx="3">
                  <c:v>230</c:v>
                </c:pt>
                <c:pt idx="4">
                  <c:v>329</c:v>
                </c:pt>
              </c:numCache>
            </c:numRef>
          </c:val>
        </c:ser>
        <c:ser>
          <c:idx val="1"/>
          <c:order val="1"/>
          <c:tx>
            <c:strRef>
              <c:f>'Surface Chart'!$C$1</c:f>
              <c:strCache>
                <c:ptCount val="1"/>
                <c:pt idx="0">
                  <c:v>Marketing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Chart'!$C$2:$C$6</c:f>
              <c:numCache>
                <c:formatCode>General</c:formatCode>
                <c:ptCount val="5"/>
                <c:pt idx="0">
                  <c:v>109</c:v>
                </c:pt>
                <c:pt idx="1">
                  <c:v>503</c:v>
                </c:pt>
                <c:pt idx="2">
                  <c:v>304</c:v>
                </c:pt>
                <c:pt idx="3">
                  <c:v>459</c:v>
                </c:pt>
                <c:pt idx="4">
                  <c:v>520</c:v>
                </c:pt>
              </c:numCache>
            </c:numRef>
          </c:val>
        </c:ser>
        <c:ser>
          <c:idx val="2"/>
          <c:order val="2"/>
          <c:tx>
            <c:strRef>
              <c:f>'Surface Chart'!$D$1</c:f>
              <c:strCache>
                <c:ptCount val="1"/>
                <c:pt idx="0">
                  <c:v>Effort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'Surface Chart'!$A$2:$A$6</c:f>
              <c:strCache>
                <c:ptCount val="5"/>
                <c:pt idx="0">
                  <c:v>Recruit</c:v>
                </c:pt>
                <c:pt idx="1">
                  <c:v>Environment</c:v>
                </c:pt>
                <c:pt idx="2">
                  <c:v>Assets</c:v>
                </c:pt>
                <c:pt idx="3">
                  <c:v>Buildings</c:v>
                </c:pt>
                <c:pt idx="4">
                  <c:v>Expenses</c:v>
                </c:pt>
              </c:strCache>
            </c:strRef>
          </c:cat>
          <c:val>
            <c:numRef>
              <c:f>'Surface Chart'!$D$2:$D$6</c:f>
              <c:numCache>
                <c:formatCode>General</c:formatCode>
                <c:ptCount val="5"/>
                <c:pt idx="0">
                  <c:v>159</c:v>
                </c:pt>
                <c:pt idx="1">
                  <c:v>45</c:v>
                </c:pt>
                <c:pt idx="2">
                  <c:v>453</c:v>
                </c:pt>
                <c:pt idx="3">
                  <c:v>596</c:v>
                </c:pt>
                <c:pt idx="4">
                  <c:v>403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29952192"/>
        <c:axId val="729952584"/>
        <c:axId val="776574328"/>
      </c:surface3DChart>
      <c:catAx>
        <c:axId val="72995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584"/>
        <c:crosses val="autoZero"/>
        <c:auto val="1"/>
        <c:lblAlgn val="ctr"/>
        <c:lblOffset val="100"/>
        <c:noMultiLvlLbl val="0"/>
      </c:catAx>
      <c:valAx>
        <c:axId val="72995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192"/>
        <c:crosses val="autoZero"/>
        <c:crossBetween val="midCat"/>
      </c:valAx>
      <c:serAx>
        <c:axId val="776574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2584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Combo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'Combo Chart'!$D$1</c:f>
              <c:strCache>
                <c:ptCount val="1"/>
                <c:pt idx="0">
                  <c:v>Issues Pending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Chart'!$D$2:$D$12</c:f>
              <c:numCache>
                <c:formatCode>General</c:formatCode>
                <c:ptCount val="11"/>
                <c:pt idx="0">
                  <c:v>27</c:v>
                </c:pt>
                <c:pt idx="1">
                  <c:v>28</c:v>
                </c:pt>
                <c:pt idx="2">
                  <c:v>23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24</c:v>
                </c:pt>
                <c:pt idx="8">
                  <c:v>24</c:v>
                </c:pt>
                <c:pt idx="9">
                  <c:v>30</c:v>
                </c:pt>
                <c:pt idx="10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7488328"/>
        <c:axId val="777487936"/>
      </c:barChart>
      <c:lineChart>
        <c:grouping val="stacked"/>
        <c:varyColors val="0"/>
        <c:ser>
          <c:idx val="0"/>
          <c:order val="0"/>
          <c:tx>
            <c:strRef>
              <c:f>'Combo Chart'!$B$1</c:f>
              <c:strCache>
                <c:ptCount val="1"/>
                <c:pt idx="0">
                  <c:v>Issues Reported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Chart'!$B$2:$B$12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15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'Combo Chart'!$C$1</c:f>
              <c:strCache>
                <c:ptCount val="1"/>
                <c:pt idx="0">
                  <c:v>Issues Resolved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'Combo Chart'!$A$2:$A$12</c:f>
              <c:strCache>
                <c:ptCount val="11"/>
                <c:pt idx="0">
                  <c:v>HR</c:v>
                </c:pt>
                <c:pt idx="1">
                  <c:v>Finance</c:v>
                </c:pt>
                <c:pt idx="2">
                  <c:v>Admin</c:v>
                </c:pt>
                <c:pt idx="3">
                  <c:v>Logistics</c:v>
                </c:pt>
                <c:pt idx="4">
                  <c:v>Sales</c:v>
                </c:pt>
                <c:pt idx="5">
                  <c:v>Payroll</c:v>
                </c:pt>
                <c:pt idx="6">
                  <c:v>Sys Admin</c:v>
                </c:pt>
                <c:pt idx="7">
                  <c:v>Recruitment</c:v>
                </c:pt>
                <c:pt idx="8">
                  <c:v>Compensation</c:v>
                </c:pt>
                <c:pt idx="9">
                  <c:v>Legal</c:v>
                </c:pt>
                <c:pt idx="10">
                  <c:v>Transport</c:v>
                </c:pt>
              </c:strCache>
            </c:strRef>
          </c:cat>
          <c:val>
            <c:numRef>
              <c:f>'Combo Chart'!$C$2:$C$12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13</c:v>
                </c:pt>
                <c:pt idx="3">
                  <c:v>17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5</c:v>
                </c:pt>
                <c:pt idx="8">
                  <c:v>17</c:v>
                </c:pt>
                <c:pt idx="9">
                  <c:v>9</c:v>
                </c:pt>
                <c:pt idx="10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953368"/>
        <c:axId val="777487544"/>
      </c:lineChart>
      <c:catAx>
        <c:axId val="72995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87544"/>
        <c:crosses val="autoZero"/>
        <c:auto val="1"/>
        <c:lblAlgn val="ctr"/>
        <c:lblOffset val="100"/>
        <c:noMultiLvlLbl val="0"/>
      </c:catAx>
      <c:valAx>
        <c:axId val="77748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953368"/>
        <c:crosses val="autoZero"/>
        <c:crossBetween val="between"/>
      </c:valAx>
      <c:valAx>
        <c:axId val="7774879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88328"/>
        <c:crosses val="max"/>
        <c:crossBetween val="between"/>
      </c:valAx>
      <c:catAx>
        <c:axId val="777488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7487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138112</xdr:rowOff>
    </xdr:from>
    <xdr:to>
      <xdr:col>8</xdr:col>
      <xdr:colOff>190500</xdr:colOff>
      <xdr:row>19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4</xdr:row>
      <xdr:rowOff>128587</xdr:rowOff>
    </xdr:from>
    <xdr:to>
      <xdr:col>15</xdr:col>
      <xdr:colOff>471487</xdr:colOff>
      <xdr:row>19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157162</xdr:colOff>
      <xdr:row>19</xdr:row>
      <xdr:rowOff>14287</xdr:rowOff>
    </xdr:from>
    <xdr:to>
      <xdr:col>15</xdr:col>
      <xdr:colOff>461962</xdr:colOff>
      <xdr:row>33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481012</xdr:colOff>
      <xdr:row>19</xdr:row>
      <xdr:rowOff>14287</xdr:rowOff>
    </xdr:from>
    <xdr:to>
      <xdr:col>8</xdr:col>
      <xdr:colOff>176212</xdr:colOff>
      <xdr:row>33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152399</xdr:colOff>
      <xdr:row>0</xdr:row>
      <xdr:rowOff>0</xdr:rowOff>
    </xdr:from>
    <xdr:to>
      <xdr:col>12</xdr:col>
      <xdr:colOff>200024</xdr:colOff>
      <xdr:row>23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161925</xdr:rowOff>
    </xdr:from>
    <xdr:to>
      <xdr:col>17</xdr:col>
      <xdr:colOff>28575</xdr:colOff>
      <xdr:row>25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4</xdr:row>
      <xdr:rowOff>61911</xdr:rowOff>
    </xdr:from>
    <xdr:to>
      <xdr:col>22</xdr:col>
      <xdr:colOff>352425</xdr:colOff>
      <xdr:row>28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12</xdr:row>
      <xdr:rowOff>42861</xdr:rowOff>
    </xdr:from>
    <xdr:to>
      <xdr:col>8</xdr:col>
      <xdr:colOff>304800</xdr:colOff>
      <xdr:row>27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952500</xdr:colOff>
      <xdr:row>18</xdr:row>
      <xdr:rowOff>85726</xdr:rowOff>
    </xdr:from>
    <xdr:to>
      <xdr:col>9</xdr:col>
      <xdr:colOff>523875</xdr:colOff>
      <xdr:row>38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19</xdr:row>
      <xdr:rowOff>142874</xdr:rowOff>
    </xdr:from>
    <xdr:to>
      <xdr:col>6</xdr:col>
      <xdr:colOff>361950</xdr:colOff>
      <xdr:row>36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14</xdr:row>
      <xdr:rowOff>147636</xdr:rowOff>
    </xdr:from>
    <xdr:to>
      <xdr:col>12</xdr:col>
      <xdr:colOff>461962</xdr:colOff>
      <xdr:row>35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457200</xdr:colOff>
      <xdr:row>14</xdr:row>
      <xdr:rowOff>133350</xdr:rowOff>
    </xdr:from>
    <xdr:to>
      <xdr:col>24</xdr:col>
      <xdr:colOff>461962</xdr:colOff>
      <xdr:row>31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119062</xdr:rowOff>
    </xdr:from>
    <xdr:to>
      <xdr:col>16</xdr:col>
      <xdr:colOff>190500</xdr:colOff>
      <xdr:row>25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3</xdr:row>
      <xdr:rowOff>85725</xdr:rowOff>
    </xdr:from>
    <xdr:to>
      <xdr:col>14</xdr:col>
      <xdr:colOff>457200</xdr:colOff>
      <xdr:row>23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7</xdr:row>
      <xdr:rowOff>123825</xdr:rowOff>
    </xdr:from>
    <xdr:to>
      <xdr:col>16</xdr:col>
      <xdr:colOff>47625</xdr:colOff>
      <xdr:row>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1390649</xdr:colOff>
      <xdr:row>2</xdr:row>
      <xdr:rowOff>209551</xdr:rowOff>
    </xdr:from>
    <xdr:to>
      <xdr:col>10</xdr:col>
      <xdr:colOff>257174</xdr:colOff>
      <xdr:row>25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5</xdr:row>
      <xdr:rowOff>47625</xdr:rowOff>
    </xdr:from>
    <xdr:to>
      <xdr:col>18</xdr:col>
      <xdr:colOff>142874</xdr:colOff>
      <xdr:row>26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4</xdr:row>
      <xdr:rowOff>176211</xdr:rowOff>
    </xdr:from>
    <xdr:to>
      <xdr:col>16</xdr:col>
      <xdr:colOff>514349</xdr:colOff>
      <xdr:row>25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4</xdr:row>
      <xdr:rowOff>57149</xdr:rowOff>
    </xdr:from>
    <xdr:to>
      <xdr:col>18</xdr:col>
      <xdr:colOff>495300</xdr:colOff>
      <xdr:row>32</xdr:row>
      <xdr:rowOff>28574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piya/Excel/Papiya/Excel%20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piya/Excel/Papiya/Final%20database%20-%2012%20Sep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1"/>
      <sheetName val="Sheet1"/>
      <sheetName val="Final Session"/>
      <sheetName val="Scenario Manager"/>
      <sheetName val="Data Table"/>
      <sheetName val="Advance Filter"/>
      <sheetName val="Data Validation"/>
      <sheetName val="Subtotals"/>
      <sheetName val="Sorting"/>
      <sheetName val="Sheet26"/>
      <sheetName val="Sheet31"/>
      <sheetName val="Pivot table"/>
      <sheetName val="Sheet28"/>
      <sheetName val="Chart"/>
      <sheetName val="Pie Chart"/>
      <sheetName val="Sheet12"/>
      <sheetName val="Pivot Slicer"/>
      <sheetName val="Sheet116"/>
      <sheetName val="Sheet117"/>
      <sheetName val="Sheet118"/>
      <sheetName val="Excel Session"/>
    </sheetNames>
    <sheetDataSet>
      <sheetData sheetId="0"/>
      <sheetData sheetId="1"/>
      <sheetData sheetId="2"/>
      <sheetData sheetId="3">
        <row r="2">
          <cell r="B2">
            <v>270000</v>
          </cell>
        </row>
        <row r="12">
          <cell r="B12">
            <v>30600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orting"/>
      <sheetName val="Auto feature"/>
      <sheetName val="Data Validation"/>
      <sheetName val="Flash Fill"/>
      <sheetName val="Text-to-columns"/>
      <sheetName val="Deleting Blank Cells"/>
      <sheetName val="Filling Blank Cells"/>
      <sheetName val="Data Table"/>
      <sheetName val="Scenario Manager"/>
      <sheetName val="Goal Seek"/>
      <sheetName val="Hlookup"/>
      <sheetName val="Hlookup result"/>
      <sheetName val="Index_Match"/>
      <sheetName val="Index_Match Result"/>
      <sheetName val="Filter"/>
      <sheetName val="Sheet1"/>
      <sheetName val="Sheet2"/>
      <sheetName val="Sheet3"/>
      <sheetName val="Pivot Slicer"/>
      <sheetName val="Clustered_Stacked charts"/>
      <sheetName val="Pie Chart"/>
      <sheetName val="Doughnut Chart"/>
      <sheetName val="Funnel Chart"/>
      <sheetName val="Waterfall chart"/>
      <sheetName val="Combo Chart"/>
      <sheetName val="Bump Chart"/>
      <sheetName val="Line Chart"/>
      <sheetName val="X Y Scatter Chart"/>
      <sheetName val="Area Chart"/>
      <sheetName val="Bar Chart"/>
      <sheetName val="Column Chart"/>
      <sheetName val="Surface Chart"/>
      <sheetName val="Chart - Data"/>
      <sheetName val="Data Grou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>
            <v>300000</v>
          </cell>
        </row>
        <row r="12">
          <cell r="B12">
            <v>73800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banerje" refreshedDate="42992.955446064814" createdVersion="5" refreshedVersion="5" minRefreshableVersion="3" recordCount="1008">
  <cacheSource type="worksheet">
    <worksheetSource ref="A1:P1009" sheet="Macro"/>
  </cacheSource>
  <cacheFields count="16">
    <cacheField name="id" numFmtId="0">
      <sharedItems containsSemiMixedTypes="0" containsString="0" containsNumber="1" containsInteger="1" minValue="5997" maxValue="7004"/>
    </cacheField>
    <cacheField name="name" numFmtId="0">
      <sharedItems count="1000">
        <s v="Ackley"/>
        <s v="Ackworth"/>
        <s v="Adair"/>
        <s v="Adel"/>
        <s v="Afton"/>
        <s v="Agency"/>
        <s v="Ainsworth"/>
        <s v="Akron"/>
        <s v="Albert City"/>
        <s v="Albia"/>
        <s v="Albion"/>
        <s v="Alburnett"/>
        <s v="Alden"/>
        <s v="Alexander"/>
        <s v="Algona"/>
        <s v="Alleman"/>
        <s v="Allerton"/>
        <s v="Allison"/>
        <s v="Alta"/>
        <s v="Alta Vista"/>
        <s v="Alton"/>
        <s v="Altoona"/>
        <s v="Alvord"/>
        <s v="Amana"/>
        <s v="Ames"/>
        <s v="Anamosa"/>
        <s v="Anderson"/>
        <s v="Andover"/>
        <s v="Andrew"/>
        <s v="Anita"/>
        <s v="Ankeny"/>
        <s v="Anthon"/>
        <s v="Aplington"/>
        <s v="Arcadia"/>
        <s v="Archer"/>
        <s v="Aredale"/>
        <s v="Arion"/>
        <s v="Arispe"/>
        <s v="Arlington"/>
        <s v="Armstrong"/>
        <s v="Arnolds Park"/>
        <s v="Arthur"/>
        <s v="Asbury"/>
        <s v="Ashton"/>
        <s v="Aspinwall"/>
        <s v="Atalissa"/>
        <s v="Athelstan"/>
        <s v="Atkins"/>
        <s v="Atlantic"/>
        <s v="Auburn"/>
        <s v="Audubon"/>
        <s v="Aurelia"/>
        <s v="Aurora"/>
        <s v="Avoca"/>
        <s v="Ayrshire"/>
        <s v="Badger"/>
        <s v="Bagley"/>
        <s v="Baldwin"/>
        <s v="Balltown"/>
        <s v="Bancroft"/>
        <s v="Bankston"/>
        <s v="Barnes City"/>
        <s v="Barnum"/>
        <s v="Bartlett"/>
        <s v="Bassett"/>
        <s v="Batavia"/>
        <s v="Battle Creek"/>
        <s v="Baxter"/>
        <s v="Bayard"/>
        <s v="Beacon"/>
        <s v="Beaconsfield"/>
        <s v="Beaman"/>
        <s v="Beaver"/>
        <s v="Beaverdale"/>
        <s v="Bedford"/>
        <s v="Belle Plaine"/>
        <s v="Bellevue"/>
        <s v="Belmond"/>
        <s v="Bennett"/>
        <s v="Bentley"/>
        <s v="Benton"/>
        <s v="Berkley"/>
        <s v="Bernard"/>
        <s v="Bertram"/>
        <s v="Bettendorf"/>
        <s v="Bevington"/>
        <s v="Birmingham"/>
        <s v="Blairsburg"/>
        <s v="Blairstown"/>
        <s v="Blakesburg"/>
        <s v="Blanchard"/>
        <s v="Blencoe"/>
        <s v="Blockton"/>
        <s v="Bloomfield"/>
        <s v="Blue Grass"/>
        <s v="Bode"/>
        <s v="Bolan"/>
        <s v="Bonaparte"/>
        <s v="Bondurant"/>
        <s v="Boone"/>
        <s v="Bouton"/>
        <s v="Boxholm"/>
        <s v="Boyden"/>
        <s v="Braddyville"/>
        <s v="Bradford"/>
        <s v="Bradgate"/>
        <s v="Brandon"/>
        <s v="Brayton"/>
        <s v="Breda"/>
        <s v="Bridgewater"/>
        <s v="Brighton"/>
        <s v="Bristow"/>
        <s v="Britt"/>
        <s v="Bronson"/>
        <s v="Brooklyn"/>
        <s v="Brunsville"/>
        <s v="Buckeye"/>
        <s v="Buck Grove"/>
        <s v="Buffalo"/>
        <s v="Buffalo Center"/>
        <s v="Burchinal"/>
        <s v="Burlington"/>
        <s v="Burr Oak"/>
        <s v="Burt"/>
        <s v="Bussey"/>
        <s v="Calamus"/>
        <s v="California Junction"/>
        <s v="Callender"/>
        <s v="Calmar"/>
        <s v="Calumet"/>
        <s v="Camanche"/>
        <s v="Cambridge"/>
        <s v="Cantril"/>
        <s v="Carbon"/>
        <s v="Carlisle"/>
        <s v="Carpenter"/>
        <s v="Carroll"/>
        <s v="Carson"/>
        <s v="Carter Lake"/>
        <s v="Cascade"/>
        <s v="Casey"/>
        <s v="Castalia"/>
        <s v="Castana"/>
        <s v="Cedar Falls"/>
        <s v="Cedar Rapids"/>
        <s v="Center Junction"/>
        <s v="Center Point"/>
        <s v="Centerville"/>
        <s v="Central City"/>
        <s v="Centralia"/>
        <s v="Chapin"/>
        <s v="Chariton"/>
        <s v="Charles City"/>
        <s v="Charlotte"/>
        <s v="Charter Oak"/>
        <s v="Chatsworth"/>
        <s v="Chelsea"/>
        <s v="Cherokee"/>
        <s v="Chester"/>
        <s v="Chillicothe"/>
        <s v="Churdan"/>
        <s v="Cincinnati"/>
        <s v="Clare"/>
        <s v="Clarence"/>
        <s v="Clarinda"/>
        <s v="Clarion"/>
        <s v="Clarksville"/>
        <s v="Clayton"/>
        <s v="Clearfield"/>
        <s v="Clear Lake"/>
        <s v="Cleghorn"/>
        <s v="Clemons"/>
        <s v="Clermont"/>
        <s v="Climbing Hill"/>
        <s v="Clinton"/>
        <s v="Clio"/>
        <s v="Clive"/>
        <s v="Clutier"/>
        <s v="Coalville"/>
        <s v="Coburg"/>
        <s v="Coggon"/>
        <s v="Coin"/>
        <s v="Colesburg"/>
        <s v="Colfax"/>
        <s v="College Springs"/>
        <s v="Collins"/>
        <s v="Colo"/>
        <s v="Columbus City"/>
        <s v="Columbus Junction"/>
        <s v="Colwell"/>
        <s v="Conesville"/>
        <s v="Conrad"/>
        <s v="Conroy"/>
        <s v="Conway"/>
        <s v="Coon Rapids"/>
        <s v="Coppock"/>
        <s v="Coralville"/>
        <s v="Corley"/>
        <s v="Corning"/>
        <s v="Correctionville"/>
        <s v="Corwith"/>
        <s v="Corydon"/>
        <s v="Cotter"/>
        <s v="Coulter"/>
        <s v="Council Bluffs"/>
        <s v="Craig"/>
        <s v="Crawfordsville"/>
        <s v="Crescent"/>
        <s v="Cresco"/>
        <s v="Creston"/>
        <s v="Cromwell"/>
        <s v="Crystal Lake"/>
        <s v="Cumberland"/>
        <s v="Cumming"/>
        <s v="Curlew"/>
        <s v="Cushing"/>
        <s v="Cylinder"/>
        <s v="Dakota City"/>
        <s v="Dallas Center"/>
        <s v="Dana"/>
        <s v="Danbury"/>
        <s v="Danville"/>
        <s v="Davenport"/>
        <s v="Davis City"/>
        <s v="Dawson"/>
        <s v="Dayton"/>
        <s v="Decatur City"/>
        <s v="Decorah"/>
        <s v="Dedham"/>
        <s v="Deep River"/>
        <s v="Defiance"/>
        <s v="Delaware"/>
        <s v="Delhi"/>
        <s v="Delmar"/>
        <s v="Deloit"/>
        <s v="Delphos"/>
        <s v="Delta"/>
        <s v="Denison"/>
        <s v="Denmark"/>
        <s v="Denver"/>
        <s v="Derby"/>
        <s v="Des Moines"/>
        <s v="De Soto"/>
        <s v="De Witt"/>
        <s v="Dexter"/>
        <s v="Diagonal"/>
        <s v="Diamondhead Lake"/>
        <s v="Dickens"/>
        <s v="Dike"/>
        <s v="Dixon"/>
        <s v="Dolliver"/>
        <s v="Donahue"/>
        <s v="Donnellson"/>
        <s v="Doon"/>
        <s v="Douds"/>
        <s v="Dougherty"/>
        <s v="Dow City"/>
        <s v="Dows"/>
        <s v="Drakesville"/>
        <s v="Dubuque"/>
        <s v="Dumont"/>
        <s v="Duncan"/>
        <s v="Duncombe"/>
        <s v="Dundee"/>
        <s v="Dunkerton"/>
        <s v="Dunlap"/>
        <s v="Durango"/>
        <s v="Durant"/>
        <s v="Dyersville"/>
        <s v="Dysart"/>
        <s v="Eagle Grove"/>
        <s v="Earlham"/>
        <s v="Earling"/>
        <s v="Earlville"/>
        <s v="Early"/>
        <s v="East Amana"/>
        <s v="East Peru"/>
        <s v="Eddyville"/>
        <s v="Edgewood"/>
        <s v="Elberon"/>
        <s v="Eldon"/>
        <s v="Eldora"/>
        <s v="Eldridge"/>
        <s v="Elgin"/>
        <s v="Elkader"/>
        <s v="Elkhart"/>
        <s v="Elk Horn"/>
        <s v="Elkport"/>
        <s v="Elk Run Heights"/>
        <s v="Elliott"/>
        <s v="Ellston"/>
        <s v="Ellsworth"/>
        <s v="Elma"/>
        <s v="Ely"/>
        <s v="Emerson"/>
        <s v="Emmetsburg"/>
        <s v="Epworth"/>
        <s v="Essex"/>
        <s v="Estherville"/>
        <s v="Evansdale"/>
        <s v="Everly"/>
        <s v="Exira"/>
        <s v="Exline"/>
        <s v="Fairbank"/>
        <s v="Fairfax"/>
        <s v="Fairfield"/>
        <s v="Farley"/>
        <s v="Farmersburg"/>
        <s v="Farmington"/>
        <s v="Farnhamville"/>
        <s v="Farragut"/>
        <s v="Fayette"/>
        <s v="Fenton"/>
        <s v="Ferguson"/>
        <s v="Fertile"/>
        <s v="Floris"/>
        <s v="Floyd"/>
        <s v="Fonda"/>
        <s v="Fontanelle"/>
        <s v="Forest City"/>
        <s v="Fort Atkinson"/>
        <s v="Fort Dodge"/>
        <s v="Fort Madison"/>
        <s v="Fostoria"/>
        <s v="Franklin"/>
        <s v="Fraser"/>
        <s v="Fredericksburg"/>
        <s v="Frederika"/>
        <s v="Fredonia"/>
        <s v="Fremont"/>
        <s v="Fruitland"/>
        <s v="Frytown"/>
        <s v="Galt"/>
        <s v="Galva"/>
        <s v="Garber"/>
        <s v="Garden City"/>
        <s v="Garden Grove"/>
        <s v="Garnavillo"/>
        <s v="Garner"/>
        <s v="Garrison"/>
        <s v="Garwin"/>
        <s v="Geneva"/>
        <s v="George"/>
        <s v="Gibson"/>
        <s v="Gilbert"/>
        <s v="Gilbertville"/>
        <s v="Gillett Grove"/>
        <s v="Gilman"/>
        <s v="Gilmore City"/>
        <s v="Gladbrook"/>
        <s v="Glenwood"/>
        <s v="Glidden"/>
        <s v="Goldfield"/>
        <s v="Goodell"/>
        <s v="Goose Lake"/>
        <s v="Gowrie"/>
        <s v="Graettinger"/>
        <s v="Graf"/>
        <s v="Grafton"/>
        <s v="Grand Junction"/>
        <s v="Grand Mound"/>
        <s v="Grand River"/>
        <s v="Grandview"/>
        <s v="Granger"/>
        <s v="Grant"/>
        <s v="Granville"/>
        <s v="Gravity"/>
        <s v="Gray"/>
        <s v="Greeley"/>
        <s v="Greene"/>
        <s v="Greenfield"/>
        <s v="Green Mountain"/>
        <s v="Greenville"/>
        <s v="Grimes"/>
        <s v="Grinnell"/>
        <s v="Griswold"/>
        <s v="Grundy Center"/>
        <s v="Gruver"/>
        <s v="Guernsey"/>
        <s v="Guthrie Center"/>
        <s v="Guttenberg"/>
        <s v="Halbur"/>
        <s v="Hamburg"/>
        <s v="Hamilton"/>
        <s v="Hampton"/>
        <s v="Hancock"/>
        <s v="Hanlontown"/>
        <s v="Hansell"/>
        <s v="Harcourt"/>
        <s v="Hardy"/>
        <s v="Harlan"/>
        <s v="Harper"/>
        <s v="Harpers Ferry"/>
        <s v="Harris"/>
        <s v="Hartford"/>
        <s v="Hartley"/>
        <s v="Hartwick"/>
        <s v="Harvey"/>
        <s v="Hastings"/>
        <s v="Havelock"/>
        <s v="Haverhill"/>
        <s v="Hawarden"/>
        <s v="Hawkeye"/>
        <s v="Hayesville"/>
        <s v="Hayfield"/>
        <s v="Hazleton"/>
        <s v="Hedrick"/>
        <s v="Henderson"/>
        <s v="Hepburn"/>
        <s v="Hiawatha"/>
        <s v="High Amana"/>
        <s v="Hills"/>
        <s v="Hillsboro"/>
        <s v="Hinton"/>
        <s v="Holiday Lake"/>
        <s v="Holland"/>
        <s v="Holstein"/>
        <s v="Holy Cross"/>
        <s v="Homestead"/>
        <s v="Hopkinton"/>
        <s v="Hornick"/>
        <s v="Hospers"/>
        <s v="Houghton"/>
        <s v="Hubbard"/>
        <s v="Hudson"/>
        <s v="Hull"/>
        <s v="Humboldt"/>
        <s v="Humeston"/>
        <s v="Hutchins"/>
        <s v="Huxley"/>
        <s v="Ida Grove"/>
        <s v="Imogene"/>
        <s v="Independence"/>
        <s v="Indianola"/>
        <s v="Inwood"/>
        <s v="Ionia"/>
        <s v="Iowa City"/>
        <s v="Iowa Falls"/>
        <s v="Ireton"/>
        <s v="Irvington"/>
        <s v="Irwin"/>
        <s v="Jackson Junction"/>
        <s v="Jacksonville"/>
        <s v="Jamaica"/>
        <s v="Janesville"/>
        <s v="Jefferson"/>
        <s v="Jesup"/>
        <s v="Jewell Junction"/>
        <s v="Johnston"/>
        <s v="Joice"/>
        <s v="Jolley"/>
        <s v="Kalona"/>
        <s v="Kamrar"/>
        <s v="Kanawha"/>
        <s v="Kellerton"/>
        <s v="Kelley"/>
        <s v="Kellogg"/>
        <s v="Kensett"/>
        <s v="Kent"/>
        <s v="Keokuk"/>
        <s v="Keomah Village"/>
        <s v="Keosauqua"/>
        <s v="Keota"/>
        <s v="Keswick"/>
        <s v="Keystone"/>
        <s v="Kimballton"/>
        <s v="Kingsley"/>
        <s v="Kinross"/>
        <s v="Kirkman"/>
        <s v="Kirkville"/>
        <s v="Kiron"/>
        <s v="Klemme"/>
        <s v="Knierim"/>
        <s v="Knoxville"/>
        <s v="Lacona"/>
        <s v="Ladora"/>
        <s v="Lake City"/>
        <s v="Lake Mills"/>
        <s v="Lake Panorama"/>
        <s v="Lake Park"/>
        <s v="Lakeside"/>
        <s v="Lake View"/>
        <s v="Lakota"/>
        <s v="Lambs Grove"/>
        <s v="Lamoni"/>
        <s v="Lamont"/>
        <s v="La Motte"/>
        <s v="Lanesboro"/>
        <s v="Lansing"/>
        <s v="La Porte City"/>
        <s v="Larchwood"/>
        <s v="Larrabee"/>
        <s v="Latimer"/>
        <s v="Laurel"/>
        <s v="Laurens"/>
        <s v="Lawler"/>
        <s v="Lawton"/>
        <s v="Leando"/>
        <s v="Le Claire"/>
        <s v="Ledyard"/>
        <s v="Le Grand"/>
        <s v="Lehigh"/>
        <s v="Leighton"/>
        <s v="Leland"/>
        <s v="Le Mars"/>
        <s v="Lenox"/>
        <s v="Leon"/>
        <s v="Le Roy"/>
        <s v="Lester"/>
        <s v="Linn Grove"/>
        <s v="Lisbon"/>
        <s v="Liscomb"/>
        <s v="Little Cedar"/>
        <s v="Little Rock"/>
        <s v="Little Sioux"/>
        <s v="Livermore"/>
        <s v="Lockridge"/>
        <s v="Logan"/>
        <s v="Lohrville"/>
        <s v="Lone Rock"/>
        <s v="Lone Tree"/>
        <s v="Long Grove"/>
        <s v="Lorimor"/>
        <s v="Lost Nation"/>
        <s v="Loveland"/>
        <s v="Lovilia"/>
        <s v="Lowden"/>
        <s v="Low Moor"/>
        <s v="Luana"/>
        <s v="Lucas"/>
        <s v="Luther"/>
        <s v="Lu Verne"/>
        <s v="Luxemburg"/>
        <s v="Luzerne"/>
        <s v="Lynnville"/>
        <s v="Lytton"/>
        <s v="Macedonia"/>
        <s v="Macksburg"/>
        <s v="Madrid"/>
        <s v="Magnolia"/>
        <s v="Maharishi Vedic City"/>
        <s v="Malcom"/>
        <s v="Mallard"/>
        <s v="Maloy"/>
        <s v="Malvern"/>
        <s v="Manchester"/>
        <s v="Manilla"/>
        <s v="Manly"/>
        <s v="Manning"/>
        <s v="Manson"/>
        <s v="Mapleton"/>
        <s v="Maquoketa"/>
        <s v="Marathon"/>
        <s v="Marble Rock"/>
        <s v="Marcus"/>
        <s v="Marengo"/>
        <s v="Marion"/>
        <s v="Marne"/>
        <s v="Marquette"/>
        <s v="Marshalltown"/>
        <s v="Martelle"/>
        <s v="Martensdale"/>
        <s v="Martinsburg"/>
        <s v="Marysville"/>
        <s v="Mason City"/>
        <s v="Masonville"/>
        <s v="Massena"/>
        <s v="Matlock"/>
        <s v="Maurice"/>
        <s v="Maxwell"/>
        <s v="Maynard"/>
        <s v="Maysville"/>
        <s v="McCallsburg"/>
        <s v="McCausland"/>
        <s v="McClelland"/>
        <s v="McGregor"/>
        <s v="McIntire"/>
        <s v="Mechanicsville"/>
        <s v="Mediapolis"/>
        <s v="Melbourne"/>
        <s v="Melcher-Dallas"/>
        <s v="Melrose"/>
        <s v="Melvin"/>
        <s v="Menlo"/>
        <s v="Meriden"/>
        <s v="Merrill"/>
        <s v="Meservey"/>
        <s v="Meyer"/>
        <s v="Middle Amana"/>
        <s v="Middletown"/>
        <s v="Miles"/>
        <s v="Milford"/>
        <s v="Miller"/>
        <s v="Millersburg"/>
        <s v="Millerton"/>
        <s v="Milo"/>
        <s v="Milton"/>
        <s v="Minburn"/>
        <s v="Minden"/>
        <s v="Mineola"/>
        <s v="Mingo"/>
        <s v="Missouri Valley"/>
        <s v="Mitchell"/>
        <s v="Mitchellville"/>
        <s v="Modale"/>
        <s v="Mona"/>
        <s v="Mondamin"/>
        <s v="Monmouth"/>
        <s v="Monona"/>
        <s v="Monroe"/>
        <s v="Montezuma"/>
        <s v="Monticello"/>
        <s v="Montour"/>
        <s v="Montrose"/>
        <s v="Moorhead"/>
        <s v="Moorland"/>
        <s v="Moravia"/>
        <s v="Morley"/>
        <s v="Morning Sun"/>
        <s v="Morrison"/>
        <s v="Moulton"/>
        <s v="Mount Auburn"/>
        <s v="Mount Ayr"/>
        <s v="Mount Pleasant"/>
        <s v="Mount Sterling"/>
        <s v="Mount Union"/>
        <s v="Mount Vernon"/>
        <s v="Moville"/>
        <s v="Murray"/>
        <s v="Muscatine"/>
        <s v="Mystic"/>
        <s v="Nashua"/>
        <s v="Nemaha"/>
        <s v="Neola"/>
        <s v="Nevada"/>
        <s v="New Albin"/>
        <s v="Newell"/>
        <s v="Newhall"/>
        <s v="New Hampton"/>
        <s v="New Hartford"/>
        <s v="New Haven"/>
        <s v="New Liberty"/>
        <s v="New London"/>
        <s v="New Market"/>
        <s v="New Providence"/>
        <s v="New Sharon"/>
        <s v="Newton"/>
        <s v="New Vienna"/>
        <s v="New Virginia"/>
        <s v="Nichols"/>
        <s v="Nodaway"/>
        <s v="Nora Springs"/>
        <s v="Northboro"/>
        <s v="North Buena Vista"/>
        <s v="North English"/>
        <s v="North Liberty"/>
        <s v="North Washington"/>
        <s v="Northwood"/>
        <s v="Norwalk"/>
        <s v="Norway"/>
        <s v="Numa"/>
        <s v="Oakland"/>
        <s v="Oakland Acres"/>
        <s v="Oakville"/>
        <s v="Ocheyedan"/>
        <s v="Odebolt"/>
        <s v="Oelwein"/>
        <s v="Ogden"/>
        <s v="Okoboji"/>
        <s v="Olds"/>
        <s v="Olin"/>
        <s v="Ollie"/>
        <s v="Onawa"/>
        <s v="Onslow"/>
        <s v="Orange City"/>
        <s v="Orchard"/>
        <s v="Orient"/>
        <s v="Orleans"/>
        <s v="Osage"/>
        <s v="Osceola"/>
        <s v="Oskaloosa"/>
        <s v="Ossian"/>
        <s v="Osterdock"/>
        <s v="Otho"/>
        <s v="Oto"/>
        <s v="Otranto"/>
        <s v="Ottosen"/>
        <s v="Ottumwa"/>
        <s v="Owasa"/>
        <s v="Oxford"/>
        <s v="Oxford Junction"/>
        <s v="Oyens"/>
        <s v="Pacific Junction"/>
        <s v="Packwood"/>
        <s v="Palmer"/>
        <s v="Palo"/>
        <s v="Panama"/>
        <s v="Panora"/>
        <s v="Panorama Park"/>
        <s v="Parkersburg"/>
        <s v="Park View"/>
        <s v="Parnell"/>
        <s v="Paton"/>
        <s v="Patterson"/>
        <s v="Paullina"/>
        <s v="Pella"/>
        <s v="Peosta"/>
        <s v="Percival"/>
        <s v="Perry"/>
        <s v="Persia"/>
        <s v="Peterson"/>
        <s v="Pierson"/>
        <s v="Pilot Mound"/>
        <s v="Pioneer"/>
        <s v="Pisgah"/>
        <s v="Plainfield"/>
        <s v="Plano"/>
        <s v="Pleasant Hill"/>
        <s v="Pleasanton"/>
        <s v="Pleasant Plain"/>
        <s v="Pleasantville"/>
        <s v="Plover"/>
        <s v="Plymouth"/>
        <s v="Pocahontas"/>
        <s v="Polk City"/>
        <s v="Pomeroy"/>
        <s v="Popejoy"/>
        <s v="Portland"/>
        <s v="Portsmouth"/>
        <s v="Postville"/>
        <s v="Prairieburg"/>
        <s v="Prairie City"/>
        <s v="Prescott"/>
        <s v="Preston"/>
        <s v="Primghar"/>
        <s v="Princeton"/>
        <s v="Promise City"/>
        <s v="Protivin"/>
        <s v="Pulaski"/>
        <s v="Quasqueton"/>
        <s v="Quimby"/>
        <s v="Radcliffe"/>
        <s v="Rake"/>
        <s v="Ralston"/>
        <s v="Randalia"/>
        <s v="Randall"/>
        <s v="Randolph"/>
        <s v="Rathbun"/>
        <s v="Raymond"/>
        <s v="Readlyn"/>
        <s v="Reasnor"/>
        <s v="Redding"/>
        <s v="Redfield"/>
        <s v="Red Oak"/>
        <s v="Reinbeck"/>
        <s v="Rembrandt"/>
        <s v="Remsen"/>
        <s v="Renwick"/>
        <s v="Rhodes"/>
        <s v="Riceville"/>
        <s v="Richland"/>
        <s v="Rickardsville"/>
        <s v="Ricketts"/>
        <s v="Ridgeway"/>
        <s v="Rinard"/>
        <s v="Ringsted"/>
        <s v="Rippey"/>
        <s v="Riverdale"/>
        <s v="Riverside"/>
        <s v="River Sioux"/>
        <s v="Riverton"/>
        <s v="Robins"/>
        <s v="Rochester"/>
        <s v="Rock Falls"/>
        <s v="Rockford"/>
        <s v="Rock Rapids"/>
        <s v="Rock Valley"/>
        <s v="Rockwell"/>
        <s v="Rockwell City"/>
        <s v="Rodman"/>
        <s v="Rodney"/>
        <s v="Roland"/>
        <s v="Rolfe"/>
        <s v="Rome"/>
        <s v="Rose Hill"/>
        <s v="Roseville"/>
        <s v="Rossie"/>
        <s v="Rowan"/>
        <s v="Rowley"/>
        <s v="Royal"/>
        <s v="Rudd"/>
        <s v="Runnells"/>
        <s v="Russell"/>
        <s v="Ruthven"/>
        <s v="Rutland"/>
        <s v="Ryan"/>
        <s v="Sabula"/>
        <s v="Sac City"/>
        <s v="Sageville"/>
        <s v="Salem"/>
        <s v="Salix"/>
        <s v="Sanborn"/>
        <s v="Sandyville"/>
        <s v="Saylorville"/>
        <s v="Scarville"/>
        <s v="Schaller"/>
        <s v="Schleswig"/>
        <s v="Scranton"/>
        <s v="Searsboro"/>
        <s v="Sergeant Bluff"/>
        <s v="Sexton"/>
        <s v="Seymour"/>
        <s v="Shambaugh"/>
        <s v="Shannon City"/>
        <s v="Sharpsburg"/>
        <s v="Sheffield"/>
        <s v="Shelby"/>
        <s v="Sheldahl"/>
        <s v="Sheldon"/>
        <s v="Shell Rock"/>
        <s v="Shellsburg"/>
        <s v="Shenandoah"/>
        <s v="Sherrill"/>
        <s v="Shueyville"/>
        <s v="Sibley"/>
        <s v="Sidney"/>
        <s v="Sigourney"/>
        <s v="Silver City"/>
        <s v="Sioux Center"/>
        <s v="Sioux City"/>
        <s v="Sioux Rapids"/>
        <s v="Slater"/>
        <s v="Sloan"/>
        <s v="Smithland"/>
        <s v="Soldier"/>
        <s v="Solon"/>
        <s v="Somers"/>
        <s v="South Amana"/>
        <s v="South English"/>
        <s v="Spencer"/>
        <s v="Spillville"/>
        <s v="Spirit Lake"/>
        <s v="Spragueville"/>
        <s v="Springbrook"/>
        <s v="Spring Hill"/>
        <s v="Springville"/>
        <s v="Stacyville"/>
        <s v="Stanhope"/>
        <s v="Stanley"/>
        <s v="St. Ansgar"/>
        <s v="St. Anthony"/>
        <s v="Stanton"/>
        <s v="Stanwood"/>
        <s v="State Center"/>
        <s v="St. Benedict"/>
        <s v="St. Charles"/>
        <s v="St. Donatus"/>
        <s v="Steamboat Rock"/>
        <s v="St. Joseph"/>
        <s v="St. Lucas"/>
        <s v="St. Marys"/>
        <s v="Stockport"/>
        <s v="Stockton"/>
        <s v="St. Olaf"/>
        <s v="Stone City"/>
        <s v="Storm Lake"/>
        <s v="Story City"/>
        <s v="Stout"/>
        <s v="St. Paul"/>
        <s v="Stratford"/>
        <s v="Strawberry Point"/>
        <s v="Struble"/>
        <s v="Stuart"/>
        <s v="Sully"/>
        <s v="Sumner"/>
        <s v="Sun Valley Lake"/>
        <s v="Superior"/>
        <s v="Sutherland"/>
        <s v="Swaledale"/>
        <s v="Swan"/>
        <s v="Swea City"/>
        <s v="Swisher"/>
        <s v="Tabor"/>
        <s v="Tama"/>
        <s v="Templeton"/>
        <s v="Tennant"/>
        <s v="Terril"/>
        <s v="Thayer"/>
        <s v="Thompson"/>
        <s v="Thor"/>
        <s v="Thornburg"/>
        <s v="Thornton"/>
        <s v="Thurman"/>
        <s v="Tiffin"/>
        <s v="Tingley"/>
        <s v="Tipton"/>
        <s v="Titonka"/>
        <s v="Toeterville"/>
        <s v="Toledo"/>
        <s v="Toronto"/>
        <s v="Traer"/>
        <s v="Treynor"/>
        <s v="Tripoli"/>
        <s v="Truesdale"/>
        <s v="Truro"/>
        <s v="Turin"/>
        <s v="Twin Lakes"/>
        <s v="Udell"/>
        <s v="Underwood"/>
        <s v="Union"/>
        <s v="Unionville"/>
        <s v="University Heights"/>
        <s v="University Park"/>
        <s v="Urbana"/>
        <s v="Urbandale"/>
        <s v="Ute"/>
        <s v="Vail"/>
        <s v="Valeria"/>
        <s v="Van Horne"/>
        <s v="Van Meter"/>
        <s v="Van Wert"/>
        <s v="Varina"/>
        <s v="Ventura"/>
        <s v="Victor"/>
        <s v="Villisca"/>
        <s v="Vincent"/>
        <s v="Vining"/>
        <s v="Vinton"/>
        <s v="Volga"/>
        <s v="Wadena"/>
        <s v="Wahpeton"/>
        <s v="Walcott"/>
        <s v="Walford"/>
        <s v="Walker"/>
        <s v="Wallingford"/>
        <s v="Wall Lake"/>
        <s v="Walnut"/>
        <s v="Wapello"/>
        <s v="Washburn"/>
        <s v="Washington"/>
        <s v="Washta"/>
        <s v="Waterloo"/>
        <s v="Waterville"/>
        <s v="Watkins"/>
        <s v="Waucoma"/>
        <s v="Waukee"/>
        <s v="Waukon"/>
        <s v="Waverly"/>
        <s v="Wayland"/>
        <s v="Webb"/>
        <s v="Webster"/>
        <s v="Webster City"/>
        <s v="Weldon"/>
        <s v="Wellman"/>
        <s v="Wellsburg"/>
        <s v="Welton"/>
        <s v="Wesley"/>
        <s v="West Amana"/>
        <s v="West Bend"/>
        <s v="West Branch"/>
        <s v="West Burlington"/>
        <s v="West Chester"/>
        <s v="West Des Moines"/>
        <s v="Westfield"/>
        <s v="Westgate"/>
        <s v="West Liberty"/>
        <s v="West Okoboji"/>
        <s v="Weston"/>
        <s v="Westphalia"/>
        <s v="West Point"/>
        <s v="Westside"/>
        <s v="West Union"/>
        <s v="Westwood"/>
        <s v="What Cheer"/>
        <s v="Wheatland"/>
        <s v="Whiting"/>
        <s v="Whittemore"/>
        <s v="Whitten"/>
        <s v="Willey"/>
        <s v="Williams"/>
        <s v="Williamsburg"/>
        <s v="Williamson"/>
        <s v="Wilton"/>
        <s v="Windsor Heights"/>
        <s v="Winfield"/>
        <s v="Winterset"/>
        <s v="Winthrop"/>
        <s v="Wiota"/>
        <s v="Woden"/>
        <s v="Woodbine"/>
        <s v="Woodburn"/>
        <s v="Woodward"/>
        <s v="Woolstock"/>
        <s v="Worthington"/>
        <s v="Wyoming"/>
        <s v="Yale"/>
        <s v="Yetter"/>
        <s v="Yorktown"/>
        <s v="Zearing"/>
        <s v="Zwingle"/>
      </sharedItems>
    </cacheField>
    <cacheField name="county" numFmtId="0">
      <sharedItems count="99">
        <s v="Hardin County"/>
        <s v="Warren County"/>
        <s v="Adair County"/>
        <s v="Dallas County"/>
        <s v="Union County"/>
        <s v="Wapello County"/>
        <s v="Washington County"/>
        <s v="Plymouth County"/>
        <s v="Buena Vista County"/>
        <s v="Monroe County"/>
        <s v="Marshall County"/>
        <s v="Linn County"/>
        <s v="Franklin County"/>
        <s v="Kossuth County"/>
        <s v="Polk County"/>
        <s v="Wayne County"/>
        <s v="Butler County"/>
        <s v="Chickasaw County"/>
        <s v="Sioux County"/>
        <s v="Lyon County"/>
        <s v="Iowa County"/>
        <s v="Story County"/>
        <s v="Jones County"/>
        <s v="Fremont County"/>
        <s v="Clinton County"/>
        <s v="Jackson County"/>
        <s v="Cass County"/>
        <s v="Woodbury County"/>
        <s v="Carroll County"/>
        <s v="O'Brien County"/>
        <s v="Crawford County"/>
        <s v="Fayette County"/>
        <s v="Emmet County"/>
        <s v="Dickinson County"/>
        <s v="Ida County"/>
        <s v="Dubuque County"/>
        <s v="Osceola County"/>
        <s v="Muscatine County"/>
        <s v="Taylor County"/>
        <s v="Benton County"/>
        <s v="Sac County"/>
        <s v="Audubon County"/>
        <s v="Cherokee County"/>
        <s v="Buchanan County"/>
        <s v="Pottawattamie County"/>
        <s v="Palo Alto County"/>
        <s v="Webster County"/>
        <s v="Guthrie County"/>
        <s v="Poweshiek County"/>
        <s v="Jefferson County"/>
        <s v="Jasper County"/>
        <s v="Mahaska County"/>
        <s v="Ringgold County"/>
        <s v="Grundy County"/>
        <s v="Boone County"/>
        <s v="Des Moines County"/>
        <s v="Wright County"/>
        <s v="Cedar County"/>
        <s v="Scott County"/>
        <s v="Madison County"/>
        <s v="Van Buren County"/>
        <s v="Hamilton County"/>
        <s v="Page County"/>
        <s v="Monona County"/>
        <s v="Davis County"/>
        <s v="Humboldt County"/>
        <s v="Worth County"/>
        <s v="Hancock County"/>
        <s v="Winnebago County"/>
        <s v="Cerro Gordo County"/>
        <s v="Winneshiek County"/>
        <s v="Marion County"/>
        <s v="Harrison County"/>
        <s v="Adams County"/>
        <s v="Mitchell County"/>
        <s v="Black Hawk County"/>
        <s v="Appanoose County"/>
        <s v="Lucas County"/>
        <s v="Floyd County"/>
        <s v="Tama County"/>
        <s v="Howard County"/>
        <s v="Greene County"/>
        <s v="Clayton County"/>
        <s v="Montgomery County"/>
        <s v="Delaware County"/>
        <s v="Louisa County"/>
        <s v="Johnson County"/>
        <s v="Shelby County"/>
        <s v="Decatur County"/>
        <s v="Keokuk County"/>
        <s v="Lee County"/>
        <s v="Bremer County"/>
        <s v="Wright County/Franklin County"/>
        <s v="Mills County"/>
        <s v="Pocahontas County"/>
        <s v="Allamakee County"/>
        <s v="Henry County"/>
        <s v="Calhoun County"/>
        <s v="Clarke County"/>
      </sharedItems>
    </cacheField>
    <cacheField name="state_code" numFmtId="0">
      <sharedItems/>
    </cacheField>
    <cacheField name="state" numFmtId="0">
      <sharedItems/>
    </cacheField>
    <cacheField name="zip_codes" numFmtId="0">
      <sharedItems longText="1"/>
    </cacheField>
    <cacheField name="type" numFmtId="0">
      <sharedItems/>
    </cacheField>
    <cacheField name="latitude" numFmtId="164">
      <sharedItems containsSemiMixedTypes="0" containsString="0" containsNumber="1" minValue="40.397269999999999" maxValue="43.496639999999999"/>
    </cacheField>
    <cacheField name="longitude" numFmtId="164">
      <sharedItems containsSemiMixedTypes="0" containsString="0" containsNumber="1" minValue="-96.605869999999996" maxValue="-90.174019999999999"/>
    </cacheField>
    <cacheField name="area_code" numFmtId="49">
      <sharedItems/>
    </cacheField>
    <cacheField name="population" numFmtId="0">
      <sharedItems containsSemiMixedTypes="0" containsString="0" containsNumber="1" containsInteger="1" minValue="0" maxValue="210330"/>
    </cacheField>
    <cacheField name="households" numFmtId="0">
      <sharedItems containsSemiMixedTypes="0" containsString="0" containsNumber="1" containsInteger="1" minValue="0" maxValue="81239"/>
    </cacheField>
    <cacheField name="median_income" numFmtId="0">
      <sharedItems containsSemiMixedTypes="0" containsString="0" containsNumber="1" containsInteger="1" minValue="0" maxValue="165714"/>
    </cacheField>
    <cacheField name="land_area" numFmtId="0">
      <sharedItems containsSemiMixedTypes="0" containsString="0" containsNumber="1" containsInteger="1" minValue="86727" maxValue="230329957"/>
    </cacheField>
    <cacheField name="water_area" numFmtId="0">
      <sharedItems containsSemiMixedTypes="0" containsString="0" containsNumber="1" containsInteger="1" minValue="0" maxValue="9680849"/>
    </cacheField>
    <cacheField name="time_zo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pbanerje" refreshedDate="43055.502005555558" backgroundQuery="1" createdVersion="5" refreshedVersion="5" minRefreshableVersion="3" recordCount="0" supportSubquery="1" supportAdvancedDrill="1">
  <cacheSource type="external" connectionId="1"/>
  <cacheFields count="3">
    <cacheField name="[SaleName].[Sales Person name].[Sales Person name]" caption="Sales Person name" numFmtId="0" hierarchy="3" level="1">
      <sharedItems count="10">
        <s v="Amy"/>
        <s v="Brown"/>
        <s v="Dazy"/>
        <s v="Kathy"/>
        <s v="Lily"/>
        <s v="Raymond"/>
        <s v="Rose"/>
        <s v="Sam"/>
        <s v="Sandra"/>
        <s v="Tanya"/>
      </sharedItems>
    </cacheField>
    <cacheField name="[Measures].[Sum of Target Achieved]" caption="Sum of Target Achieved" numFmtId="0" hierarchy="10" level="32767"/>
    <cacheField name="[Measures].[Sum of Sales Amount]" caption="Sum of Sales Amount" numFmtId="0" hierarchy="11" level="32767"/>
  </cacheFields>
  <cacheHierarchies count="17">
    <cacheHierarchy uniqueName="[RegionName].[Region Code]" caption="Region Code" attribute="1" defaultMemberUniqueName="[RegionName].[Region Code].[All]" allUniqueName="[RegionName].[Region Code].[All]" dimensionUniqueName="[RegionName]" displayFolder="" count="0" memberValueDatatype="130" unbalanced="0"/>
    <cacheHierarchy uniqueName="[RegionName].[Region Name]" caption="Region Name" attribute="1" defaultMemberUniqueName="[RegionName].[Region Name].[All]" allUniqueName="[RegionName].[Region Name].[All]" dimensionUniqueName="[RegionName]" displayFolder="" count="0" memberValueDatatype="130" unbalanced="0"/>
    <cacheHierarchy uniqueName="[SaleName].[Sales Person Code]" caption="Sales Person Code" attribute="1" defaultMemberUniqueName="[SaleName].[Sales Person Code].[All]" allUniqueName="[SaleName].[Sales Person Code].[All]" dimensionUniqueName="[SaleName]" displayFolder="" count="0" memberValueDatatype="20" unbalanced="0"/>
    <cacheHierarchy uniqueName="[SaleName].[Sales Person name]" caption="Sales Person name" attribute="1" defaultMemberUniqueName="[SaleName].[Sales Person name].[All]" allUniqueName="[SaleName].[Sales Person name].[All]" dimensionUniqueName="[SaleName]" displayFolder="" count="2" memberValueDatatype="130" unbalanced="0">
      <fieldsUsage count="2">
        <fieldUsage x="-1"/>
        <fieldUsage x="0"/>
      </fieldsUsage>
    </cacheHierarchy>
    <cacheHierarchy uniqueName="[SaleName].[Target Goal]" caption="Target Goal" attribute="1" defaultMemberUniqueName="[SaleName].[Target Goal].[All]" allUniqueName="[SaleName].[Target Goal].[All]" dimensionUniqueName="[SaleName]" displayFolder="" count="0" memberValueDatatype="20" unbalanced="0"/>
    <cacheHierarchy uniqueName="[SalesCode].[Region Code]" caption="Region Code" attribute="1" defaultMemberUniqueName="[SalesCode].[Region Code].[All]" allUniqueName="[SalesCode].[Region Code].[All]" dimensionUniqueName="[SalesCode]" displayFolder="" count="0" memberValueDatatype="130" unbalanced="0"/>
    <cacheHierarchy uniqueName="[SalesCode].[Sales Person Code]" caption="Sales Person Code" attribute="1" defaultMemberUniqueName="[SalesCode].[Sales Person Code].[All]" allUniqueName="[SalesCode].[Sales Person Code].[All]" dimensionUniqueName="[SalesCode]" displayFolder="" count="0" memberValueDatatype="20" unbalanced="0"/>
    <cacheHierarchy uniqueName="[SalesCode].[Sales Amount]" caption="Sales Amount" attribute="1" defaultMemberUniqueName="[SalesCode].[Sales Amount].[All]" allUniqueName="[SalesCode].[Sales Amount].[All]" dimensionUniqueName="[SalesCode]" displayFolder="" count="0" memberValueDatatype="20" unbalanced="0"/>
    <cacheHierarchy uniqueName="[SalesTarget].[Sales Person name]" caption="Sales Person name" attribute="1" defaultMemberUniqueName="[SalesTarget].[Sales Person name].[All]" allUniqueName="[SalesTarget].[Sales Person name].[All]" dimensionUniqueName="[SalesTarget]" displayFolder="" count="0" memberValueDatatype="130" unbalanced="0"/>
    <cacheHierarchy uniqueName="[SalesTarget].[Target Achieved]" caption="Target Achieved" attribute="1" defaultMemberUniqueName="[SalesTarget].[Target Achieved].[All]" allUniqueName="[SalesTarget].[Target Achieved].[All]" dimensionUniqueName="[SalesTarget]" displayFolder="" count="0" memberValueDatatype="20" unbalanced="0"/>
    <cacheHierarchy uniqueName="[Measures].[Sum of Target Achieved]" caption="Sum of Target Achieved" measure="1" displayFolder="" measureGroup="SalesTarg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Sales Amount]" caption="Sum of Sales Amount" measure="1" displayFolder="" measureGroup="SalesCod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__XL_Count SalesCode]" caption="__XL_Count SalesCode" measure="1" displayFolder="" measureGroup="SalesCode" count="0" hidden="1"/>
    <cacheHierarchy uniqueName="[Measures].[__XL_Count RegionName]" caption="__XL_Count RegionName" measure="1" displayFolder="" measureGroup="RegionName" count="0" hidden="1"/>
    <cacheHierarchy uniqueName="[Measures].[__XL_Count SaleName]" caption="__XL_Count SaleName" measure="1" displayFolder="" measureGroup="SaleName" count="0" hidden="1"/>
    <cacheHierarchy uniqueName="[Measures].[__XL_Count SalesTarget]" caption="__XL_Count SalesTarget" measure="1" displayFolder="" measureGroup="SalesTarget" count="0" hidden="1"/>
    <cacheHierarchy uniqueName="[Measures].[__XL_Count of Models]" caption="__XL_Count of Models" measure="1" displayFolder="" count="0" hidden="1"/>
  </cacheHierarchies>
  <kpis count="0"/>
  <dimensions count="5">
    <dimension measure="1" name="Measures" uniqueName="[Measures]" caption="Measures"/>
    <dimension name="RegionName" uniqueName="[RegionName]" caption="RegionName"/>
    <dimension name="SaleName" uniqueName="[SaleName]" caption="SaleName"/>
    <dimension name="SalesCode" uniqueName="[SalesCode]" caption="SalesCode"/>
    <dimension name="SalesTarget" uniqueName="[SalesTarget]" caption="SalesTarget"/>
  </dimensions>
  <measureGroups count="4">
    <measureGroup name="RegionName" caption="RegionName"/>
    <measureGroup name="SaleName" caption="SaleName"/>
    <measureGroup name="SalesCode" caption="SalesCode"/>
    <measureGroup name="SalesTarget" caption="SalesTarget"/>
  </measureGroups>
  <maps count="8">
    <map measureGroup="0" dimension="1"/>
    <map measureGroup="0" dimension="2"/>
    <map measureGroup="0" dimension="3"/>
    <map measureGroup="1" dimension="2"/>
    <map measureGroup="2" dimension="2"/>
    <map measureGroup="2" dimension="3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8">
  <r>
    <n v="5997"/>
    <x v="0"/>
    <x v="0"/>
    <s v="IA"/>
    <s v="Iowa"/>
    <s v="50601"/>
    <s v="City"/>
    <n v="42.551699999999997"/>
    <n v="-93.052269999999993"/>
    <s v="641"/>
    <n v="1560"/>
    <n v="697"/>
    <n v="42019"/>
    <n v="6345496"/>
    <n v="87634"/>
    <s v="America/Chicago"/>
  </r>
  <r>
    <n v="5998"/>
    <x v="1"/>
    <x v="1"/>
    <s v="IA"/>
    <s v="Iowa"/>
    <s v="50001"/>
    <s v="City"/>
    <n v="41.36694"/>
    <n v="-93.472710000000006"/>
    <s v="515"/>
    <n v="86"/>
    <n v="18"/>
    <n v="39167"/>
    <n v="756303"/>
    <n v="0"/>
    <s v="America/Chicago"/>
  </r>
  <r>
    <n v="5999"/>
    <x v="2"/>
    <x v="2"/>
    <s v="IA"/>
    <s v="Iowa"/>
    <s v="50002"/>
    <s v="City"/>
    <n v="41.500149999999998"/>
    <n v="-94.642949999999999"/>
    <s v="641"/>
    <n v="728"/>
    <n v="406"/>
    <n v="47583"/>
    <n v="5692351"/>
    <n v="43131"/>
    <s v="America/Chicago"/>
  </r>
  <r>
    <n v="6000"/>
    <x v="3"/>
    <x v="3"/>
    <s v="IA"/>
    <s v="Iowa"/>
    <s v="50003"/>
    <s v="City"/>
    <n v="41.614429999999999"/>
    <n v="-94.017449999999997"/>
    <s v="515"/>
    <n v="4245"/>
    <n v="1593"/>
    <n v="55347"/>
    <n v="12193513"/>
    <n v="45774"/>
    <s v="America/Chicago"/>
  </r>
  <r>
    <n v="6001"/>
    <x v="4"/>
    <x v="4"/>
    <s v="IA"/>
    <s v="Iowa"/>
    <s v="50830"/>
    <s v="City"/>
    <n v="41.02749"/>
    <n v="-94.198009999999996"/>
    <s v="641"/>
    <n v="829"/>
    <n v="390"/>
    <n v="45068"/>
    <n v="2555195"/>
    <n v="0"/>
    <s v="America/Chicago"/>
  </r>
  <r>
    <n v="6002"/>
    <x v="5"/>
    <x v="5"/>
    <s v="IA"/>
    <s v="Iowa"/>
    <s v="52530"/>
    <s v="City"/>
    <n v="40.995019999999997"/>
    <n v="-92.306849999999997"/>
    <s v="641"/>
    <n v="641"/>
    <n v="307"/>
    <n v="38295"/>
    <n v="1683184"/>
    <n v="0"/>
    <s v="America/Chicago"/>
  </r>
  <r>
    <n v="6003"/>
    <x v="6"/>
    <x v="6"/>
    <s v="IA"/>
    <s v="Iowa"/>
    <s v="52201"/>
    <s v="City"/>
    <n v="41.288910000000001"/>
    <n v="-91.552379999999999"/>
    <s v="319"/>
    <n v="571"/>
    <n v="205"/>
    <n v="44886"/>
    <n v="968090"/>
    <n v="0"/>
    <s v="America/Chicago"/>
  </r>
  <r>
    <n v="6004"/>
    <x v="7"/>
    <x v="7"/>
    <s v="IA"/>
    <s v="Iowa"/>
    <s v="51001"/>
    <s v="City"/>
    <n v="42.828879999999998"/>
    <n v="-96.559479999999994"/>
    <s v="712"/>
    <n v="1450"/>
    <n v="585"/>
    <n v="39345"/>
    <n v="3204051"/>
    <n v="0"/>
    <s v="America/Chicago"/>
  </r>
  <r>
    <n v="6005"/>
    <x v="8"/>
    <x v="8"/>
    <s v="IA"/>
    <s v="Iowa"/>
    <s v="50510"/>
    <s v="City"/>
    <n v="42.78192"/>
    <n v="-94.948599999999999"/>
    <s v="712"/>
    <n v="688"/>
    <n v="285"/>
    <n v="42604"/>
    <n v="1410863"/>
    <n v="0"/>
    <s v="America/Chicago"/>
  </r>
  <r>
    <n v="6006"/>
    <x v="9"/>
    <x v="9"/>
    <s v="IA"/>
    <s v="Iowa"/>
    <s v="52531"/>
    <s v="City"/>
    <n v="41.026670000000003"/>
    <n v="-92.805750000000003"/>
    <s v="641"/>
    <n v="3829"/>
    <n v="1629"/>
    <n v="42762"/>
    <n v="8252356"/>
    <n v="0"/>
    <s v="America/Chicago"/>
  </r>
  <r>
    <n v="6007"/>
    <x v="10"/>
    <x v="10"/>
    <s v="IA"/>
    <s v="Iowa"/>
    <s v="50005"/>
    <s v="City"/>
    <n v="42.112490000000001"/>
    <n v="-92.988529999999997"/>
    <s v="641"/>
    <n v="476"/>
    <n v="191"/>
    <n v="53750"/>
    <n v="1541417"/>
    <n v="0"/>
    <s v="America/Chicago"/>
  </r>
  <r>
    <n v="6008"/>
    <x v="11"/>
    <x v="11"/>
    <s v="IA"/>
    <s v="Iowa"/>
    <s v="52202"/>
    <s v="City"/>
    <n v="42.148330000000001"/>
    <n v="-91.618510000000001"/>
    <s v="319"/>
    <n v="695"/>
    <n v="229"/>
    <n v="67188"/>
    <n v="2119208"/>
    <n v="6646"/>
    <s v="America/Chicago"/>
  </r>
  <r>
    <n v="6009"/>
    <x v="12"/>
    <x v="0"/>
    <s v="IA"/>
    <s v="Iowa"/>
    <s v="50006"/>
    <s v="City"/>
    <n v="42.52026"/>
    <n v="-93.376040000000003"/>
    <s v="515"/>
    <n v="764"/>
    <n v="307"/>
    <n v="42337"/>
    <n v="4424406"/>
    <n v="39849"/>
    <s v="America/Chicago"/>
  </r>
  <r>
    <n v="6010"/>
    <x v="13"/>
    <x v="12"/>
    <s v="IA"/>
    <s v="Iowa"/>
    <s v="50420"/>
    <s v="City"/>
    <n v="42.805799999999998"/>
    <n v="-93.476590000000002"/>
    <s v="641"/>
    <n v="170"/>
    <n v="86"/>
    <n v="29167"/>
    <n v="11054932"/>
    <n v="0"/>
    <s v="America/Chicago"/>
  </r>
  <r>
    <n v="6011"/>
    <x v="14"/>
    <x v="13"/>
    <s v="IA"/>
    <s v="Iowa"/>
    <s v="50511"/>
    <s v="City"/>
    <n v="43.069969999999998"/>
    <n v="-94.233019999999996"/>
    <s v="515"/>
    <n v="5470"/>
    <n v="2524"/>
    <n v="50280"/>
    <n v="11654201"/>
    <n v="16085"/>
    <s v="America/Chicago"/>
  </r>
  <r>
    <n v="6012"/>
    <x v="15"/>
    <x v="14"/>
    <s v="IA"/>
    <s v="Iowa"/>
    <s v="50007"/>
    <s v="City"/>
    <n v="41.819989999999997"/>
    <n v="-93.611609999999999"/>
    <s v="515"/>
    <n v="443"/>
    <n v="206"/>
    <n v="76875"/>
    <n v="6995552"/>
    <n v="0"/>
    <s v="America/Chicago"/>
  </r>
  <r>
    <n v="6013"/>
    <x v="16"/>
    <x v="15"/>
    <s v="IA"/>
    <s v="Iowa"/>
    <s v="50008"/>
    <s v="City"/>
    <n v="40.706400000000002"/>
    <n v="-93.365210000000005"/>
    <s v="641"/>
    <n v="495"/>
    <n v="180"/>
    <n v="42813"/>
    <n v="2948535"/>
    <n v="1619"/>
    <s v="America/Chicago"/>
  </r>
  <r>
    <n v="6014"/>
    <x v="17"/>
    <x v="16"/>
    <s v="IA"/>
    <s v="Iowa"/>
    <s v="50602"/>
    <s v="City"/>
    <n v="42.752749999999999"/>
    <n v="-92.795190000000005"/>
    <s v="319"/>
    <n v="1029"/>
    <n v="481"/>
    <n v="50885"/>
    <n v="7593442"/>
    <n v="0"/>
    <s v="America/Chicago"/>
  </r>
  <r>
    <n v="6015"/>
    <x v="18"/>
    <x v="8"/>
    <s v="IA"/>
    <s v="Iowa"/>
    <s v="51002"/>
    <s v="City"/>
    <n v="42.673589999999997"/>
    <n v="-95.290549999999996"/>
    <s v="712"/>
    <n v="1936"/>
    <n v="766"/>
    <n v="52500"/>
    <n v="2791436"/>
    <n v="0"/>
    <s v="America/Chicago"/>
  </r>
  <r>
    <n v="6016"/>
    <x v="19"/>
    <x v="17"/>
    <s v="IA"/>
    <s v="Iowa"/>
    <s v="50603"/>
    <s v="City"/>
    <n v="43.19858"/>
    <n v="-92.417119999999997"/>
    <s v="641"/>
    <n v="261"/>
    <n v="132"/>
    <n v="40625"/>
    <n v="1957220"/>
    <n v="0"/>
    <s v="America/Chicago"/>
  </r>
  <r>
    <n v="6017"/>
    <x v="20"/>
    <x v="18"/>
    <s v="IA"/>
    <s v="Iowa"/>
    <s v="51003"/>
    <s v="City"/>
    <n v="42.987490000000001"/>
    <n v="-96.010570000000001"/>
    <s v="712"/>
    <n v="1264"/>
    <n v="473"/>
    <n v="58917"/>
    <n v="4781013"/>
    <n v="0"/>
    <s v="America/Chicago"/>
  </r>
  <r>
    <n v="6018"/>
    <x v="21"/>
    <x v="14"/>
    <s v="IA"/>
    <s v="Iowa"/>
    <s v="50009"/>
    <s v="City"/>
    <n v="41.644159999999999"/>
    <n v="-93.464659999999995"/>
    <s v="515"/>
    <n v="16984"/>
    <n v="5843"/>
    <n v="66730"/>
    <n v="24219206"/>
    <n v="0"/>
    <s v="America/Chicago"/>
  </r>
  <r>
    <n v="6019"/>
    <x v="22"/>
    <x v="19"/>
    <s v="IA"/>
    <s v="Iowa"/>
    <s v="51230"/>
    <s v="City"/>
    <n v="43.342199999999998"/>
    <n v="-96.301140000000004"/>
    <s v="712"/>
    <n v="193"/>
    <n v="79"/>
    <n v="68125"/>
    <n v="712754"/>
    <n v="0"/>
    <s v="America/Chicago"/>
  </r>
  <r>
    <n v="6020"/>
    <x v="23"/>
    <x v="20"/>
    <s v="IA"/>
    <s v="Iowa"/>
    <s v="52203, 52204"/>
    <s v="CDP"/>
    <n v="41.80001"/>
    <n v="-91.870729999999995"/>
    <s v="319"/>
    <n v="334"/>
    <n v="172"/>
    <n v="54886"/>
    <n v="2917043"/>
    <n v="0"/>
    <s v="America/Chicago"/>
  </r>
  <r>
    <n v="6021"/>
    <x v="24"/>
    <x v="21"/>
    <s v="IA"/>
    <s v="Iowa"/>
    <s v="50010, 50011, 50012, 50013, 50014"/>
    <s v="City"/>
    <n v="42.034709999999997"/>
    <n v="-93.61994"/>
    <s v="515"/>
    <n v="65060"/>
    <n v="23566"/>
    <n v="42373"/>
    <n v="64774194"/>
    <n v="521634"/>
    <s v="America/Chicago"/>
  </r>
  <r>
    <n v="6022"/>
    <x v="25"/>
    <x v="22"/>
    <s v="IA"/>
    <s v="Iowa"/>
    <s v="52205"/>
    <s v="City"/>
    <n v="42.108339999999998"/>
    <n v="-91.285160000000005"/>
    <s v="319"/>
    <n v="5469"/>
    <n v="1966"/>
    <n v="41793"/>
    <n v="6529612"/>
    <n v="23963"/>
    <s v="America/Chicago"/>
  </r>
  <r>
    <n v="6023"/>
    <x v="26"/>
    <x v="23"/>
    <s v="IA"/>
    <s v="Iowa"/>
    <s v="51652"/>
    <s v="CDP"/>
    <n v="40.801389999999998"/>
    <n v="-95.604159999999993"/>
    <s v="712"/>
    <n v="12"/>
    <n v="7"/>
    <n v="43224"/>
    <n v="851814"/>
    <n v="0"/>
    <s v="America/Chicago"/>
  </r>
  <r>
    <n v="6024"/>
    <x v="27"/>
    <x v="24"/>
    <s v="IA"/>
    <s v="Iowa"/>
    <s v="52701"/>
    <s v="City"/>
    <n v="41.979190000000003"/>
    <n v="-90.251800000000003"/>
    <s v="563"/>
    <n v="100"/>
    <n v="35"/>
    <n v="64375"/>
    <n v="496217"/>
    <n v="0"/>
    <s v="America/Chicago"/>
  </r>
  <r>
    <n v="6025"/>
    <x v="28"/>
    <x v="25"/>
    <s v="IA"/>
    <s v="Iowa"/>
    <s v="52030"/>
    <s v="City"/>
    <n v="42.15363"/>
    <n v="-90.592349999999996"/>
    <s v="563"/>
    <n v="422"/>
    <n v="155"/>
    <n v="43125"/>
    <n v="690480"/>
    <n v="0"/>
    <s v="America/Chicago"/>
  </r>
  <r>
    <n v="6026"/>
    <x v="29"/>
    <x v="26"/>
    <s v="IA"/>
    <s v="Iowa"/>
    <s v="50020"/>
    <s v="City"/>
    <n v="41.445270000000001"/>
    <n v="-94.764700000000005"/>
    <s v="712"/>
    <n v="956"/>
    <n v="402"/>
    <n v="40192"/>
    <n v="4606516"/>
    <n v="0"/>
    <s v="America/Chicago"/>
  </r>
  <r>
    <n v="6027"/>
    <x v="30"/>
    <x v="14"/>
    <s v="IA"/>
    <s v="Iowa"/>
    <s v="50021, 50023"/>
    <s v="City"/>
    <n v="41.729709999999997"/>
    <n v="-93.605770000000007"/>
    <s v="515"/>
    <n v="56764"/>
    <n v="19324"/>
    <n v="75069"/>
    <n v="76091405"/>
    <n v="0"/>
    <s v="America/Chicago"/>
  </r>
  <r>
    <n v="6028"/>
    <x v="31"/>
    <x v="27"/>
    <s v="IA"/>
    <s v="Iowa"/>
    <s v="51004"/>
    <s v="City"/>
    <n v="42.38832"/>
    <n v="-95.866680000000002"/>
    <s v="712"/>
    <n v="569"/>
    <n v="291"/>
    <n v="35956"/>
    <n v="1828415"/>
    <n v="0"/>
    <s v="America/Chicago"/>
  </r>
  <r>
    <n v="6029"/>
    <x v="32"/>
    <x v="16"/>
    <s v="IA"/>
    <s v="Iowa"/>
    <s v="50604"/>
    <s v="City"/>
    <n v="42.584150000000001"/>
    <n v="-92.884360000000001"/>
    <s v="319"/>
    <n v="1079"/>
    <n v="433"/>
    <n v="50893"/>
    <n v="2156758"/>
    <n v="0"/>
    <s v="America/Chicago"/>
  </r>
  <r>
    <n v="6030"/>
    <x v="33"/>
    <x v="28"/>
    <s v="IA"/>
    <s v="Iowa"/>
    <s v="51430"/>
    <s v="City"/>
    <n v="42.087209999999999"/>
    <n v="-95.046099999999996"/>
    <s v="712"/>
    <n v="471"/>
    <n v="207"/>
    <n v="54338"/>
    <n v="2549298"/>
    <n v="0"/>
    <s v="America/Chicago"/>
  </r>
  <r>
    <n v="6031"/>
    <x v="34"/>
    <x v="29"/>
    <s v="IA"/>
    <s v="Iowa"/>
    <s v="51231"/>
    <s v="City"/>
    <n v="43.115259999999999"/>
    <n v="-95.745850000000004"/>
    <s v="712"/>
    <n v="127"/>
    <n v="50"/>
    <n v="41250"/>
    <n v="243141"/>
    <n v="0"/>
    <s v="America/Chicago"/>
  </r>
  <r>
    <n v="6032"/>
    <x v="35"/>
    <x v="16"/>
    <s v="IA"/>
    <s v="Iowa"/>
    <s v="50605"/>
    <s v="City"/>
    <n v="42.833030000000001"/>
    <n v="-93.005470000000003"/>
    <s v="641"/>
    <n v="74"/>
    <n v="37"/>
    <n v="27188"/>
    <n v="2569353"/>
    <n v="0"/>
    <s v="America/Chicago"/>
  </r>
  <r>
    <n v="6033"/>
    <x v="36"/>
    <x v="30"/>
    <s v="IA"/>
    <s v="Iowa"/>
    <s v="51520"/>
    <s v="City"/>
    <n v="41.949159999999999"/>
    <n v="-95.463610000000003"/>
    <s v="712"/>
    <n v="107"/>
    <n v="51"/>
    <n v="33281"/>
    <n v="1229681"/>
    <n v="0"/>
    <s v="America/Chicago"/>
  </r>
  <r>
    <n v="6034"/>
    <x v="37"/>
    <x v="4"/>
    <s v="IA"/>
    <s v="Iowa"/>
    <s v="50830"/>
    <s v="City"/>
    <n v="40.949440000000003"/>
    <n v="-94.219120000000004"/>
    <s v="641"/>
    <n v="99"/>
    <n v="29"/>
    <n v="37917"/>
    <n v="1338961"/>
    <n v="3486"/>
    <s v="America/Chicago"/>
  </r>
  <r>
    <n v="6035"/>
    <x v="38"/>
    <x v="31"/>
    <s v="IA"/>
    <s v="Iowa"/>
    <s v="50606"/>
    <s v="City"/>
    <n v="42.74915"/>
    <n v="-91.671270000000007"/>
    <s v="563"/>
    <n v="410"/>
    <n v="223"/>
    <n v="39896"/>
    <n v="2715152"/>
    <n v="0"/>
    <s v="America/Chicago"/>
  </r>
  <r>
    <n v="6036"/>
    <x v="39"/>
    <x v="32"/>
    <s v="IA"/>
    <s v="Iowa"/>
    <s v="50514"/>
    <s v="City"/>
    <n v="43.396070000000002"/>
    <n v="-94.478309999999993"/>
    <s v="712"/>
    <n v="889"/>
    <n v="403"/>
    <n v="48603"/>
    <n v="2267792"/>
    <n v="0"/>
    <s v="America/Chicago"/>
  </r>
  <r>
    <n v="6037"/>
    <x v="40"/>
    <x v="33"/>
    <s v="IA"/>
    <s v="Iowa"/>
    <s v="51331"/>
    <s v="City"/>
    <n v="43.37274"/>
    <n v="-95.12388"/>
    <s v="712"/>
    <n v="1234"/>
    <n v="598"/>
    <n v="48409"/>
    <n v="4076176"/>
    <n v="2069"/>
    <s v="America/Chicago"/>
  </r>
  <r>
    <n v="6038"/>
    <x v="41"/>
    <x v="34"/>
    <s v="IA"/>
    <s v="Iowa"/>
    <s v="51431"/>
    <s v="City"/>
    <n v="42.334710000000001"/>
    <n v="-95.347499999999997"/>
    <s v="712"/>
    <n v="204"/>
    <n v="87"/>
    <n v="38125"/>
    <n v="393675"/>
    <n v="0"/>
    <s v="America/Chicago"/>
  </r>
  <r>
    <n v="6039"/>
    <x v="42"/>
    <x v="35"/>
    <s v="IA"/>
    <s v="Iowa"/>
    <s v="52002"/>
    <s v="City"/>
    <n v="42.514449999999997"/>
    <n v="-90.751519999999999"/>
    <s v="563"/>
    <n v="5291"/>
    <n v="1559"/>
    <n v="86820"/>
    <n v="8307103"/>
    <n v="0"/>
    <s v="America/Chicago"/>
  </r>
  <r>
    <n v="6040"/>
    <x v="43"/>
    <x v="36"/>
    <s v="IA"/>
    <s v="Iowa"/>
    <s v="51232"/>
    <s v="City"/>
    <n v="43.311360000000001"/>
    <n v="-95.791129999999995"/>
    <s v="712"/>
    <n v="430"/>
    <n v="199"/>
    <n v="43750"/>
    <n v="2569893"/>
    <n v="13744"/>
    <s v="America/Chicago"/>
  </r>
  <r>
    <n v="6041"/>
    <x v="44"/>
    <x v="30"/>
    <s v="IA"/>
    <s v="Iowa"/>
    <s v="51455"/>
    <s v="City"/>
    <n v="41.911929999999998"/>
    <n v="-95.135549999999995"/>
    <s v="712"/>
    <n v="40"/>
    <n v="15"/>
    <n v="40938"/>
    <n v="460078"/>
    <n v="0"/>
    <s v="America/Chicago"/>
  </r>
  <r>
    <n v="6042"/>
    <x v="45"/>
    <x v="37"/>
    <s v="IA"/>
    <s v="Iowa"/>
    <s v="52720"/>
    <s v="City"/>
    <n v="41.57114"/>
    <n v="-91.165989999999994"/>
    <s v="563"/>
    <n v="306"/>
    <n v="144"/>
    <n v="48750"/>
    <n v="360411"/>
    <n v="0"/>
    <s v="America/Chicago"/>
  </r>
  <r>
    <n v="6043"/>
    <x v="46"/>
    <x v="38"/>
    <s v="IA"/>
    <s v="Iowa"/>
    <s v="50836"/>
    <s v="CDP"/>
    <n v="40.572240000000001"/>
    <n v="-94.542199999999994"/>
    <s v="641"/>
    <n v="45"/>
    <n v="12"/>
    <n v="37543"/>
    <n v="336999"/>
    <n v="0"/>
    <s v="America/Chicago"/>
  </r>
  <r>
    <n v="6044"/>
    <x v="47"/>
    <x v="39"/>
    <s v="IA"/>
    <s v="Iowa"/>
    <s v="52206"/>
    <s v="City"/>
    <n v="41.996940000000002"/>
    <n v="-91.862129999999993"/>
    <s v="319"/>
    <n v="1795"/>
    <n v="636"/>
    <n v="86250"/>
    <n v="2829789"/>
    <n v="0"/>
    <s v="America/Chicago"/>
  </r>
  <r>
    <n v="6045"/>
    <x v="48"/>
    <x v="26"/>
    <s v="IA"/>
    <s v="Iowa"/>
    <s v="50022"/>
    <s v="City"/>
    <n v="41.403599999999997"/>
    <n v="-95.01388"/>
    <s v="712"/>
    <n v="6833"/>
    <n v="3298"/>
    <n v="38902"/>
    <n v="21539909"/>
    <n v="85504"/>
    <s v="America/Chicago"/>
  </r>
  <r>
    <n v="6046"/>
    <x v="49"/>
    <x v="40"/>
    <s v="IA"/>
    <s v="Iowa"/>
    <s v="51433"/>
    <s v="City"/>
    <n v="42.251370000000001"/>
    <n v="-94.877759999999995"/>
    <s v="712"/>
    <n v="314"/>
    <n v="115"/>
    <n v="38173"/>
    <n v="1289829"/>
    <n v="0"/>
    <s v="America/Chicago"/>
  </r>
  <r>
    <n v="6047"/>
    <x v="50"/>
    <x v="41"/>
    <s v="IA"/>
    <s v="Iowa"/>
    <s v="50025"/>
    <s v="City"/>
    <n v="41.718040000000002"/>
    <n v="-94.932490000000001"/>
    <s v="712"/>
    <n v="2017"/>
    <n v="976"/>
    <n v="40167"/>
    <n v="4872820"/>
    <n v="0"/>
    <s v="America/Chicago"/>
  </r>
  <r>
    <n v="6048"/>
    <x v="51"/>
    <x v="42"/>
    <s v="IA"/>
    <s v="Iowa"/>
    <s v="51005"/>
    <s v="City"/>
    <n v="42.712760000000003"/>
    <n v="-95.436670000000007"/>
    <s v="712"/>
    <n v="992"/>
    <n v="460"/>
    <n v="48214"/>
    <n v="2627290"/>
    <n v="0"/>
    <s v="America/Chicago"/>
  </r>
  <r>
    <n v="6049"/>
    <x v="52"/>
    <x v="43"/>
    <s v="IA"/>
    <s v="Iowa"/>
    <s v="50607"/>
    <s v="City"/>
    <n v="42.618870000000001"/>
    <n v="-91.728499999999997"/>
    <s v="319"/>
    <n v="171"/>
    <n v="86"/>
    <n v="49167"/>
    <n v="1484633"/>
    <n v="0"/>
    <s v="America/Chicago"/>
  </r>
  <r>
    <n v="6050"/>
    <x v="53"/>
    <x v="44"/>
    <s v="IA"/>
    <s v="Iowa"/>
    <s v="51521"/>
    <s v="City"/>
    <n v="41.476660000000003"/>
    <n v="-95.338049999999996"/>
    <s v="712"/>
    <n v="1504"/>
    <n v="597"/>
    <n v="48792"/>
    <n v="6169979"/>
    <n v="0"/>
    <s v="America/Chicago"/>
  </r>
  <r>
    <n v="6051"/>
    <x v="54"/>
    <x v="45"/>
    <s v="IA"/>
    <s v="Iowa"/>
    <s v="50515"/>
    <s v="City"/>
    <n v="43.03913"/>
    <n v="-94.832759999999993"/>
    <s v="712"/>
    <n v="140"/>
    <n v="74"/>
    <n v="26750"/>
    <n v="536291"/>
    <n v="0"/>
    <s v="America/Chicago"/>
  </r>
  <r>
    <n v="6052"/>
    <x v="55"/>
    <x v="46"/>
    <s v="IA"/>
    <s v="Iowa"/>
    <s v="50516"/>
    <s v="City"/>
    <n v="42.614409999999999"/>
    <n v="-94.146069999999995"/>
    <s v="515"/>
    <n v="550"/>
    <n v="193"/>
    <n v="58125"/>
    <n v="2827948"/>
    <n v="0"/>
    <s v="America/Chicago"/>
  </r>
  <r>
    <n v="6053"/>
    <x v="56"/>
    <x v="47"/>
    <s v="IA"/>
    <s v="Iowa"/>
    <s v="50026"/>
    <s v="City"/>
    <n v="41.8461"/>
    <n v="-94.429969999999997"/>
    <s v="641"/>
    <n v="296"/>
    <n v="158"/>
    <n v="36563"/>
    <n v="800795"/>
    <n v="0"/>
    <s v="America/Chicago"/>
  </r>
  <r>
    <n v="6054"/>
    <x v="57"/>
    <x v="25"/>
    <s v="IA"/>
    <s v="Iowa"/>
    <s v="52207"/>
    <s v="City"/>
    <n v="42.074179999999998"/>
    <n v="-90.841530000000006"/>
    <s v="563"/>
    <n v="106"/>
    <n v="53"/>
    <n v="36250"/>
    <n v="940150"/>
    <n v="0"/>
    <s v="America/Chicago"/>
  </r>
  <r>
    <n v="6055"/>
    <x v="58"/>
    <x v="35"/>
    <s v="IA"/>
    <s v="Iowa"/>
    <s v="52073"/>
    <s v="City"/>
    <n v="42.63805"/>
    <n v="-90.868740000000003"/>
    <s v="563"/>
    <n v="65"/>
    <n v="31"/>
    <n v="63750"/>
    <n v="188747"/>
    <n v="0"/>
    <s v="America/Chicago"/>
  </r>
  <r>
    <n v="6056"/>
    <x v="59"/>
    <x v="13"/>
    <s v="IA"/>
    <s v="Iowa"/>
    <s v="50517"/>
    <s v="City"/>
    <n v="43.292740000000002"/>
    <n v="-94.218019999999996"/>
    <s v="515"/>
    <n v="710"/>
    <n v="305"/>
    <n v="40804"/>
    <n v="1425870"/>
    <n v="0"/>
    <s v="America/Chicago"/>
  </r>
  <r>
    <n v="6057"/>
    <x v="60"/>
    <x v="35"/>
    <s v="IA"/>
    <s v="Iowa"/>
    <s v="52045"/>
    <s v="City"/>
    <n v="42.518610000000002"/>
    <n v="-90.961240000000004"/>
    <s v="563"/>
    <n v="25"/>
    <n v="22"/>
    <n v="113438"/>
    <n v="707503"/>
    <n v="0"/>
    <s v="America/Chicago"/>
  </r>
  <r>
    <n v="6058"/>
    <x v="61"/>
    <x v="48"/>
    <s v="IA"/>
    <s v="Iowa"/>
    <s v="50027"/>
    <s v="City"/>
    <n v="41.507060000000003"/>
    <n v="-92.469620000000006"/>
    <s v="641"/>
    <n v="174"/>
    <n v="96"/>
    <n v="25000"/>
    <n v="1534381"/>
    <n v="0"/>
    <s v="America/Chicago"/>
  </r>
  <r>
    <n v="6059"/>
    <x v="62"/>
    <x v="46"/>
    <s v="IA"/>
    <s v="Iowa"/>
    <s v="50518"/>
    <s v="City"/>
    <n v="42.508580000000002"/>
    <n v="-94.365250000000003"/>
    <s v="515"/>
    <n v="190"/>
    <n v="75"/>
    <n v="56563"/>
    <n v="950811"/>
    <n v="0"/>
    <s v="America/Chicago"/>
  </r>
  <r>
    <n v="6060"/>
    <x v="63"/>
    <x v="23"/>
    <s v="IA"/>
    <s v="Iowa"/>
    <s v="51654"/>
    <s v="CDP"/>
    <n v="40.884999999999998"/>
    <n v="-95.795000000000002"/>
    <s v="712"/>
    <n v="11"/>
    <n v="5"/>
    <n v="43224"/>
    <n v="1036615"/>
    <n v="0"/>
    <s v="America/Chicago"/>
  </r>
  <r>
    <n v="6061"/>
    <x v="64"/>
    <x v="17"/>
    <s v="IA"/>
    <s v="Iowa"/>
    <s v="50645"/>
    <s v="City"/>
    <n v="43.063029999999998"/>
    <n v="-92.515460000000004"/>
    <s v="641"/>
    <n v="65"/>
    <n v="38"/>
    <n v="39643"/>
    <n v="954641"/>
    <n v="0"/>
    <s v="America/Chicago"/>
  </r>
  <r>
    <n v="6062"/>
    <x v="65"/>
    <x v="49"/>
    <s v="IA"/>
    <s v="Iowa"/>
    <s v="52533"/>
    <s v="City"/>
    <n v="40.99418"/>
    <n v="-92.167400000000001"/>
    <s v="641"/>
    <n v="516"/>
    <n v="249"/>
    <n v="41771"/>
    <n v="1541246"/>
    <n v="0"/>
    <s v="America/Chicago"/>
  </r>
  <r>
    <n v="6063"/>
    <x v="66"/>
    <x v="34"/>
    <s v="IA"/>
    <s v="Iowa"/>
    <s v="51006"/>
    <s v="City"/>
    <n v="42.315539999999999"/>
    <n v="-95.598609999999994"/>
    <s v="712"/>
    <n v="695"/>
    <n v="319"/>
    <n v="40893"/>
    <n v="1291173"/>
    <n v="0"/>
    <s v="America/Chicago"/>
  </r>
  <r>
    <n v="6064"/>
    <x v="67"/>
    <x v="50"/>
    <s v="IA"/>
    <s v="Iowa"/>
    <s v="50028"/>
    <s v="City"/>
    <n v="41.826099999999997"/>
    <n v="-93.151589999999999"/>
    <s v="641"/>
    <n v="1103"/>
    <n v="370"/>
    <n v="50909"/>
    <n v="1692688"/>
    <n v="0"/>
    <s v="America/Chicago"/>
  </r>
  <r>
    <n v="6065"/>
    <x v="68"/>
    <x v="47"/>
    <s v="IA"/>
    <s v="Iowa"/>
    <s v="50029"/>
    <s v="City"/>
    <n v="41.851930000000003"/>
    <n v="-94.558310000000006"/>
    <s v="712"/>
    <n v="456"/>
    <n v="189"/>
    <n v="47798"/>
    <n v="1186283"/>
    <n v="0"/>
    <s v="America/Chicago"/>
  </r>
  <r>
    <n v="6066"/>
    <x v="69"/>
    <x v="51"/>
    <s v="IA"/>
    <s v="Iowa"/>
    <s v="52534"/>
    <s v="City"/>
    <n v="41.276949999999999"/>
    <n v="-92.679640000000006"/>
    <s v="641"/>
    <n v="480"/>
    <n v="195"/>
    <n v="31563"/>
    <n v="2589812"/>
    <n v="0"/>
    <s v="America/Chicago"/>
  </r>
  <r>
    <n v="6067"/>
    <x v="70"/>
    <x v="52"/>
    <s v="IA"/>
    <s v="Iowa"/>
    <s v="50074"/>
    <s v="City"/>
    <n v="40.807769999999998"/>
    <n v="-94.050510000000003"/>
    <s v="641"/>
    <n v="15"/>
    <n v="15"/>
    <n v="14375"/>
    <n v="1859429"/>
    <n v="1540"/>
    <s v="America/Chicago"/>
  </r>
  <r>
    <n v="6068"/>
    <x v="71"/>
    <x v="53"/>
    <s v="IA"/>
    <s v="Iowa"/>
    <s v="50609"/>
    <s v="City"/>
    <n v="42.219709999999999"/>
    <n v="-92.823530000000005"/>
    <s v="641"/>
    <n v="192"/>
    <n v="77"/>
    <n v="49583"/>
    <n v="483330"/>
    <n v="20429"/>
    <s v="America/Chicago"/>
  </r>
  <r>
    <n v="6069"/>
    <x v="72"/>
    <x v="54"/>
    <s v="IA"/>
    <s v="Iowa"/>
    <s v="50212"/>
    <s v="City"/>
    <n v="42.038310000000003"/>
    <n v="-94.142179999999996"/>
    <s v="515"/>
    <n v="48"/>
    <n v="26"/>
    <n v="45000"/>
    <n v="645119"/>
    <n v="0"/>
    <s v="America/Chicago"/>
  </r>
  <r>
    <n v="6070"/>
    <x v="73"/>
    <x v="55"/>
    <s v="IA"/>
    <s v="Iowa"/>
    <s v="52655"/>
    <s v="CDP"/>
    <n v="40.846699999999998"/>
    <n v="-91.208479999999994"/>
    <s v="319"/>
    <n v="1231"/>
    <n v="369"/>
    <n v="63036"/>
    <n v="6309645"/>
    <n v="47414"/>
    <s v="America/Chicago"/>
  </r>
  <r>
    <n v="6071"/>
    <x v="74"/>
    <x v="38"/>
    <s v="IA"/>
    <s v="Iowa"/>
    <s v="50833"/>
    <s v="City"/>
    <n v="40.666930000000001"/>
    <n v="-94.721360000000004"/>
    <s v="712"/>
    <n v="1415"/>
    <n v="646"/>
    <n v="37300"/>
    <n v="4150832"/>
    <n v="19724"/>
    <s v="America/Chicago"/>
  </r>
  <r>
    <n v="6072"/>
    <x v="75"/>
    <x v="39"/>
    <s v="IA"/>
    <s v="Iowa"/>
    <s v="52208"/>
    <s v="City"/>
    <n v="41.896940000000001"/>
    <n v="-92.278239999999997"/>
    <s v="319"/>
    <n v="2475"/>
    <n v="1059"/>
    <n v="35398"/>
    <n v="8338645"/>
    <n v="30096"/>
    <s v="America/Chicago"/>
  </r>
  <r>
    <n v="6073"/>
    <x v="76"/>
    <x v="25"/>
    <s v="IA"/>
    <s v="Iowa"/>
    <s v="52031"/>
    <s v="City"/>
    <n v="42.258629999999997"/>
    <n v="-90.422910000000002"/>
    <s v="563"/>
    <n v="2176"/>
    <n v="995"/>
    <n v="43170"/>
    <n v="3541197"/>
    <n v="179755"/>
    <s v="America/Chicago"/>
  </r>
  <r>
    <n v="6074"/>
    <x v="77"/>
    <x v="56"/>
    <s v="IA"/>
    <s v="Iowa"/>
    <s v="50421"/>
    <s v="City"/>
    <n v="42.846080000000001"/>
    <n v="-93.614099999999993"/>
    <s v="641"/>
    <n v="2314"/>
    <n v="1104"/>
    <n v="39318"/>
    <n v="7377626"/>
    <n v="0"/>
    <s v="America/Chicago"/>
  </r>
  <r>
    <n v="6075"/>
    <x v="78"/>
    <x v="57"/>
    <s v="IA"/>
    <s v="Iowa"/>
    <s v="52721"/>
    <s v="City"/>
    <n v="41.740299999999998"/>
    <n v="-90.973759999999999"/>
    <s v="563"/>
    <n v="394"/>
    <n v="159"/>
    <n v="48438"/>
    <n v="505747"/>
    <n v="0"/>
    <s v="America/Chicago"/>
  </r>
  <r>
    <n v="6076"/>
    <x v="79"/>
    <x v="44"/>
    <s v="IA"/>
    <s v="Iowa"/>
    <s v="51559"/>
    <s v="CDP"/>
    <n v="41.376939999999998"/>
    <n v="-95.620279999999994"/>
    <s v="712"/>
    <n v="111"/>
    <n v="49"/>
    <n v="104625"/>
    <n v="2658783"/>
    <n v="0"/>
    <s v="America/Chicago"/>
  </r>
  <r>
    <n v="6077"/>
    <x v="80"/>
    <x v="52"/>
    <s v="IA"/>
    <s v="Iowa"/>
    <s v="50835"/>
    <s v="City"/>
    <n v="40.703319999999998"/>
    <n v="-94.358289999999997"/>
    <s v="641"/>
    <n v="43"/>
    <n v="20"/>
    <n v="41500"/>
    <n v="1740956"/>
    <n v="5631"/>
    <s v="America/Chicago"/>
  </r>
  <r>
    <n v="6078"/>
    <x v="81"/>
    <x v="54"/>
    <s v="IA"/>
    <s v="Iowa"/>
    <s v="50220"/>
    <s v="City"/>
    <n v="41.944980000000001"/>
    <n v="-94.114680000000007"/>
    <s v="515"/>
    <n v="32"/>
    <n v="10"/>
    <n v="38750"/>
    <n v="536300"/>
    <n v="0"/>
    <s v="America/Chicago"/>
  </r>
  <r>
    <n v="6079"/>
    <x v="82"/>
    <x v="35"/>
    <s v="IA"/>
    <s v="Iowa"/>
    <s v="52032"/>
    <s v="City"/>
    <n v="42.31223"/>
    <n v="-90.831800000000001"/>
    <s v="563"/>
    <n v="109"/>
    <n v="56"/>
    <n v="44375"/>
    <n v="237207"/>
    <n v="0"/>
    <s v="America/Chicago"/>
  </r>
  <r>
    <n v="6080"/>
    <x v="83"/>
    <x v="11"/>
    <s v="IA"/>
    <s v="Iowa"/>
    <s v="52403"/>
    <s v="City"/>
    <n v="41.949730000000002"/>
    <n v="-91.535449999999997"/>
    <s v="319"/>
    <n v="300"/>
    <n v="116"/>
    <n v="91250"/>
    <n v="4345642"/>
    <n v="0"/>
    <s v="America/Chicago"/>
  </r>
  <r>
    <n v="6081"/>
    <x v="84"/>
    <x v="58"/>
    <s v="IA"/>
    <s v="Iowa"/>
    <s v="52722"/>
    <s v="City"/>
    <n v="41.524479999999997"/>
    <n v="-90.515690000000006"/>
    <s v="563"/>
    <n v="35505"/>
    <n v="13623"/>
    <n v="74529"/>
    <n v="55157833"/>
    <n v="2962708"/>
    <s v="America/Chicago"/>
  </r>
  <r>
    <n v="6082"/>
    <x v="85"/>
    <x v="59"/>
    <s v="IA"/>
    <s v="Iowa"/>
    <s v="50240"/>
    <s v="City"/>
    <n v="41.359949999999998"/>
    <n v="-93.784239999999997"/>
    <s v="515"/>
    <n v="62"/>
    <n v="11"/>
    <n v="70625"/>
    <n v="1167330"/>
    <n v="19620"/>
    <s v="America/Chicago"/>
  </r>
  <r>
    <n v="6083"/>
    <x v="86"/>
    <x v="60"/>
    <s v="IA"/>
    <s v="Iowa"/>
    <s v="52535"/>
    <s v="City"/>
    <n v="40.878909999999998"/>
    <n v="-91.947119999999998"/>
    <s v="319"/>
    <n v="433"/>
    <n v="218"/>
    <n v="39750"/>
    <n v="2733974"/>
    <n v="5255"/>
    <s v="America/Chicago"/>
  </r>
  <r>
    <n v="6084"/>
    <x v="87"/>
    <x v="61"/>
    <s v="IA"/>
    <s v="Iowa"/>
    <s v="50034"/>
    <s v="City"/>
    <n v="42.479979999999998"/>
    <n v="-93.642989999999998"/>
    <s v="515"/>
    <n v="212"/>
    <n v="56"/>
    <n v="45000"/>
    <n v="1671694"/>
    <n v="0"/>
    <s v="America/Chicago"/>
  </r>
  <r>
    <n v="6085"/>
    <x v="88"/>
    <x v="39"/>
    <s v="IA"/>
    <s v="Iowa"/>
    <s v="52209"/>
    <s v="City"/>
    <n v="41.909440000000004"/>
    <n v="-92.084350000000001"/>
    <s v="319"/>
    <n v="670"/>
    <n v="298"/>
    <n v="47000"/>
    <n v="1338826"/>
    <n v="0"/>
    <s v="America/Chicago"/>
  </r>
  <r>
    <n v="6086"/>
    <x v="89"/>
    <x v="5"/>
    <s v="IA"/>
    <s v="Iowa"/>
    <s v="52536"/>
    <s v="City"/>
    <n v="40.962229999999998"/>
    <n v="-92.634079999999997"/>
    <s v="641"/>
    <n v="286"/>
    <n v="130"/>
    <n v="37083"/>
    <n v="695902"/>
    <n v="0"/>
    <s v="America/Chicago"/>
  </r>
  <r>
    <n v="6087"/>
    <x v="90"/>
    <x v="62"/>
    <s v="IA"/>
    <s v="Iowa"/>
    <s v="51630"/>
    <s v="City"/>
    <n v="40.579160000000002"/>
    <n v="-95.221649999999997"/>
    <s v="712"/>
    <n v="37"/>
    <n v="16"/>
    <n v="58125"/>
    <n v="590412"/>
    <n v="0"/>
    <s v="America/Chicago"/>
  </r>
  <r>
    <n v="6088"/>
    <x v="91"/>
    <x v="63"/>
    <s v="IA"/>
    <s v="Iowa"/>
    <s v="51523"/>
    <s v="City"/>
    <n v="41.93027"/>
    <n v="-96.080849999999998"/>
    <s v="712"/>
    <n v="217"/>
    <n v="107"/>
    <n v="38875"/>
    <n v="1961393"/>
    <n v="0"/>
    <s v="America/Chicago"/>
  </r>
  <r>
    <n v="6089"/>
    <x v="92"/>
    <x v="38"/>
    <s v="IA"/>
    <s v="Iowa"/>
    <s v="50836"/>
    <s v="City"/>
    <n v="40.615549999999999"/>
    <n v="-94.477180000000004"/>
    <s v="641"/>
    <n v="191"/>
    <n v="89"/>
    <n v="38125"/>
    <n v="1672438"/>
    <n v="11144"/>
    <s v="America/Chicago"/>
  </r>
  <r>
    <n v="6090"/>
    <x v="93"/>
    <x v="64"/>
    <s v="IA"/>
    <s v="Iowa"/>
    <s v="52537"/>
    <s v="City"/>
    <n v="40.751690000000004"/>
    <n v="-92.414910000000006"/>
    <s v="641"/>
    <n v="2617"/>
    <n v="1073"/>
    <n v="40865"/>
    <n v="5852253"/>
    <n v="70306"/>
    <s v="America/Chicago"/>
  </r>
  <r>
    <n v="6091"/>
    <x v="94"/>
    <x v="58"/>
    <s v="IA"/>
    <s v="Iowa"/>
    <s v="52726"/>
    <s v="City"/>
    <n v="41.50958"/>
    <n v="-90.764880000000005"/>
    <s v="563"/>
    <n v="1676"/>
    <n v="610"/>
    <n v="65313"/>
    <n v="7564286"/>
    <n v="0"/>
    <s v="America/Chicago"/>
  </r>
  <r>
    <n v="6092"/>
    <x v="95"/>
    <x v="65"/>
    <s v="IA"/>
    <s v="Iowa"/>
    <s v="50519"/>
    <s v="City"/>
    <n v="42.868299999999998"/>
    <n v="-94.289689999999993"/>
    <s v="515"/>
    <n v="293"/>
    <n v="143"/>
    <n v="34250"/>
    <n v="1055049"/>
    <n v="0"/>
    <s v="America/Chicago"/>
  </r>
  <r>
    <n v="6093"/>
    <x v="96"/>
    <x v="66"/>
    <s v="IA"/>
    <s v="Iowa"/>
    <s v="50448"/>
    <s v="CDP"/>
    <n v="43.37191"/>
    <n v="-93.119370000000004"/>
    <s v="641"/>
    <n v="35"/>
    <n v="14"/>
    <n v="41702"/>
    <n v="7489423"/>
    <n v="0"/>
    <s v="America/Chicago"/>
  </r>
  <r>
    <n v="6094"/>
    <x v="97"/>
    <x v="60"/>
    <s v="IA"/>
    <s v="Iowa"/>
    <s v="52620"/>
    <s v="City"/>
    <n v="40.698090000000001"/>
    <n v="-91.803219999999996"/>
    <s v="319"/>
    <n v="419"/>
    <n v="168"/>
    <n v="36071"/>
    <n v="945922"/>
    <n v="0"/>
    <s v="America/Chicago"/>
  </r>
  <r>
    <n v="6095"/>
    <x v="98"/>
    <x v="14"/>
    <s v="IA"/>
    <s v="Iowa"/>
    <s v="50035"/>
    <s v="City"/>
    <n v="41.700539999999997"/>
    <n v="-93.462159999999997"/>
    <s v="515"/>
    <n v="4996"/>
    <n v="1347"/>
    <n v="63862"/>
    <n v="22138396"/>
    <n v="56530"/>
    <s v="America/Chicago"/>
  </r>
  <r>
    <n v="6096"/>
    <x v="99"/>
    <x v="54"/>
    <s v="IA"/>
    <s v="Iowa"/>
    <s v="50036, 50037, 50099"/>
    <s v="City"/>
    <n v="42.059699999999999"/>
    <n v="-93.880229999999997"/>
    <s v="515"/>
    <n v="12692"/>
    <n v="5245"/>
    <n v="45012"/>
    <n v="23545063"/>
    <n v="9923"/>
    <s v="America/Chicago"/>
  </r>
  <r>
    <n v="6097"/>
    <x v="100"/>
    <x v="3"/>
    <s v="IA"/>
    <s v="Iowa"/>
    <s v="50039"/>
    <s v="City"/>
    <n v="41.851370000000003"/>
    <n v="-94.009119999999996"/>
    <s v="515"/>
    <n v="134"/>
    <n v="65"/>
    <n v="40938"/>
    <n v="279710"/>
    <n v="0"/>
    <s v="America/Chicago"/>
  </r>
  <r>
    <n v="6098"/>
    <x v="101"/>
    <x v="54"/>
    <s v="IA"/>
    <s v="Iowa"/>
    <s v="50223"/>
    <s v="City"/>
    <n v="42.175809999999998"/>
    <n v="-94.106070000000003"/>
    <s v="515"/>
    <n v="197"/>
    <n v="107"/>
    <n v="32788"/>
    <n v="2640072"/>
    <n v="0"/>
    <s v="America/Chicago"/>
  </r>
  <r>
    <n v="6099"/>
    <x v="102"/>
    <x v="18"/>
    <s v="IA"/>
    <s v="Iowa"/>
    <s v="51234"/>
    <s v="City"/>
    <n v="43.191090000000003"/>
    <n v="-96.005849999999995"/>
    <s v="712"/>
    <n v="708"/>
    <n v="269"/>
    <n v="55938"/>
    <n v="1942029"/>
    <n v="0"/>
    <s v="America/Chicago"/>
  </r>
  <r>
    <n v="6100"/>
    <x v="103"/>
    <x v="62"/>
    <s v="IA"/>
    <s v="Iowa"/>
    <s v="51631"/>
    <s v="City"/>
    <n v="40.578879999999998"/>
    <n v="-95.029979999999995"/>
    <s v="712"/>
    <n v="155"/>
    <n v="70"/>
    <n v="52813"/>
    <n v="1374709"/>
    <n v="0"/>
    <s v="America/Chicago"/>
  </r>
  <r>
    <n v="6101"/>
    <x v="104"/>
    <x v="12"/>
    <s v="IA"/>
    <s v="Iowa"/>
    <s v="50041"/>
    <s v="CDP"/>
    <n v="42.633029999999998"/>
    <n v="-93.244919999999993"/>
    <s v="641"/>
    <n v="65"/>
    <n v="37"/>
    <n v="43281"/>
    <n v="1507973"/>
    <n v="0"/>
    <s v="America/Chicago"/>
  </r>
  <r>
    <n v="6102"/>
    <x v="105"/>
    <x v="65"/>
    <s v="IA"/>
    <s v="Iowa"/>
    <s v="50520"/>
    <s v="City"/>
    <n v="42.80303"/>
    <n v="-94.418030000000002"/>
    <s v="515"/>
    <n v="84"/>
    <n v="53"/>
    <n v="56875"/>
    <n v="900589"/>
    <n v="5128"/>
    <s v="America/Chicago"/>
  </r>
  <r>
    <n v="6103"/>
    <x v="106"/>
    <x v="43"/>
    <s v="IA"/>
    <s v="Iowa"/>
    <s v="52210"/>
    <s v="City"/>
    <n v="42.314439999999998"/>
    <n v="-92.002120000000005"/>
    <s v="319"/>
    <n v="307"/>
    <n v="152"/>
    <n v="41000"/>
    <n v="816849"/>
    <n v="0"/>
    <s v="America/Chicago"/>
  </r>
  <r>
    <n v="6104"/>
    <x v="107"/>
    <x v="41"/>
    <s v="IA"/>
    <s v="Iowa"/>
    <s v="50042"/>
    <s v="City"/>
    <n v="41.544429999999998"/>
    <n v="-94.924149999999997"/>
    <s v="712"/>
    <n v="119"/>
    <n v="66"/>
    <n v="48750"/>
    <n v="1596973"/>
    <n v="0"/>
    <s v="America/Chicago"/>
  </r>
  <r>
    <n v="6105"/>
    <x v="108"/>
    <x v="28"/>
    <s v="IA"/>
    <s v="Iowa"/>
    <s v="51436"/>
    <s v="City"/>
    <n v="42.181649999999998"/>
    <n v="-94.976929999999996"/>
    <s v="712"/>
    <n v="475"/>
    <n v="197"/>
    <n v="55694"/>
    <n v="1919722"/>
    <n v="0"/>
    <s v="America/Chicago"/>
  </r>
  <r>
    <n v="6106"/>
    <x v="109"/>
    <x v="2"/>
    <s v="IA"/>
    <s v="Iowa"/>
    <s v="50837"/>
    <s v="City"/>
    <n v="41.244990000000001"/>
    <n v="-94.668859999999995"/>
    <s v="641"/>
    <n v="172"/>
    <n v="75"/>
    <n v="48393"/>
    <n v="748447"/>
    <n v="0"/>
    <s v="America/Chicago"/>
  </r>
  <r>
    <n v="6107"/>
    <x v="110"/>
    <x v="6"/>
    <s v="IA"/>
    <s v="Iowa"/>
    <s v="52540"/>
    <s v="City"/>
    <n v="41.17474"/>
    <n v="-91.819609999999997"/>
    <s v="319"/>
    <n v="659"/>
    <n v="243"/>
    <n v="44688"/>
    <n v="2022504"/>
    <n v="0"/>
    <s v="America/Chicago"/>
  </r>
  <r>
    <n v="6108"/>
    <x v="111"/>
    <x v="16"/>
    <s v="IA"/>
    <s v="Iowa"/>
    <s v="50611"/>
    <s v="City"/>
    <n v="42.773859999999999"/>
    <n v="-92.907420000000002"/>
    <s v="641"/>
    <n v="160"/>
    <n v="64"/>
    <n v="33750"/>
    <n v="2422426"/>
    <n v="0"/>
    <s v="America/Chicago"/>
  </r>
  <r>
    <n v="6109"/>
    <x v="112"/>
    <x v="67"/>
    <s v="IA"/>
    <s v="Iowa"/>
    <s v="50423"/>
    <s v="City"/>
    <n v="43.097740000000002"/>
    <n v="-93.80189"/>
    <s v="641"/>
    <n v="1973"/>
    <n v="875"/>
    <n v="43173"/>
    <n v="3274114"/>
    <n v="0"/>
    <s v="America/Chicago"/>
  </r>
  <r>
    <n v="6110"/>
    <x v="113"/>
    <x v="27"/>
    <s v="IA"/>
    <s v="Iowa"/>
    <s v="51007"/>
    <s v="City"/>
    <n v="42.410829999999997"/>
    <n v="-96.213909999999998"/>
    <s v="712"/>
    <n v="323"/>
    <n v="133"/>
    <n v="70781"/>
    <n v="791753"/>
    <n v="0"/>
    <s v="America/Chicago"/>
  </r>
  <r>
    <n v="6111"/>
    <x v="114"/>
    <x v="48"/>
    <s v="IA"/>
    <s v="Iowa"/>
    <s v="52211"/>
    <s v="City"/>
    <n v="41.733609999999999"/>
    <n v="-92.445459999999997"/>
    <s v="641"/>
    <n v="1420"/>
    <n v="541"/>
    <n v="43550"/>
    <n v="3252233"/>
    <n v="0"/>
    <s v="America/Chicago"/>
  </r>
  <r>
    <n v="6112"/>
    <x v="115"/>
    <x v="7"/>
    <s v="IA"/>
    <s v="Iowa"/>
    <s v="51008"/>
    <s v="City"/>
    <n v="42.809710000000003"/>
    <n v="-96.269189999999995"/>
    <s v="712"/>
    <n v="148"/>
    <n v="49"/>
    <n v="53750"/>
    <n v="611429"/>
    <n v="0"/>
    <s v="America/Chicago"/>
  </r>
  <r>
    <n v="6113"/>
    <x v="116"/>
    <x v="0"/>
    <s v="IA"/>
    <s v="Iowa"/>
    <s v="50006"/>
    <s v="City"/>
    <n v="42.417200000000001"/>
    <n v="-93.374930000000006"/>
    <s v="515"/>
    <n v="108"/>
    <n v="30"/>
    <n v="50000"/>
    <n v="2580056"/>
    <n v="0"/>
    <s v="America/Chicago"/>
  </r>
  <r>
    <n v="6114"/>
    <x v="117"/>
    <x v="30"/>
    <s v="IA"/>
    <s v="Iowa"/>
    <s v="51528"/>
    <s v="City"/>
    <n v="41.918039999999998"/>
    <n v="-95.396109999999993"/>
    <s v="712"/>
    <n v="43"/>
    <n v="14"/>
    <n v="56250"/>
    <n v="940958"/>
    <n v="0"/>
    <s v="America/Chicago"/>
  </r>
  <r>
    <n v="6115"/>
    <x v="118"/>
    <x v="58"/>
    <s v="IA"/>
    <s v="Iowa"/>
    <s v="52728"/>
    <s v="City"/>
    <n v="41.456420000000001"/>
    <n v="-90.723470000000006"/>
    <s v="563"/>
    <n v="1299"/>
    <n v="479"/>
    <n v="42750"/>
    <n v="17533335"/>
    <n v="97950"/>
    <s v="America/Chicago"/>
  </r>
  <r>
    <n v="6116"/>
    <x v="119"/>
    <x v="68"/>
    <s v="IA"/>
    <s v="Iowa"/>
    <s v="50424"/>
    <s v="City"/>
    <n v="43.38579"/>
    <n v="-93.946619999999996"/>
    <s v="641"/>
    <n v="895"/>
    <n v="397"/>
    <n v="40139"/>
    <n v="2781319"/>
    <n v="0"/>
    <s v="America/Chicago"/>
  </r>
  <r>
    <n v="6117"/>
    <x v="120"/>
    <x v="69"/>
    <s v="IA"/>
    <s v="Iowa"/>
    <s v="50469"/>
    <s v="CDP"/>
    <n v="43.065240000000003"/>
    <n v="-93.278260000000003"/>
    <s v="641"/>
    <n v="62"/>
    <n v="19"/>
    <n v="46042"/>
    <n v="199660"/>
    <n v="0"/>
    <s v="America/Chicago"/>
  </r>
  <r>
    <n v="6118"/>
    <x v="121"/>
    <x v="55"/>
    <s v="IA"/>
    <s v="Iowa"/>
    <s v="52601"/>
    <s v="City"/>
    <n v="40.807540000000003"/>
    <n v="-91.112920000000003"/>
    <s v="319"/>
    <n v="25410"/>
    <n v="10882"/>
    <n v="37223"/>
    <n v="37515939"/>
    <n v="1977659"/>
    <s v="America/Chicago"/>
  </r>
  <r>
    <n v="6119"/>
    <x v="122"/>
    <x v="70"/>
    <s v="IA"/>
    <s v="Iowa"/>
    <s v="52101"/>
    <s v="CDP"/>
    <n v="43.458860000000001"/>
    <n v="-91.865430000000003"/>
    <s v="563"/>
    <n v="204"/>
    <n v="102"/>
    <n v="36667"/>
    <n v="1786228"/>
    <n v="0"/>
    <s v="America/Chicago"/>
  </r>
  <r>
    <n v="6120"/>
    <x v="123"/>
    <x v="13"/>
    <s v="IA"/>
    <s v="Iowa"/>
    <s v="50522"/>
    <s v="City"/>
    <n v="43.19746"/>
    <n v="-94.21969"/>
    <s v="515"/>
    <n v="511"/>
    <n v="194"/>
    <n v="31563"/>
    <n v="1127107"/>
    <n v="0"/>
    <s v="America/Chicago"/>
  </r>
  <r>
    <n v="6121"/>
    <x v="124"/>
    <x v="71"/>
    <s v="IA"/>
    <s v="Iowa"/>
    <s v="50044"/>
    <s v="City"/>
    <n v="41.204450000000001"/>
    <n v="-92.8827"/>
    <s v="641"/>
    <n v="410"/>
    <n v="180"/>
    <n v="37500"/>
    <n v="861875"/>
    <n v="0"/>
    <s v="America/Chicago"/>
  </r>
  <r>
    <n v="6122"/>
    <x v="125"/>
    <x v="24"/>
    <s v="IA"/>
    <s v="Iowa"/>
    <s v="52729"/>
    <s v="City"/>
    <n v="41.825859999999999"/>
    <n v="-90.758200000000002"/>
    <s v="563"/>
    <n v="414"/>
    <n v="165"/>
    <n v="55625"/>
    <n v="1250436"/>
    <n v="0"/>
    <s v="America/Chicago"/>
  </r>
  <r>
    <n v="6123"/>
    <x v="126"/>
    <x v="72"/>
    <s v="IA"/>
    <s v="Iowa"/>
    <s v="51555"/>
    <s v="CDP"/>
    <n v="41.558599999999998"/>
    <n v="-95.994730000000004"/>
    <s v="712"/>
    <n v="94"/>
    <n v="56"/>
    <n v="24914"/>
    <n v="1192780"/>
    <n v="0"/>
    <s v="America/Chicago"/>
  </r>
  <r>
    <n v="6124"/>
    <x v="127"/>
    <x v="46"/>
    <s v="IA"/>
    <s v="Iowa"/>
    <s v="50523"/>
    <s v="City"/>
    <n v="42.361919999999998"/>
    <n v="-94.2958"/>
    <s v="515"/>
    <n v="365"/>
    <n v="173"/>
    <n v="47344"/>
    <n v="1356287"/>
    <n v="0"/>
    <s v="America/Chicago"/>
  </r>
  <r>
    <n v="6125"/>
    <x v="128"/>
    <x v="70"/>
    <s v="IA"/>
    <s v="Iowa"/>
    <s v="52132"/>
    <s v="City"/>
    <n v="43.183579999999999"/>
    <n v="-91.864050000000006"/>
    <s v="563"/>
    <n v="960"/>
    <n v="460"/>
    <n v="48182"/>
    <n v="2781942"/>
    <n v="0"/>
    <s v="America/Chicago"/>
  </r>
  <r>
    <n v="6126"/>
    <x v="129"/>
    <x v="29"/>
    <s v="IA"/>
    <s v="Iowa"/>
    <s v="51009"/>
    <s v="City"/>
    <n v="42.946370000000002"/>
    <n v="-95.55001"/>
    <s v="712"/>
    <n v="169"/>
    <n v="116"/>
    <n v="53750"/>
    <n v="688550"/>
    <n v="0"/>
    <s v="America/Chicago"/>
  </r>
  <r>
    <n v="6127"/>
    <x v="130"/>
    <x v="24"/>
    <s v="IA"/>
    <s v="Iowa"/>
    <s v="52730"/>
    <s v="City"/>
    <n v="41.788089999999997"/>
    <n v="-90.256240000000005"/>
    <s v="563"/>
    <n v="4341"/>
    <n v="1939"/>
    <n v="53805"/>
    <n v="22485003"/>
    <n v="1948087"/>
    <s v="America/Chicago"/>
  </r>
  <r>
    <n v="6128"/>
    <x v="131"/>
    <x v="21"/>
    <s v="IA"/>
    <s v="Iowa"/>
    <s v="50046"/>
    <s v="City"/>
    <n v="41.898319999999998"/>
    <n v="-93.5291"/>
    <s v="515"/>
    <n v="821"/>
    <n v="329"/>
    <n v="53897"/>
    <n v="3431867"/>
    <n v="2656"/>
    <s v="America/Chicago"/>
  </r>
  <r>
    <n v="6129"/>
    <x v="132"/>
    <x v="60"/>
    <s v="IA"/>
    <s v="Iowa"/>
    <s v="52542"/>
    <s v="City"/>
    <n v="40.644199999999998"/>
    <n v="-92.069900000000004"/>
    <s v="319"/>
    <n v="220"/>
    <n v="84"/>
    <n v="43333"/>
    <n v="1317402"/>
    <n v="0"/>
    <s v="America/Chicago"/>
  </r>
  <r>
    <n v="6130"/>
    <x v="133"/>
    <x v="73"/>
    <s v="IA"/>
    <s v="Iowa"/>
    <s v="50839"/>
    <s v="City"/>
    <n v="41.049990000000001"/>
    <n v="-94.823310000000006"/>
    <s v="641"/>
    <n v="32"/>
    <n v="12"/>
    <n v="30500"/>
    <n v="1828417"/>
    <n v="0"/>
    <s v="America/Chicago"/>
  </r>
  <r>
    <n v="6131"/>
    <x v="134"/>
    <x v="1"/>
    <s v="IA"/>
    <s v="Iowa"/>
    <s v="50047"/>
    <s v="City"/>
    <n v="41.518000000000001"/>
    <n v="-93.485150000000004"/>
    <s v="515"/>
    <n v="4168"/>
    <n v="1498"/>
    <n v="58431"/>
    <n v="14437445"/>
    <n v="10044"/>
    <s v="America/Chicago"/>
  </r>
  <r>
    <n v="6132"/>
    <x v="135"/>
    <x v="74"/>
    <s v="IA"/>
    <s v="Iowa"/>
    <s v="50426"/>
    <s v="City"/>
    <n v="43.414960000000001"/>
    <n v="-93.014920000000004"/>
    <s v="641"/>
    <n v="108"/>
    <n v="51"/>
    <n v="36875"/>
    <n v="415144"/>
    <n v="0"/>
    <s v="America/Chicago"/>
  </r>
  <r>
    <n v="6133"/>
    <x v="136"/>
    <x v="28"/>
    <s v="IA"/>
    <s v="Iowa"/>
    <s v="51401"/>
    <s v="City"/>
    <n v="42.065820000000002"/>
    <n v="-94.866929999999996"/>
    <s v="712"/>
    <n v="9968"/>
    <n v="4319"/>
    <n v="44972"/>
    <n v="14748577"/>
    <n v="0"/>
    <s v="America/Chicago"/>
  </r>
  <r>
    <n v="6134"/>
    <x v="137"/>
    <x v="44"/>
    <s v="IA"/>
    <s v="Iowa"/>
    <s v="51525"/>
    <s v="City"/>
    <n v="41.236660000000001"/>
    <n v="-95.418059999999997"/>
    <s v="712"/>
    <n v="816"/>
    <n v="317"/>
    <n v="55391"/>
    <n v="1836044"/>
    <n v="0"/>
    <s v="America/Chicago"/>
  </r>
  <r>
    <n v="6135"/>
    <x v="138"/>
    <x v="44"/>
    <s v="IA"/>
    <s v="Iowa"/>
    <s v="51510"/>
    <s v="City"/>
    <n v="41.290550000000003"/>
    <n v="-95.91807"/>
    <s v="712"/>
    <n v="3791"/>
    <n v="1446"/>
    <n v="46923"/>
    <n v="4841210"/>
    <n v="387357"/>
    <s v="America/Chicago"/>
  </r>
  <r>
    <n v="6136"/>
    <x v="139"/>
    <x v="35"/>
    <s v="IA"/>
    <s v="Iowa"/>
    <s v="52033"/>
    <s v="City"/>
    <n v="42.301920000000003"/>
    <n v="-91.004580000000004"/>
    <s v="563"/>
    <n v="2271"/>
    <n v="862"/>
    <n v="54286"/>
    <n v="4919104"/>
    <n v="0"/>
    <s v="America/Chicago"/>
  </r>
  <r>
    <n v="6137"/>
    <x v="140"/>
    <x v="2"/>
    <s v="IA"/>
    <s v="Iowa"/>
    <s v="50048"/>
    <s v="City"/>
    <n v="41.507460000000002"/>
    <n v="-94.521270000000001"/>
    <s v="641"/>
    <n v="402"/>
    <n v="181"/>
    <n v="46188"/>
    <n v="1914130"/>
    <n v="0"/>
    <s v="America/Chicago"/>
  </r>
  <r>
    <n v="6138"/>
    <x v="141"/>
    <x v="70"/>
    <s v="IA"/>
    <s v="Iowa"/>
    <s v="52133"/>
    <s v="City"/>
    <n v="43.111919999999998"/>
    <n v="-91.676259999999999"/>
    <s v="563"/>
    <n v="168"/>
    <n v="88"/>
    <n v="47083"/>
    <n v="1506415"/>
    <n v="0"/>
    <s v="America/Chicago"/>
  </r>
  <r>
    <n v="6139"/>
    <x v="142"/>
    <x v="63"/>
    <s v="IA"/>
    <s v="Iowa"/>
    <s v="51010"/>
    <s v="City"/>
    <n v="42.07443"/>
    <n v="-95.908619999999999"/>
    <s v="712"/>
    <n v="137"/>
    <n v="55"/>
    <n v="27708"/>
    <n v="2398574"/>
    <n v="0"/>
    <s v="America/Chicago"/>
  </r>
  <r>
    <n v="6140"/>
    <x v="143"/>
    <x v="75"/>
    <s v="IA"/>
    <s v="Iowa"/>
    <s v="50613, 50614"/>
    <s v="City"/>
    <n v="42.527760000000001"/>
    <n v="-92.44547"/>
    <s v="319"/>
    <n v="41255"/>
    <n v="14290"/>
    <n v="52678"/>
    <n v="74458534"/>
    <n v="2213961"/>
    <s v="America/Chicago"/>
  </r>
  <r>
    <n v="6141"/>
    <x v="144"/>
    <x v="11"/>
    <s v="IA"/>
    <s v="Iowa"/>
    <s v="52401, 52402, 52403, 52404, 52405, 52406, 52407, 52408, 52409, 52410, 52411, 52497, 52498, 52499"/>
    <s v="City"/>
    <n v="42.008330000000001"/>
    <n v="-91.644069999999999"/>
    <s v="319"/>
    <n v="130405"/>
    <n v="53125"/>
    <n v="54465"/>
    <n v="183346585"/>
    <n v="3295742"/>
    <s v="America/Chicago"/>
  </r>
  <r>
    <n v="6142"/>
    <x v="145"/>
    <x v="22"/>
    <s v="IA"/>
    <s v="Iowa"/>
    <s v="52212"/>
    <s v="City"/>
    <n v="42.116120000000002"/>
    <n v="-91.087090000000003"/>
    <s v="563"/>
    <n v="111"/>
    <n v="49"/>
    <n v="56125"/>
    <n v="1440462"/>
    <n v="0"/>
    <s v="America/Chicago"/>
  </r>
  <r>
    <n v="6143"/>
    <x v="146"/>
    <x v="11"/>
    <s v="IA"/>
    <s v="Iowa"/>
    <s v="52213"/>
    <s v="City"/>
    <n v="42.190829999999998"/>
    <n v="-91.785179999999997"/>
    <s v="319"/>
    <n v="2521"/>
    <n v="944"/>
    <n v="69960"/>
    <n v="6724830"/>
    <n v="0"/>
    <s v="America/Chicago"/>
  </r>
  <r>
    <n v="6144"/>
    <x v="147"/>
    <x v="76"/>
    <s v="IA"/>
    <s v="Iowa"/>
    <s v="52544"/>
    <s v="City"/>
    <n v="40.734180000000002"/>
    <n v="-92.874089999999995"/>
    <s v="641"/>
    <n v="5372"/>
    <n v="2420"/>
    <n v="34524"/>
    <n v="12627894"/>
    <n v="76988"/>
    <s v="America/Chicago"/>
  </r>
  <r>
    <n v="6145"/>
    <x v="148"/>
    <x v="11"/>
    <s v="IA"/>
    <s v="Iowa"/>
    <s v="52214"/>
    <s v="City"/>
    <n v="42.203879999999998"/>
    <n v="-91.524060000000006"/>
    <s v="319"/>
    <n v="1269"/>
    <n v="530"/>
    <n v="48125"/>
    <n v="2448506"/>
    <n v="54926"/>
    <s v="America/Chicago"/>
  </r>
  <r>
    <n v="6146"/>
    <x v="149"/>
    <x v="35"/>
    <s v="IA"/>
    <s v="Iowa"/>
    <s v="52068"/>
    <s v="City"/>
    <n v="42.47222"/>
    <n v="-90.837069999999997"/>
    <s v="563"/>
    <n v="130"/>
    <n v="47"/>
    <n v="61875"/>
    <n v="1460487"/>
    <n v="0"/>
    <s v="America/Chicago"/>
  </r>
  <r>
    <n v="6147"/>
    <x v="150"/>
    <x v="12"/>
    <s v="IA"/>
    <s v="Iowa"/>
    <s v="50475"/>
    <s v="CDP"/>
    <n v="42.833579999999998"/>
    <n v="-93.222149999999999"/>
    <s v="641"/>
    <n v="161"/>
    <n v="49"/>
    <n v="66875"/>
    <n v="180643"/>
    <n v="0"/>
    <s v="America/Chicago"/>
  </r>
  <r>
    <n v="6148"/>
    <x v="151"/>
    <x v="77"/>
    <s v="IA"/>
    <s v="Iowa"/>
    <s v="50049"/>
    <s v="City"/>
    <n v="41.013890000000004"/>
    <n v="-93.306600000000003"/>
    <s v="641"/>
    <n v="4214"/>
    <n v="1881"/>
    <n v="30827"/>
    <n v="9884680"/>
    <n v="0"/>
    <s v="America/Chicago"/>
  </r>
  <r>
    <n v="6149"/>
    <x v="152"/>
    <x v="78"/>
    <s v="IA"/>
    <s v="Iowa"/>
    <s v="50616"/>
    <s v="City"/>
    <n v="43.066360000000003"/>
    <n v="-92.672409999999999"/>
    <s v="641"/>
    <n v="7455"/>
    <n v="3512"/>
    <n v="37275"/>
    <n v="16099645"/>
    <n v="224740"/>
    <s v="America/Chicago"/>
  </r>
  <r>
    <n v="6150"/>
    <x v="153"/>
    <x v="24"/>
    <s v="IA"/>
    <s v="Iowa"/>
    <s v="52731"/>
    <s v="City"/>
    <n v="41.960299999999997"/>
    <n v="-90.465130000000002"/>
    <s v="563"/>
    <n v="370"/>
    <n v="141"/>
    <n v="45469"/>
    <n v="1489594"/>
    <n v="0"/>
    <s v="America/Chicago"/>
  </r>
  <r>
    <n v="6151"/>
    <x v="154"/>
    <x v="30"/>
    <s v="IA"/>
    <s v="Iowa"/>
    <s v="51439"/>
    <s v="City"/>
    <n v="42.06832"/>
    <n v="-95.591669999999993"/>
    <s v="712"/>
    <n v="492"/>
    <n v="233"/>
    <n v="44063"/>
    <n v="1250356"/>
    <n v="2725"/>
    <s v="America/Chicago"/>
  </r>
  <r>
    <n v="6152"/>
    <x v="155"/>
    <x v="18"/>
    <s v="IA"/>
    <s v="Iowa"/>
    <s v="51011"/>
    <s v="City"/>
    <n v="42.9161"/>
    <n v="-96.516419999999997"/>
    <s v="712"/>
    <n v="80"/>
    <n v="26"/>
    <n v="48750"/>
    <n v="1275287"/>
    <n v="0"/>
    <s v="America/Chicago"/>
  </r>
  <r>
    <n v="6153"/>
    <x v="156"/>
    <x v="79"/>
    <s v="IA"/>
    <s v="Iowa"/>
    <s v="52215"/>
    <s v="City"/>
    <n v="41.919159999999998"/>
    <n v="-92.394630000000006"/>
    <s v="641"/>
    <n v="261"/>
    <n v="85"/>
    <n v="41250"/>
    <n v="2614881"/>
    <n v="0"/>
    <s v="America/Chicago"/>
  </r>
  <r>
    <n v="6154"/>
    <x v="157"/>
    <x v="42"/>
    <s v="IA"/>
    <s v="Iowa"/>
    <s v="51012"/>
    <s v="City"/>
    <n v="42.749429999999997"/>
    <n v="-95.551670000000001"/>
    <s v="712"/>
    <n v="5030"/>
    <n v="2442"/>
    <n v="44014"/>
    <n v="16941613"/>
    <n v="62863"/>
    <s v="America/Chicago"/>
  </r>
  <r>
    <n v="6155"/>
    <x v="158"/>
    <x v="80"/>
    <s v="IA"/>
    <s v="Iowa"/>
    <s v="52134"/>
    <s v="City"/>
    <n v="43.491079999999997"/>
    <n v="-92.36045"/>
    <s v="563"/>
    <n v="125"/>
    <n v="103"/>
    <n v="39821"/>
    <n v="3465013"/>
    <n v="0"/>
    <s v="America/Chicago"/>
  </r>
  <r>
    <n v="6156"/>
    <x v="159"/>
    <x v="5"/>
    <s v="IA"/>
    <s v="Iowa"/>
    <s v="52548"/>
    <s v="City"/>
    <n v="41.085569999999997"/>
    <n v="-92.529359999999997"/>
    <s v="641"/>
    <n v="96"/>
    <n v="47"/>
    <n v="41250"/>
    <n v="588294"/>
    <n v="34434"/>
    <s v="America/Chicago"/>
  </r>
  <r>
    <n v="6157"/>
    <x v="160"/>
    <x v="81"/>
    <s v="IA"/>
    <s v="Iowa"/>
    <s v="50050"/>
    <s v="City"/>
    <n v="42.15193"/>
    <n v="-94.474419999999995"/>
    <s v="515"/>
    <n v="369"/>
    <n v="149"/>
    <n v="40156"/>
    <n v="5473336"/>
    <n v="7680"/>
    <s v="America/Chicago"/>
  </r>
  <r>
    <n v="6158"/>
    <x v="161"/>
    <x v="76"/>
    <s v="IA"/>
    <s v="Iowa"/>
    <s v="52549"/>
    <s v="City"/>
    <n v="40.630850000000002"/>
    <n v="-92.92465"/>
    <s v="641"/>
    <n v="345"/>
    <n v="136"/>
    <n v="31875"/>
    <n v="4518930"/>
    <n v="0"/>
    <s v="America/Chicago"/>
  </r>
  <r>
    <n v="6159"/>
    <x v="162"/>
    <x v="46"/>
    <s v="IA"/>
    <s v="Iowa"/>
    <s v="50524"/>
    <s v="City"/>
    <n v="42.58719"/>
    <n v="-94.345519999999993"/>
    <s v="515"/>
    <n v="142"/>
    <n v="85"/>
    <n v="51719"/>
    <n v="1311977"/>
    <n v="0"/>
    <s v="America/Chicago"/>
  </r>
  <r>
    <n v="6160"/>
    <x v="163"/>
    <x v="57"/>
    <s v="IA"/>
    <s v="Iowa"/>
    <s v="52216"/>
    <s v="City"/>
    <n v="41.888910000000003"/>
    <n v="-91.056539999999998"/>
    <s v="563"/>
    <n v="970"/>
    <n v="427"/>
    <n v="42574"/>
    <n v="1750511"/>
    <n v="0"/>
    <s v="America/Chicago"/>
  </r>
  <r>
    <n v="6161"/>
    <x v="164"/>
    <x v="62"/>
    <s v="IA"/>
    <s v="Iowa"/>
    <s v="51632"/>
    <s v="City"/>
    <n v="40.74194"/>
    <n v="-95.038309999999996"/>
    <s v="712"/>
    <n v="5418"/>
    <n v="2007"/>
    <n v="43519"/>
    <n v="13433110"/>
    <n v="85563"/>
    <s v="America/Chicago"/>
  </r>
  <r>
    <n v="6162"/>
    <x v="165"/>
    <x v="56"/>
    <s v="IA"/>
    <s v="Iowa"/>
    <s v="50525, 50526"/>
    <s v="City"/>
    <n v="42.731639999999999"/>
    <n v="-93.732990000000001"/>
    <s v="515"/>
    <n v="2767"/>
    <n v="1107"/>
    <n v="36875"/>
    <n v="8436347"/>
    <n v="0"/>
    <s v="America/Chicago"/>
  </r>
  <r>
    <n v="6163"/>
    <x v="166"/>
    <x v="16"/>
    <s v="IA"/>
    <s v="Iowa"/>
    <s v="50619"/>
    <s v="City"/>
    <n v="42.784700000000001"/>
    <n v="-92.667689999999993"/>
    <s v="319"/>
    <n v="1409"/>
    <n v="556"/>
    <n v="43833"/>
    <n v="3454512"/>
    <n v="99645"/>
    <s v="America/Chicago"/>
  </r>
  <r>
    <n v="6164"/>
    <x v="167"/>
    <x v="82"/>
    <s v="IA"/>
    <s v="Iowa"/>
    <s v="52049"/>
    <s v="City"/>
    <n v="42.903880000000001"/>
    <n v="-91.147350000000003"/>
    <s v="563"/>
    <n v="42"/>
    <n v="23"/>
    <n v="46250"/>
    <n v="1280261"/>
    <n v="0"/>
    <s v="America/Chicago"/>
  </r>
  <r>
    <n v="6165"/>
    <x v="168"/>
    <x v="52"/>
    <s v="IA"/>
    <s v="Iowa"/>
    <s v="50840"/>
    <s v="City"/>
    <n v="40.800649999999997"/>
    <n v="-94.483069999999998"/>
    <s v="641"/>
    <n v="347"/>
    <n v="167"/>
    <n v="33750"/>
    <n v="3253723"/>
    <n v="2993"/>
    <s v="America/Chicago"/>
  </r>
  <r>
    <n v="6166"/>
    <x v="169"/>
    <x v="69"/>
    <s v="IA"/>
    <s v="Iowa"/>
    <s v="50428"/>
    <s v="City"/>
    <n v="43.138019999999997"/>
    <n v="-93.379369999999994"/>
    <s v="641"/>
    <n v="7590"/>
    <n v="3400"/>
    <n v="47147"/>
    <n v="27962840"/>
    <n v="6834997"/>
    <s v="America/Chicago"/>
  </r>
  <r>
    <n v="6167"/>
    <x v="170"/>
    <x v="42"/>
    <s v="IA"/>
    <s v="Iowa"/>
    <s v="51014"/>
    <s v="City"/>
    <n v="42.81221"/>
    <n v="-95.712789999999998"/>
    <s v="712"/>
    <n v="227"/>
    <n v="91"/>
    <n v="41964"/>
    <n v="582566"/>
    <n v="0"/>
    <s v="America/Chicago"/>
  </r>
  <r>
    <n v="6168"/>
    <x v="171"/>
    <x v="10"/>
    <s v="IA"/>
    <s v="Iowa"/>
    <s v="50051"/>
    <s v="City"/>
    <n v="42.113880000000002"/>
    <n v="-93.156040000000004"/>
    <s v="641"/>
    <n v="150"/>
    <n v="50"/>
    <n v="55833"/>
    <n v="699184"/>
    <n v="0"/>
    <s v="America/Chicago"/>
  </r>
  <r>
    <n v="6169"/>
    <x v="172"/>
    <x v="31"/>
    <s v="IA"/>
    <s v="Iowa"/>
    <s v="52135"/>
    <s v="City"/>
    <n v="43.003590000000003"/>
    <n v="-91.652370000000005"/>
    <s v="563"/>
    <n v="609"/>
    <n v="265"/>
    <n v="42708"/>
    <n v="3181839"/>
    <n v="0"/>
    <s v="America/Chicago"/>
  </r>
  <r>
    <n v="6170"/>
    <x v="173"/>
    <x v="27"/>
    <s v="IA"/>
    <s v="Iowa"/>
    <s v="51026"/>
    <s v="CDP"/>
    <n v="42.341659999999997"/>
    <n v="-96.077799999999996"/>
    <s v="712"/>
    <n v="172"/>
    <n v="51"/>
    <n v="87656"/>
    <n v="3316651"/>
    <n v="0"/>
    <s v="America/Chicago"/>
  </r>
  <r>
    <n v="6171"/>
    <x v="174"/>
    <x v="24"/>
    <s v="IA"/>
    <s v="Iowa"/>
    <s v="52732, 52733, 52734, 52736"/>
    <s v="City"/>
    <n v="41.844470000000001"/>
    <n v="-90.188739999999996"/>
    <s v="563"/>
    <n v="26064"/>
    <n v="11239"/>
    <n v="41848"/>
    <n v="91046168"/>
    <n v="7399337"/>
    <s v="America/Chicago"/>
  </r>
  <r>
    <n v="6172"/>
    <x v="175"/>
    <x v="15"/>
    <s v="IA"/>
    <s v="Iowa"/>
    <s v="50052"/>
    <s v="City"/>
    <n v="40.635010000000001"/>
    <n v="-93.451329999999999"/>
    <s v="641"/>
    <n v="80"/>
    <n v="44"/>
    <n v="38750"/>
    <n v="1946162"/>
    <n v="0"/>
    <s v="America/Chicago"/>
  </r>
  <r>
    <n v="6173"/>
    <x v="176"/>
    <x v="3"/>
    <s v="IA"/>
    <s v="Iowa"/>
    <s v="50325"/>
    <s v="City"/>
    <n v="41.613239999999998"/>
    <n v="-93.797870000000003"/>
    <s v="515"/>
    <n v="17419"/>
    <n v="6132"/>
    <n v="91696"/>
    <n v="19511378"/>
    <n v="283291"/>
    <s v="America/Chicago"/>
  </r>
  <r>
    <n v="6174"/>
    <x v="177"/>
    <x v="79"/>
    <s v="IA"/>
    <s v="Iowa"/>
    <s v="52217"/>
    <s v="City"/>
    <n v="42.079439999999998"/>
    <n v="-92.40213"/>
    <s v="319"/>
    <n v="209"/>
    <n v="115"/>
    <n v="37188"/>
    <n v="1965033"/>
    <n v="0"/>
    <s v="America/Chicago"/>
  </r>
  <r>
    <n v="6175"/>
    <x v="178"/>
    <x v="46"/>
    <s v="IA"/>
    <s v="Iowa"/>
    <s v="50501"/>
    <s v="CDP"/>
    <n v="42.445250000000001"/>
    <n v="-94.125789999999995"/>
    <s v="515"/>
    <n v="646"/>
    <n v="288"/>
    <n v="42045"/>
    <n v="5653709"/>
    <n v="191760"/>
    <s v="America/Chicago"/>
  </r>
  <r>
    <n v="6176"/>
    <x v="179"/>
    <x v="83"/>
    <s v="IA"/>
    <s v="Iowa"/>
    <s v="51566"/>
    <s v="City"/>
    <n v="40.917490000000001"/>
    <n v="-95.264430000000004"/>
    <s v="712"/>
    <n v="40"/>
    <n v="14"/>
    <n v="32500"/>
    <n v="752776"/>
    <n v="0"/>
    <s v="America/Chicago"/>
  </r>
  <r>
    <n v="6177"/>
    <x v="180"/>
    <x v="11"/>
    <s v="IA"/>
    <s v="Iowa"/>
    <s v="52218"/>
    <s v="City"/>
    <n v="42.280819999999999"/>
    <n v="-91.530439999999999"/>
    <s v="319"/>
    <n v="659"/>
    <n v="287"/>
    <n v="49583"/>
    <n v="1617494"/>
    <n v="51827"/>
    <s v="America/Chicago"/>
  </r>
  <r>
    <n v="6178"/>
    <x v="181"/>
    <x v="62"/>
    <s v="IA"/>
    <s v="Iowa"/>
    <s v="51636"/>
    <s v="City"/>
    <n v="40.654440000000001"/>
    <n v="-95.230260000000001"/>
    <s v="712"/>
    <n v="184"/>
    <n v="89"/>
    <n v="31875"/>
    <n v="2073295"/>
    <n v="0"/>
    <s v="America/Chicago"/>
  </r>
  <r>
    <n v="6179"/>
    <x v="182"/>
    <x v="84"/>
    <s v="IA"/>
    <s v="Iowa"/>
    <s v="52035"/>
    <s v="City"/>
    <n v="42.63944"/>
    <n v="-91.202079999999995"/>
    <s v="563"/>
    <n v="397"/>
    <n v="150"/>
    <n v="50500"/>
    <n v="751208"/>
    <n v="0"/>
    <s v="America/Chicago"/>
  </r>
  <r>
    <n v="6180"/>
    <x v="183"/>
    <x v="50"/>
    <s v="IA"/>
    <s v="Iowa"/>
    <s v="50054"/>
    <s v="City"/>
    <n v="41.677770000000002"/>
    <n v="-93.24521"/>
    <s v="515"/>
    <n v="2051"/>
    <n v="736"/>
    <n v="45313"/>
    <n v="4647248"/>
    <n v="36252"/>
    <s v="America/Chicago"/>
  </r>
  <r>
    <n v="6181"/>
    <x v="184"/>
    <x v="62"/>
    <s v="IA"/>
    <s v="Iowa"/>
    <s v="51637"/>
    <s v="City"/>
    <n v="40.619160000000001"/>
    <n v="-95.120810000000006"/>
    <s v="712"/>
    <n v="208"/>
    <n v="85"/>
    <n v="31806"/>
    <n v="2836546"/>
    <n v="0"/>
    <s v="America/Chicago"/>
  </r>
  <r>
    <n v="6182"/>
    <x v="185"/>
    <x v="21"/>
    <s v="IA"/>
    <s v="Iowa"/>
    <s v="50055"/>
    <s v="City"/>
    <n v="41.902769999999997"/>
    <n v="-93.306319999999999"/>
    <s v="641"/>
    <n v="483"/>
    <n v="155"/>
    <n v="45938"/>
    <n v="1267159"/>
    <n v="12911"/>
    <s v="America/Chicago"/>
  </r>
  <r>
    <n v="6183"/>
    <x v="186"/>
    <x v="21"/>
    <s v="IA"/>
    <s v="Iowa"/>
    <s v="50056"/>
    <s v="City"/>
    <n v="42.017769999999999"/>
    <n v="-93.315209999999993"/>
    <s v="641"/>
    <n v="861"/>
    <n v="332"/>
    <n v="46429"/>
    <n v="2750912"/>
    <n v="0"/>
    <s v="America/Chicago"/>
  </r>
  <r>
    <n v="6184"/>
    <x v="187"/>
    <x v="85"/>
    <s v="IA"/>
    <s v="Iowa"/>
    <s v="52737"/>
    <s v="City"/>
    <n v="41.25864"/>
    <n v="-91.374319999999997"/>
    <s v="319"/>
    <n v="371"/>
    <n v="160"/>
    <n v="56042"/>
    <n v="618557"/>
    <n v="0"/>
    <s v="America/Chicago"/>
  </r>
  <r>
    <n v="6185"/>
    <x v="188"/>
    <x v="85"/>
    <s v="IA"/>
    <s v="Iowa"/>
    <s v="52738"/>
    <s v="City"/>
    <n v="41.280029999999996"/>
    <n v="-91.360709999999997"/>
    <s v="319"/>
    <n v="1860"/>
    <n v="711"/>
    <n v="43750"/>
    <n v="5666846"/>
    <n v="0"/>
    <s v="America/Chicago"/>
  </r>
  <r>
    <n v="6186"/>
    <x v="189"/>
    <x v="78"/>
    <s v="IA"/>
    <s v="Iowa"/>
    <s v="50616"/>
    <s v="City"/>
    <n v="43.155810000000002"/>
    <n v="-92.594070000000002"/>
    <s v="641"/>
    <n v="72"/>
    <n v="28"/>
    <n v="40000"/>
    <n v="475799"/>
    <n v="0"/>
    <s v="America/Chicago"/>
  </r>
  <r>
    <n v="6187"/>
    <x v="190"/>
    <x v="37"/>
    <s v="IA"/>
    <s v="Iowa"/>
    <s v="52739"/>
    <s v="City"/>
    <n v="41.381970000000003"/>
    <n v="-91.349879999999999"/>
    <s v="319"/>
    <n v="418"/>
    <n v="128"/>
    <n v="45556"/>
    <n v="928633"/>
    <n v="0"/>
    <s v="America/Chicago"/>
  </r>
  <r>
    <n v="6188"/>
    <x v="191"/>
    <x v="53"/>
    <s v="IA"/>
    <s v="Iowa"/>
    <s v="50621"/>
    <s v="City"/>
    <n v="42.224710000000002"/>
    <n v="-92.874650000000003"/>
    <s v="641"/>
    <n v="1100"/>
    <n v="451"/>
    <n v="47969"/>
    <n v="3174905"/>
    <n v="0"/>
    <s v="America/Chicago"/>
  </r>
  <r>
    <n v="6189"/>
    <x v="192"/>
    <x v="20"/>
    <s v="IA"/>
    <s v="Iowa"/>
    <s v="52220"/>
    <s v="CDP"/>
    <n v="41.729170000000003"/>
    <n v="-91.997680000000003"/>
    <s v="319"/>
    <n v="335"/>
    <n v="156"/>
    <n v="59444"/>
    <n v="1974497"/>
    <n v="0"/>
    <s v="America/Chicago"/>
  </r>
  <r>
    <n v="6190"/>
    <x v="193"/>
    <x v="38"/>
    <s v="IA"/>
    <s v="Iowa"/>
    <s v="50833"/>
    <s v="City"/>
    <n v="40.748600000000003"/>
    <n v="-94.618859999999998"/>
    <s v="641"/>
    <n v="41"/>
    <n v="8"/>
    <n v="45000"/>
    <n v="572430"/>
    <n v="2050"/>
    <s v="America/Chicago"/>
  </r>
  <r>
    <n v="6191"/>
    <x v="194"/>
    <x v="28"/>
    <s v="IA"/>
    <s v="Iowa"/>
    <s v="50058"/>
    <s v="City"/>
    <n v="41.874769999999998"/>
    <n v="-94.678449999999998"/>
    <s v="712"/>
    <n v="1269"/>
    <n v="587"/>
    <n v="43309"/>
    <n v="4618598"/>
    <n v="0"/>
    <s v="America/Chicago"/>
  </r>
  <r>
    <n v="6192"/>
    <x v="195"/>
    <x v="49"/>
    <s v="IA"/>
    <s v="Iowa"/>
    <s v="52654"/>
    <s v="City"/>
    <n v="41.164239999999999"/>
    <n v="-91.714820000000003"/>
    <s v="319"/>
    <n v="47"/>
    <n v="28"/>
    <n v="32500"/>
    <n v="608084"/>
    <n v="26463"/>
    <s v="America/Chicago"/>
  </r>
  <r>
    <n v="6193"/>
    <x v="196"/>
    <x v="86"/>
    <s v="IA"/>
    <s v="Iowa"/>
    <s v="52241"/>
    <s v="City"/>
    <n v="41.676400000000001"/>
    <n v="-91.580449999999999"/>
    <s v="319"/>
    <n v="20608"/>
    <n v="7710"/>
    <n v="59822"/>
    <n v="32574334"/>
    <n v="103310"/>
    <s v="America/Chicago"/>
  </r>
  <r>
    <n v="6194"/>
    <x v="197"/>
    <x v="87"/>
    <s v="IA"/>
    <s v="Iowa"/>
    <s v="51537"/>
    <s v="CDP"/>
    <n v="41.578600000000002"/>
    <n v="-95.330280000000002"/>
    <s v="712"/>
    <n v="28"/>
    <n v="28"/>
    <n v="19000"/>
    <n v="154735"/>
    <n v="0"/>
    <s v="America/Chicago"/>
  </r>
  <r>
    <n v="6195"/>
    <x v="198"/>
    <x v="73"/>
    <s v="IA"/>
    <s v="Iowa"/>
    <s v="50841"/>
    <s v="City"/>
    <n v="40.989989999999999"/>
    <n v="-94.740809999999996"/>
    <s v="641"/>
    <n v="1537"/>
    <n v="753"/>
    <n v="41637"/>
    <n v="4116704"/>
    <n v="9352"/>
    <s v="America/Chicago"/>
  </r>
  <r>
    <n v="6196"/>
    <x v="199"/>
    <x v="27"/>
    <s v="IA"/>
    <s v="Iowa"/>
    <s v="51016"/>
    <s v="City"/>
    <n v="42.474989999999998"/>
    <n v="-95.785570000000007"/>
    <s v="712"/>
    <n v="811"/>
    <n v="343"/>
    <n v="38466"/>
    <n v="1474143"/>
    <n v="0"/>
    <s v="America/Chicago"/>
  </r>
  <r>
    <n v="6197"/>
    <x v="200"/>
    <x v="67"/>
    <s v="IA"/>
    <s v="Iowa"/>
    <s v="50430"/>
    <s v="City"/>
    <n v="42.992739999999998"/>
    <n v="-93.957449999999994"/>
    <s v="515"/>
    <n v="269"/>
    <n v="121"/>
    <n v="32404"/>
    <n v="3826274"/>
    <n v="0"/>
    <s v="America/Chicago"/>
  </r>
  <r>
    <n v="6198"/>
    <x v="201"/>
    <x v="15"/>
    <s v="IA"/>
    <s v="Iowa"/>
    <s v="50060"/>
    <s v="City"/>
    <n v="40.756950000000003"/>
    <n v="-93.318820000000002"/>
    <s v="641"/>
    <n v="1589"/>
    <n v="644"/>
    <n v="39833"/>
    <n v="3607608"/>
    <n v="0"/>
    <s v="America/Chicago"/>
  </r>
  <r>
    <n v="6199"/>
    <x v="202"/>
    <x v="85"/>
    <s v="IA"/>
    <s v="Iowa"/>
    <s v="52738"/>
    <s v="City"/>
    <n v="41.291969999999999"/>
    <n v="-91.461550000000003"/>
    <s v="319"/>
    <n v="47"/>
    <n v="30"/>
    <n v="63750"/>
    <n v="635742"/>
    <n v="0"/>
    <s v="America/Chicago"/>
  </r>
  <r>
    <n v="6200"/>
    <x v="203"/>
    <x v="12"/>
    <s v="IA"/>
    <s v="Iowa"/>
    <s v="50431"/>
    <s v="City"/>
    <n v="42.737200000000001"/>
    <n v="-93.369929999999997"/>
    <s v="641"/>
    <n v="271"/>
    <n v="152"/>
    <n v="45000"/>
    <n v="6347773"/>
    <n v="0"/>
    <s v="America/Chicago"/>
  </r>
  <r>
    <n v="6201"/>
    <x v="204"/>
    <x v="44"/>
    <s v="IA"/>
    <s v="Iowa"/>
    <s v="51501, 51502, 51503"/>
    <s v="City"/>
    <n v="41.261940000000003"/>
    <n v="-95.860830000000007"/>
    <s v="712"/>
    <n v="62597"/>
    <n v="24769"/>
    <n v="45204"/>
    <n v="110998561"/>
    <n v="6849464"/>
    <s v="America/Chicago"/>
  </r>
  <r>
    <n v="6202"/>
    <x v="205"/>
    <x v="7"/>
    <s v="IA"/>
    <s v="Iowa"/>
    <s v="51031"/>
    <s v="City"/>
    <n v="42.895820000000001"/>
    <n v="-96.309749999999994"/>
    <s v="712"/>
    <n v="87"/>
    <n v="17"/>
    <n v="56250"/>
    <n v="234967"/>
    <n v="0"/>
    <s v="America/Chicago"/>
  </r>
  <r>
    <n v="6203"/>
    <x v="206"/>
    <x v="6"/>
    <s v="IA"/>
    <s v="Iowa"/>
    <s v="52621"/>
    <s v="City"/>
    <n v="41.214559999999999"/>
    <n v="-91.537310000000005"/>
    <s v="319"/>
    <n v="269"/>
    <n v="118"/>
    <n v="40000"/>
    <n v="950326"/>
    <n v="0"/>
    <s v="America/Chicago"/>
  </r>
  <r>
    <n v="6204"/>
    <x v="207"/>
    <x v="44"/>
    <s v="IA"/>
    <s v="Iowa"/>
    <s v="51526"/>
    <s v="City"/>
    <n v="41.365000000000002"/>
    <n v="-95.858069999999998"/>
    <s v="712"/>
    <n v="630"/>
    <n v="203"/>
    <n v="80089"/>
    <n v="2824413"/>
    <n v="9261"/>
    <s v="America/Chicago"/>
  </r>
  <r>
    <n v="6205"/>
    <x v="208"/>
    <x v="80"/>
    <s v="IA"/>
    <s v="Iowa"/>
    <s v="52136"/>
    <s v="City"/>
    <n v="43.381360000000001"/>
    <n v="-92.114050000000006"/>
    <s v="563"/>
    <n v="3833"/>
    <n v="1610"/>
    <n v="45656"/>
    <n v="8671344"/>
    <n v="0"/>
    <s v="America/Chicago"/>
  </r>
  <r>
    <n v="6206"/>
    <x v="209"/>
    <x v="4"/>
    <s v="IA"/>
    <s v="Iowa"/>
    <s v="50801"/>
    <s v="City"/>
    <n v="41.058599999999998"/>
    <n v="-94.361350000000002"/>
    <s v="641"/>
    <n v="7854"/>
    <n v="3322"/>
    <n v="40551"/>
    <n v="13435954"/>
    <n v="163699"/>
    <s v="America/Chicago"/>
  </r>
  <r>
    <n v="6207"/>
    <x v="210"/>
    <x v="4"/>
    <s v="IA"/>
    <s v="Iowa"/>
    <s v="50842"/>
    <s v="City"/>
    <n v="41.039430000000003"/>
    <n v="-94.461910000000003"/>
    <s v="641"/>
    <n v="106"/>
    <n v="38"/>
    <n v="51250"/>
    <n v="751181"/>
    <n v="0"/>
    <s v="America/Chicago"/>
  </r>
  <r>
    <n v="6208"/>
    <x v="211"/>
    <x v="67"/>
    <s v="IA"/>
    <s v="Iowa"/>
    <s v="50432"/>
    <s v="City"/>
    <n v="43.223289999999999"/>
    <n v="-93.792439999999999"/>
    <s v="641"/>
    <n v="245"/>
    <n v="102"/>
    <n v="34545"/>
    <n v="660041"/>
    <n v="0"/>
    <s v="America/Chicago"/>
  </r>
  <r>
    <n v="6209"/>
    <x v="212"/>
    <x v="26"/>
    <s v="IA"/>
    <s v="Iowa"/>
    <s v="50843"/>
    <s v="City"/>
    <n v="41.274160000000002"/>
    <n v="-94.870260000000002"/>
    <s v="712"/>
    <n v="253"/>
    <n v="131"/>
    <n v="32708"/>
    <n v="1555633"/>
    <n v="0"/>
    <s v="America/Chicago"/>
  </r>
  <r>
    <n v="6210"/>
    <x v="213"/>
    <x v="1"/>
    <s v="IA"/>
    <s v="Iowa"/>
    <s v="50061"/>
    <s v="City"/>
    <n v="41.483319999999999"/>
    <n v="-93.762439999999998"/>
    <s v="515"/>
    <n v="397"/>
    <n v="138"/>
    <n v="96250"/>
    <n v="6617921"/>
    <n v="26333"/>
    <s v="America/Chicago"/>
  </r>
  <r>
    <n v="6211"/>
    <x v="214"/>
    <x v="45"/>
    <s v="IA"/>
    <s v="Iowa"/>
    <s v="50527"/>
    <s v="City"/>
    <n v="42.978859999999997"/>
    <n v="-94.74109"/>
    <s v="712"/>
    <n v="57"/>
    <n v="39"/>
    <n v="27250"/>
    <n v="1961909"/>
    <n v="0"/>
    <s v="America/Chicago"/>
  </r>
  <r>
    <n v="6212"/>
    <x v="215"/>
    <x v="27"/>
    <s v="IA"/>
    <s v="Iowa"/>
    <s v="51018"/>
    <s v="City"/>
    <n v="42.464709999999997"/>
    <n v="-95.67501"/>
    <s v="712"/>
    <n v="223"/>
    <n v="91"/>
    <n v="34688"/>
    <n v="833637"/>
    <n v="0"/>
    <s v="America/Chicago"/>
  </r>
  <r>
    <n v="6213"/>
    <x v="216"/>
    <x v="45"/>
    <s v="IA"/>
    <s v="Iowa"/>
    <s v="50528"/>
    <s v="City"/>
    <n v="43.088859999999997"/>
    <n v="-94.553030000000007"/>
    <s v="712"/>
    <n v="86"/>
    <n v="27"/>
    <n v="54250"/>
    <n v="205861"/>
    <n v="0"/>
    <s v="America/Chicago"/>
  </r>
  <r>
    <n v="6214"/>
    <x v="217"/>
    <x v="65"/>
    <s v="IA"/>
    <s v="Iowa"/>
    <s v="50529"/>
    <s v="City"/>
    <n v="42.722189999999998"/>
    <n v="-94.197180000000003"/>
    <s v="515"/>
    <n v="813"/>
    <n v="326"/>
    <n v="49000"/>
    <n v="1909982"/>
    <n v="97731"/>
    <s v="America/Chicago"/>
  </r>
  <r>
    <n v="6215"/>
    <x v="218"/>
    <x v="3"/>
    <s v="IA"/>
    <s v="Iowa"/>
    <s v="50063"/>
    <s v="City"/>
    <n v="41.684429999999999"/>
    <n v="-93.961060000000003"/>
    <s v="515"/>
    <n v="1792"/>
    <n v="621"/>
    <n v="67768"/>
    <n v="13697379"/>
    <n v="0"/>
    <s v="America/Chicago"/>
  </r>
  <r>
    <n v="6216"/>
    <x v="219"/>
    <x v="81"/>
    <s v="IA"/>
    <s v="Iowa"/>
    <s v="50064"/>
    <s v="City"/>
    <n v="42.107480000000002"/>
    <n v="-94.240799999999993"/>
    <s v="515"/>
    <n v="69"/>
    <n v="28"/>
    <n v="30000"/>
    <n v="729022"/>
    <n v="0"/>
    <s v="America/Chicago"/>
  </r>
  <r>
    <n v="6217"/>
    <x v="220"/>
    <x v="27"/>
    <s v="IA"/>
    <s v="Iowa"/>
    <s v="51019"/>
    <s v="City"/>
    <n v="42.234160000000003"/>
    <n v="-95.722229999999996"/>
    <s v="712"/>
    <n v="342"/>
    <n v="166"/>
    <n v="40000"/>
    <n v="1048625"/>
    <n v="0"/>
    <s v="America/Chicago"/>
  </r>
  <r>
    <n v="6218"/>
    <x v="221"/>
    <x v="55"/>
    <s v="IA"/>
    <s v="Iowa"/>
    <s v="52623"/>
    <s v="City"/>
    <n v="40.86448"/>
    <n v="-91.314599999999999"/>
    <s v="319"/>
    <n v="936"/>
    <n v="369"/>
    <n v="50781"/>
    <n v="1954476"/>
    <n v="0"/>
    <s v="America/Chicago"/>
  </r>
  <r>
    <n v="6219"/>
    <x v="222"/>
    <x v="58"/>
    <s v="IA"/>
    <s v="Iowa"/>
    <s v="52801, 52802, 52803, 52804, 52805, 52806, 52807, 52808, 52809"/>
    <s v="City"/>
    <n v="41.52364"/>
    <n v="-90.577640000000002"/>
    <s v="563"/>
    <n v="102582"/>
    <n v="40912"/>
    <n v="45424"/>
    <n v="162894540"/>
    <n v="5501339"/>
    <s v="America/Chicago"/>
  </r>
  <r>
    <n v="6220"/>
    <x v="223"/>
    <x v="88"/>
    <s v="IA"/>
    <s v="Iowa"/>
    <s v="50065"/>
    <s v="City"/>
    <n v="40.63917"/>
    <n v="-93.811610000000002"/>
    <s v="641"/>
    <n v="195"/>
    <n v="109"/>
    <n v="28594"/>
    <n v="1527837"/>
    <n v="0"/>
    <s v="America/Chicago"/>
  </r>
  <r>
    <n v="6221"/>
    <x v="224"/>
    <x v="3"/>
    <s v="IA"/>
    <s v="Iowa"/>
    <s v="50066"/>
    <s v="City"/>
    <n v="41.842759999999998"/>
    <n v="-94.222459999999998"/>
    <s v="515"/>
    <n v="138"/>
    <n v="65"/>
    <n v="35208"/>
    <n v="1278464"/>
    <n v="0"/>
    <s v="America/Chicago"/>
  </r>
  <r>
    <n v="6222"/>
    <x v="225"/>
    <x v="46"/>
    <s v="IA"/>
    <s v="Iowa"/>
    <s v="50530"/>
    <s v="City"/>
    <n v="42.261360000000003"/>
    <n v="-94.068569999999994"/>
    <s v="515"/>
    <n v="798"/>
    <n v="348"/>
    <n v="39063"/>
    <n v="2191789"/>
    <n v="0"/>
    <s v="America/Chicago"/>
  </r>
  <r>
    <n v="6223"/>
    <x v="226"/>
    <x v="88"/>
    <s v="IA"/>
    <s v="Iowa"/>
    <s v="50067"/>
    <s v="City"/>
    <n v="40.74194"/>
    <n v="-93.833830000000006"/>
    <s v="641"/>
    <n v="188"/>
    <n v="81"/>
    <n v="38393"/>
    <n v="1029372"/>
    <n v="7906"/>
    <s v="America/Chicago"/>
  </r>
  <r>
    <n v="6224"/>
    <x v="227"/>
    <x v="70"/>
    <s v="IA"/>
    <s v="Iowa"/>
    <s v="52101"/>
    <s v="City"/>
    <n v="43.303310000000003"/>
    <n v="-91.785709999999995"/>
    <s v="563"/>
    <n v="7907"/>
    <n v="2841"/>
    <n v="50361"/>
    <n v="18165243"/>
    <n v="64833"/>
    <s v="America/Chicago"/>
  </r>
  <r>
    <n v="6225"/>
    <x v="228"/>
    <x v="28"/>
    <s v="IA"/>
    <s v="Iowa"/>
    <s v="51440"/>
    <s v="City"/>
    <n v="41.906100000000002"/>
    <n v="-94.822209999999998"/>
    <s v="712"/>
    <n v="263"/>
    <n v="85"/>
    <n v="53750"/>
    <n v="1499716"/>
    <n v="0"/>
    <s v="America/Chicago"/>
  </r>
  <r>
    <n v="6226"/>
    <x v="229"/>
    <x v="48"/>
    <s v="IA"/>
    <s v="Iowa"/>
    <s v="52222"/>
    <s v="City"/>
    <n v="41.580280000000002"/>
    <n v="-92.37491"/>
    <s v="641"/>
    <n v="270"/>
    <n v="131"/>
    <n v="42125"/>
    <n v="1101368"/>
    <n v="0"/>
    <s v="America/Chicago"/>
  </r>
  <r>
    <n v="6227"/>
    <x v="230"/>
    <x v="87"/>
    <s v="IA"/>
    <s v="Iowa"/>
    <s v="51527"/>
    <s v="City"/>
    <n v="41.824150000000003"/>
    <n v="-95.342780000000005"/>
    <s v="712"/>
    <n v="279"/>
    <n v="111"/>
    <n v="34688"/>
    <n v="1020398"/>
    <n v="0"/>
    <s v="America/Chicago"/>
  </r>
  <r>
    <n v="6228"/>
    <x v="231"/>
    <x v="84"/>
    <s v="IA"/>
    <s v="Iowa"/>
    <s v="52057"/>
    <s v="City"/>
    <n v="42.475270000000002"/>
    <n v="-91.345420000000004"/>
    <s v="563"/>
    <n v="156"/>
    <n v="78"/>
    <n v="48182"/>
    <n v="2073249"/>
    <n v="28633"/>
    <s v="America/Chicago"/>
  </r>
  <r>
    <n v="6229"/>
    <x v="232"/>
    <x v="84"/>
    <s v="IA"/>
    <s v="Iowa"/>
    <s v="52223"/>
    <s v="City"/>
    <n v="42.42971"/>
    <n v="-91.330979999999997"/>
    <s v="563"/>
    <n v="471"/>
    <n v="216"/>
    <n v="47750"/>
    <n v="2522207"/>
    <n v="140613"/>
    <s v="America/Chicago"/>
  </r>
  <r>
    <n v="6230"/>
    <x v="233"/>
    <x v="24"/>
    <s v="IA"/>
    <s v="Iowa"/>
    <s v="52037"/>
    <s v="City"/>
    <n v="42.002249999999997"/>
    <n v="-90.607079999999996"/>
    <s v="563"/>
    <n v="502"/>
    <n v="205"/>
    <n v="49620"/>
    <n v="1967459"/>
    <n v="0"/>
    <s v="America/Chicago"/>
  </r>
  <r>
    <n v="6231"/>
    <x v="234"/>
    <x v="30"/>
    <s v="IA"/>
    <s v="Iowa"/>
    <s v="51441"/>
    <s v="City"/>
    <n v="42.097769999999997"/>
    <n v="-95.322500000000005"/>
    <s v="712"/>
    <n v="264"/>
    <n v="145"/>
    <n v="35982"/>
    <n v="1080211"/>
    <n v="0"/>
    <s v="America/Chicago"/>
  </r>
  <r>
    <n v="6232"/>
    <x v="235"/>
    <x v="52"/>
    <s v="IA"/>
    <s v="Iowa"/>
    <s v="50860"/>
    <s v="City"/>
    <n v="40.663600000000002"/>
    <n v="-94.339399999999998"/>
    <s v="641"/>
    <n v="25"/>
    <n v="8"/>
    <n v="10000"/>
    <n v="576330"/>
    <n v="1486"/>
    <s v="America/Chicago"/>
  </r>
  <r>
    <n v="6233"/>
    <x v="236"/>
    <x v="89"/>
    <s v="IA"/>
    <s v="Iowa"/>
    <s v="52550"/>
    <s v="City"/>
    <n v="41.322789999999998"/>
    <n v="-92.330179999999999"/>
    <s v="641"/>
    <n v="317"/>
    <n v="119"/>
    <n v="29688"/>
    <n v="2415731"/>
    <n v="0"/>
    <s v="America/Chicago"/>
  </r>
  <r>
    <n v="6234"/>
    <x v="237"/>
    <x v="30"/>
    <s v="IA"/>
    <s v="Iowa"/>
    <s v="51442"/>
    <s v="City"/>
    <n v="42.017769999999999"/>
    <n v="-95.355279999999993"/>
    <s v="712"/>
    <n v="8334"/>
    <n v="2700"/>
    <n v="45366"/>
    <n v="16917594"/>
    <n v="87403"/>
    <s v="America/Chicago"/>
  </r>
  <r>
    <n v="6235"/>
    <x v="238"/>
    <x v="90"/>
    <s v="IA"/>
    <s v="Iowa"/>
    <s v="52624"/>
    <s v="CDP"/>
    <n v="40.741709999999998"/>
    <n v="-91.337370000000007"/>
    <s v="319"/>
    <n v="309"/>
    <n v="162"/>
    <n v="35000"/>
    <n v="4301800"/>
    <n v="6929"/>
    <s v="America/Chicago"/>
  </r>
  <r>
    <n v="6236"/>
    <x v="239"/>
    <x v="91"/>
    <s v="IA"/>
    <s v="Iowa"/>
    <s v="50622"/>
    <s v="City"/>
    <n v="42.671370000000003"/>
    <n v="-92.337400000000002"/>
    <s v="319"/>
    <n v="1835"/>
    <n v="703"/>
    <n v="57688"/>
    <n v="4248318"/>
    <n v="35147"/>
    <s v="America/Chicago"/>
  </r>
  <r>
    <n v="6237"/>
    <x v="240"/>
    <x v="77"/>
    <s v="IA"/>
    <s v="Iowa"/>
    <s v="50068"/>
    <s v="City"/>
    <n v="40.931669999999997"/>
    <n v="-93.456320000000005"/>
    <s v="641"/>
    <n v="113"/>
    <n v="42"/>
    <n v="48750"/>
    <n v="673593"/>
    <n v="0"/>
    <s v="America/Chicago"/>
  </r>
  <r>
    <n v="6238"/>
    <x v="241"/>
    <x v="1"/>
    <s v="IA"/>
    <s v="Iowa"/>
    <s v="50301, 50302, 50303, 50304, 50305, 50306, 50307, 50308, 50309, 50310, 50311, 50312, 50313, 50314, 50315, 50316, 50317, 50318, 50319, 50320, 50321, 50328, 50329, 50330, 50331, 50332, 50333, 50334, 50335, 50336, 50339, 50340, 50347, 50359, 50360, 50361, 50362, 50363, 50364, 50367, 50368, 50369, 50380, 50381, 50391, 50392, 50393, 50394, 50395, 50396, 50397, 50936, 50940, 50947, 50950, 50980, 50981, 50982, 50983"/>
    <s v="City"/>
    <n v="41.572589999999998"/>
    <n v="-93.610240000000005"/>
    <s v="515"/>
    <n v="210330"/>
    <n v="81239"/>
    <n v="46430"/>
    <n v="230329957"/>
    <n v="4657227"/>
    <s v="America/Chicago"/>
  </r>
  <r>
    <n v="6239"/>
    <x v="242"/>
    <x v="3"/>
    <s v="IA"/>
    <s v="Iowa"/>
    <s v="50069"/>
    <s v="City"/>
    <n v="41.531660000000002"/>
    <n v="-94.00967"/>
    <s v="515"/>
    <n v="1089"/>
    <n v="391"/>
    <n v="56953"/>
    <n v="3947607"/>
    <n v="5932"/>
    <s v="America/Chicago"/>
  </r>
  <r>
    <n v="6240"/>
    <x v="243"/>
    <x v="24"/>
    <s v="IA"/>
    <s v="Iowa"/>
    <s v="52742"/>
    <s v="City"/>
    <n v="41.823360000000001"/>
    <n v="-90.53819"/>
    <s v="563"/>
    <n v="5242"/>
    <n v="2153"/>
    <n v="58438"/>
    <n v="15505961"/>
    <n v="0"/>
    <s v="America/Chicago"/>
  </r>
  <r>
    <n v="6241"/>
    <x v="244"/>
    <x v="3"/>
    <s v="IA"/>
    <s v="Iowa"/>
    <s v="50070"/>
    <s v="City"/>
    <n v="41.518320000000003"/>
    <n v="-94.226349999999996"/>
    <s v="515"/>
    <n v="630"/>
    <n v="295"/>
    <n v="52083"/>
    <n v="3242414"/>
    <n v="0"/>
    <s v="America/Chicago"/>
  </r>
  <r>
    <n v="6242"/>
    <x v="245"/>
    <x v="52"/>
    <s v="IA"/>
    <s v="Iowa"/>
    <s v="50845"/>
    <s v="City"/>
    <n v="40.809429999999999"/>
    <n v="-94.342179999999999"/>
    <s v="641"/>
    <n v="328"/>
    <n v="119"/>
    <n v="36625"/>
    <n v="2341151"/>
    <n v="4786"/>
    <s v="America/Chicago"/>
  </r>
  <r>
    <n v="6243"/>
    <x v="246"/>
    <x v="47"/>
    <s v="IA"/>
    <s v="Iowa"/>
    <s v="50070"/>
    <s v="CDP"/>
    <n v="41.55209"/>
    <n v="-94.262219999999999"/>
    <s v="515"/>
    <n v="343"/>
    <n v="146"/>
    <n v="82500"/>
    <n v="1614328"/>
    <n v="411400"/>
    <s v="America/Chicago"/>
  </r>
  <r>
    <n v="6244"/>
    <x v="247"/>
    <x v="82"/>
    <s v="IA"/>
    <s v="Iowa"/>
    <s v="51333"/>
    <s v="City"/>
    <n v="43.131360000000001"/>
    <n v="-95.023600000000002"/>
    <s v="712"/>
    <n v="182"/>
    <n v="73"/>
    <n v="38125"/>
    <n v="2120397"/>
    <n v="0"/>
    <s v="America/Chicago"/>
  </r>
  <r>
    <n v="6245"/>
    <x v="248"/>
    <x v="53"/>
    <s v="IA"/>
    <s v="Iowa"/>
    <s v="50624"/>
    <s v="City"/>
    <n v="42.464150000000004"/>
    <n v="-92.628249999999994"/>
    <s v="319"/>
    <n v="1289"/>
    <n v="536"/>
    <n v="67097"/>
    <n v="3616762"/>
    <n v="0"/>
    <s v="America/Chicago"/>
  </r>
  <r>
    <n v="6246"/>
    <x v="249"/>
    <x v="58"/>
    <s v="IA"/>
    <s v="Iowa"/>
    <s v="52745"/>
    <s v="City"/>
    <n v="41.742800000000003"/>
    <n v="-90.78237"/>
    <s v="563"/>
    <n v="248"/>
    <n v="92"/>
    <n v="43929"/>
    <n v="323221"/>
    <n v="0"/>
    <s v="America/Chicago"/>
  </r>
  <r>
    <n v="6247"/>
    <x v="250"/>
    <x v="32"/>
    <s v="IA"/>
    <s v="Iowa"/>
    <s v="50531"/>
    <s v="City"/>
    <n v="43.464399999999998"/>
    <n v="-94.625259999999997"/>
    <s v="712"/>
    <n v="64"/>
    <n v="33"/>
    <n v="61250"/>
    <n v="942727"/>
    <n v="0"/>
    <s v="America/Chicago"/>
  </r>
  <r>
    <n v="6248"/>
    <x v="251"/>
    <x v="58"/>
    <s v="IA"/>
    <s v="Iowa"/>
    <s v="52746"/>
    <s v="City"/>
    <n v="41.694749999999999"/>
    <n v="-90.675420000000003"/>
    <s v="563"/>
    <n v="369"/>
    <n v="151"/>
    <n v="67083"/>
    <n v="918646"/>
    <n v="0"/>
    <s v="America/Chicago"/>
  </r>
  <r>
    <n v="6249"/>
    <x v="252"/>
    <x v="90"/>
    <s v="IA"/>
    <s v="Iowa"/>
    <s v="52625"/>
    <s v="City"/>
    <n v="40.64282"/>
    <n v="-91.564599999999999"/>
    <s v="319"/>
    <n v="901"/>
    <n v="357"/>
    <n v="34013"/>
    <n v="3267755"/>
    <n v="0"/>
    <s v="America/Chicago"/>
  </r>
  <r>
    <n v="6250"/>
    <x v="253"/>
    <x v="19"/>
    <s v="IA"/>
    <s v="Iowa"/>
    <s v="51235"/>
    <s v="City"/>
    <n v="43.279420000000002"/>
    <n v="-96.232799999999997"/>
    <s v="712"/>
    <n v="591"/>
    <n v="238"/>
    <n v="48889"/>
    <n v="1485177"/>
    <n v="0"/>
    <s v="America/Chicago"/>
  </r>
  <r>
    <n v="6251"/>
    <x v="254"/>
    <x v="60"/>
    <s v="IA"/>
    <s v="Iowa"/>
    <s v="52551"/>
    <s v="CDP"/>
    <n v="40.839469999999999"/>
    <n v="-92.086569999999995"/>
    <s v="641"/>
    <n v="47"/>
    <n v="34"/>
    <n v="37763"/>
    <n v="5728517"/>
    <n v="261817"/>
    <s v="America/Chicago"/>
  </r>
  <r>
    <n v="6252"/>
    <x v="255"/>
    <x v="69"/>
    <s v="IA"/>
    <s v="Iowa"/>
    <s v="50433"/>
    <s v="City"/>
    <n v="42.922190000000001"/>
    <n v="-93.042140000000003"/>
    <s v="641"/>
    <n v="56"/>
    <n v="31"/>
    <n v="49375"/>
    <n v="1422878"/>
    <n v="0"/>
    <s v="America/Chicago"/>
  </r>
  <r>
    <n v="6253"/>
    <x v="256"/>
    <x v="30"/>
    <s v="IA"/>
    <s v="Iowa"/>
    <s v="51528"/>
    <s v="City"/>
    <n v="41.928879999999999"/>
    <n v="-95.493889999999993"/>
    <s v="712"/>
    <n v="499"/>
    <n v="256"/>
    <n v="42647"/>
    <n v="827409"/>
    <n v="0"/>
    <s v="America/Chicago"/>
  </r>
  <r>
    <n v="6254"/>
    <x v="257"/>
    <x v="92"/>
    <s v="IA"/>
    <s v="Iowa"/>
    <s v="50071"/>
    <s v="City"/>
    <n v="42.661819999999999"/>
    <n v="-93.505489999999995"/>
    <s v="515"/>
    <n v="514"/>
    <n v="234"/>
    <n v="31875"/>
    <n v="1992375"/>
    <n v="66777"/>
    <s v="America/Chicago"/>
  </r>
  <r>
    <n v="6255"/>
    <x v="258"/>
    <x v="64"/>
    <s v="IA"/>
    <s v="Iowa"/>
    <s v="52552"/>
    <s v="City"/>
    <n v="40.798349999999999"/>
    <n v="-92.481579999999994"/>
    <s v="641"/>
    <n v="186"/>
    <n v="93"/>
    <n v="38542"/>
    <n v="637324"/>
    <n v="0"/>
    <s v="America/Chicago"/>
  </r>
  <r>
    <n v="6256"/>
    <x v="259"/>
    <x v="35"/>
    <s v="IA"/>
    <s v="Iowa"/>
    <s v="52001, 52002, 52003, 52004, 52099"/>
    <s v="City"/>
    <n v="42.50056"/>
    <n v="-90.664569999999998"/>
    <s v="563"/>
    <n v="58799"/>
    <n v="24025"/>
    <n v="46806"/>
    <n v="78840664"/>
    <n v="2802123"/>
    <s v="America/Chicago"/>
  </r>
  <r>
    <n v="6257"/>
    <x v="260"/>
    <x v="16"/>
    <s v="IA"/>
    <s v="Iowa"/>
    <s v="50625"/>
    <s v="City"/>
    <n v="42.751919999999998"/>
    <n v="-92.975470000000001"/>
    <s v="641"/>
    <n v="627"/>
    <n v="280"/>
    <n v="49625"/>
    <n v="4547619"/>
    <n v="0"/>
    <s v="America/Chicago"/>
  </r>
  <r>
    <n v="6258"/>
    <x v="261"/>
    <x v="67"/>
    <s v="IA"/>
    <s v="Iowa"/>
    <s v="50423"/>
    <s v="CDP"/>
    <n v="43.104680000000002"/>
    <n v="-93.711330000000004"/>
    <s v="641"/>
    <n v="113"/>
    <n v="24"/>
    <n v="55000"/>
    <n v="2034242"/>
    <n v="18519"/>
    <s v="America/Chicago"/>
  </r>
  <r>
    <n v="6259"/>
    <x v="262"/>
    <x v="46"/>
    <s v="IA"/>
    <s v="Iowa"/>
    <s v="50532"/>
    <s v="City"/>
    <n v="42.470529999999997"/>
    <n v="-93.993560000000002"/>
    <s v="515"/>
    <n v="394"/>
    <n v="176"/>
    <n v="41250"/>
    <n v="5198348"/>
    <n v="0"/>
    <s v="America/Chicago"/>
  </r>
  <r>
    <n v="6260"/>
    <x v="263"/>
    <x v="84"/>
    <s v="IA"/>
    <s v="Iowa"/>
    <s v="52038"/>
    <s v="City"/>
    <n v="42.579149999999998"/>
    <n v="-91.546539999999993"/>
    <s v="563"/>
    <n v="170"/>
    <n v="63"/>
    <n v="42083"/>
    <n v="938453"/>
    <n v="0"/>
    <s v="America/Chicago"/>
  </r>
  <r>
    <n v="6261"/>
    <x v="264"/>
    <x v="75"/>
    <s v="IA"/>
    <s v="Iowa"/>
    <s v="50626"/>
    <s v="City"/>
    <n v="42.569989999999997"/>
    <n v="-92.16046"/>
    <s v="319"/>
    <n v="842"/>
    <n v="333"/>
    <n v="51458"/>
    <n v="2760320"/>
    <n v="25976"/>
    <s v="America/Chicago"/>
  </r>
  <r>
    <n v="6262"/>
    <x v="265"/>
    <x v="72"/>
    <s v="IA"/>
    <s v="Iowa"/>
    <s v="51529"/>
    <s v="City"/>
    <n v="41.852469999999997"/>
    <n v="-95.601249999999993"/>
    <s v="712"/>
    <n v="977"/>
    <n v="449"/>
    <n v="44250"/>
    <n v="2924328"/>
    <n v="41814"/>
    <s v="America/Chicago"/>
  </r>
  <r>
    <n v="6263"/>
    <x v="266"/>
    <x v="35"/>
    <s v="IA"/>
    <s v="Iowa"/>
    <s v="52039"/>
    <s v="City"/>
    <n v="42.560279999999999"/>
    <n v="-90.775679999999994"/>
    <s v="563"/>
    <n v="24"/>
    <n v="9"/>
    <n v="32083"/>
    <n v="109605"/>
    <n v="0"/>
    <s v="America/Chicago"/>
  </r>
  <r>
    <n v="6264"/>
    <x v="267"/>
    <x v="57"/>
    <s v="IA"/>
    <s v="Iowa"/>
    <s v="52747"/>
    <s v="City"/>
    <n v="41.601480000000002"/>
    <n v="-90.911940000000001"/>
    <s v="563"/>
    <n v="1816"/>
    <n v="843"/>
    <n v="61250"/>
    <n v="2872600"/>
    <n v="0"/>
    <s v="America/Chicago"/>
  </r>
  <r>
    <n v="6265"/>
    <x v="268"/>
    <x v="35"/>
    <s v="IA"/>
    <s v="Iowa"/>
    <s v="52040"/>
    <s v="City"/>
    <n v="42.481490000000001"/>
    <n v="-91.116600000000005"/>
    <s v="563"/>
    <n v="4204"/>
    <n v="1756"/>
    <n v="49442"/>
    <n v="17591244"/>
    <n v="17223"/>
    <s v="America/Chicago"/>
  </r>
  <r>
    <n v="6266"/>
    <x v="269"/>
    <x v="79"/>
    <s v="IA"/>
    <s v="Iowa"/>
    <s v="52224"/>
    <s v="City"/>
    <n v="42.171660000000003"/>
    <n v="-92.306299999999993"/>
    <s v="319"/>
    <n v="1354"/>
    <n v="596"/>
    <n v="53962"/>
    <n v="3225037"/>
    <n v="0"/>
    <s v="America/Chicago"/>
  </r>
  <r>
    <n v="6267"/>
    <x v="270"/>
    <x v="56"/>
    <s v="IA"/>
    <s v="Iowa"/>
    <s v="50533"/>
    <s v="City"/>
    <n v="42.664140000000003"/>
    <n v="-93.904390000000006"/>
    <s v="515"/>
    <n v="3419"/>
    <n v="1339"/>
    <n v="45411"/>
    <n v="10464911"/>
    <n v="0"/>
    <s v="America/Chicago"/>
  </r>
  <r>
    <n v="6268"/>
    <x v="271"/>
    <x v="59"/>
    <s v="IA"/>
    <s v="Iowa"/>
    <s v="50072"/>
    <s v="City"/>
    <n v="41.491930000000004"/>
    <n v="-94.124120000000005"/>
    <s v="515"/>
    <n v="1405"/>
    <n v="630"/>
    <n v="58714"/>
    <n v="2505403"/>
    <n v="0"/>
    <s v="America/Chicago"/>
  </r>
  <r>
    <n v="6269"/>
    <x v="272"/>
    <x v="87"/>
    <s v="IA"/>
    <s v="Iowa"/>
    <s v="51530"/>
    <s v="City"/>
    <n v="41.775539999999999"/>
    <n v="-95.417500000000004"/>
    <s v="712"/>
    <n v="425"/>
    <n v="201"/>
    <n v="42344"/>
    <n v="1560830"/>
    <n v="0"/>
    <s v="America/Chicago"/>
  </r>
  <r>
    <n v="6270"/>
    <x v="273"/>
    <x v="84"/>
    <s v="IA"/>
    <s v="Iowa"/>
    <s v="52041"/>
    <s v="City"/>
    <n v="42.481659999999998"/>
    <n v="-91.272360000000006"/>
    <s v="563"/>
    <n v="790"/>
    <n v="320"/>
    <n v="60417"/>
    <n v="1431062"/>
    <n v="0"/>
    <s v="America/Chicago"/>
  </r>
  <r>
    <n v="6271"/>
    <x v="274"/>
    <x v="40"/>
    <s v="IA"/>
    <s v="Iowa"/>
    <s v="50535"/>
    <s v="City"/>
    <n v="42.461370000000002"/>
    <n v="-95.151939999999996"/>
    <s v="712"/>
    <n v="532"/>
    <n v="290"/>
    <n v="41471"/>
    <n v="1013501"/>
    <n v="0"/>
    <s v="America/Chicago"/>
  </r>
  <r>
    <n v="6272"/>
    <x v="275"/>
    <x v="20"/>
    <s v="IA"/>
    <s v="Iowa"/>
    <s v="52203"/>
    <s v="CDP"/>
    <n v="41.809170000000002"/>
    <n v="-91.851010000000002"/>
    <s v="319"/>
    <n v="46"/>
    <n v="25"/>
    <n v="38281"/>
    <n v="1849227"/>
    <n v="0"/>
    <s v="America/Chicago"/>
  </r>
  <r>
    <n v="6273"/>
    <x v="276"/>
    <x v="59"/>
    <s v="IA"/>
    <s v="Iowa"/>
    <s v="50222"/>
    <s v="City"/>
    <n v="41.226939999999999"/>
    <n v="-93.926339999999996"/>
    <s v="641"/>
    <n v="122"/>
    <n v="31"/>
    <n v="26250"/>
    <n v="2423969"/>
    <n v="0"/>
    <s v="America/Chicago"/>
  </r>
  <r>
    <n v="6274"/>
    <x v="277"/>
    <x v="51"/>
    <s v="IA"/>
    <s v="Iowa"/>
    <s v="52553"/>
    <s v="City"/>
    <n v="41.159210000000002"/>
    <n v="-92.62979"/>
    <s v="641"/>
    <n v="1012"/>
    <n v="457"/>
    <n v="40521"/>
    <n v="3059524"/>
    <n v="0"/>
    <s v="America/Chicago"/>
  </r>
  <r>
    <n v="6275"/>
    <x v="278"/>
    <x v="82"/>
    <s v="IA"/>
    <s v="Iowa"/>
    <s v="52042"/>
    <s v="City"/>
    <n v="42.64423"/>
    <n v="-91.401690000000002"/>
    <s v="563"/>
    <n v="867"/>
    <n v="377"/>
    <n v="34688"/>
    <n v="2201381"/>
    <n v="0"/>
    <s v="America/Chicago"/>
  </r>
  <r>
    <n v="6276"/>
    <x v="279"/>
    <x v="79"/>
    <s v="IA"/>
    <s v="Iowa"/>
    <s v="52225"/>
    <s v="City"/>
    <n v="42.00611"/>
    <n v="-92.316850000000002"/>
    <s v="319"/>
    <n v="193"/>
    <n v="78"/>
    <n v="53125"/>
    <n v="1692485"/>
    <n v="0"/>
    <s v="America/Chicago"/>
  </r>
  <r>
    <n v="6277"/>
    <x v="280"/>
    <x v="5"/>
    <s v="IA"/>
    <s v="Iowa"/>
    <s v="52554"/>
    <s v="City"/>
    <n v="40.91863"/>
    <n v="-92.22296"/>
    <s v="641"/>
    <n v="915"/>
    <n v="444"/>
    <n v="33750"/>
    <n v="2882353"/>
    <n v="18358"/>
    <s v="America/Chicago"/>
  </r>
  <r>
    <n v="6278"/>
    <x v="281"/>
    <x v="0"/>
    <s v="IA"/>
    <s v="Iowa"/>
    <s v="50627"/>
    <s v="City"/>
    <n v="42.360819999999997"/>
    <n v="-93.099649999999997"/>
    <s v="641"/>
    <n v="2702"/>
    <n v="959"/>
    <n v="47269"/>
    <n v="11209794"/>
    <n v="0"/>
    <s v="America/Chicago"/>
  </r>
  <r>
    <n v="6279"/>
    <x v="282"/>
    <x v="58"/>
    <s v="IA"/>
    <s v="Iowa"/>
    <s v="52748"/>
    <s v="City"/>
    <n v="41.658090000000001"/>
    <n v="-90.584580000000003"/>
    <s v="563"/>
    <n v="6232"/>
    <n v="2242"/>
    <n v="56154"/>
    <n v="24733095"/>
    <n v="0"/>
    <s v="America/Chicago"/>
  </r>
  <r>
    <n v="6280"/>
    <x v="283"/>
    <x v="31"/>
    <s v="IA"/>
    <s v="Iowa"/>
    <s v="52141"/>
    <s v="City"/>
    <n v="42.957479999999997"/>
    <n v="-91.630709999999993"/>
    <s v="563"/>
    <n v="649"/>
    <n v="347"/>
    <n v="43250"/>
    <n v="1714026"/>
    <n v="0"/>
    <s v="America/Chicago"/>
  </r>
  <r>
    <n v="6281"/>
    <x v="284"/>
    <x v="82"/>
    <s v="IA"/>
    <s v="Iowa"/>
    <s v="52043"/>
    <s v="City"/>
    <n v="42.853870000000001"/>
    <n v="-91.405420000000007"/>
    <s v="563"/>
    <n v="1213"/>
    <n v="608"/>
    <n v="47143"/>
    <n v="3571118"/>
    <n v="101883"/>
    <s v="America/Chicago"/>
  </r>
  <r>
    <n v="6282"/>
    <x v="285"/>
    <x v="14"/>
    <s v="IA"/>
    <s v="Iowa"/>
    <s v="50073"/>
    <s v="City"/>
    <n v="41.791649999999997"/>
    <n v="-93.52216"/>
    <s v="515"/>
    <n v="742"/>
    <n v="278"/>
    <n v="49375"/>
    <n v="4085964"/>
    <n v="0"/>
    <s v="America/Chicago"/>
  </r>
  <r>
    <n v="6283"/>
    <x v="286"/>
    <x v="87"/>
    <s v="IA"/>
    <s v="Iowa"/>
    <s v="51531"/>
    <s v="City"/>
    <n v="41.591659999999997"/>
    <n v="-95.059989999999999"/>
    <s v="712"/>
    <n v="638"/>
    <n v="263"/>
    <n v="46094"/>
    <n v="1993143"/>
    <n v="0"/>
    <s v="America/Chicago"/>
  </r>
  <r>
    <n v="6284"/>
    <x v="287"/>
    <x v="82"/>
    <s v="IA"/>
    <s v="Iowa"/>
    <s v="52048"/>
    <s v="City"/>
    <n v="42.739710000000002"/>
    <n v="-91.277910000000006"/>
    <s v="563"/>
    <n v="36"/>
    <n v="17"/>
    <n v="30625"/>
    <n v="645771"/>
    <n v="0"/>
    <s v="America/Chicago"/>
  </r>
  <r>
    <n v="6285"/>
    <x v="288"/>
    <x v="75"/>
    <s v="IA"/>
    <s v="Iowa"/>
    <s v="50707"/>
    <s v="City"/>
    <n v="42.466929999999998"/>
    <n v="-92.256569999999996"/>
    <s v="319"/>
    <n v="1134"/>
    <n v="460"/>
    <n v="50833"/>
    <n v="2751614"/>
    <n v="7782"/>
    <s v="America/Chicago"/>
  </r>
  <r>
    <n v="6286"/>
    <x v="289"/>
    <x v="83"/>
    <s v="IA"/>
    <s v="Iowa"/>
    <s v="51532"/>
    <s v="City"/>
    <n v="41.149160000000002"/>
    <n v="-95.163880000000006"/>
    <s v="712"/>
    <n v="328"/>
    <n v="141"/>
    <n v="37917"/>
    <n v="1079677"/>
    <n v="0"/>
    <s v="America/Chicago"/>
  </r>
  <r>
    <n v="6287"/>
    <x v="290"/>
    <x v="52"/>
    <s v="IA"/>
    <s v="Iowa"/>
    <s v="50074"/>
    <s v="City"/>
    <n v="40.840269999999997"/>
    <n v="-94.108559999999997"/>
    <s v="641"/>
    <n v="42"/>
    <n v="17"/>
    <n v="4861"/>
    <n v="575918"/>
    <n v="0"/>
    <s v="America/Chicago"/>
  </r>
  <r>
    <n v="6288"/>
    <x v="291"/>
    <x v="61"/>
    <s v="IA"/>
    <s v="Iowa"/>
    <s v="50075"/>
    <s v="City"/>
    <n v="42.312759999999997"/>
    <n v="-93.578819999999993"/>
    <s v="515"/>
    <n v="509"/>
    <n v="208"/>
    <n v="54722"/>
    <n v="2324029"/>
    <n v="0"/>
    <s v="America/Chicago"/>
  </r>
  <r>
    <n v="6289"/>
    <x v="292"/>
    <x v="80"/>
    <s v="IA"/>
    <s v="Iowa"/>
    <s v="50628"/>
    <s v="City"/>
    <n v="43.246639999999999"/>
    <n v="-92.436009999999996"/>
    <s v="641"/>
    <n v="539"/>
    <n v="285"/>
    <n v="37750"/>
    <n v="3337307"/>
    <n v="0"/>
    <s v="America/Chicago"/>
  </r>
  <r>
    <n v="6290"/>
    <x v="293"/>
    <x v="11"/>
    <s v="IA"/>
    <s v="Iowa"/>
    <s v="52227"/>
    <s v="City"/>
    <n v="41.873620000000003"/>
    <n v="-91.585179999999994"/>
    <s v="319"/>
    <n v="2074"/>
    <n v="712"/>
    <n v="97955"/>
    <n v="3731140"/>
    <n v="10462"/>
    <s v="America/Chicago"/>
  </r>
  <r>
    <n v="6291"/>
    <x v="294"/>
    <x v="93"/>
    <s v="IA"/>
    <s v="Iowa"/>
    <s v="51533"/>
    <s v="City"/>
    <n v="41.017220000000002"/>
    <n v="-95.40222"/>
    <s v="712"/>
    <n v="425"/>
    <n v="182"/>
    <n v="51765"/>
    <n v="663400"/>
    <n v="0"/>
    <s v="America/Chicago"/>
  </r>
  <r>
    <n v="6292"/>
    <x v="295"/>
    <x v="45"/>
    <s v="IA"/>
    <s v="Iowa"/>
    <s v="50536"/>
    <s v="City"/>
    <n v="43.112740000000002"/>
    <n v="-94.683040000000005"/>
    <s v="712"/>
    <n v="3811"/>
    <n v="1642"/>
    <n v="43462"/>
    <n v="9868761"/>
    <n v="421897"/>
    <s v="America/Chicago"/>
  </r>
  <r>
    <n v="6293"/>
    <x v="296"/>
    <x v="35"/>
    <s v="IA"/>
    <s v="Iowa"/>
    <s v="52045"/>
    <s v="City"/>
    <n v="42.445"/>
    <n v="-90.932079999999999"/>
    <s v="563"/>
    <n v="1955"/>
    <n v="686"/>
    <n v="69167"/>
    <n v="4173550"/>
    <n v="0"/>
    <s v="America/Chicago"/>
  </r>
  <r>
    <n v="6294"/>
    <x v="297"/>
    <x v="62"/>
    <s v="IA"/>
    <s v="Iowa"/>
    <s v="51638"/>
    <s v="City"/>
    <n v="40.83361"/>
    <n v="-95.308319999999995"/>
    <s v="712"/>
    <n v="770"/>
    <n v="416"/>
    <n v="44792"/>
    <n v="3897439"/>
    <n v="0"/>
    <s v="America/Chicago"/>
  </r>
  <r>
    <n v="6295"/>
    <x v="298"/>
    <x v="32"/>
    <s v="IA"/>
    <s v="Iowa"/>
    <s v="51334"/>
    <s v="City"/>
    <n v="43.401629999999997"/>
    <n v="-94.832759999999993"/>
    <s v="712"/>
    <n v="6011"/>
    <n v="2479"/>
    <n v="47513"/>
    <n v="13889294"/>
    <n v="0"/>
    <s v="America/Chicago"/>
  </r>
  <r>
    <n v="6296"/>
    <x v="299"/>
    <x v="75"/>
    <s v="IA"/>
    <s v="Iowa"/>
    <s v="50707"/>
    <s v="City"/>
    <n v="42.469149999999999"/>
    <n v="-92.281019999999998"/>
    <s v="319"/>
    <n v="4812"/>
    <n v="1921"/>
    <n v="44498"/>
    <n v="10487156"/>
    <n v="168986"/>
    <s v="America/Chicago"/>
  </r>
  <r>
    <n v="6297"/>
    <x v="300"/>
    <x v="82"/>
    <s v="IA"/>
    <s v="Iowa"/>
    <s v="51338"/>
    <s v="City"/>
    <n v="43.159970000000001"/>
    <n v="-95.327500000000001"/>
    <s v="712"/>
    <n v="581"/>
    <n v="219"/>
    <n v="52386"/>
    <n v="2706946"/>
    <n v="42626"/>
    <s v="America/Chicago"/>
  </r>
  <r>
    <n v="6298"/>
    <x v="301"/>
    <x v="41"/>
    <s v="IA"/>
    <s v="Iowa"/>
    <s v="50076"/>
    <s v="City"/>
    <n v="41.590820000000001"/>
    <n v="-94.875540000000001"/>
    <s v="712"/>
    <n v="788"/>
    <n v="383"/>
    <n v="37361"/>
    <n v="2632347"/>
    <n v="0"/>
    <s v="America/Chicago"/>
  </r>
  <r>
    <n v="6299"/>
    <x v="302"/>
    <x v="76"/>
    <s v="IA"/>
    <s v="Iowa"/>
    <s v="52555"/>
    <s v="City"/>
    <n v="40.649180000000001"/>
    <n v="-92.840479999999999"/>
    <s v="641"/>
    <n v="157"/>
    <n v="66"/>
    <n v="25000"/>
    <n v="2568464"/>
    <n v="0"/>
    <s v="America/Chicago"/>
  </r>
  <r>
    <n v="6300"/>
    <x v="303"/>
    <x v="31"/>
    <s v="IA"/>
    <s v="Iowa"/>
    <s v="50629"/>
    <s v="City"/>
    <n v="42.640140000000002"/>
    <n v="-92.047790000000006"/>
    <s v="319"/>
    <n v="1117"/>
    <n v="444"/>
    <n v="62917"/>
    <n v="1848118"/>
    <n v="50215"/>
    <s v="America/Chicago"/>
  </r>
  <r>
    <n v="6301"/>
    <x v="304"/>
    <x v="11"/>
    <s v="IA"/>
    <s v="Iowa"/>
    <s v="52228"/>
    <s v="City"/>
    <n v="41.919449999999998"/>
    <n v="-91.781009999999995"/>
    <s v="319"/>
    <n v="2497"/>
    <n v="846"/>
    <n v="88000"/>
    <n v="4993772"/>
    <n v="81565"/>
    <s v="America/Chicago"/>
  </r>
  <r>
    <n v="6302"/>
    <x v="305"/>
    <x v="49"/>
    <s v="IA"/>
    <s v="Iowa"/>
    <s v="52556, 52557"/>
    <s v="City"/>
    <n v="41.008629999999997"/>
    <n v="-91.962670000000003"/>
    <s v="641"/>
    <n v="9892"/>
    <n v="3990"/>
    <n v="39044"/>
    <n v="16256582"/>
    <n v="408265"/>
    <s v="America/Chicago"/>
  </r>
  <r>
    <n v="6303"/>
    <x v="306"/>
    <x v="35"/>
    <s v="IA"/>
    <s v="Iowa"/>
    <s v="52046"/>
    <s v="City"/>
    <n v="42.442779999999999"/>
    <n v="-91.006249999999994"/>
    <s v="563"/>
    <n v="1691"/>
    <n v="568"/>
    <n v="71944"/>
    <n v="4173501"/>
    <n v="0"/>
    <s v="America/Chicago"/>
  </r>
  <r>
    <n v="6304"/>
    <x v="307"/>
    <x v="82"/>
    <s v="IA"/>
    <s v="Iowa"/>
    <s v="52047"/>
    <s v="City"/>
    <n v="42.961100000000002"/>
    <n v="-91.367909999999995"/>
    <s v="563"/>
    <n v="277"/>
    <n v="112"/>
    <n v="43333"/>
    <n v="1039865"/>
    <n v="0"/>
    <s v="America/Chicago"/>
  </r>
  <r>
    <n v="6305"/>
    <x v="308"/>
    <x v="60"/>
    <s v="IA"/>
    <s v="Iowa"/>
    <s v="52626"/>
    <s v="City"/>
    <n v="40.640309999999999"/>
    <n v="-91.742940000000004"/>
    <s v="319"/>
    <n v="649"/>
    <n v="344"/>
    <n v="36875"/>
    <n v="1213538"/>
    <n v="0"/>
    <s v="America/Chicago"/>
  </r>
  <r>
    <n v="6306"/>
    <x v="309"/>
    <x v="46"/>
    <s v="IA"/>
    <s v="Iowa"/>
    <s v="50538"/>
    <s v="City"/>
    <n v="42.276479999999999"/>
    <n v="-94.407709999999994"/>
    <s v="515"/>
    <n v="359"/>
    <n v="177"/>
    <n v="41382"/>
    <n v="1690677"/>
    <n v="16957"/>
    <s v="America/Chicago"/>
  </r>
  <r>
    <n v="6307"/>
    <x v="310"/>
    <x v="23"/>
    <s v="IA"/>
    <s v="Iowa"/>
    <s v="51639"/>
    <s v="City"/>
    <n v="40.721940000000004"/>
    <n v="-95.480819999999994"/>
    <s v="712"/>
    <n v="439"/>
    <n v="259"/>
    <n v="48194"/>
    <n v="1051419"/>
    <n v="0"/>
    <s v="America/Chicago"/>
  </r>
  <r>
    <n v="6308"/>
    <x v="311"/>
    <x v="31"/>
    <s v="IA"/>
    <s v="Iowa"/>
    <s v="52142"/>
    <s v="City"/>
    <n v="42.841929999999998"/>
    <n v="-91.802109999999999"/>
    <s v="563"/>
    <n v="1491"/>
    <n v="344"/>
    <n v="33438"/>
    <n v="3826595"/>
    <n v="0"/>
    <s v="America/Chicago"/>
  </r>
  <r>
    <n v="6309"/>
    <x v="312"/>
    <x v="13"/>
    <s v="IA"/>
    <s v="Iowa"/>
    <s v="50539"/>
    <s v="City"/>
    <n v="43.21969"/>
    <n v="-94.430530000000005"/>
    <s v="515"/>
    <n v="263"/>
    <n v="137"/>
    <n v="54375"/>
    <n v="890163"/>
    <n v="0"/>
    <s v="America/Chicago"/>
  </r>
  <r>
    <n v="6310"/>
    <x v="313"/>
    <x v="10"/>
    <s v="IA"/>
    <s v="Iowa"/>
    <s v="50078"/>
    <s v="City"/>
    <n v="41.936929999999997"/>
    <n v="-92.865750000000006"/>
    <s v="641"/>
    <n v="127"/>
    <n v="53"/>
    <n v="45536"/>
    <n v="660700"/>
    <n v="0"/>
    <s v="America/Chicago"/>
  </r>
  <r>
    <n v="6311"/>
    <x v="314"/>
    <x v="66"/>
    <s v="IA"/>
    <s v="Iowa"/>
    <s v="50434"/>
    <s v="City"/>
    <n v="43.264400000000002"/>
    <n v="-93.418260000000004"/>
    <s v="641"/>
    <n v="372"/>
    <n v="153"/>
    <n v="42250"/>
    <n v="2432030"/>
    <n v="0"/>
    <s v="America/Chicago"/>
  </r>
  <r>
    <n v="6312"/>
    <x v="315"/>
    <x v="64"/>
    <s v="IA"/>
    <s v="Iowa"/>
    <s v="52560"/>
    <s v="City"/>
    <n v="40.865020000000001"/>
    <n v="-92.33296"/>
    <s v="641"/>
    <n v="140"/>
    <n v="59"/>
    <n v="43750"/>
    <n v="1253383"/>
    <n v="0"/>
    <s v="America/Chicago"/>
  </r>
  <r>
    <n v="6313"/>
    <x v="316"/>
    <x v="78"/>
    <s v="IA"/>
    <s v="Iowa"/>
    <s v="50435"/>
    <s v="City"/>
    <n v="43.127749999999999"/>
    <n v="-92.7363"/>
    <s v="641"/>
    <n v="328"/>
    <n v="155"/>
    <n v="36625"/>
    <n v="1544990"/>
    <n v="0"/>
    <s v="America/Chicago"/>
  </r>
  <r>
    <n v="6314"/>
    <x v="317"/>
    <x v="94"/>
    <s v="IA"/>
    <s v="Iowa"/>
    <s v="50540"/>
    <s v="City"/>
    <n v="42.58137"/>
    <n v="-94.846100000000007"/>
    <s v="712"/>
    <n v="607"/>
    <n v="229"/>
    <n v="38281"/>
    <n v="2710777"/>
    <n v="0"/>
    <s v="America/Chicago"/>
  </r>
  <r>
    <n v="6315"/>
    <x v="318"/>
    <x v="2"/>
    <s v="IA"/>
    <s v="Iowa"/>
    <s v="50846"/>
    <s v="City"/>
    <n v="41.289709999999999"/>
    <n v="-94.561639999999997"/>
    <s v="641"/>
    <n v="636"/>
    <n v="308"/>
    <n v="38654"/>
    <n v="2475331"/>
    <n v="0"/>
    <s v="America/Chicago"/>
  </r>
  <r>
    <n v="6316"/>
    <x v="319"/>
    <x v="67"/>
    <s v="IA"/>
    <s v="Iowa"/>
    <s v="50436"/>
    <s v="City"/>
    <n v="43.256970000000003"/>
    <n v="-93.636409999999998"/>
    <s v="641"/>
    <n v="4018"/>
    <n v="1734"/>
    <n v="45906"/>
    <n v="12022255"/>
    <n v="0"/>
    <s v="America/Chicago"/>
  </r>
  <r>
    <n v="6317"/>
    <x v="320"/>
    <x v="70"/>
    <s v="IA"/>
    <s v="Iowa"/>
    <s v="52144"/>
    <s v="City"/>
    <n v="43.14331"/>
    <n v="-91.932659999999998"/>
    <s v="563"/>
    <n v="336"/>
    <n v="151"/>
    <n v="37019"/>
    <n v="810861"/>
    <n v="0"/>
    <s v="America/Chicago"/>
  </r>
  <r>
    <n v="6318"/>
    <x v="321"/>
    <x v="46"/>
    <s v="IA"/>
    <s v="Iowa"/>
    <s v="50501"/>
    <s v="City"/>
    <n v="42.49747"/>
    <n v="-94.168019999999999"/>
    <s v="515"/>
    <n v="24649"/>
    <n v="10169"/>
    <n v="38380"/>
    <n v="41574201"/>
    <n v="663141"/>
    <s v="America/Chicago"/>
  </r>
  <r>
    <n v="6319"/>
    <x v="322"/>
    <x v="90"/>
    <s v="IA"/>
    <s v="Iowa"/>
    <s v="52627"/>
    <s v="City"/>
    <n v="40.629759999999997"/>
    <n v="-91.315150000000003"/>
    <s v="319"/>
    <n v="10717"/>
    <n v="4500"/>
    <n v="41875"/>
    <n v="24584087"/>
    <n v="9680849"/>
    <s v="America/Chicago"/>
  </r>
  <r>
    <n v="6320"/>
    <x v="323"/>
    <x v="82"/>
    <s v="IA"/>
    <s v="Iowa"/>
    <s v="51301"/>
    <s v="City"/>
    <n v="43.242190000000001"/>
    <n v="-95.155550000000005"/>
    <s v="712"/>
    <n v="240"/>
    <n v="58"/>
    <n v="58750"/>
    <n v="1057063"/>
    <n v="0"/>
    <s v="America/Chicago"/>
  </r>
  <r>
    <n v="6321"/>
    <x v="324"/>
    <x v="90"/>
    <s v="IA"/>
    <s v="Iowa"/>
    <s v="52656"/>
    <s v="City"/>
    <n v="40.668089999999999"/>
    <n v="-91.511269999999996"/>
    <s v="319"/>
    <n v="139"/>
    <n v="46"/>
    <n v="47500"/>
    <n v="385970"/>
    <n v="0"/>
    <s v="America/Chicago"/>
  </r>
  <r>
    <n v="6322"/>
    <x v="325"/>
    <x v="54"/>
    <s v="IA"/>
    <s v="Iowa"/>
    <s v="50036"/>
    <s v="City"/>
    <n v="42.127200000000002"/>
    <n v="-93.964950000000002"/>
    <s v="515"/>
    <n v="103"/>
    <n v="47"/>
    <n v="77708"/>
    <n v="2152318"/>
    <n v="130222"/>
    <s v="America/Chicago"/>
  </r>
  <r>
    <n v="6323"/>
    <x v="326"/>
    <x v="17"/>
    <s v="IA"/>
    <s v="Iowa"/>
    <s v="50630"/>
    <s v="City"/>
    <n v="42.965249999999997"/>
    <n v="-92.199619999999996"/>
    <s v="563"/>
    <n v="922"/>
    <n v="480"/>
    <n v="41000"/>
    <n v="2231683"/>
    <n v="0"/>
    <s v="America/Chicago"/>
  </r>
  <r>
    <n v="6324"/>
    <x v="327"/>
    <x v="91"/>
    <s v="IA"/>
    <s v="Iowa"/>
    <s v="50676"/>
    <s v="City"/>
    <n v="42.88165"/>
    <n v="-92.308229999999995"/>
    <s v="319"/>
    <n v="181"/>
    <n v="85"/>
    <n v="49821"/>
    <n v="516726"/>
    <n v="0"/>
    <s v="America/Chicago"/>
  </r>
  <r>
    <n v="6325"/>
    <x v="328"/>
    <x v="85"/>
    <s v="IA"/>
    <s v="Iowa"/>
    <s v="52738"/>
    <s v="City"/>
    <n v="41.284750000000003"/>
    <n v="-91.338769999999997"/>
    <s v="319"/>
    <n v="239"/>
    <n v="87"/>
    <n v="49464"/>
    <n v="428762"/>
    <n v="0"/>
    <s v="America/Chicago"/>
  </r>
  <r>
    <n v="6326"/>
    <x v="329"/>
    <x v="51"/>
    <s v="IA"/>
    <s v="Iowa"/>
    <s v="52561"/>
    <s v="City"/>
    <n v="41.212510000000002"/>
    <n v="-92.435460000000006"/>
    <s v="641"/>
    <n v="729"/>
    <n v="254"/>
    <n v="39659"/>
    <n v="2674221"/>
    <n v="0"/>
    <s v="America/Chicago"/>
  </r>
  <r>
    <n v="6327"/>
    <x v="330"/>
    <x v="37"/>
    <s v="IA"/>
    <s v="Iowa"/>
    <s v="52749"/>
    <s v="City"/>
    <n v="41.356140000000003"/>
    <n v="-91.129320000000007"/>
    <s v="563"/>
    <n v="977"/>
    <n v="380"/>
    <n v="79583"/>
    <n v="4663500"/>
    <n v="0"/>
    <s v="America/Chicago"/>
  </r>
  <r>
    <n v="6328"/>
    <x v="331"/>
    <x v="86"/>
    <s v="IA"/>
    <s v="Iowa"/>
    <s v="52247"/>
    <s v="CDP"/>
    <n v="41.570010000000003"/>
    <n v="-91.732389999999995"/>
    <s v="319"/>
    <n v="85"/>
    <n v="35"/>
    <n v="61952"/>
    <n v="2098214"/>
    <n v="0"/>
    <s v="America/Chicago"/>
  </r>
  <r>
    <n v="6329"/>
    <x v="332"/>
    <x v="56"/>
    <s v="IA"/>
    <s v="Iowa"/>
    <s v="50101"/>
    <s v="City"/>
    <n v="42.693579999999997"/>
    <n v="-93.605490000000003"/>
    <s v="515"/>
    <n v="31"/>
    <n v="22"/>
    <n v="63750"/>
    <n v="1387704"/>
    <n v="0"/>
    <s v="America/Chicago"/>
  </r>
  <r>
    <n v="6330"/>
    <x v="333"/>
    <x v="34"/>
    <s v="IA"/>
    <s v="Iowa"/>
    <s v="51020"/>
    <s v="City"/>
    <n v="42.506929999999997"/>
    <n v="-95.41722"/>
    <s v="712"/>
    <n v="432"/>
    <n v="186"/>
    <n v="45000"/>
    <n v="1843818"/>
    <n v="0"/>
    <s v="America/Chicago"/>
  </r>
  <r>
    <n v="6331"/>
    <x v="334"/>
    <x v="82"/>
    <s v="IA"/>
    <s v="Iowa"/>
    <s v="52048"/>
    <s v="City"/>
    <n v="42.741930000000004"/>
    <n v="-91.262079999999997"/>
    <s v="563"/>
    <n v="85"/>
    <n v="46"/>
    <n v="53750"/>
    <n v="595056"/>
    <n v="0"/>
    <s v="America/Chicago"/>
  </r>
  <r>
    <n v="6332"/>
    <x v="335"/>
    <x v="0"/>
    <s v="IA"/>
    <s v="Iowa"/>
    <s v="50102"/>
    <s v="CDP"/>
    <n v="42.245539999999998"/>
    <n v="-93.395489999999995"/>
    <s v="515"/>
    <n v="36"/>
    <n v="20"/>
    <n v="165714"/>
    <n v="2583283"/>
    <n v="0"/>
    <s v="America/Chicago"/>
  </r>
  <r>
    <n v="6333"/>
    <x v="336"/>
    <x v="88"/>
    <s v="IA"/>
    <s v="Iowa"/>
    <s v="50103"/>
    <s v="City"/>
    <n v="40.827219999999997"/>
    <n v="-93.607159999999993"/>
    <s v="641"/>
    <n v="205"/>
    <n v="80"/>
    <n v="44167"/>
    <n v="1795563"/>
    <n v="0"/>
    <s v="America/Chicago"/>
  </r>
  <r>
    <n v="6334"/>
    <x v="337"/>
    <x v="82"/>
    <s v="IA"/>
    <s v="Iowa"/>
    <s v="52049"/>
    <s v="City"/>
    <n v="42.868600000000001"/>
    <n v="-91.235960000000006"/>
    <s v="563"/>
    <n v="726"/>
    <n v="362"/>
    <n v="48261"/>
    <n v="2648110"/>
    <n v="0"/>
    <s v="America/Chicago"/>
  </r>
  <r>
    <n v="6335"/>
    <x v="338"/>
    <x v="67"/>
    <s v="IA"/>
    <s v="Iowa"/>
    <s v="50438"/>
    <s v="City"/>
    <n v="43.102460000000001"/>
    <n v="-93.601879999999994"/>
    <s v="641"/>
    <n v="3107"/>
    <n v="1138"/>
    <n v="60116"/>
    <n v="5321776"/>
    <n v="0"/>
    <s v="America/Chicago"/>
  </r>
  <r>
    <n v="6336"/>
    <x v="339"/>
    <x v="39"/>
    <s v="IA"/>
    <s v="Iowa"/>
    <s v="52229"/>
    <s v="City"/>
    <n v="42.144159999999999"/>
    <n v="-92.143789999999996"/>
    <s v="319"/>
    <n v="363"/>
    <n v="143"/>
    <n v="58854"/>
    <n v="638863"/>
    <n v="0"/>
    <s v="America/Chicago"/>
  </r>
  <r>
    <n v="6337"/>
    <x v="340"/>
    <x v="79"/>
    <s v="IA"/>
    <s v="Iowa"/>
    <s v="50632"/>
    <s v="City"/>
    <n v="42.093600000000002"/>
    <n v="-92.675749999999994"/>
    <s v="641"/>
    <n v="508"/>
    <n v="204"/>
    <n v="49375"/>
    <n v="2605052"/>
    <n v="0"/>
    <s v="America/Chicago"/>
  </r>
  <r>
    <n v="6338"/>
    <x v="341"/>
    <x v="12"/>
    <s v="IA"/>
    <s v="Iowa"/>
    <s v="50633"/>
    <s v="City"/>
    <n v="42.675530000000002"/>
    <n v="-93.129369999999994"/>
    <s v="641"/>
    <n v="161"/>
    <n v="66"/>
    <n v="32250"/>
    <n v="1094070"/>
    <n v="0"/>
    <s v="America/Chicago"/>
  </r>
  <r>
    <n v="6339"/>
    <x v="342"/>
    <x v="19"/>
    <s v="IA"/>
    <s v="Iowa"/>
    <s v="51237"/>
    <s v="City"/>
    <n v="43.343859999999999"/>
    <n v="-96.00224"/>
    <s v="712"/>
    <n v="1055"/>
    <n v="477"/>
    <n v="51563"/>
    <n v="6209723"/>
    <n v="12058"/>
    <s v="America/Chicago"/>
  </r>
  <r>
    <n v="6340"/>
    <x v="343"/>
    <x v="89"/>
    <s v="IA"/>
    <s v="Iowa"/>
    <s v="50104"/>
    <s v="City"/>
    <n v="41.481119999999997"/>
    <n v="-92.393519999999995"/>
    <s v="641"/>
    <n v="60"/>
    <n v="29"/>
    <n v="37917"/>
    <n v="171482"/>
    <n v="0"/>
    <s v="America/Chicago"/>
  </r>
  <r>
    <n v="6341"/>
    <x v="344"/>
    <x v="21"/>
    <s v="IA"/>
    <s v="Iowa"/>
    <s v="50105"/>
    <s v="City"/>
    <n v="42.106929999999998"/>
    <n v="-93.649659999999997"/>
    <s v="515"/>
    <n v="1116"/>
    <n v="437"/>
    <n v="80313"/>
    <n v="2545477"/>
    <n v="0"/>
    <s v="America/Chicago"/>
  </r>
  <r>
    <n v="6342"/>
    <x v="345"/>
    <x v="75"/>
    <s v="IA"/>
    <s v="Iowa"/>
    <s v="50634"/>
    <s v="City"/>
    <n v="42.4161"/>
    <n v="-92.2149"/>
    <s v="319"/>
    <n v="747"/>
    <n v="306"/>
    <n v="53250"/>
    <n v="1031556"/>
    <n v="0"/>
    <s v="America/Chicago"/>
  </r>
  <r>
    <n v="6343"/>
    <x v="346"/>
    <x v="82"/>
    <s v="IA"/>
    <s v="Iowa"/>
    <s v="51341"/>
    <s v="City"/>
    <n v="43.015799999999999"/>
    <n v="-95.037490000000005"/>
    <s v="712"/>
    <n v="48"/>
    <n v="30"/>
    <n v="20000"/>
    <n v="574842"/>
    <n v="143"/>
    <s v="America/Chicago"/>
  </r>
  <r>
    <n v="6344"/>
    <x v="347"/>
    <x v="10"/>
    <s v="IA"/>
    <s v="Iowa"/>
    <s v="50106"/>
    <s v="City"/>
    <n v="41.878880000000002"/>
    <n v="-92.789360000000002"/>
    <s v="641"/>
    <n v="504"/>
    <n v="285"/>
    <n v="54375"/>
    <n v="1401423"/>
    <n v="0"/>
    <s v="America/Chicago"/>
  </r>
  <r>
    <n v="6345"/>
    <x v="348"/>
    <x v="94"/>
    <s v="IA"/>
    <s v="Iowa"/>
    <s v="50541"/>
    <s v="City"/>
    <n v="42.726900000000001"/>
    <n v="-94.436909999999997"/>
    <s v="515"/>
    <n v="491"/>
    <n v="227"/>
    <n v="42917"/>
    <n v="3228226"/>
    <n v="0"/>
    <s v="America/Chicago"/>
  </r>
  <r>
    <n v="6346"/>
    <x v="349"/>
    <x v="79"/>
    <s v="IA"/>
    <s v="Iowa"/>
    <s v="50635"/>
    <s v="City"/>
    <n v="42.187759999999997"/>
    <n v="-92.715199999999996"/>
    <s v="641"/>
    <n v="890"/>
    <n v="357"/>
    <n v="62083"/>
    <n v="1803240"/>
    <n v="0"/>
    <s v="America/Chicago"/>
  </r>
  <r>
    <n v="6347"/>
    <x v="350"/>
    <x v="93"/>
    <s v="IA"/>
    <s v="Iowa"/>
    <s v="51534"/>
    <s v="City"/>
    <n v="41.046939999999999"/>
    <n v="-95.742509999999996"/>
    <s v="712"/>
    <n v="5253"/>
    <n v="1789"/>
    <n v="62824"/>
    <n v="7636251"/>
    <n v="26319"/>
    <s v="America/Chicago"/>
  </r>
  <r>
    <n v="6348"/>
    <x v="351"/>
    <x v="28"/>
    <s v="IA"/>
    <s v="Iowa"/>
    <s v="51443"/>
    <s v="City"/>
    <n v="42.056930000000001"/>
    <n v="-94.728870000000001"/>
    <s v="712"/>
    <n v="1127"/>
    <n v="515"/>
    <n v="47656"/>
    <n v="2865506"/>
    <n v="0"/>
    <s v="America/Chicago"/>
  </r>
  <r>
    <n v="6349"/>
    <x v="352"/>
    <x v="56"/>
    <s v="IA"/>
    <s v="Iowa"/>
    <s v="50542"/>
    <s v="City"/>
    <n v="42.735799999999998"/>
    <n v="-93.920779999999993"/>
    <s v="515"/>
    <n v="608"/>
    <n v="289"/>
    <n v="38472"/>
    <n v="3091340"/>
    <n v="0"/>
    <s v="America/Chicago"/>
  </r>
  <r>
    <n v="6350"/>
    <x v="353"/>
    <x v="67"/>
    <s v="IA"/>
    <s v="Iowa"/>
    <s v="50439"/>
    <s v="City"/>
    <n v="42.923020000000001"/>
    <n v="-93.616320000000002"/>
    <s v="641"/>
    <n v="135"/>
    <n v="71"/>
    <n v="37750"/>
    <n v="1107635"/>
    <n v="0"/>
    <s v="America/Chicago"/>
  </r>
  <r>
    <n v="6351"/>
    <x v="354"/>
    <x v="24"/>
    <s v="IA"/>
    <s v="Iowa"/>
    <s v="52750"/>
    <s v="City"/>
    <n v="41.967530000000004"/>
    <n v="-90.382909999999995"/>
    <s v="563"/>
    <n v="235"/>
    <n v="87"/>
    <n v="75625"/>
    <n v="817468"/>
    <n v="0"/>
    <s v="America/Chicago"/>
  </r>
  <r>
    <n v="6352"/>
    <x v="355"/>
    <x v="46"/>
    <s v="IA"/>
    <s v="Iowa"/>
    <s v="50543"/>
    <s v="City"/>
    <n v="42.280529999999999"/>
    <n v="-94.290800000000004"/>
    <s v="515"/>
    <n v="999"/>
    <n v="438"/>
    <n v="39848"/>
    <n v="3752089"/>
    <n v="0"/>
    <s v="America/Chicago"/>
  </r>
  <r>
    <n v="6353"/>
    <x v="356"/>
    <x v="45"/>
    <s v="IA"/>
    <s v="Iowa"/>
    <s v="51342"/>
    <s v="City"/>
    <n v="43.237740000000002"/>
    <n v="-94.751369999999994"/>
    <s v="712"/>
    <n v="811"/>
    <n v="341"/>
    <n v="38958"/>
    <n v="1992715"/>
    <n v="0"/>
    <s v="America/Chicago"/>
  </r>
  <r>
    <n v="6354"/>
    <x v="357"/>
    <x v="35"/>
    <s v="IA"/>
    <s v="Iowa"/>
    <s v="52039"/>
    <s v="City"/>
    <n v="42.49306"/>
    <n v="-90.87124"/>
    <s v="563"/>
    <n v="78"/>
    <n v="29"/>
    <n v="75313"/>
    <n v="342220"/>
    <n v="0"/>
    <s v="America/Chicago"/>
  </r>
  <r>
    <n v="6355"/>
    <x v="358"/>
    <x v="66"/>
    <s v="IA"/>
    <s v="Iowa"/>
    <s v="50440"/>
    <s v="City"/>
    <n v="43.32996"/>
    <n v="-93.069370000000006"/>
    <s v="641"/>
    <n v="253"/>
    <n v="134"/>
    <n v="35500"/>
    <n v="842352"/>
    <n v="0"/>
    <s v="America/Chicago"/>
  </r>
  <r>
    <n v="6356"/>
    <x v="359"/>
    <x v="81"/>
    <s v="IA"/>
    <s v="Iowa"/>
    <s v="50107"/>
    <s v="City"/>
    <n v="42.031649999999999"/>
    <n v="-94.240799999999993"/>
    <s v="515"/>
    <n v="789"/>
    <n v="309"/>
    <n v="36563"/>
    <n v="2504853"/>
    <n v="0"/>
    <s v="America/Chicago"/>
  </r>
  <r>
    <n v="6357"/>
    <x v="360"/>
    <x v="24"/>
    <s v="IA"/>
    <s v="Iowa"/>
    <s v="52751"/>
    <s v="City"/>
    <n v="41.824190000000002"/>
    <n v="-90.647919999999999"/>
    <s v="563"/>
    <n v="617"/>
    <n v="208"/>
    <n v="56000"/>
    <n v="4712186"/>
    <n v="0"/>
    <s v="America/Chicago"/>
  </r>
  <r>
    <n v="6358"/>
    <x v="361"/>
    <x v="88"/>
    <s v="IA"/>
    <s v="Iowa"/>
    <s v="50108"/>
    <s v="City"/>
    <n v="40.81944"/>
    <n v="-93.962450000000004"/>
    <s v="641"/>
    <n v="225"/>
    <n v="111"/>
    <n v="25417"/>
    <n v="538622"/>
    <n v="0"/>
    <s v="America/Chicago"/>
  </r>
  <r>
    <n v="6359"/>
    <x v="362"/>
    <x v="85"/>
    <s v="IA"/>
    <s v="Iowa"/>
    <s v="52752"/>
    <s v="City"/>
    <n v="41.275860000000002"/>
    <n v="-91.188479999999998"/>
    <s v="319"/>
    <n v="534"/>
    <n v="197"/>
    <n v="49107"/>
    <n v="587024"/>
    <n v="0"/>
    <s v="America/Chicago"/>
  </r>
  <r>
    <n v="6360"/>
    <x v="363"/>
    <x v="3"/>
    <s v="IA"/>
    <s v="Iowa"/>
    <s v="50109"/>
    <s v="City"/>
    <n v="41.761969999999998"/>
    <n v="-93.824770000000001"/>
    <s v="515"/>
    <n v="1431"/>
    <n v="481"/>
    <n v="75221"/>
    <n v="3940063"/>
    <n v="0"/>
    <s v="America/Chicago"/>
  </r>
  <r>
    <n v="6361"/>
    <x v="364"/>
    <x v="83"/>
    <s v="IA"/>
    <s v="Iowa"/>
    <s v="50847"/>
    <s v="City"/>
    <n v="41.142769999999999"/>
    <n v="-94.984710000000007"/>
    <s v="712"/>
    <n v="88"/>
    <n v="31"/>
    <n v="34375"/>
    <n v="1911250"/>
    <n v="26548"/>
    <s v="America/Chicago"/>
  </r>
  <r>
    <n v="6362"/>
    <x v="365"/>
    <x v="18"/>
    <s v="IA"/>
    <s v="Iowa"/>
    <s v="51022"/>
    <s v="City"/>
    <n v="42.98554"/>
    <n v="-95.873630000000006"/>
    <s v="712"/>
    <n v="317"/>
    <n v="148"/>
    <n v="52500"/>
    <n v="741693"/>
    <n v="0"/>
    <s v="America/Chicago"/>
  </r>
  <r>
    <n v="6363"/>
    <x v="366"/>
    <x v="38"/>
    <s v="IA"/>
    <s v="Iowa"/>
    <s v="50848"/>
    <s v="City"/>
    <n v="40.760539999999999"/>
    <n v="-94.743579999999994"/>
    <s v="712"/>
    <n v="187"/>
    <n v="87"/>
    <n v="37083"/>
    <n v="772969"/>
    <n v="0"/>
    <s v="America/Chicago"/>
  </r>
  <r>
    <n v="6364"/>
    <x v="367"/>
    <x v="41"/>
    <s v="IA"/>
    <s v="Iowa"/>
    <s v="50025"/>
    <s v="City"/>
    <n v="41.83943"/>
    <n v="-94.983040000000003"/>
    <s v="712"/>
    <n v="59"/>
    <n v="49"/>
    <n v="50625"/>
    <n v="2578569"/>
    <n v="0"/>
    <s v="America/Chicago"/>
  </r>
  <r>
    <n v="6365"/>
    <x v="368"/>
    <x v="84"/>
    <s v="IA"/>
    <s v="Iowa"/>
    <s v="52050"/>
    <s v="City"/>
    <n v="42.585819999999998"/>
    <n v="-91.341530000000006"/>
    <s v="563"/>
    <n v="251"/>
    <n v="114"/>
    <n v="46250"/>
    <n v="963817"/>
    <n v="0"/>
    <s v="America/Chicago"/>
  </r>
  <r>
    <n v="6366"/>
    <x v="369"/>
    <x v="78"/>
    <s v="IA"/>
    <s v="Iowa"/>
    <s v="50636"/>
    <s v="City"/>
    <n v="42.89676"/>
    <n v="-92.803929999999994"/>
    <s v="641"/>
    <n v="1120"/>
    <n v="507"/>
    <n v="50057"/>
    <n v="2942018"/>
    <n v="194064"/>
    <s v="America/Chicago"/>
  </r>
  <r>
    <n v="6367"/>
    <x v="370"/>
    <x v="2"/>
    <s v="IA"/>
    <s v="Iowa"/>
    <s v="50849"/>
    <s v="City"/>
    <n v="41.30527"/>
    <n v="-94.461349999999996"/>
    <s v="641"/>
    <n v="1883"/>
    <n v="921"/>
    <n v="42985"/>
    <n v="4697097"/>
    <n v="0"/>
    <s v="America/Chicago"/>
  </r>
  <r>
    <n v="6368"/>
    <x v="371"/>
    <x v="10"/>
    <s v="IA"/>
    <s v="Iowa"/>
    <s v="50632"/>
    <s v="CDP"/>
    <n v="42.101649999999999"/>
    <n v="-92.820480000000003"/>
    <s v="641"/>
    <n v="122"/>
    <n v="59"/>
    <n v="54792"/>
    <n v="1776069"/>
    <n v="0"/>
    <s v="America/Chicago"/>
  </r>
  <r>
    <n v="6369"/>
    <x v="372"/>
    <x v="82"/>
    <s v="IA"/>
    <s v="Iowa"/>
    <s v="51343"/>
    <s v="City"/>
    <n v="43.016640000000002"/>
    <n v="-95.146100000000004"/>
    <s v="712"/>
    <n v="74"/>
    <n v="30"/>
    <n v="38750"/>
    <n v="429417"/>
    <n v="0"/>
    <s v="America/Chicago"/>
  </r>
  <r>
    <n v="6370"/>
    <x v="373"/>
    <x v="3"/>
    <s v="IA"/>
    <s v="Iowa"/>
    <s v="50111"/>
    <s v="City"/>
    <n v="41.678820000000002"/>
    <n v="-93.802790000000002"/>
    <s v="515"/>
    <n v="10676"/>
    <n v="3380"/>
    <n v="78504"/>
    <n v="30368057"/>
    <n v="58222"/>
    <s v="America/Chicago"/>
  </r>
  <r>
    <n v="6371"/>
    <x v="374"/>
    <x v="48"/>
    <s v="IA"/>
    <s v="Iowa"/>
    <s v="50112"/>
    <s v="City"/>
    <n v="41.743049999999997"/>
    <n v="-92.722409999999996"/>
    <s v="641"/>
    <n v="9141"/>
    <n v="3541"/>
    <n v="45079"/>
    <n v="14257758"/>
    <n v="106334"/>
    <s v="America/Chicago"/>
  </r>
  <r>
    <n v="6372"/>
    <x v="375"/>
    <x v="26"/>
    <s v="IA"/>
    <s v="Iowa"/>
    <s v="51535"/>
    <s v="City"/>
    <n v="41.234990000000003"/>
    <n v="-95.13749"/>
    <s v="712"/>
    <n v="984"/>
    <n v="470"/>
    <n v="48125"/>
    <n v="1594439"/>
    <n v="0"/>
    <s v="America/Chicago"/>
  </r>
  <r>
    <n v="6373"/>
    <x v="376"/>
    <x v="53"/>
    <s v="IA"/>
    <s v="Iowa"/>
    <s v="50638"/>
    <s v="City"/>
    <n v="42.361649999999997"/>
    <n v="-92.768529999999998"/>
    <s v="319"/>
    <n v="2714"/>
    <n v="1109"/>
    <n v="51995"/>
    <n v="6545384"/>
    <n v="0"/>
    <s v="America/Chicago"/>
  </r>
  <r>
    <n v="6374"/>
    <x v="377"/>
    <x v="32"/>
    <s v="IA"/>
    <s v="Iowa"/>
    <s v="51334"/>
    <s v="City"/>
    <n v="43.39329"/>
    <n v="-94.705259999999996"/>
    <s v="712"/>
    <n v="92"/>
    <n v="37"/>
    <n v="47083"/>
    <n v="337118"/>
    <n v="0"/>
    <s v="America/Chicago"/>
  </r>
  <r>
    <n v="6375"/>
    <x v="378"/>
    <x v="48"/>
    <s v="IA"/>
    <s v="Iowa"/>
    <s v="52221"/>
    <s v="City"/>
    <n v="41.648609999999998"/>
    <n v="-92.342680000000001"/>
    <s v="319"/>
    <n v="61"/>
    <n v="37"/>
    <n v="49688"/>
    <n v="476683"/>
    <n v="0"/>
    <s v="America/Chicago"/>
  </r>
  <r>
    <n v="6376"/>
    <x v="379"/>
    <x v="47"/>
    <s v="IA"/>
    <s v="Iowa"/>
    <s v="50115"/>
    <s v="City"/>
    <n v="41.677210000000002"/>
    <n v="-94.503299999999996"/>
    <s v="641"/>
    <n v="1513"/>
    <n v="663"/>
    <n v="37336"/>
    <n v="6396560"/>
    <n v="0"/>
    <s v="America/Chicago"/>
  </r>
  <r>
    <n v="6377"/>
    <x v="380"/>
    <x v="82"/>
    <s v="IA"/>
    <s v="Iowa"/>
    <s v="52052"/>
    <s v="City"/>
    <n v="42.785820000000001"/>
    <n v="-91.09957"/>
    <s v="563"/>
    <n v="1861"/>
    <n v="862"/>
    <n v="37898"/>
    <n v="5415175"/>
    <n v="72038"/>
    <s v="America/Chicago"/>
  </r>
  <r>
    <n v="6378"/>
    <x v="381"/>
    <x v="28"/>
    <s v="IA"/>
    <s v="Iowa"/>
    <s v="51444"/>
    <s v="City"/>
    <n v="42.006929999999997"/>
    <n v="-94.969989999999996"/>
    <s v="712"/>
    <n v="246"/>
    <n v="86"/>
    <n v="55000"/>
    <n v="505021"/>
    <n v="0"/>
    <s v="America/Chicago"/>
  </r>
  <r>
    <n v="6379"/>
    <x v="382"/>
    <x v="23"/>
    <s v="IA"/>
    <s v="Iowa"/>
    <s v="51640"/>
    <s v="City"/>
    <n v="40.60445"/>
    <n v="-95.657769999999999"/>
    <s v="712"/>
    <n v="1082"/>
    <n v="462"/>
    <n v="32097"/>
    <n v="2843866"/>
    <n v="1224"/>
    <s v="America/Chicago"/>
  </r>
  <r>
    <n v="6380"/>
    <x v="383"/>
    <x v="71"/>
    <s v="IA"/>
    <s v="Iowa"/>
    <s v="50044"/>
    <s v="City"/>
    <n v="41.169170000000001"/>
    <n v="-92.903260000000003"/>
    <s v="641"/>
    <n v="129"/>
    <n v="55"/>
    <n v="47880"/>
    <n v="1406012"/>
    <n v="0"/>
    <s v="America/Chicago"/>
  </r>
  <r>
    <n v="6381"/>
    <x v="384"/>
    <x v="12"/>
    <s v="IA"/>
    <s v="Iowa"/>
    <s v="50441"/>
    <s v="City"/>
    <n v="42.74192"/>
    <n v="-93.202420000000004"/>
    <s v="641"/>
    <n v="4290"/>
    <n v="1751"/>
    <n v="42386"/>
    <n v="11472055"/>
    <n v="0"/>
    <s v="America/Chicago"/>
  </r>
  <r>
    <n v="6382"/>
    <x v="385"/>
    <x v="44"/>
    <s v="IA"/>
    <s v="Iowa"/>
    <s v="51536"/>
    <s v="City"/>
    <n v="41.389989999999997"/>
    <n v="-95.362499999999997"/>
    <s v="712"/>
    <n v="195"/>
    <n v="90"/>
    <n v="47143"/>
    <n v="1928644"/>
    <n v="64156"/>
    <s v="America/Chicago"/>
  </r>
  <r>
    <n v="6383"/>
    <x v="386"/>
    <x v="66"/>
    <s v="IA"/>
    <s v="Iowa"/>
    <s v="50444"/>
    <s v="City"/>
    <n v="43.280230000000003"/>
    <n v="-93.378820000000005"/>
    <s v="641"/>
    <n v="227"/>
    <n v="90"/>
    <n v="53000"/>
    <n v="2517563"/>
    <n v="0"/>
    <s v="America/Chicago"/>
  </r>
  <r>
    <n v="6384"/>
    <x v="387"/>
    <x v="12"/>
    <s v="IA"/>
    <s v="Iowa"/>
    <s v="50441"/>
    <s v="City"/>
    <n v="42.757750000000001"/>
    <n v="-93.104089999999999"/>
    <s v="641"/>
    <n v="95"/>
    <n v="52"/>
    <n v="46250"/>
    <n v="589068"/>
    <n v="0"/>
    <s v="America/Chicago"/>
  </r>
  <r>
    <n v="6385"/>
    <x v="388"/>
    <x v="46"/>
    <s v="IA"/>
    <s v="Iowa"/>
    <s v="50544"/>
    <s v="City"/>
    <n v="42.262749999999997"/>
    <n v="-94.175790000000006"/>
    <s v="515"/>
    <n v="294"/>
    <n v="113"/>
    <n v="47708"/>
    <n v="2602622"/>
    <n v="0"/>
    <s v="America/Chicago"/>
  </r>
  <r>
    <n v="6386"/>
    <x v="389"/>
    <x v="65"/>
    <s v="IA"/>
    <s v="Iowa"/>
    <s v="50545"/>
    <s v="City"/>
    <n v="42.81053"/>
    <n v="-94.051339999999996"/>
    <s v="515"/>
    <n v="46"/>
    <n v="23"/>
    <n v="65250"/>
    <n v="1143295"/>
    <n v="0"/>
    <s v="America/Chicago"/>
  </r>
  <r>
    <n v="6387"/>
    <x v="390"/>
    <x v="87"/>
    <s v="IA"/>
    <s v="Iowa"/>
    <s v="51537, 51593"/>
    <s v="City"/>
    <n v="41.653039999999997"/>
    <n v="-95.325550000000007"/>
    <s v="712"/>
    <n v="5002"/>
    <n v="2258"/>
    <n v="42400"/>
    <n v="11375396"/>
    <n v="0"/>
    <s v="America/Chicago"/>
  </r>
  <r>
    <n v="6388"/>
    <x v="391"/>
    <x v="89"/>
    <s v="IA"/>
    <s v="Iowa"/>
    <s v="52231"/>
    <s v="City"/>
    <n v="41.36251"/>
    <n v="-92.051010000000005"/>
    <s v="641"/>
    <n v="109"/>
    <n v="54"/>
    <n v="47500"/>
    <n v="230103"/>
    <n v="0"/>
    <s v="America/Chicago"/>
  </r>
  <r>
    <n v="6389"/>
    <x v="392"/>
    <x v="95"/>
    <s v="IA"/>
    <s v="Iowa"/>
    <s v="52146"/>
    <s v="City"/>
    <n v="43.200539999999997"/>
    <n v="-91.153189999999995"/>
    <s v="563"/>
    <n v="319"/>
    <n v="170"/>
    <n v="38750"/>
    <n v="1622922"/>
    <n v="48103"/>
    <s v="America/Chicago"/>
  </r>
  <r>
    <n v="6390"/>
    <x v="393"/>
    <x v="36"/>
    <s v="IA"/>
    <s v="Iowa"/>
    <s v="51345"/>
    <s v="City"/>
    <n v="43.445239999999998"/>
    <n v="-95.434169999999995"/>
    <s v="712"/>
    <n v="164"/>
    <n v="72"/>
    <n v="41250"/>
    <n v="2052373"/>
    <n v="0"/>
    <s v="America/Chicago"/>
  </r>
  <r>
    <n v="6391"/>
    <x v="394"/>
    <x v="1"/>
    <s v="IA"/>
    <s v="Iowa"/>
    <s v="50118"/>
    <s v="City"/>
    <n v="41.459440000000001"/>
    <n v="-93.404929999999993"/>
    <s v="515"/>
    <n v="762"/>
    <n v="253"/>
    <n v="50438"/>
    <n v="2540211"/>
    <n v="0"/>
    <s v="America/Chicago"/>
  </r>
  <r>
    <n v="6392"/>
    <x v="395"/>
    <x v="29"/>
    <s v="IA"/>
    <s v="Iowa"/>
    <s v="51346"/>
    <s v="City"/>
    <n v="43.179969999999997"/>
    <n v="-95.476950000000002"/>
    <s v="712"/>
    <n v="1616"/>
    <n v="726"/>
    <n v="43309"/>
    <n v="3361268"/>
    <n v="0"/>
    <s v="America/Chicago"/>
  </r>
  <r>
    <n v="6393"/>
    <x v="396"/>
    <x v="48"/>
    <s v="IA"/>
    <s v="Iowa"/>
    <s v="52232"/>
    <s v="City"/>
    <n v="41.78472"/>
    <n v="-92.343519999999998"/>
    <s v="319"/>
    <n v="83"/>
    <n v="32"/>
    <n v="61250"/>
    <n v="346751"/>
    <n v="0"/>
    <s v="America/Chicago"/>
  </r>
  <r>
    <n v="6394"/>
    <x v="397"/>
    <x v="71"/>
    <s v="IA"/>
    <s v="Iowa"/>
    <s v="50119"/>
    <s v="City"/>
    <n v="41.315829999999998"/>
    <n v="-92.924090000000007"/>
    <s v="641"/>
    <n v="238"/>
    <n v="131"/>
    <n v="44375"/>
    <n v="1752167"/>
    <n v="0"/>
    <s v="America/Chicago"/>
  </r>
  <r>
    <n v="6395"/>
    <x v="398"/>
    <x v="93"/>
    <s v="IA"/>
    <s v="Iowa"/>
    <s v="51540"/>
    <s v="City"/>
    <n v="41.022779999999997"/>
    <n v="-95.499170000000007"/>
    <s v="712"/>
    <n v="150"/>
    <n v="70"/>
    <n v="26750"/>
    <n v="1053495"/>
    <n v="0"/>
    <s v="America/Chicago"/>
  </r>
  <r>
    <n v="6396"/>
    <x v="399"/>
    <x v="94"/>
    <s v="IA"/>
    <s v="Iowa"/>
    <s v="50546"/>
    <s v="City"/>
    <n v="42.836080000000003"/>
    <n v="-94.700540000000004"/>
    <s v="712"/>
    <n v="133"/>
    <n v="83"/>
    <n v="30625"/>
    <n v="1469998"/>
    <n v="0"/>
    <s v="America/Chicago"/>
  </r>
  <r>
    <n v="6397"/>
    <x v="400"/>
    <x v="10"/>
    <s v="IA"/>
    <s v="Iowa"/>
    <s v="50120"/>
    <s v="City"/>
    <n v="41.944989999999997"/>
    <n v="-92.960750000000004"/>
    <s v="641"/>
    <n v="175"/>
    <n v="63"/>
    <n v="70938"/>
    <n v="341459"/>
    <n v="0"/>
    <s v="America/Chicago"/>
  </r>
  <r>
    <n v="6398"/>
    <x v="401"/>
    <x v="18"/>
    <s v="IA"/>
    <s v="Iowa"/>
    <s v="51023"/>
    <s v="City"/>
    <n v="42.995820000000002"/>
    <n v="-96.485309999999998"/>
    <s v="712"/>
    <n v="2551"/>
    <n v="1050"/>
    <n v="45700"/>
    <n v="7473930"/>
    <n v="344322"/>
    <s v="America/Chicago"/>
  </r>
  <r>
    <n v="6399"/>
    <x v="402"/>
    <x v="31"/>
    <s v="IA"/>
    <s v="Iowa"/>
    <s v="52147"/>
    <s v="City"/>
    <n v="42.938589999999998"/>
    <n v="-91.95017"/>
    <s v="563"/>
    <n v="423"/>
    <n v="233"/>
    <n v="41250"/>
    <n v="1739643"/>
    <n v="0"/>
    <s v="America/Chicago"/>
  </r>
  <r>
    <n v="6400"/>
    <x v="403"/>
    <x v="89"/>
    <s v="IA"/>
    <s v="Iowa"/>
    <s v="52591"/>
    <s v="City"/>
    <n v="41.26446"/>
    <n v="-92.249070000000003"/>
    <s v="641"/>
    <n v="49"/>
    <n v="22"/>
    <n v="22222"/>
    <n v="654666"/>
    <n v="0"/>
    <s v="America/Chicago"/>
  </r>
  <r>
    <n v="6401"/>
    <x v="404"/>
    <x v="67"/>
    <s v="IA"/>
    <s v="Iowa"/>
    <s v="50438"/>
    <s v="CDP"/>
    <n v="43.176630000000003"/>
    <n v="-93.695220000000006"/>
    <s v="641"/>
    <n v="0"/>
    <n v="0"/>
    <n v="0"/>
    <n v="2131539"/>
    <n v="0"/>
    <s v="America/Chicago"/>
  </r>
  <r>
    <n v="6402"/>
    <x v="405"/>
    <x v="43"/>
    <s v="IA"/>
    <s v="Iowa"/>
    <s v="50641"/>
    <s v="City"/>
    <n v="42.620820000000002"/>
    <n v="-91.900170000000003"/>
    <s v="319"/>
    <n v="818"/>
    <n v="347"/>
    <n v="39632"/>
    <n v="1930061"/>
    <n v="95137"/>
    <s v="America/Chicago"/>
  </r>
  <r>
    <n v="6403"/>
    <x v="406"/>
    <x v="89"/>
    <s v="IA"/>
    <s v="Iowa"/>
    <s v="52563"/>
    <s v="City"/>
    <n v="41.172510000000003"/>
    <n v="-92.308790000000002"/>
    <s v="641"/>
    <n v="744"/>
    <n v="379"/>
    <n v="37361"/>
    <n v="3972688"/>
    <n v="0"/>
    <s v="America/Chicago"/>
  </r>
  <r>
    <n v="6404"/>
    <x v="407"/>
    <x v="93"/>
    <s v="IA"/>
    <s v="Iowa"/>
    <s v="51541"/>
    <s v="City"/>
    <n v="41.140549999999998"/>
    <n v="-95.431110000000004"/>
    <s v="712"/>
    <n v="183"/>
    <n v="72"/>
    <n v="34000"/>
    <n v="554472"/>
    <n v="0"/>
    <s v="America/Chicago"/>
  </r>
  <r>
    <n v="6405"/>
    <x v="408"/>
    <x v="62"/>
    <s v="IA"/>
    <s v="Iowa"/>
    <s v="51632"/>
    <s v="City"/>
    <n v="40.849159999999998"/>
    <n v="-95.017200000000003"/>
    <s v="712"/>
    <n v="22"/>
    <n v="18"/>
    <n v="14167"/>
    <n v="200494"/>
    <n v="0"/>
    <s v="America/Chicago"/>
  </r>
  <r>
    <n v="6406"/>
    <x v="409"/>
    <x v="11"/>
    <s v="IA"/>
    <s v="Iowa"/>
    <s v="52233"/>
    <s v="City"/>
    <n v="42.035829999999997"/>
    <n v="-91.682119999999998"/>
    <s v="319"/>
    <n v="7199"/>
    <n v="3034"/>
    <n v="51630"/>
    <n v="11364964"/>
    <n v="14085"/>
    <s v="America/Chicago"/>
  </r>
  <r>
    <n v="6407"/>
    <x v="410"/>
    <x v="20"/>
    <s v="IA"/>
    <s v="Iowa"/>
    <s v="52203"/>
    <s v="CDP"/>
    <n v="41.803339999999999"/>
    <n v="-91.938230000000004"/>
    <s v="319"/>
    <n v="124"/>
    <n v="76"/>
    <n v="41667"/>
    <n v="996792"/>
    <n v="0"/>
    <s v="America/Chicago"/>
  </r>
  <r>
    <n v="6408"/>
    <x v="411"/>
    <x v="86"/>
    <s v="IA"/>
    <s v="Iowa"/>
    <s v="52235"/>
    <s v="City"/>
    <n v="41.554189999999998"/>
    <n v="-91.534890000000004"/>
    <s v="319"/>
    <n v="822"/>
    <n v="317"/>
    <n v="47656"/>
    <n v="2190764"/>
    <n v="0"/>
    <s v="America/Chicago"/>
  </r>
  <r>
    <n v="6409"/>
    <x v="412"/>
    <x v="96"/>
    <s v="IA"/>
    <s v="Iowa"/>
    <s v="52630"/>
    <s v="City"/>
    <n v="40.8367"/>
    <n v="-91.715720000000005"/>
    <s v="319"/>
    <n v="180"/>
    <n v="86"/>
    <n v="35000"/>
    <n v="1310903"/>
    <n v="0"/>
    <s v="America/Chicago"/>
  </r>
  <r>
    <n v="6410"/>
    <x v="413"/>
    <x v="7"/>
    <s v="IA"/>
    <s v="Iowa"/>
    <s v="51024"/>
    <s v="City"/>
    <n v="42.627769999999998"/>
    <n v="-96.291690000000003"/>
    <s v="712"/>
    <n v="938"/>
    <n v="333"/>
    <n v="66250"/>
    <n v="1787353"/>
    <n v="0"/>
    <s v="America/Chicago"/>
  </r>
  <r>
    <n v="6411"/>
    <x v="414"/>
    <x v="48"/>
    <s v="IA"/>
    <s v="Iowa"/>
    <s v="52211"/>
    <s v="CDP"/>
    <n v="41.82103"/>
    <n v="-92.443209999999993"/>
    <s v="641"/>
    <n v="559"/>
    <n v="285"/>
    <n v="73272"/>
    <n v="3996385"/>
    <n v="412285"/>
    <s v="America/Chicago"/>
  </r>
  <r>
    <n v="6412"/>
    <x v="415"/>
    <x v="53"/>
    <s v="IA"/>
    <s v="Iowa"/>
    <s v="50642"/>
    <s v="City"/>
    <n v="42.398870000000002"/>
    <n v="-92.800479999999993"/>
    <s v="319"/>
    <n v="280"/>
    <n v="99"/>
    <n v="41406"/>
    <n v="644793"/>
    <n v="0"/>
    <s v="America/Chicago"/>
  </r>
  <r>
    <n v="6413"/>
    <x v="416"/>
    <x v="34"/>
    <s v="IA"/>
    <s v="Iowa"/>
    <s v="51025"/>
    <s v="City"/>
    <n v="42.489150000000002"/>
    <n v="-95.545000000000002"/>
    <s v="712"/>
    <n v="1391"/>
    <n v="646"/>
    <n v="45875"/>
    <n v="4079886"/>
    <n v="23826"/>
    <s v="America/Chicago"/>
  </r>
  <r>
    <n v="6414"/>
    <x v="417"/>
    <x v="35"/>
    <s v="IA"/>
    <s v="Iowa"/>
    <s v="52053"/>
    <s v="City"/>
    <n v="42.600549999999998"/>
    <n v="-90.995689999999996"/>
    <s v="563"/>
    <n v="381"/>
    <n v="166"/>
    <n v="45000"/>
    <n v="848663"/>
    <n v="0"/>
    <s v="America/Chicago"/>
  </r>
  <r>
    <n v="6415"/>
    <x v="418"/>
    <x v="20"/>
    <s v="IA"/>
    <s v="Iowa"/>
    <s v="52236"/>
    <s v="CDP"/>
    <n v="41.759450000000001"/>
    <n v="-91.86712"/>
    <s v="319"/>
    <n v="129"/>
    <n v="50"/>
    <n v="30833"/>
    <n v="4439423"/>
    <n v="0"/>
    <s v="America/Chicago"/>
  </r>
  <r>
    <n v="6416"/>
    <x v="419"/>
    <x v="84"/>
    <s v="IA"/>
    <s v="Iowa"/>
    <s v="52237"/>
    <s v="City"/>
    <n v="42.343890000000002"/>
    <n v="-91.248480000000001"/>
    <s v="563"/>
    <n v="613"/>
    <n v="276"/>
    <n v="42500"/>
    <n v="1608480"/>
    <n v="0"/>
    <s v="America/Chicago"/>
  </r>
  <r>
    <n v="6417"/>
    <x v="420"/>
    <x v="27"/>
    <s v="IA"/>
    <s v="Iowa"/>
    <s v="51026"/>
    <s v="City"/>
    <n v="42.230550000000001"/>
    <n v="-96.097520000000003"/>
    <s v="712"/>
    <n v="226"/>
    <n v="107"/>
    <n v="42639"/>
    <n v="654891"/>
    <n v="13417"/>
    <s v="America/Chicago"/>
  </r>
  <r>
    <n v="6418"/>
    <x v="421"/>
    <x v="18"/>
    <s v="IA"/>
    <s v="Iowa"/>
    <s v="51238"/>
    <s v="City"/>
    <n v="43.071930000000002"/>
    <n v="-95.90446"/>
    <s v="712"/>
    <n v="714"/>
    <n v="296"/>
    <n v="51250"/>
    <n v="1404709"/>
    <n v="0"/>
    <s v="America/Chicago"/>
  </r>
  <r>
    <n v="6419"/>
    <x v="422"/>
    <x v="90"/>
    <s v="IA"/>
    <s v="Iowa"/>
    <s v="52625"/>
    <s v="City"/>
    <n v="40.783639999999998"/>
    <n v="-91.602940000000004"/>
    <s v="319"/>
    <n v="144"/>
    <n v="53"/>
    <n v="80313"/>
    <n v="807845"/>
    <n v="0"/>
    <s v="America/Chicago"/>
  </r>
  <r>
    <n v="6420"/>
    <x v="423"/>
    <x v="0"/>
    <s v="IA"/>
    <s v="Iowa"/>
    <s v="50122"/>
    <s v="City"/>
    <n v="42.305540000000001"/>
    <n v="-93.300210000000007"/>
    <s v="641"/>
    <n v="834"/>
    <n v="360"/>
    <n v="45500"/>
    <n v="4764453"/>
    <n v="0"/>
    <s v="America/Chicago"/>
  </r>
  <r>
    <n v="6421"/>
    <x v="424"/>
    <x v="75"/>
    <s v="IA"/>
    <s v="Iowa"/>
    <s v="50643"/>
    <s v="City"/>
    <n v="42.406649999999999"/>
    <n v="-92.455470000000005"/>
    <s v="319"/>
    <n v="2381"/>
    <n v="933"/>
    <n v="81417"/>
    <n v="21765506"/>
    <n v="183184"/>
    <s v="America/Chicago"/>
  </r>
  <r>
    <n v="6422"/>
    <x v="425"/>
    <x v="18"/>
    <s v="IA"/>
    <s v="Iowa"/>
    <s v="51239"/>
    <s v="City"/>
    <n v="43.188589999999998"/>
    <n v="-96.133629999999997"/>
    <s v="712"/>
    <n v="2244"/>
    <n v="808"/>
    <n v="53250"/>
    <n v="3390362"/>
    <n v="0"/>
    <s v="America/Chicago"/>
  </r>
  <r>
    <n v="6423"/>
    <x v="426"/>
    <x v="65"/>
    <s v="IA"/>
    <s v="Iowa"/>
    <s v="50548"/>
    <s v="City"/>
    <n v="42.720799999999997"/>
    <n v="-94.215239999999994"/>
    <s v="515"/>
    <n v="4596"/>
    <n v="2069"/>
    <n v="39940"/>
    <n v="11965996"/>
    <n v="401117"/>
    <s v="America/Chicago"/>
  </r>
  <r>
    <n v="6424"/>
    <x v="427"/>
    <x v="15"/>
    <s v="IA"/>
    <s v="Iowa"/>
    <s v="50123"/>
    <s v="City"/>
    <n v="40.858890000000002"/>
    <n v="-93.497439999999997"/>
    <s v="641"/>
    <n v="491"/>
    <n v="225"/>
    <n v="36406"/>
    <n v="1579180"/>
    <n v="26536"/>
    <s v="America/Chicago"/>
  </r>
  <r>
    <n v="6425"/>
    <x v="428"/>
    <x v="67"/>
    <s v="IA"/>
    <s v="Iowa"/>
    <s v="50423"/>
    <s v="CDP"/>
    <n v="43.091630000000002"/>
    <n v="-93.881060000000005"/>
    <s v="641"/>
    <n v="10"/>
    <n v="6"/>
    <n v="35811"/>
    <n v="782248"/>
    <n v="0"/>
    <s v="America/Chicago"/>
  </r>
  <r>
    <n v="6426"/>
    <x v="429"/>
    <x v="21"/>
    <s v="IA"/>
    <s v="Iowa"/>
    <s v="50124"/>
    <s v="City"/>
    <n v="41.895270000000004"/>
    <n v="-93.600769999999997"/>
    <s v="515"/>
    <n v="3536"/>
    <n v="1297"/>
    <n v="64395"/>
    <n v="8109047"/>
    <n v="0"/>
    <s v="America/Chicago"/>
  </r>
  <r>
    <n v="6427"/>
    <x v="430"/>
    <x v="34"/>
    <s v="IA"/>
    <s v="Iowa"/>
    <s v="51445"/>
    <s v="City"/>
    <n v="42.344990000000003"/>
    <n v="-95.471670000000003"/>
    <s v="712"/>
    <n v="2122"/>
    <n v="1008"/>
    <n v="38357"/>
    <n v="5594098"/>
    <n v="23507"/>
    <s v="America/Chicago"/>
  </r>
  <r>
    <n v="6428"/>
    <x v="431"/>
    <x v="23"/>
    <s v="IA"/>
    <s v="Iowa"/>
    <s v="51645"/>
    <s v="City"/>
    <n v="40.879440000000002"/>
    <n v="-95.426940000000002"/>
    <s v="712"/>
    <n v="66"/>
    <n v="22"/>
    <n v="38750"/>
    <n v="518473"/>
    <n v="0"/>
    <s v="America/Chicago"/>
  </r>
  <r>
    <n v="6429"/>
    <x v="432"/>
    <x v="43"/>
    <s v="IA"/>
    <s v="Iowa"/>
    <s v="50644"/>
    <s v="City"/>
    <n v="42.468600000000002"/>
    <n v="-91.889340000000004"/>
    <s v="319"/>
    <n v="6028"/>
    <n v="2601"/>
    <n v="51169"/>
    <n v="15734493"/>
    <n v="359126"/>
    <s v="America/Chicago"/>
  </r>
  <r>
    <n v="6430"/>
    <x v="433"/>
    <x v="1"/>
    <s v="IA"/>
    <s v="Iowa"/>
    <s v="50125"/>
    <s v="City"/>
    <n v="41.358049999999999"/>
    <n v="-93.55744"/>
    <s v="515"/>
    <n v="15467"/>
    <n v="5614"/>
    <n v="52131"/>
    <n v="29131927"/>
    <n v="0"/>
    <s v="America/Chicago"/>
  </r>
  <r>
    <n v="6431"/>
    <x v="434"/>
    <x v="19"/>
    <s v="IA"/>
    <s v="Iowa"/>
    <s v="51240"/>
    <s v="City"/>
    <n v="43.307200000000002"/>
    <n v="-96.431979999999996"/>
    <s v="712"/>
    <n v="811"/>
    <n v="342"/>
    <n v="43611"/>
    <n v="3459313"/>
    <n v="0"/>
    <s v="America/Chicago"/>
  </r>
  <r>
    <n v="6432"/>
    <x v="435"/>
    <x v="17"/>
    <s v="IA"/>
    <s v="Iowa"/>
    <s v="50645"/>
    <s v="City"/>
    <n v="43.034140000000001"/>
    <n v="-92.456010000000006"/>
    <s v="641"/>
    <n v="286"/>
    <n v="139"/>
    <n v="47813"/>
    <n v="1425801"/>
    <n v="0"/>
    <s v="America/Chicago"/>
  </r>
  <r>
    <n v="6433"/>
    <x v="436"/>
    <x v="86"/>
    <s v="IA"/>
    <s v="Iowa"/>
    <s v="52240, 52242, 52243, 52244, 52245, 52246"/>
    <s v="City"/>
    <n v="41.66113"/>
    <n v="-91.530169999999998"/>
    <s v="319"/>
    <n v="74220"/>
    <n v="28843"/>
    <n v="42119"/>
    <n v="67046425"/>
    <n v="703341"/>
    <s v="America/Chicago"/>
  </r>
  <r>
    <n v="6434"/>
    <x v="437"/>
    <x v="0"/>
    <s v="IA"/>
    <s v="Iowa"/>
    <s v="50126"/>
    <s v="City"/>
    <n v="42.522480000000002"/>
    <n v="-93.251310000000004"/>
    <s v="641"/>
    <n v="5195"/>
    <n v="2128"/>
    <n v="46394"/>
    <n v="13882071"/>
    <n v="200897"/>
    <s v="America/Chicago"/>
  </r>
  <r>
    <n v="6435"/>
    <x v="438"/>
    <x v="18"/>
    <s v="IA"/>
    <s v="Iowa"/>
    <s v="51027"/>
    <s v="City"/>
    <n v="42.974710000000002"/>
    <n v="-96.318359999999998"/>
    <s v="712"/>
    <n v="602"/>
    <n v="262"/>
    <n v="48824"/>
    <n v="2608347"/>
    <n v="0"/>
    <s v="America/Chicago"/>
  </r>
  <r>
    <n v="6436"/>
    <x v="439"/>
    <x v="13"/>
    <s v="IA"/>
    <s v="Iowa"/>
    <s v="50560"/>
    <s v="CDP"/>
    <n v="43.007469999999998"/>
    <n v="-94.195520000000002"/>
    <s v="515"/>
    <n v="25"/>
    <n v="6"/>
    <n v="42285"/>
    <n v="2427440"/>
    <n v="0"/>
    <s v="America/Chicago"/>
  </r>
  <r>
    <n v="6437"/>
    <x v="440"/>
    <x v="87"/>
    <s v="IA"/>
    <s v="Iowa"/>
    <s v="51446"/>
    <s v="City"/>
    <n v="41.791649999999997"/>
    <n v="-95.205830000000006"/>
    <s v="712"/>
    <n v="333"/>
    <n v="193"/>
    <n v="41406"/>
    <n v="1544693"/>
    <n v="0"/>
    <s v="America/Chicago"/>
  </r>
  <r>
    <n v="6438"/>
    <x v="441"/>
    <x v="70"/>
    <s v="IA"/>
    <s v="Iowa"/>
    <s v="52171"/>
    <s v="City"/>
    <n v="43.11497"/>
    <n v="-92.032390000000007"/>
    <s v="563"/>
    <n v="56"/>
    <n v="21"/>
    <n v="46563"/>
    <n v="15517098"/>
    <n v="0"/>
    <s v="America/Chicago"/>
  </r>
  <r>
    <n v="6439"/>
    <x v="442"/>
    <x v="87"/>
    <s v="IA"/>
    <s v="Iowa"/>
    <s v="51537"/>
    <s v="CDP"/>
    <n v="41.645269999999996"/>
    <n v="-95.149990000000003"/>
    <s v="712"/>
    <n v="36"/>
    <n v="29"/>
    <n v="18194"/>
    <n v="254715"/>
    <n v="0"/>
    <s v="America/Chicago"/>
  </r>
  <r>
    <n v="6440"/>
    <x v="443"/>
    <x v="47"/>
    <s v="IA"/>
    <s v="Iowa"/>
    <s v="50128"/>
    <s v="City"/>
    <n v="41.8461"/>
    <n v="-94.309690000000003"/>
    <s v="641"/>
    <n v="219"/>
    <n v="93"/>
    <n v="40625"/>
    <n v="1181006"/>
    <n v="0"/>
    <s v="America/Chicago"/>
  </r>
  <r>
    <n v="6441"/>
    <x v="444"/>
    <x v="75"/>
    <s v="IA"/>
    <s v="Iowa"/>
    <s v="50647"/>
    <s v="City"/>
    <n v="42.645809999999997"/>
    <n v="-92.462400000000002"/>
    <s v="319"/>
    <n v="954"/>
    <n v="384"/>
    <n v="53542"/>
    <n v="3717978"/>
    <n v="140345"/>
    <s v="America/Chicago"/>
  </r>
  <r>
    <n v="6442"/>
    <x v="445"/>
    <x v="81"/>
    <s v="IA"/>
    <s v="Iowa"/>
    <s v="50129"/>
    <s v="City"/>
    <n v="42.015259999999998"/>
    <n v="-94.377470000000002"/>
    <s v="515"/>
    <n v="4204"/>
    <n v="1883"/>
    <n v="45694"/>
    <n v="15456653"/>
    <n v="99594"/>
    <s v="America/Chicago"/>
  </r>
  <r>
    <n v="6443"/>
    <x v="446"/>
    <x v="75"/>
    <s v="IA"/>
    <s v="Iowa"/>
    <s v="50648"/>
    <s v="City"/>
    <n v="42.474469999999997"/>
    <n v="-92.065899999999999"/>
    <s v="319"/>
    <n v="2671"/>
    <n v="1066"/>
    <n v="58269"/>
    <n v="4798682"/>
    <n v="0"/>
    <s v="America/Chicago"/>
  </r>
  <r>
    <n v="6444"/>
    <x v="447"/>
    <x v="61"/>
    <s v="IA"/>
    <s v="Iowa"/>
    <s v="50130"/>
    <s v="City"/>
    <n v="42.31015"/>
    <n v="-93.638750000000002"/>
    <s v="515"/>
    <n v="1187"/>
    <n v="468"/>
    <n v="55556"/>
    <n v="10034798"/>
    <n v="318307"/>
    <s v="America/Chicago"/>
  </r>
  <r>
    <n v="6445"/>
    <x v="448"/>
    <x v="14"/>
    <s v="IA"/>
    <s v="Iowa"/>
    <s v="50131"/>
    <s v="City"/>
    <n v="41.67304"/>
    <n v="-93.697720000000004"/>
    <s v="515"/>
    <n v="20871"/>
    <n v="7211"/>
    <n v="94821"/>
    <n v="44348451"/>
    <n v="3120246"/>
    <s v="America/Chicago"/>
  </r>
  <r>
    <n v="6446"/>
    <x v="449"/>
    <x v="66"/>
    <s v="IA"/>
    <s v="Iowa"/>
    <s v="50446"/>
    <s v="City"/>
    <n v="43.362729999999999"/>
    <n v="-93.453819999999993"/>
    <s v="641"/>
    <n v="223"/>
    <n v="94"/>
    <n v="47500"/>
    <n v="2592311"/>
    <n v="0"/>
    <s v="America/Chicago"/>
  </r>
  <r>
    <n v="6447"/>
    <x v="450"/>
    <x v="97"/>
    <s v="IA"/>
    <s v="Iowa"/>
    <s v="50551"/>
    <s v="City"/>
    <n v="42.478870000000001"/>
    <n v="-94.718869999999995"/>
    <s v="712"/>
    <n v="27"/>
    <n v="18"/>
    <n v="27500"/>
    <n v="296809"/>
    <n v="0"/>
    <s v="America/Chicago"/>
  </r>
  <r>
    <n v="6448"/>
    <x v="451"/>
    <x v="6"/>
    <s v="IA"/>
    <s v="Iowa"/>
    <s v="52247"/>
    <s v="City"/>
    <n v="41.483069999999998"/>
    <n v="-91.706000000000003"/>
    <s v="319"/>
    <n v="2509"/>
    <n v="1185"/>
    <n v="42832"/>
    <n v="5576674"/>
    <n v="0"/>
    <s v="America/Chicago"/>
  </r>
  <r>
    <n v="6449"/>
    <x v="452"/>
    <x v="61"/>
    <s v="IA"/>
    <s v="Iowa"/>
    <s v="50132"/>
    <s v="City"/>
    <n v="42.392200000000003"/>
    <n v="-93.729380000000006"/>
    <s v="515"/>
    <n v="198"/>
    <n v="88"/>
    <n v="37917"/>
    <n v="2215180"/>
    <n v="0"/>
    <s v="America/Chicago"/>
  </r>
  <r>
    <n v="6450"/>
    <x v="453"/>
    <x v="67"/>
    <s v="IA"/>
    <s v="Iowa"/>
    <s v="50447"/>
    <s v="City"/>
    <n v="42.937739999999998"/>
    <n v="-93.793270000000007"/>
    <s v="641"/>
    <n v="627"/>
    <n v="294"/>
    <n v="40000"/>
    <n v="5200140"/>
    <n v="0"/>
    <s v="America/Chicago"/>
  </r>
  <r>
    <n v="6451"/>
    <x v="454"/>
    <x v="52"/>
    <s v="IA"/>
    <s v="Iowa"/>
    <s v="50133"/>
    <s v="City"/>
    <n v="40.710830000000001"/>
    <n v="-94.049949999999995"/>
    <s v="641"/>
    <n v="312"/>
    <n v="154"/>
    <n v="39038"/>
    <n v="1710333"/>
    <n v="18137"/>
    <s v="America/Chicago"/>
  </r>
  <r>
    <n v="6452"/>
    <x v="455"/>
    <x v="21"/>
    <s v="IA"/>
    <s v="Iowa"/>
    <s v="50134"/>
    <s v="City"/>
    <n v="41.950539999999997"/>
    <n v="-93.665220000000005"/>
    <s v="515"/>
    <n v="309"/>
    <n v="141"/>
    <n v="59583"/>
    <n v="1771975"/>
    <n v="0"/>
    <s v="America/Chicago"/>
  </r>
  <r>
    <n v="6453"/>
    <x v="456"/>
    <x v="50"/>
    <s v="IA"/>
    <s v="Iowa"/>
    <s v="50135"/>
    <s v="City"/>
    <n v="41.718049999999998"/>
    <n v="-92.907420000000002"/>
    <s v="641"/>
    <n v="592"/>
    <n v="303"/>
    <n v="49145"/>
    <n v="946046"/>
    <n v="0"/>
    <s v="America/Chicago"/>
  </r>
  <r>
    <n v="6454"/>
    <x v="457"/>
    <x v="66"/>
    <s v="IA"/>
    <s v="Iowa"/>
    <s v="50448"/>
    <s v="City"/>
    <n v="43.353569999999998"/>
    <n v="-93.210480000000004"/>
    <s v="641"/>
    <n v="267"/>
    <n v="125"/>
    <n v="28583"/>
    <n v="3968010"/>
    <n v="0"/>
    <s v="America/Chicago"/>
  </r>
  <r>
    <n v="6455"/>
    <x v="458"/>
    <x v="4"/>
    <s v="IA"/>
    <s v="Iowa"/>
    <s v="50851"/>
    <s v="CDP"/>
    <n v="40.952489999999997"/>
    <n v="-94.454409999999996"/>
    <s v="641"/>
    <n v="18"/>
    <n v="6"/>
    <n v="41360"/>
    <n v="1267521"/>
    <n v="0"/>
    <s v="America/Chicago"/>
  </r>
  <r>
    <n v="6456"/>
    <x v="459"/>
    <x v="90"/>
    <s v="IA"/>
    <s v="Iowa"/>
    <s v="52632"/>
    <s v="City"/>
    <n v="40.397269999999999"/>
    <n v="-91.384870000000006"/>
    <s v="319"/>
    <n v="10609"/>
    <n v="4356"/>
    <n v="33040"/>
    <n v="23655243"/>
    <n v="3756159"/>
    <s v="America/Chicago"/>
  </r>
  <r>
    <n v="6457"/>
    <x v="460"/>
    <x v="51"/>
    <s v="IA"/>
    <s v="Iowa"/>
    <s v="52577"/>
    <s v="City"/>
    <n v="41.288339999999998"/>
    <n v="-92.536580000000001"/>
    <s v="641"/>
    <n v="83"/>
    <n v="39"/>
    <n v="70938"/>
    <n v="86727"/>
    <n v="0"/>
    <s v="America/Chicago"/>
  </r>
  <r>
    <n v="6458"/>
    <x v="461"/>
    <x v="60"/>
    <s v="IA"/>
    <s v="Iowa"/>
    <s v="52565"/>
    <s v="City"/>
    <n v="40.730310000000003"/>
    <n v="-91.962389999999999"/>
    <s v="319"/>
    <n v="947"/>
    <n v="431"/>
    <n v="43036"/>
    <n v="3746503"/>
    <n v="320161"/>
    <s v="America/Chicago"/>
  </r>
  <r>
    <n v="6459"/>
    <x v="462"/>
    <x v="89"/>
    <s v="IA"/>
    <s v="Iowa"/>
    <s v="52248"/>
    <s v="City"/>
    <n v="41.365430000000003"/>
    <n v="-91.953360000000004"/>
    <s v="641"/>
    <n v="970"/>
    <n v="386"/>
    <n v="43000"/>
    <n v="1915951"/>
    <n v="0"/>
    <s v="America/Chicago"/>
  </r>
  <r>
    <n v="6460"/>
    <x v="463"/>
    <x v="89"/>
    <s v="IA"/>
    <s v="Iowa"/>
    <s v="50136"/>
    <s v="City"/>
    <n v="41.452509999999997"/>
    <n v="-92.239350000000002"/>
    <s v="319"/>
    <n v="240"/>
    <n v="94"/>
    <n v="50833"/>
    <n v="1123364"/>
    <n v="0"/>
    <s v="America/Chicago"/>
  </r>
  <r>
    <n v="6461"/>
    <x v="464"/>
    <x v="39"/>
    <s v="IA"/>
    <s v="Iowa"/>
    <s v="52249"/>
    <s v="City"/>
    <n v="41.998330000000003"/>
    <n v="-92.197410000000005"/>
    <s v="319"/>
    <n v="609"/>
    <n v="277"/>
    <n v="56354"/>
    <n v="1169172"/>
    <n v="0"/>
    <s v="America/Chicago"/>
  </r>
  <r>
    <n v="6462"/>
    <x v="465"/>
    <x v="41"/>
    <s v="IA"/>
    <s v="Iowa"/>
    <s v="51543"/>
    <s v="City"/>
    <n v="41.628599999999999"/>
    <n v="-95.073049999999995"/>
    <s v="712"/>
    <n v="301"/>
    <n v="138"/>
    <n v="35357"/>
    <n v="1987376"/>
    <n v="0"/>
    <s v="America/Chicago"/>
  </r>
  <r>
    <n v="6463"/>
    <x v="466"/>
    <x v="7"/>
    <s v="IA"/>
    <s v="Iowa"/>
    <s v="51028"/>
    <s v="City"/>
    <n v="42.588320000000003"/>
    <n v="-95.967519999999993"/>
    <s v="712"/>
    <n v="1396"/>
    <n v="523"/>
    <n v="57386"/>
    <n v="4163343"/>
    <n v="0"/>
    <s v="America/Chicago"/>
  </r>
  <r>
    <n v="6464"/>
    <x v="467"/>
    <x v="89"/>
    <s v="IA"/>
    <s v="Iowa"/>
    <s v="52335"/>
    <s v="City"/>
    <n v="41.460839999999997"/>
    <n v="-91.986840000000001"/>
    <s v="319"/>
    <n v="71"/>
    <n v="33"/>
    <n v="30625"/>
    <n v="512140"/>
    <n v="0"/>
    <s v="America/Chicago"/>
  </r>
  <r>
    <n v="6465"/>
    <x v="468"/>
    <x v="87"/>
    <s v="IA"/>
    <s v="Iowa"/>
    <s v="51447"/>
    <s v="City"/>
    <n v="41.7286"/>
    <n v="-95.265270000000001"/>
    <s v="712"/>
    <n v="62"/>
    <n v="43"/>
    <n v="38125"/>
    <n v="730244"/>
    <n v="0"/>
    <s v="America/Chicago"/>
  </r>
  <r>
    <n v="6466"/>
    <x v="469"/>
    <x v="5"/>
    <s v="IA"/>
    <s v="Iowa"/>
    <s v="52566"/>
    <s v="City"/>
    <n v="41.145569999999999"/>
    <n v="-92.504080000000002"/>
    <s v="641"/>
    <n v="175"/>
    <n v="77"/>
    <n v="50893"/>
    <n v="1444641"/>
    <n v="0"/>
    <s v="America/Chicago"/>
  </r>
  <r>
    <n v="6467"/>
    <x v="470"/>
    <x v="30"/>
    <s v="IA"/>
    <s v="Iowa"/>
    <s v="51448"/>
    <s v="City"/>
    <n v="42.195540000000001"/>
    <n v="-95.327770000000001"/>
    <s v="712"/>
    <n v="277"/>
    <n v="111"/>
    <n v="39125"/>
    <n v="539665"/>
    <n v="0"/>
    <s v="America/Chicago"/>
  </r>
  <r>
    <n v="6468"/>
    <x v="471"/>
    <x v="67"/>
    <s v="IA"/>
    <s v="Iowa"/>
    <s v="50449"/>
    <s v="City"/>
    <n v="43.006909999999998"/>
    <n v="-93.602990000000005"/>
    <s v="641"/>
    <n v="484"/>
    <n v="203"/>
    <n v="50313"/>
    <n v="1315790"/>
    <n v="0"/>
    <s v="America/Chicago"/>
  </r>
  <r>
    <n v="6469"/>
    <x v="472"/>
    <x v="97"/>
    <s v="IA"/>
    <s v="Iowa"/>
    <s v="50563"/>
    <s v="City"/>
    <n v="42.455530000000003"/>
    <n v="-94.456919999999997"/>
    <s v="515"/>
    <n v="60"/>
    <n v="33"/>
    <n v="54583"/>
    <n v="2604920"/>
    <n v="0"/>
    <s v="America/Chicago"/>
  </r>
  <r>
    <n v="6470"/>
    <x v="473"/>
    <x v="71"/>
    <s v="IA"/>
    <s v="Iowa"/>
    <s v="50138"/>
    <s v="City"/>
    <n v="41.320830000000001"/>
    <n v="-93.109369999999998"/>
    <s v="641"/>
    <n v="7248"/>
    <n v="3041"/>
    <n v="41723"/>
    <n v="11984129"/>
    <n v="0"/>
    <s v="America/Chicago"/>
  </r>
  <r>
    <n v="6471"/>
    <x v="474"/>
    <x v="1"/>
    <s v="IA"/>
    <s v="Iowa"/>
    <s v="50139"/>
    <s v="City"/>
    <n v="41.189720000000001"/>
    <n v="-93.382990000000007"/>
    <s v="641"/>
    <n v="363"/>
    <n v="171"/>
    <n v="39063"/>
    <n v="942273"/>
    <n v="0"/>
    <s v="America/Chicago"/>
  </r>
  <r>
    <n v="6472"/>
    <x v="475"/>
    <x v="20"/>
    <s v="IA"/>
    <s v="Iowa"/>
    <s v="52251"/>
    <s v="City"/>
    <n v="41.754719999999999"/>
    <n v="-92.183520000000001"/>
    <s v="319"/>
    <n v="283"/>
    <n v="130"/>
    <n v="37500"/>
    <n v="786575"/>
    <n v="0"/>
    <s v="America/Chicago"/>
  </r>
  <r>
    <n v="6473"/>
    <x v="476"/>
    <x v="97"/>
    <s v="IA"/>
    <s v="Iowa"/>
    <s v="51449"/>
    <s v="City"/>
    <n v="42.267479999999999"/>
    <n v="-94.733869999999996"/>
    <s v="712"/>
    <n v="1670"/>
    <n v="777"/>
    <n v="36813"/>
    <n v="12462056"/>
    <n v="0"/>
    <s v="America/Chicago"/>
  </r>
  <r>
    <n v="6474"/>
    <x v="477"/>
    <x v="68"/>
    <s v="IA"/>
    <s v="Iowa"/>
    <s v="50450"/>
    <s v="City"/>
    <n v="43.419400000000003"/>
    <n v="-93.533270000000002"/>
    <s v="641"/>
    <n v="2060"/>
    <n v="879"/>
    <n v="40417"/>
    <n v="6984447"/>
    <n v="67118"/>
    <s v="America/Chicago"/>
  </r>
  <r>
    <n v="6475"/>
    <x v="478"/>
    <x v="47"/>
    <s v="IA"/>
    <s v="Iowa"/>
    <s v="50216"/>
    <s v="CDP"/>
    <n v="41.71105"/>
    <n v="-94.390590000000003"/>
    <s v="641"/>
    <n v="1196"/>
    <n v="564"/>
    <n v="83214"/>
    <n v="17140578"/>
    <n v="4335914"/>
    <s v="America/Chicago"/>
  </r>
  <r>
    <n v="6476"/>
    <x v="479"/>
    <x v="33"/>
    <s v="IA"/>
    <s v="Iowa"/>
    <s v="51347"/>
    <s v="City"/>
    <n v="43.45552"/>
    <n v="-95.320830000000001"/>
    <s v="712"/>
    <n v="1137"/>
    <n v="440"/>
    <n v="58333"/>
    <n v="4025057"/>
    <n v="159520"/>
    <s v="America/Chicago"/>
  </r>
  <r>
    <n v="6477"/>
    <x v="480"/>
    <x v="8"/>
    <s v="IA"/>
    <s v="Iowa"/>
    <s v="50588"/>
    <s v="City"/>
    <n v="42.621369999999999"/>
    <n v="-95.173330000000007"/>
    <s v="712"/>
    <n v="700"/>
    <n v="246"/>
    <n v="60000"/>
    <n v="594584"/>
    <n v="0"/>
    <s v="America/Chicago"/>
  </r>
  <r>
    <n v="6478"/>
    <x v="481"/>
    <x v="40"/>
    <s v="IA"/>
    <s v="Iowa"/>
    <s v="51450"/>
    <s v="City"/>
    <n v="42.302"/>
    <n v="-95.035759999999996"/>
    <s v="712"/>
    <n v="1125"/>
    <n v="587"/>
    <n v="46458"/>
    <n v="5494624"/>
    <n v="745243"/>
    <s v="America/Chicago"/>
  </r>
  <r>
    <n v="6479"/>
    <x v="482"/>
    <x v="13"/>
    <s v="IA"/>
    <s v="Iowa"/>
    <s v="50451"/>
    <s v="City"/>
    <n v="43.377180000000003"/>
    <n v="-94.093850000000003"/>
    <s v="515"/>
    <n v="287"/>
    <n v="111"/>
    <n v="27159"/>
    <n v="1884932"/>
    <n v="0"/>
    <s v="America/Chicago"/>
  </r>
  <r>
    <n v="6480"/>
    <x v="483"/>
    <x v="50"/>
    <s v="IA"/>
    <s v="Iowa"/>
    <s v="50208"/>
    <s v="City"/>
    <n v="41.703049999999998"/>
    <n v="-93.079369999999997"/>
    <s v="641"/>
    <n v="171"/>
    <n v="66"/>
    <n v="66875"/>
    <n v="265202"/>
    <n v="0"/>
    <s v="America/Chicago"/>
  </r>
  <r>
    <n v="6481"/>
    <x v="484"/>
    <x v="88"/>
    <s v="IA"/>
    <s v="Iowa"/>
    <s v="50140"/>
    <s v="City"/>
    <n v="40.622779999999999"/>
    <n v="-93.934120000000007"/>
    <s v="641"/>
    <n v="2376"/>
    <n v="788"/>
    <n v="32568"/>
    <n v="8657109"/>
    <n v="250243"/>
    <s v="America/Chicago"/>
  </r>
  <r>
    <n v="6482"/>
    <x v="485"/>
    <x v="43"/>
    <s v="IA"/>
    <s v="Iowa"/>
    <s v="50650"/>
    <s v="City"/>
    <n v="42.598599999999998"/>
    <n v="-91.642099999999999"/>
    <s v="563"/>
    <n v="457"/>
    <n v="163"/>
    <n v="44107"/>
    <n v="1511392"/>
    <n v="0"/>
    <s v="America/Chicago"/>
  </r>
  <r>
    <n v="6483"/>
    <x v="486"/>
    <x v="25"/>
    <s v="IA"/>
    <s v="Iowa"/>
    <s v="52054"/>
    <s v="City"/>
    <n v="42.295850000000002"/>
    <n v="-90.620959999999997"/>
    <s v="563"/>
    <n v="253"/>
    <n v="101"/>
    <n v="61250"/>
    <n v="1184475"/>
    <n v="0"/>
    <s v="America/Chicago"/>
  </r>
  <r>
    <n v="6484"/>
    <x v="487"/>
    <x v="28"/>
    <s v="IA"/>
    <s v="Iowa"/>
    <s v="51451"/>
    <s v="City"/>
    <n v="42.184429999999999"/>
    <n v="-94.691370000000006"/>
    <s v="712"/>
    <n v="116"/>
    <n v="43"/>
    <n v="36875"/>
    <n v="1923588"/>
    <n v="25917"/>
    <s v="America/Chicago"/>
  </r>
  <r>
    <n v="6485"/>
    <x v="488"/>
    <x v="95"/>
    <s v="IA"/>
    <s v="Iowa"/>
    <s v="52151"/>
    <s v="City"/>
    <n v="43.362200000000001"/>
    <n v="-91.216520000000003"/>
    <s v="563"/>
    <n v="939"/>
    <n v="392"/>
    <n v="35278"/>
    <n v="2788238"/>
    <n v="270341"/>
    <s v="America/Chicago"/>
  </r>
  <r>
    <n v="6486"/>
    <x v="489"/>
    <x v="75"/>
    <s v="IA"/>
    <s v="Iowa"/>
    <s v="50651"/>
    <s v="City"/>
    <n v="42.314990000000002"/>
    <n v="-92.192130000000006"/>
    <s v="319"/>
    <n v="2290"/>
    <n v="917"/>
    <n v="57112"/>
    <n v="6613462"/>
    <n v="170402"/>
    <s v="America/Chicago"/>
  </r>
  <r>
    <n v="6487"/>
    <x v="490"/>
    <x v="19"/>
    <s v="IA"/>
    <s v="Iowa"/>
    <s v="51241"/>
    <s v="City"/>
    <n v="43.453589999999998"/>
    <n v="-96.434209999999993"/>
    <s v="712"/>
    <n v="886"/>
    <n v="377"/>
    <n v="60956"/>
    <n v="2571774"/>
    <n v="0"/>
    <s v="America/Chicago"/>
  </r>
  <r>
    <n v="6488"/>
    <x v="491"/>
    <x v="42"/>
    <s v="IA"/>
    <s v="Iowa"/>
    <s v="51029"/>
    <s v="City"/>
    <n v="42.860810000000001"/>
    <n v="-95.545280000000005"/>
    <s v="712"/>
    <n v="133"/>
    <n v="72"/>
    <n v="37500"/>
    <n v="337301"/>
    <n v="0"/>
    <s v="America/Chicago"/>
  </r>
  <r>
    <n v="6489"/>
    <x v="492"/>
    <x v="12"/>
    <s v="IA"/>
    <s v="Iowa"/>
    <s v="50452"/>
    <s v="City"/>
    <n v="42.763309999999997"/>
    <n v="-93.368260000000006"/>
    <s v="641"/>
    <n v="483"/>
    <n v="210"/>
    <n v="42292"/>
    <n v="6213519"/>
    <n v="0"/>
    <s v="America/Chicago"/>
  </r>
  <r>
    <n v="6490"/>
    <x v="493"/>
    <x v="10"/>
    <s v="IA"/>
    <s v="Iowa"/>
    <s v="50141"/>
    <s v="City"/>
    <n v="41.884160000000001"/>
    <n v="-92.922139999999999"/>
    <s v="641"/>
    <n v="242"/>
    <n v="124"/>
    <n v="41111"/>
    <n v="650047"/>
    <n v="0"/>
    <s v="America/Chicago"/>
  </r>
  <r>
    <n v="6491"/>
    <x v="494"/>
    <x v="94"/>
    <s v="IA"/>
    <s v="Iowa"/>
    <s v="50554"/>
    <s v="City"/>
    <n v="42.846640000000001"/>
    <n v="-94.851929999999996"/>
    <s v="712"/>
    <n v="1180"/>
    <n v="605"/>
    <n v="37656"/>
    <n v="1896013"/>
    <n v="0"/>
    <s v="America/Chicago"/>
  </r>
  <r>
    <n v="6492"/>
    <x v="495"/>
    <x v="17"/>
    <s v="IA"/>
    <s v="Iowa"/>
    <s v="52154"/>
    <s v="City"/>
    <n v="43.070529999999998"/>
    <n v="-92.150170000000003"/>
    <s v="563"/>
    <n v="423"/>
    <n v="175"/>
    <n v="44375"/>
    <n v="2289124"/>
    <n v="30081"/>
    <s v="America/Chicago"/>
  </r>
  <r>
    <n v="6493"/>
    <x v="496"/>
    <x v="27"/>
    <s v="IA"/>
    <s v="Iowa"/>
    <s v="51030"/>
    <s v="City"/>
    <n v="42.4786"/>
    <n v="-96.183909999999997"/>
    <s v="712"/>
    <n v="960"/>
    <n v="321"/>
    <n v="62679"/>
    <n v="1848495"/>
    <n v="0"/>
    <s v="America/Chicago"/>
  </r>
  <r>
    <n v="6494"/>
    <x v="497"/>
    <x v="60"/>
    <s v="IA"/>
    <s v="Iowa"/>
    <s v="52551"/>
    <s v="CDP"/>
    <n v="40.833629999999999"/>
    <n v="-92.088790000000003"/>
    <s v="641"/>
    <n v="28"/>
    <n v="18"/>
    <n v="48378"/>
    <n v="5078663"/>
    <n v="228377"/>
    <s v="America/Chicago"/>
  </r>
  <r>
    <n v="6495"/>
    <x v="498"/>
    <x v="58"/>
    <s v="IA"/>
    <s v="Iowa"/>
    <s v="52753"/>
    <s v="City"/>
    <n v="41.598640000000003"/>
    <n v="-90.343459999999993"/>
    <s v="563"/>
    <n v="3982"/>
    <n v="1538"/>
    <n v="76083"/>
    <n v="12093764"/>
    <n v="511946"/>
    <s v="America/Chicago"/>
  </r>
  <r>
    <n v="6496"/>
    <x v="499"/>
    <x v="13"/>
    <s v="IA"/>
    <s v="Iowa"/>
    <s v="50556"/>
    <s v="City"/>
    <n v="43.421619999999997"/>
    <n v="-94.162180000000006"/>
    <s v="515"/>
    <n v="127"/>
    <n v="55"/>
    <n v="33438"/>
    <n v="857585"/>
    <n v="0"/>
    <s v="America/Chicago"/>
  </r>
  <r>
    <n v="6497"/>
    <x v="500"/>
    <x v="10"/>
    <s v="IA"/>
    <s v="Iowa"/>
    <s v="50142"/>
    <s v="City"/>
    <n v="42.006250000000001"/>
    <n v="-92.775059999999996"/>
    <s v="641"/>
    <n v="946"/>
    <n v="386"/>
    <n v="53929"/>
    <n v="2700113"/>
    <n v="18831"/>
    <s v="America/Chicago"/>
  </r>
  <r>
    <n v="6498"/>
    <x v="501"/>
    <x v="46"/>
    <s v="IA"/>
    <s v="Iowa"/>
    <s v="50557"/>
    <s v="City"/>
    <n v="42.359969999999997"/>
    <n v="-94.052180000000007"/>
    <s v="515"/>
    <n v="399"/>
    <n v="224"/>
    <n v="29318"/>
    <n v="5415497"/>
    <n v="155121"/>
    <s v="America/Chicago"/>
  </r>
  <r>
    <n v="6499"/>
    <x v="502"/>
    <x v="51"/>
    <s v="IA"/>
    <s v="Iowa"/>
    <s v="50143"/>
    <s v="City"/>
    <n v="41.337220000000002"/>
    <n v="-92.787139999999994"/>
    <s v="641"/>
    <n v="161"/>
    <n v="66"/>
    <n v="49375"/>
    <n v="246200"/>
    <n v="0"/>
    <s v="America/Chicago"/>
  </r>
  <r>
    <n v="6500"/>
    <x v="503"/>
    <x v="68"/>
    <s v="IA"/>
    <s v="Iowa"/>
    <s v="50453"/>
    <s v="City"/>
    <n v="43.337180000000004"/>
    <n v="-93.635220000000004"/>
    <s v="641"/>
    <n v="285"/>
    <n v="121"/>
    <n v="41528"/>
    <n v="3440178"/>
    <n v="81554"/>
    <s v="America/Chicago"/>
  </r>
  <r>
    <n v="6501"/>
    <x v="504"/>
    <x v="7"/>
    <s v="IA"/>
    <s v="Iowa"/>
    <s v="51031"/>
    <s v="City"/>
    <n v="42.794159999999998"/>
    <n v="-96.165580000000006"/>
    <s v="712"/>
    <n v="9761"/>
    <n v="4177"/>
    <n v="49459"/>
    <n v="23285842"/>
    <n v="22701"/>
    <s v="America/Chicago"/>
  </r>
  <r>
    <n v="6502"/>
    <x v="505"/>
    <x v="38"/>
    <s v="IA"/>
    <s v="Iowa"/>
    <s v="50851"/>
    <s v="City"/>
    <n v="40.883180000000003"/>
    <n v="-94.55865"/>
    <s v="641"/>
    <n v="1385"/>
    <n v="690"/>
    <n v="36852"/>
    <n v="5125783"/>
    <n v="211638"/>
    <s v="America/Chicago"/>
  </r>
  <r>
    <n v="6503"/>
    <x v="506"/>
    <x v="88"/>
    <s v="IA"/>
    <s v="Iowa"/>
    <s v="50144"/>
    <s v="City"/>
    <n v="40.739719999999998"/>
    <n v="-93.747720000000001"/>
    <s v="641"/>
    <n v="1903"/>
    <n v="780"/>
    <n v="30893"/>
    <n v="8216621"/>
    <n v="22454"/>
    <s v="America/Chicago"/>
  </r>
  <r>
    <n v="6504"/>
    <x v="507"/>
    <x v="88"/>
    <s v="IA"/>
    <s v="Iowa"/>
    <s v="50103"/>
    <s v="City"/>
    <n v="40.877780000000001"/>
    <n v="-93.59272"/>
    <s v="641"/>
    <n v="14"/>
    <n v="2"/>
    <n v="35698"/>
    <n v="853677"/>
    <n v="0"/>
    <s v="America/Chicago"/>
  </r>
  <r>
    <n v="6505"/>
    <x v="508"/>
    <x v="19"/>
    <s v="IA"/>
    <s v="Iowa"/>
    <s v="51242"/>
    <s v="City"/>
    <n v="43.444699999999997"/>
    <n v="-96.333089999999999"/>
    <s v="712"/>
    <n v="294"/>
    <n v="120"/>
    <n v="56667"/>
    <n v="4720356"/>
    <n v="0"/>
    <s v="America/Chicago"/>
  </r>
  <r>
    <n v="6514"/>
    <x v="509"/>
    <x v="8"/>
    <s v="IA"/>
    <s v="Iowa"/>
    <s v="51033"/>
    <s v="City"/>
    <n v="42.891640000000002"/>
    <n v="-95.246660000000006"/>
    <s v="712"/>
    <n v="154"/>
    <n v="69"/>
    <n v="33750"/>
    <n v="1445854"/>
    <n v="66340"/>
    <s v="America/Chicago"/>
  </r>
  <r>
    <n v="6515"/>
    <x v="510"/>
    <x v="11"/>
    <s v="IA"/>
    <s v="Iowa"/>
    <s v="52253"/>
    <s v="City"/>
    <n v="41.921120000000002"/>
    <n v="-91.385450000000006"/>
    <s v="319"/>
    <n v="2202"/>
    <n v="762"/>
    <n v="49310"/>
    <n v="5547618"/>
    <n v="0"/>
    <s v="America/Chicago"/>
  </r>
  <r>
    <n v="6516"/>
    <x v="511"/>
    <x v="10"/>
    <s v="IA"/>
    <s v="Iowa"/>
    <s v="50148"/>
    <s v="City"/>
    <n v="42.189990000000002"/>
    <n v="-93.003810000000001"/>
    <s v="641"/>
    <n v="304"/>
    <n v="104"/>
    <n v="44643"/>
    <n v="2546144"/>
    <n v="0"/>
    <s v="America/Chicago"/>
  </r>
  <r>
    <n v="6517"/>
    <x v="512"/>
    <x v="74"/>
    <s v="IA"/>
    <s v="Iowa"/>
    <s v="50454"/>
    <s v="CDP"/>
    <n v="43.380249999999997"/>
    <n v="-92.725740000000002"/>
    <s v="641"/>
    <n v="49"/>
    <n v="30"/>
    <n v="28393"/>
    <n v="4583683"/>
    <n v="0"/>
    <s v="America/Chicago"/>
  </r>
  <r>
    <n v="6518"/>
    <x v="513"/>
    <x v="19"/>
    <s v="IA"/>
    <s v="Iowa"/>
    <s v="51243"/>
    <s v="City"/>
    <n v="43.444139999999997"/>
    <n v="-95.883350000000007"/>
    <s v="712"/>
    <n v="441"/>
    <n v="193"/>
    <n v="50313"/>
    <n v="2079211"/>
    <n v="0"/>
    <s v="America/Chicago"/>
  </r>
  <r>
    <n v="6519"/>
    <x v="514"/>
    <x v="72"/>
    <s v="IA"/>
    <s v="Iowa"/>
    <s v="51545"/>
    <s v="City"/>
    <n v="41.809429999999999"/>
    <n v="-96.021119999999996"/>
    <s v="712"/>
    <n v="162"/>
    <n v="69"/>
    <n v="32813"/>
    <n v="961699"/>
    <n v="0"/>
    <s v="America/Chicago"/>
  </r>
  <r>
    <n v="6520"/>
    <x v="515"/>
    <x v="65"/>
    <s v="IA"/>
    <s v="Iowa"/>
    <s v="50558"/>
    <s v="City"/>
    <n v="42.868580000000001"/>
    <n v="-94.185239999999993"/>
    <s v="515"/>
    <n v="366"/>
    <n v="175"/>
    <n v="51563"/>
    <n v="1813318"/>
    <n v="0"/>
    <s v="America/Chicago"/>
  </r>
  <r>
    <n v="6521"/>
    <x v="516"/>
    <x v="49"/>
    <s v="IA"/>
    <s v="Iowa"/>
    <s v="52635"/>
    <s v="City"/>
    <n v="40.994750000000003"/>
    <n v="-91.748220000000003"/>
    <s v="319"/>
    <n v="283"/>
    <n v="108"/>
    <n v="31250"/>
    <n v="1939695"/>
    <n v="0"/>
    <s v="America/Chicago"/>
  </r>
  <r>
    <n v="6522"/>
    <x v="517"/>
    <x v="72"/>
    <s v="IA"/>
    <s v="Iowa"/>
    <s v="51546"/>
    <s v="City"/>
    <n v="41.643050000000002"/>
    <n v="-95.788899999999998"/>
    <s v="712"/>
    <n v="1465"/>
    <n v="607"/>
    <n v="52396"/>
    <n v="2598410"/>
    <n v="0"/>
    <s v="America/Chicago"/>
  </r>
  <r>
    <n v="6523"/>
    <x v="518"/>
    <x v="97"/>
    <s v="IA"/>
    <s v="Iowa"/>
    <s v="51453"/>
    <s v="City"/>
    <n v="42.27026"/>
    <n v="-94.548590000000004"/>
    <s v="712"/>
    <n v="350"/>
    <n v="156"/>
    <n v="45625"/>
    <n v="5551013"/>
    <n v="0"/>
    <s v="America/Chicago"/>
  </r>
  <r>
    <n v="6524"/>
    <x v="519"/>
    <x v="13"/>
    <s v="IA"/>
    <s v="Iowa"/>
    <s v="50559"/>
    <s v="City"/>
    <n v="43.21857"/>
    <n v="-94.326909999999998"/>
    <s v="515"/>
    <n v="142"/>
    <n v="65"/>
    <n v="38750"/>
    <n v="305965"/>
    <n v="0"/>
    <s v="America/Chicago"/>
  </r>
  <r>
    <n v="6525"/>
    <x v="520"/>
    <x v="86"/>
    <s v="IA"/>
    <s v="Iowa"/>
    <s v="52755"/>
    <s v="City"/>
    <n v="41.488079999999997"/>
    <n v="-91.425989999999999"/>
    <s v="319"/>
    <n v="1415"/>
    <n v="586"/>
    <n v="58750"/>
    <n v="2699486"/>
    <n v="0"/>
    <s v="America/Chicago"/>
  </r>
  <r>
    <n v="6526"/>
    <x v="521"/>
    <x v="58"/>
    <s v="IA"/>
    <s v="Iowa"/>
    <s v="52756"/>
    <s v="City"/>
    <n v="41.69753"/>
    <n v="-90.582639999999998"/>
    <s v="563"/>
    <n v="844"/>
    <n v="302"/>
    <n v="97353"/>
    <n v="2986646"/>
    <n v="0"/>
    <s v="America/Chicago"/>
  </r>
  <r>
    <n v="6527"/>
    <x v="522"/>
    <x v="4"/>
    <s v="IA"/>
    <s v="Iowa"/>
    <s v="50149"/>
    <s v="City"/>
    <n v="41.128320000000002"/>
    <n v="-94.053280000000001"/>
    <s v="641"/>
    <n v="349"/>
    <n v="181"/>
    <n v="30250"/>
    <n v="981304"/>
    <n v="0"/>
    <s v="America/Chicago"/>
  </r>
  <r>
    <n v="6528"/>
    <x v="523"/>
    <x v="24"/>
    <s v="IA"/>
    <s v="Iowa"/>
    <s v="52254"/>
    <s v="City"/>
    <n v="41.963909999999998"/>
    <n v="-90.817639999999997"/>
    <s v="563"/>
    <n v="424"/>
    <n v="176"/>
    <n v="35000"/>
    <n v="1645453"/>
    <n v="0"/>
    <s v="America/Chicago"/>
  </r>
  <r>
    <n v="6529"/>
    <x v="524"/>
    <x v="44"/>
    <s v="IA"/>
    <s v="Iowa"/>
    <s v="51555"/>
    <s v="CDP"/>
    <n v="41.497219999999999"/>
    <n v="-95.890010000000004"/>
    <s v="712"/>
    <n v="37"/>
    <n v="18"/>
    <n v="62620"/>
    <n v="163941"/>
    <n v="0"/>
    <s v="America/Chicago"/>
  </r>
  <r>
    <n v="6530"/>
    <x v="525"/>
    <x v="9"/>
    <s v="IA"/>
    <s v="Iowa"/>
    <s v="50150"/>
    <s v="City"/>
    <n v="41.135840000000002"/>
    <n v="-92.904089999999997"/>
    <s v="641"/>
    <n v="519"/>
    <n v="225"/>
    <n v="36250"/>
    <n v="1301034"/>
    <n v="0"/>
    <s v="America/Chicago"/>
  </r>
  <r>
    <n v="6531"/>
    <x v="526"/>
    <x v="57"/>
    <s v="IA"/>
    <s v="Iowa"/>
    <s v="52255"/>
    <s v="City"/>
    <n v="41.857520000000001"/>
    <n v="-90.928200000000004"/>
    <s v="563"/>
    <n v="770"/>
    <n v="365"/>
    <n v="38750"/>
    <n v="2646311"/>
    <n v="0"/>
    <s v="America/Chicago"/>
  </r>
  <r>
    <n v="6532"/>
    <x v="527"/>
    <x v="24"/>
    <s v="IA"/>
    <s v="Iowa"/>
    <s v="52757"/>
    <s v="City"/>
    <n v="41.801699999999997"/>
    <n v="-90.354849999999999"/>
    <s v="563"/>
    <n v="279"/>
    <n v="73"/>
    <n v="43281"/>
    <n v="1203077"/>
    <n v="0"/>
    <s v="America/Chicago"/>
  </r>
  <r>
    <n v="6533"/>
    <x v="528"/>
    <x v="82"/>
    <s v="IA"/>
    <s v="Iowa"/>
    <s v="52156"/>
    <s v="City"/>
    <n v="43.06026"/>
    <n v="-91.454030000000003"/>
    <s v="563"/>
    <n v="276"/>
    <n v="129"/>
    <n v="41458"/>
    <n v="2725269"/>
    <n v="0"/>
    <s v="America/Chicago"/>
  </r>
  <r>
    <n v="6534"/>
    <x v="529"/>
    <x v="77"/>
    <s v="IA"/>
    <s v="Iowa"/>
    <s v="50151"/>
    <s v="City"/>
    <n v="41.028329999999997"/>
    <n v="-93.45993"/>
    <s v="641"/>
    <n v="213"/>
    <n v="82"/>
    <n v="50000"/>
    <n v="2500615"/>
    <n v="23342"/>
    <s v="America/Chicago"/>
  </r>
  <r>
    <n v="6535"/>
    <x v="530"/>
    <x v="54"/>
    <s v="IA"/>
    <s v="Iowa"/>
    <s v="50156"/>
    <s v="City"/>
    <n v="41.967759999999998"/>
    <n v="-93.818839999999994"/>
    <s v="515"/>
    <n v="123"/>
    <n v="76"/>
    <n v="55000"/>
    <n v="2006052"/>
    <n v="0"/>
    <s v="America/Chicago"/>
  </r>
  <r>
    <n v="6536"/>
    <x v="531"/>
    <x v="13"/>
    <s v="IA"/>
    <s v="Iowa"/>
    <s v="50560"/>
    <s v="City"/>
    <n v="42.909230000000001"/>
    <n v="-94.083629999999999"/>
    <s v="515"/>
    <n v="255"/>
    <n v="106"/>
    <n v="39167"/>
    <n v="5853689"/>
    <n v="0"/>
    <s v="America/Chicago"/>
  </r>
  <r>
    <n v="6537"/>
    <x v="532"/>
    <x v="35"/>
    <s v="IA"/>
    <s v="Iowa"/>
    <s v="52065"/>
    <s v="City"/>
    <n v="42.60277"/>
    <n v="-91.074020000000004"/>
    <s v="563"/>
    <n v="252"/>
    <n v="88"/>
    <n v="47500"/>
    <n v="1223750"/>
    <n v="0"/>
    <s v="America/Chicago"/>
  </r>
  <r>
    <n v="6538"/>
    <x v="533"/>
    <x v="39"/>
    <s v="IA"/>
    <s v="Iowa"/>
    <s v="52257"/>
    <s v="City"/>
    <n v="41.898049999999998"/>
    <n v="-92.179910000000007"/>
    <s v="319"/>
    <n v="94"/>
    <n v="31"/>
    <n v="55625"/>
    <n v="314786"/>
    <n v="0"/>
    <s v="America/Chicago"/>
  </r>
  <r>
    <n v="6539"/>
    <x v="534"/>
    <x v="50"/>
    <s v="IA"/>
    <s v="Iowa"/>
    <s v="50153"/>
    <s v="City"/>
    <n v="41.577500000000001"/>
    <n v="-92.783529999999999"/>
    <s v="641"/>
    <n v="390"/>
    <n v="198"/>
    <n v="63056"/>
    <n v="2862035"/>
    <n v="0"/>
    <s v="America/Chicago"/>
  </r>
  <r>
    <n v="6540"/>
    <x v="535"/>
    <x v="97"/>
    <s v="IA"/>
    <s v="Iowa"/>
    <s v="50561"/>
    <s v="City"/>
    <n v="42.423299999999998"/>
    <n v="-94.860500000000002"/>
    <s v="712"/>
    <n v="301"/>
    <n v="131"/>
    <n v="54688"/>
    <n v="513543"/>
    <n v="0"/>
    <s v="America/Chicago"/>
  </r>
  <r>
    <n v="6541"/>
    <x v="536"/>
    <x v="44"/>
    <s v="IA"/>
    <s v="Iowa"/>
    <s v="51549"/>
    <s v="City"/>
    <n v="41.192770000000003"/>
    <n v="-95.425560000000004"/>
    <s v="712"/>
    <n v="245"/>
    <n v="127"/>
    <n v="51094"/>
    <n v="852300"/>
    <n v="0"/>
    <s v="America/Chicago"/>
  </r>
  <r>
    <n v="6542"/>
    <x v="537"/>
    <x v="59"/>
    <s v="IA"/>
    <s v="Iowa"/>
    <s v="50155"/>
    <s v="City"/>
    <n v="41.214709999999997"/>
    <n v="-94.185230000000004"/>
    <s v="641"/>
    <n v="111"/>
    <n v="66"/>
    <n v="45833"/>
    <n v="5147366"/>
    <n v="0"/>
    <s v="America/Chicago"/>
  </r>
  <r>
    <n v="6543"/>
    <x v="538"/>
    <x v="54"/>
    <s v="IA"/>
    <s v="Iowa"/>
    <s v="50156"/>
    <s v="City"/>
    <n v="41.876649999999998"/>
    <n v="-93.823279999999997"/>
    <s v="515"/>
    <n v="2588"/>
    <n v="1001"/>
    <n v="54386"/>
    <n v="3079192"/>
    <n v="0"/>
    <s v="America/Chicago"/>
  </r>
  <r>
    <n v="6544"/>
    <x v="539"/>
    <x v="72"/>
    <s v="IA"/>
    <s v="Iowa"/>
    <s v="51550"/>
    <s v="City"/>
    <n v="41.695819999999998"/>
    <n v="-95.876679999999993"/>
    <s v="712"/>
    <n v="174"/>
    <n v="65"/>
    <n v="56250"/>
    <n v="1471706"/>
    <n v="0"/>
    <s v="America/Chicago"/>
  </r>
  <r>
    <n v="6545"/>
    <x v="540"/>
    <x v="49"/>
    <s v="IA"/>
    <s v="Iowa"/>
    <s v="52556"/>
    <s v="City"/>
    <n v="41.052520000000001"/>
    <n v="-91.994900000000001"/>
    <s v="641"/>
    <n v="1299"/>
    <n v="121"/>
    <n v="51250"/>
    <n v="8700834"/>
    <n v="0"/>
    <s v="America/Chicago"/>
  </r>
  <r>
    <n v="6546"/>
    <x v="541"/>
    <x v="48"/>
    <s v="IA"/>
    <s v="Iowa"/>
    <s v="50157"/>
    <s v="City"/>
    <n v="41.708329999999997"/>
    <n v="-92.559079999999994"/>
    <s v="641"/>
    <n v="278"/>
    <n v="155"/>
    <n v="40313"/>
    <n v="1583600"/>
    <n v="0"/>
    <s v="America/Chicago"/>
  </r>
  <r>
    <n v="6547"/>
    <x v="542"/>
    <x v="45"/>
    <s v="IA"/>
    <s v="Iowa"/>
    <s v="50562"/>
    <s v="City"/>
    <n v="42.936360000000001"/>
    <n v="-94.682199999999995"/>
    <s v="712"/>
    <n v="267"/>
    <n v="173"/>
    <n v="33438"/>
    <n v="1050430"/>
    <n v="0"/>
    <s v="America/Chicago"/>
  </r>
  <r>
    <n v="6548"/>
    <x v="543"/>
    <x v="52"/>
    <s v="IA"/>
    <s v="Iowa"/>
    <s v="50836"/>
    <s v="City"/>
    <n v="40.674430000000001"/>
    <n v="-94.412180000000006"/>
    <s v="641"/>
    <n v="29"/>
    <n v="8"/>
    <n v="71250"/>
    <n v="1594317"/>
    <n v="11439"/>
    <s v="America/Chicago"/>
  </r>
  <r>
    <n v="6549"/>
    <x v="544"/>
    <x v="93"/>
    <s v="IA"/>
    <s v="Iowa"/>
    <s v="51551"/>
    <s v="City"/>
    <n v="41.002780000000001"/>
    <n v="-95.585279999999997"/>
    <s v="712"/>
    <n v="1117"/>
    <n v="391"/>
    <n v="62440"/>
    <n v="3091528"/>
    <n v="0"/>
    <s v="America/Chicago"/>
  </r>
  <r>
    <n v="6550"/>
    <x v="545"/>
    <x v="84"/>
    <s v="IA"/>
    <s v="Iowa"/>
    <s v="52057"/>
    <s v="City"/>
    <n v="42.48415"/>
    <n v="-91.455430000000007"/>
    <s v="563"/>
    <n v="5073"/>
    <n v="2201"/>
    <n v="43194"/>
    <n v="12565418"/>
    <n v="39279"/>
    <s v="America/Chicago"/>
  </r>
  <r>
    <n v="6551"/>
    <x v="546"/>
    <x v="30"/>
    <s v="IA"/>
    <s v="Iowa"/>
    <s v="51454"/>
    <s v="City"/>
    <n v="41.889710000000001"/>
    <n v="-95.232219999999998"/>
    <s v="712"/>
    <n v="775"/>
    <n v="404"/>
    <n v="40833"/>
    <n v="2675615"/>
    <n v="0"/>
    <s v="America/Chicago"/>
  </r>
  <r>
    <n v="6552"/>
    <x v="547"/>
    <x v="66"/>
    <s v="IA"/>
    <s v="Iowa"/>
    <s v="50456"/>
    <s v="City"/>
    <n v="43.287179999999999"/>
    <n v="-93.202150000000003"/>
    <s v="641"/>
    <n v="1310"/>
    <n v="545"/>
    <n v="42316"/>
    <n v="3796802"/>
    <n v="0"/>
    <s v="America/Chicago"/>
  </r>
  <r>
    <n v="6553"/>
    <x v="548"/>
    <x v="28"/>
    <s v="IA"/>
    <s v="Iowa"/>
    <s v="51455"/>
    <s v="City"/>
    <n v="41.909149999999997"/>
    <n v="-95.064989999999995"/>
    <s v="712"/>
    <n v="1472"/>
    <n v="679"/>
    <n v="43125"/>
    <n v="6439497"/>
    <n v="17812"/>
    <s v="America/Chicago"/>
  </r>
  <r>
    <n v="6554"/>
    <x v="549"/>
    <x v="97"/>
    <s v="IA"/>
    <s v="Iowa"/>
    <s v="50563"/>
    <s v="City"/>
    <n v="42.529139999999998"/>
    <n v="-94.534139999999994"/>
    <s v="712"/>
    <n v="1615"/>
    <n v="806"/>
    <n v="35906"/>
    <n v="8224582"/>
    <n v="0"/>
    <s v="America/Chicago"/>
  </r>
  <r>
    <n v="6555"/>
    <x v="550"/>
    <x v="63"/>
    <s v="IA"/>
    <s v="Iowa"/>
    <s v="51034"/>
    <s v="City"/>
    <n v="42.165819999999997"/>
    <n v="-95.793059999999997"/>
    <s v="712"/>
    <n v="1214"/>
    <n v="647"/>
    <n v="38317"/>
    <n v="4152315"/>
    <n v="0"/>
    <s v="America/Chicago"/>
  </r>
  <r>
    <n v="6556"/>
    <x v="551"/>
    <x v="24"/>
    <s v="IA"/>
    <s v="Iowa"/>
    <s v="52060"/>
    <s v="City"/>
    <n v="42.06053"/>
    <n v="-90.66386"/>
    <s v="563"/>
    <n v="5989"/>
    <n v="2627"/>
    <n v="36431"/>
    <n v="11223961"/>
    <n v="90929"/>
    <s v="America/Chicago"/>
  </r>
  <r>
    <n v="6557"/>
    <x v="552"/>
    <x v="8"/>
    <s v="IA"/>
    <s v="Iowa"/>
    <s v="50565"/>
    <s v="City"/>
    <n v="42.861640000000001"/>
    <n v="-94.982489999999999"/>
    <s v="712"/>
    <n v="239"/>
    <n v="109"/>
    <n v="42250"/>
    <n v="1940810"/>
    <n v="0"/>
    <s v="America/Chicago"/>
  </r>
  <r>
    <n v="6558"/>
    <x v="553"/>
    <x v="78"/>
    <s v="IA"/>
    <s v="Iowa"/>
    <s v="50653"/>
    <s v="City"/>
    <n v="42.965249999999997"/>
    <n v="-92.868530000000007"/>
    <s v="641"/>
    <n v="301"/>
    <n v="141"/>
    <n v="36354"/>
    <n v="2148515"/>
    <n v="97055"/>
    <s v="America/Chicago"/>
  </r>
  <r>
    <n v="6559"/>
    <x v="554"/>
    <x v="42"/>
    <s v="IA"/>
    <s v="Iowa"/>
    <s v="51035"/>
    <s v="City"/>
    <n v="42.82582"/>
    <n v="-95.807509999999994"/>
    <s v="712"/>
    <n v="1070"/>
    <n v="551"/>
    <n v="55625"/>
    <n v="3981586"/>
    <n v="0"/>
    <s v="America/Chicago"/>
  </r>
  <r>
    <n v="6560"/>
    <x v="555"/>
    <x v="20"/>
    <s v="IA"/>
    <s v="Iowa"/>
    <s v="52301"/>
    <s v="City"/>
    <n v="41.79806"/>
    <n v="-92.070740000000001"/>
    <s v="319"/>
    <n v="2513"/>
    <n v="974"/>
    <n v="44083"/>
    <n v="5384451"/>
    <n v="157498"/>
    <s v="America/Chicago"/>
  </r>
  <r>
    <n v="6561"/>
    <x v="556"/>
    <x v="11"/>
    <s v="IA"/>
    <s v="Iowa"/>
    <s v="52302"/>
    <s v="City"/>
    <n v="42.034170000000003"/>
    <n v="-91.597679999999997"/>
    <s v="319"/>
    <n v="37330"/>
    <n v="14590"/>
    <n v="62532"/>
    <n v="41570298"/>
    <n v="34529"/>
    <s v="America/Chicago"/>
  </r>
  <r>
    <n v="6562"/>
    <x v="557"/>
    <x v="26"/>
    <s v="IA"/>
    <s v="Iowa"/>
    <s v="51552"/>
    <s v="City"/>
    <n v="41.45138"/>
    <n v="-95.111379999999997"/>
    <s v="712"/>
    <n v="116"/>
    <n v="32"/>
    <n v="57500"/>
    <n v="1488688"/>
    <n v="0"/>
    <s v="America/Chicago"/>
  </r>
  <r>
    <n v="6563"/>
    <x v="558"/>
    <x v="82"/>
    <s v="IA"/>
    <s v="Iowa"/>
    <s v="52158"/>
    <s v="City"/>
    <n v="43.044429999999998"/>
    <n v="-91.178190000000001"/>
    <s v="563"/>
    <n v="451"/>
    <n v="222"/>
    <n v="32727"/>
    <n v="4497792"/>
    <n v="174963"/>
    <s v="America/Chicago"/>
  </r>
  <r>
    <n v="6564"/>
    <x v="559"/>
    <x v="10"/>
    <s v="IA"/>
    <s v="Iowa"/>
    <s v="50158"/>
    <s v="City"/>
    <n v="42.049430000000001"/>
    <n v="-92.907979999999995"/>
    <s v="641"/>
    <n v="27620"/>
    <n v="10054"/>
    <n v="48750"/>
    <n v="49937222"/>
    <n v="68292"/>
    <s v="America/Chicago"/>
  </r>
  <r>
    <n v="6565"/>
    <x v="560"/>
    <x v="22"/>
    <s v="IA"/>
    <s v="Iowa"/>
    <s v="52305"/>
    <s v="City"/>
    <n v="42.02167"/>
    <n v="-91.359890000000007"/>
    <s v="319"/>
    <n v="254"/>
    <n v="122"/>
    <n v="41250"/>
    <n v="868800"/>
    <n v="0"/>
    <s v="America/Chicago"/>
  </r>
  <r>
    <n v="6566"/>
    <x v="561"/>
    <x v="1"/>
    <s v="IA"/>
    <s v="Iowa"/>
    <s v="50160"/>
    <s v="City"/>
    <n v="41.373049999999999"/>
    <n v="-93.735780000000005"/>
    <s v="641"/>
    <n v="472"/>
    <n v="190"/>
    <n v="55938"/>
    <n v="973341"/>
    <n v="0"/>
    <s v="America/Chicago"/>
  </r>
  <r>
    <n v="6567"/>
    <x v="562"/>
    <x v="89"/>
    <s v="IA"/>
    <s v="Iowa"/>
    <s v="52563"/>
    <s v="City"/>
    <n v="41.178899999999999"/>
    <n v="-92.251850000000005"/>
    <s v="641"/>
    <n v="110"/>
    <n v="52"/>
    <n v="60500"/>
    <n v="971524"/>
    <n v="0"/>
    <s v="America/Chicago"/>
  </r>
  <r>
    <n v="6568"/>
    <x v="563"/>
    <x v="71"/>
    <s v="IA"/>
    <s v="Iowa"/>
    <s v="50116"/>
    <s v="City"/>
    <n v="41.18056"/>
    <n v="-92.949089999999998"/>
    <s v="641"/>
    <n v="66"/>
    <n v="6"/>
    <n v="40000"/>
    <n v="949271"/>
    <n v="0"/>
    <s v="America/Chicago"/>
  </r>
  <r>
    <n v="6569"/>
    <x v="564"/>
    <x v="69"/>
    <s v="IA"/>
    <s v="Iowa"/>
    <s v="50401, 50402"/>
    <s v="City"/>
    <n v="43.153570000000002"/>
    <n v="-93.201040000000006"/>
    <s v="641"/>
    <n v="27366"/>
    <n v="12873"/>
    <n v="42009"/>
    <n v="71974380"/>
    <n v="787135"/>
    <s v="America/Chicago"/>
  </r>
  <r>
    <n v="6570"/>
    <x v="565"/>
    <x v="84"/>
    <s v="IA"/>
    <s v="Iowa"/>
    <s v="50654"/>
    <s v="City"/>
    <n v="42.479430000000001"/>
    <n v="-91.591269999999994"/>
    <s v="563"/>
    <n v="124"/>
    <n v="60"/>
    <n v="33750"/>
    <n v="859152"/>
    <n v="0"/>
    <s v="America/Chicago"/>
  </r>
  <r>
    <n v="6571"/>
    <x v="566"/>
    <x v="26"/>
    <s v="IA"/>
    <s v="Iowa"/>
    <s v="50853"/>
    <s v="City"/>
    <n v="41.254150000000003"/>
    <n v="-94.76831"/>
    <s v="712"/>
    <n v="348"/>
    <n v="172"/>
    <n v="36964"/>
    <n v="1794761"/>
    <n v="0"/>
    <s v="America/Chicago"/>
  </r>
  <r>
    <n v="6572"/>
    <x v="567"/>
    <x v="18"/>
    <s v="IA"/>
    <s v="Iowa"/>
    <s v="51244"/>
    <s v="City"/>
    <n v="43.243870000000001"/>
    <n v="-95.935299999999998"/>
    <s v="712"/>
    <n v="88"/>
    <n v="39"/>
    <n v="70625"/>
    <n v="958469"/>
    <n v="0"/>
    <s v="America/Chicago"/>
  </r>
  <r>
    <n v="6573"/>
    <x v="568"/>
    <x v="18"/>
    <s v="IA"/>
    <s v="Iowa"/>
    <s v="51036"/>
    <s v="City"/>
    <n v="42.966380000000001"/>
    <n v="-96.180580000000006"/>
    <s v="712"/>
    <n v="280"/>
    <n v="113"/>
    <n v="56625"/>
    <n v="1421033"/>
    <n v="14621"/>
    <s v="America/Chicago"/>
  </r>
  <r>
    <n v="6574"/>
    <x v="569"/>
    <x v="21"/>
    <s v="IA"/>
    <s v="Iowa"/>
    <s v="50161"/>
    <s v="City"/>
    <n v="41.891930000000002"/>
    <n v="-93.399649999999994"/>
    <s v="515"/>
    <n v="923"/>
    <n v="403"/>
    <n v="61513"/>
    <n v="2865353"/>
    <n v="0"/>
    <s v="America/Chicago"/>
  </r>
  <r>
    <n v="6575"/>
    <x v="570"/>
    <x v="31"/>
    <s v="IA"/>
    <s v="Iowa"/>
    <s v="50655"/>
    <s v="City"/>
    <n v="42.773870000000002"/>
    <n v="-91.882390000000001"/>
    <s v="563"/>
    <n v="499"/>
    <n v="235"/>
    <n v="47813"/>
    <n v="2569223"/>
    <n v="65649"/>
    <s v="America/Chicago"/>
  </r>
  <r>
    <n v="6576"/>
    <x v="571"/>
    <x v="58"/>
    <s v="IA"/>
    <s v="Iowa"/>
    <s v="52773"/>
    <s v="City"/>
    <n v="41.64864"/>
    <n v="-90.716809999999995"/>
    <s v="563"/>
    <n v="180"/>
    <n v="74"/>
    <n v="47500"/>
    <n v="707847"/>
    <n v="0"/>
    <s v="America/Chicago"/>
  </r>
  <r>
    <n v="6577"/>
    <x v="572"/>
    <x v="21"/>
    <s v="IA"/>
    <s v="Iowa"/>
    <s v="50154"/>
    <s v="City"/>
    <n v="42.166370000000001"/>
    <n v="-93.385760000000005"/>
    <s v="515"/>
    <n v="335"/>
    <n v="154"/>
    <n v="46154"/>
    <n v="1203261"/>
    <n v="0"/>
    <s v="America/Chicago"/>
  </r>
  <r>
    <n v="6578"/>
    <x v="573"/>
    <x v="58"/>
    <s v="IA"/>
    <s v="Iowa"/>
    <s v="52758"/>
    <s v="City"/>
    <n v="41.746139999999997"/>
    <n v="-90.443190000000001"/>
    <s v="563"/>
    <n v="314"/>
    <n v="130"/>
    <n v="64286"/>
    <n v="1439766"/>
    <n v="59214"/>
    <s v="America/Chicago"/>
  </r>
  <r>
    <n v="6579"/>
    <x v="574"/>
    <x v="44"/>
    <s v="IA"/>
    <s v="Iowa"/>
    <s v="51548"/>
    <s v="City"/>
    <n v="41.329439999999998"/>
    <n v="-95.683899999999994"/>
    <s v="712"/>
    <n v="151"/>
    <n v="48"/>
    <n v="63750"/>
    <n v="432643"/>
    <n v="0"/>
    <s v="America/Chicago"/>
  </r>
  <r>
    <n v="6580"/>
    <x v="575"/>
    <x v="82"/>
    <s v="IA"/>
    <s v="Iowa"/>
    <s v="52157"/>
    <s v="City"/>
    <n v="43.018320000000003"/>
    <n v="-91.182630000000003"/>
    <s v="563"/>
    <n v="839"/>
    <n v="398"/>
    <n v="44583"/>
    <n v="3371197"/>
    <n v="4978"/>
    <s v="America/Chicago"/>
  </r>
  <r>
    <n v="6581"/>
    <x v="576"/>
    <x v="74"/>
    <s v="IA"/>
    <s v="Iowa"/>
    <s v="50455"/>
    <s v="City"/>
    <n v="43.4358"/>
    <n v="-92.593789999999998"/>
    <s v="641"/>
    <n v="121"/>
    <n v="46"/>
    <n v="30417"/>
    <n v="2625603"/>
    <n v="0"/>
    <s v="America/Chicago"/>
  </r>
  <r>
    <n v="6582"/>
    <x v="577"/>
    <x v="57"/>
    <s v="IA"/>
    <s v="Iowa"/>
    <s v="52306"/>
    <s v="City"/>
    <n v="41.90446"/>
    <n v="-91.25461"/>
    <s v="319"/>
    <n v="1108"/>
    <n v="457"/>
    <n v="52813"/>
    <n v="2151035"/>
    <n v="5076"/>
    <s v="America/Chicago"/>
  </r>
  <r>
    <n v="6583"/>
    <x v="578"/>
    <x v="55"/>
    <s v="IA"/>
    <s v="Iowa"/>
    <s v="52637"/>
    <s v="City"/>
    <n v="41.008090000000003"/>
    <n v="-91.16404"/>
    <s v="319"/>
    <n v="1574"/>
    <n v="606"/>
    <n v="47222"/>
    <n v="3119520"/>
    <n v="0"/>
    <s v="America/Chicago"/>
  </r>
  <r>
    <n v="6584"/>
    <x v="579"/>
    <x v="10"/>
    <s v="IA"/>
    <s v="Iowa"/>
    <s v="50162"/>
    <s v="City"/>
    <n v="41.941380000000002"/>
    <n v="-93.103260000000006"/>
    <s v="641"/>
    <n v="827"/>
    <n v="345"/>
    <n v="48906"/>
    <n v="1464787"/>
    <n v="0"/>
    <s v="America/Chicago"/>
  </r>
  <r>
    <n v="6585"/>
    <x v="580"/>
    <x v="71"/>
    <s v="IA"/>
    <s v="Iowa"/>
    <s v="50062, 50163"/>
    <s v="City"/>
    <n v="41.225000000000001"/>
    <n v="-93.241320000000002"/>
    <s v="641"/>
    <n v="1259"/>
    <n v="531"/>
    <n v="40347"/>
    <n v="2578457"/>
    <n v="0"/>
    <s v="America/Chicago"/>
  </r>
  <r>
    <n v="6586"/>
    <x v="581"/>
    <x v="9"/>
    <s v="IA"/>
    <s v="Iowa"/>
    <s v="52569"/>
    <s v="City"/>
    <n v="40.976120000000002"/>
    <n v="-93.050479999999993"/>
    <s v="641"/>
    <n v="110"/>
    <n v="58"/>
    <n v="36250"/>
    <n v="2615809"/>
    <n v="0"/>
    <s v="America/Chicago"/>
  </r>
  <r>
    <n v="6587"/>
    <x v="582"/>
    <x v="36"/>
    <s v="IA"/>
    <s v="Iowa"/>
    <s v="51350"/>
    <s v="City"/>
    <n v="43.287469999999999"/>
    <n v="-95.609179999999995"/>
    <s v="712"/>
    <n v="206"/>
    <n v="118"/>
    <n v="41875"/>
    <n v="459462"/>
    <n v="0"/>
    <s v="America/Chicago"/>
  </r>
  <r>
    <n v="6588"/>
    <x v="583"/>
    <x v="47"/>
    <s v="IA"/>
    <s v="Iowa"/>
    <s v="50164"/>
    <s v="City"/>
    <n v="41.519150000000003"/>
    <n v="-94.404409999999999"/>
    <s v="641"/>
    <n v="343"/>
    <n v="149"/>
    <n v="41250"/>
    <n v="1213512"/>
    <n v="0"/>
    <s v="America/Chicago"/>
  </r>
  <r>
    <n v="6589"/>
    <x v="584"/>
    <x v="42"/>
    <s v="IA"/>
    <s v="Iowa"/>
    <s v="51037"/>
    <s v="City"/>
    <n v="42.794710000000002"/>
    <n v="-95.634450000000001"/>
    <s v="712"/>
    <n v="150"/>
    <n v="87"/>
    <n v="37917"/>
    <n v="289159"/>
    <n v="0"/>
    <s v="America/Chicago"/>
  </r>
  <r>
    <n v="6590"/>
    <x v="585"/>
    <x v="7"/>
    <s v="IA"/>
    <s v="Iowa"/>
    <s v="51038"/>
    <s v="City"/>
    <n v="42.719709999999999"/>
    <n v="-96.248639999999995"/>
    <s v="712"/>
    <n v="733"/>
    <n v="335"/>
    <n v="57344"/>
    <n v="1467414"/>
    <n v="0"/>
    <s v="America/Chicago"/>
  </r>
  <r>
    <n v="6591"/>
    <x v="586"/>
    <x v="69"/>
    <s v="IA"/>
    <s v="Iowa"/>
    <s v="50457"/>
    <s v="City"/>
    <n v="42.912739999999999"/>
    <n v="-93.478260000000006"/>
    <s v="641"/>
    <n v="248"/>
    <n v="109"/>
    <n v="43750"/>
    <n v="3903061"/>
    <n v="0"/>
    <s v="America/Chicago"/>
  </r>
  <r>
    <n v="6592"/>
    <x v="587"/>
    <x v="74"/>
    <s v="IA"/>
    <s v="Iowa"/>
    <s v="50455"/>
    <s v="CDP"/>
    <n v="43.457749999999997"/>
    <n v="-92.692679999999996"/>
    <s v="641"/>
    <n v="0"/>
    <n v="0"/>
    <n v="0"/>
    <n v="1833207"/>
    <n v="0"/>
    <s v="America/Chicago"/>
  </r>
  <r>
    <n v="6593"/>
    <x v="588"/>
    <x v="20"/>
    <s v="IA"/>
    <s v="Iowa"/>
    <s v="52203"/>
    <s v="CDP"/>
    <n v="41.795560000000002"/>
    <n v="-91.899619999999999"/>
    <s v="319"/>
    <n v="595"/>
    <n v="220"/>
    <n v="76719"/>
    <n v="2737131"/>
    <n v="0"/>
    <s v="America/Chicago"/>
  </r>
  <r>
    <n v="6594"/>
    <x v="589"/>
    <x v="55"/>
    <s v="IA"/>
    <s v="Iowa"/>
    <s v="52638"/>
    <s v="City"/>
    <n v="40.82837"/>
    <n v="-91.259039999999999"/>
    <s v="319"/>
    <n v="338"/>
    <n v="115"/>
    <n v="52917"/>
    <n v="1577555"/>
    <n v="0"/>
    <s v="America/Chicago"/>
  </r>
  <r>
    <n v="6595"/>
    <x v="590"/>
    <x v="25"/>
    <s v="IA"/>
    <s v="Iowa"/>
    <s v="52064"/>
    <s v="City"/>
    <n v="42.048360000000002"/>
    <n v="-90.315690000000004"/>
    <s v="563"/>
    <n v="439"/>
    <n v="204"/>
    <n v="45500"/>
    <n v="3106273"/>
    <n v="0"/>
    <s v="America/Chicago"/>
  </r>
  <r>
    <n v="6596"/>
    <x v="591"/>
    <x v="33"/>
    <s v="IA"/>
    <s v="Iowa"/>
    <s v="51351"/>
    <s v="City"/>
    <n v="43.324689999999997"/>
    <n v="-95.15"/>
    <s v="712"/>
    <n v="3018"/>
    <n v="1303"/>
    <n v="46427"/>
    <n v="5904097"/>
    <n v="28589"/>
    <s v="America/Chicago"/>
  </r>
  <r>
    <n v="6597"/>
    <x v="592"/>
    <x v="67"/>
    <s v="IA"/>
    <s v="Iowa"/>
    <s v="50438"/>
    <s v="CDP"/>
    <n v="43.18412"/>
    <n v="-93.600210000000004"/>
    <s v="641"/>
    <n v="0"/>
    <n v="0"/>
    <n v="0"/>
    <n v="5440538"/>
    <n v="0"/>
    <s v="America/Chicago"/>
  </r>
  <r>
    <n v="6598"/>
    <x v="593"/>
    <x v="20"/>
    <s v="IA"/>
    <s v="Iowa"/>
    <s v="52308"/>
    <s v="City"/>
    <n v="41.573340000000002"/>
    <n v="-92.159899999999993"/>
    <s v="319"/>
    <n v="159"/>
    <n v="93"/>
    <n v="48068"/>
    <n v="349981"/>
    <n v="0"/>
    <s v="America/Chicago"/>
  </r>
  <r>
    <n v="6599"/>
    <x v="594"/>
    <x v="15"/>
    <s v="IA"/>
    <s v="Iowa"/>
    <s v="50165"/>
    <s v="City"/>
    <n v="40.849449999999997"/>
    <n v="-93.305490000000006"/>
    <s v="641"/>
    <n v="45"/>
    <n v="16"/>
    <n v="81250"/>
    <n v="536884"/>
    <n v="0"/>
    <s v="America/Chicago"/>
  </r>
  <r>
    <n v="6600"/>
    <x v="595"/>
    <x v="1"/>
    <s v="IA"/>
    <s v="Iowa"/>
    <s v="50166"/>
    <s v="City"/>
    <n v="41.29166"/>
    <n v="-93.442430000000002"/>
    <s v="641"/>
    <n v="772"/>
    <n v="291"/>
    <n v="58068"/>
    <n v="1612646"/>
    <n v="0"/>
    <s v="America/Chicago"/>
  </r>
  <r>
    <n v="6601"/>
    <x v="596"/>
    <x v="60"/>
    <s v="IA"/>
    <s v="Iowa"/>
    <s v="52570"/>
    <s v="City"/>
    <n v="40.673360000000002"/>
    <n v="-92.162120000000002"/>
    <s v="641"/>
    <n v="413"/>
    <n v="155"/>
    <n v="33438"/>
    <n v="6497528"/>
    <n v="11551"/>
    <s v="America/Chicago"/>
  </r>
  <r>
    <n v="6602"/>
    <x v="597"/>
    <x v="3"/>
    <s v="IA"/>
    <s v="Iowa"/>
    <s v="50167"/>
    <s v="City"/>
    <n v="41.75638"/>
    <n v="-94.027450000000002"/>
    <s v="515"/>
    <n v="384"/>
    <n v="143"/>
    <n v="43194"/>
    <n v="660394"/>
    <n v="0"/>
    <s v="America/Chicago"/>
  </r>
  <r>
    <n v="6603"/>
    <x v="598"/>
    <x v="44"/>
    <s v="IA"/>
    <s v="Iowa"/>
    <s v="51553"/>
    <s v="City"/>
    <n v="41.466940000000001"/>
    <n v="-95.542779999999993"/>
    <s v="712"/>
    <n v="594"/>
    <n v="225"/>
    <n v="58250"/>
    <n v="1082251"/>
    <n v="13322"/>
    <s v="America/Chicago"/>
  </r>
  <r>
    <n v="6596"/>
    <x v="591"/>
    <x v="33"/>
    <s v="IA"/>
    <s v="Iowa"/>
    <s v="51351"/>
    <s v="City"/>
    <n v="43.324689999999997"/>
    <n v="-95.15"/>
    <s v="712"/>
    <n v="3018"/>
    <n v="1303"/>
    <n v="46427"/>
    <n v="5904097"/>
    <n v="28589"/>
    <s v="America/Chicago"/>
  </r>
  <r>
    <n v="6597"/>
    <x v="592"/>
    <x v="67"/>
    <s v="IA"/>
    <s v="Iowa"/>
    <s v="50438"/>
    <s v="CDP"/>
    <n v="43.18412"/>
    <n v="-93.600210000000004"/>
    <s v="641"/>
    <n v="0"/>
    <n v="0"/>
    <n v="0"/>
    <n v="5440538"/>
    <n v="0"/>
    <s v="America/Chicago"/>
  </r>
  <r>
    <n v="6598"/>
    <x v="593"/>
    <x v="20"/>
    <s v="IA"/>
    <s v="Iowa"/>
    <s v="52308"/>
    <s v="City"/>
    <n v="41.573340000000002"/>
    <n v="-92.159899999999993"/>
    <s v="319"/>
    <n v="159"/>
    <n v="93"/>
    <n v="48068"/>
    <n v="349981"/>
    <n v="0"/>
    <s v="America/Chicago"/>
  </r>
  <r>
    <n v="6599"/>
    <x v="594"/>
    <x v="15"/>
    <s v="IA"/>
    <s v="Iowa"/>
    <s v="50165"/>
    <s v="City"/>
    <n v="40.849449999999997"/>
    <n v="-93.305490000000006"/>
    <s v="641"/>
    <n v="45"/>
    <n v="16"/>
    <n v="81250"/>
    <n v="536884"/>
    <n v="0"/>
    <s v="America/Chicago"/>
  </r>
  <r>
    <n v="6600"/>
    <x v="595"/>
    <x v="1"/>
    <s v="IA"/>
    <s v="Iowa"/>
    <s v="50166"/>
    <s v="City"/>
    <n v="41.29166"/>
    <n v="-93.442430000000002"/>
    <s v="641"/>
    <n v="772"/>
    <n v="291"/>
    <n v="58068"/>
    <n v="1612646"/>
    <n v="0"/>
    <s v="America/Chicago"/>
  </r>
  <r>
    <n v="6601"/>
    <x v="596"/>
    <x v="60"/>
    <s v="IA"/>
    <s v="Iowa"/>
    <s v="52570"/>
    <s v="City"/>
    <n v="40.673360000000002"/>
    <n v="-92.162120000000002"/>
    <s v="641"/>
    <n v="413"/>
    <n v="155"/>
    <n v="33438"/>
    <n v="6497528"/>
    <n v="11551"/>
    <s v="America/Chicago"/>
  </r>
  <r>
    <n v="6602"/>
    <x v="597"/>
    <x v="3"/>
    <s v="IA"/>
    <s v="Iowa"/>
    <s v="50167"/>
    <s v="City"/>
    <n v="41.75638"/>
    <n v="-94.027450000000002"/>
    <s v="515"/>
    <n v="384"/>
    <n v="143"/>
    <n v="43194"/>
    <n v="660394"/>
    <n v="0"/>
    <s v="America/Chicago"/>
  </r>
  <r>
    <n v="6603"/>
    <x v="598"/>
    <x v="44"/>
    <s v="IA"/>
    <s v="Iowa"/>
    <s v="51553"/>
    <s v="City"/>
    <n v="41.466940000000001"/>
    <n v="-95.542779999999993"/>
    <s v="712"/>
    <n v="594"/>
    <n v="225"/>
    <n v="58250"/>
    <n v="1082251"/>
    <n v="13322"/>
    <s v="America/Chicago"/>
  </r>
  <r>
    <n v="6604"/>
    <x v="599"/>
    <x v="93"/>
    <s v="IA"/>
    <s v="Iowa"/>
    <s v="51554"/>
    <s v="CDP"/>
    <n v="41.143050000000002"/>
    <n v="-95.69556"/>
    <s v="712"/>
    <n v="152"/>
    <n v="75"/>
    <n v="43792"/>
    <n v="1070671"/>
    <n v="0"/>
    <s v="America/Chicago"/>
  </r>
  <r>
    <n v="6605"/>
    <x v="600"/>
    <x v="50"/>
    <s v="IA"/>
    <s v="Iowa"/>
    <s v="50168"/>
    <s v="City"/>
    <n v="41.767490000000002"/>
    <n v="-93.283540000000002"/>
    <s v="641"/>
    <n v="301"/>
    <n v="108"/>
    <n v="41429"/>
    <n v="1573814"/>
    <n v="0"/>
    <s v="America/Chicago"/>
  </r>
  <r>
    <n v="6606"/>
    <x v="601"/>
    <x v="72"/>
    <s v="IA"/>
    <s v="Iowa"/>
    <s v="51555"/>
    <s v="City"/>
    <n v="41.556379999999997"/>
    <n v="-95.887789999999995"/>
    <s v="712"/>
    <n v="2695"/>
    <n v="1162"/>
    <n v="48077"/>
    <n v="8367405"/>
    <n v="0"/>
    <s v="America/Chicago"/>
  </r>
  <r>
    <n v="6607"/>
    <x v="602"/>
    <x v="74"/>
    <s v="IA"/>
    <s v="Iowa"/>
    <s v="50461"/>
    <s v="City"/>
    <n v="43.321910000000003"/>
    <n v="-92.867699999999999"/>
    <s v="641"/>
    <n v="137"/>
    <n v="56"/>
    <n v="45417"/>
    <n v="1409683"/>
    <n v="0"/>
    <s v="America/Chicago"/>
  </r>
  <r>
    <n v="6608"/>
    <x v="603"/>
    <x v="14"/>
    <s v="IA"/>
    <s v="Iowa"/>
    <s v="50169"/>
    <s v="City"/>
    <n v="41.668120000000002"/>
    <n v="-93.363939999999999"/>
    <s v="515"/>
    <n v="2304"/>
    <n v="681"/>
    <n v="54432"/>
    <n v="6046094"/>
    <n v="15019"/>
    <s v="America/Chicago"/>
  </r>
  <r>
    <n v="6609"/>
    <x v="604"/>
    <x v="72"/>
    <s v="IA"/>
    <s v="Iowa"/>
    <s v="51556"/>
    <s v="City"/>
    <n v="41.619709999999998"/>
    <n v="-96.011960000000002"/>
    <s v="712"/>
    <n v="262"/>
    <n v="99"/>
    <n v="47344"/>
    <n v="2715091"/>
    <n v="0"/>
    <s v="America/Chicago"/>
  </r>
  <r>
    <n v="6610"/>
    <x v="605"/>
    <x v="74"/>
    <s v="IA"/>
    <s v="Iowa"/>
    <s v="50472"/>
    <s v="CDP"/>
    <n v="43.487189999999998"/>
    <n v="-92.941299999999998"/>
    <s v="641"/>
    <n v="34"/>
    <n v="20"/>
    <n v="33106"/>
    <n v="3860485"/>
    <n v="0"/>
    <s v="America/Chicago"/>
  </r>
  <r>
    <n v="6611"/>
    <x v="606"/>
    <x v="72"/>
    <s v="IA"/>
    <s v="Iowa"/>
    <s v="51557"/>
    <s v="City"/>
    <n v="41.710540000000002"/>
    <n v="-96.021680000000003"/>
    <s v="712"/>
    <n v="374"/>
    <n v="158"/>
    <n v="46111"/>
    <n v="1168557"/>
    <n v="0"/>
    <s v="America/Chicago"/>
  </r>
  <r>
    <n v="6612"/>
    <x v="607"/>
    <x v="25"/>
    <s v="IA"/>
    <s v="Iowa"/>
    <s v="52309"/>
    <s v="City"/>
    <n v="42.07696"/>
    <n v="-90.879859999999994"/>
    <s v="563"/>
    <n v="151"/>
    <n v="50"/>
    <n v="38750"/>
    <n v="1456161"/>
    <n v="0"/>
    <s v="America/Chicago"/>
  </r>
  <r>
    <n v="6613"/>
    <x v="608"/>
    <x v="82"/>
    <s v="IA"/>
    <s v="Iowa"/>
    <s v="52159"/>
    <s v="City"/>
    <n v="43.051650000000002"/>
    <n v="-91.389300000000006"/>
    <s v="563"/>
    <n v="1500"/>
    <n v="760"/>
    <n v="50833"/>
    <n v="3021812"/>
    <n v="0"/>
    <s v="America/Chicago"/>
  </r>
  <r>
    <n v="6614"/>
    <x v="609"/>
    <x v="50"/>
    <s v="IA"/>
    <s v="Iowa"/>
    <s v="50170"/>
    <s v="City"/>
    <n v="41.522210000000001"/>
    <n v="-93.101870000000005"/>
    <s v="641"/>
    <n v="1831"/>
    <n v="740"/>
    <n v="49167"/>
    <n v="4386928"/>
    <n v="0"/>
    <s v="America/Chicago"/>
  </r>
  <r>
    <n v="6615"/>
    <x v="610"/>
    <x v="48"/>
    <s v="IA"/>
    <s v="Iowa"/>
    <s v="50171"/>
    <s v="City"/>
    <n v="41.585830000000001"/>
    <n v="-92.527410000000003"/>
    <s v="641"/>
    <n v="1411"/>
    <n v="664"/>
    <n v="53571"/>
    <n v="6427001"/>
    <n v="31040"/>
    <s v="America/Chicago"/>
  </r>
  <r>
    <n v="6616"/>
    <x v="611"/>
    <x v="22"/>
    <s v="IA"/>
    <s v="Iowa"/>
    <s v="52310"/>
    <s v="City"/>
    <n v="42.238340000000001"/>
    <n v="-91.187089999999998"/>
    <s v="319"/>
    <n v="3825"/>
    <n v="1666"/>
    <n v="44307"/>
    <n v="16357060"/>
    <n v="109206"/>
    <s v="America/Chicago"/>
  </r>
  <r>
    <n v="6617"/>
    <x v="612"/>
    <x v="79"/>
    <s v="IA"/>
    <s v="Iowa"/>
    <s v="50173"/>
    <s v="City"/>
    <n v="41.981380000000001"/>
    <n v="-92.714920000000006"/>
    <s v="641"/>
    <n v="247"/>
    <n v="112"/>
    <n v="57083"/>
    <n v="1182517"/>
    <n v="0"/>
    <s v="America/Chicago"/>
  </r>
  <r>
    <n v="6618"/>
    <x v="613"/>
    <x v="90"/>
    <s v="IA"/>
    <s v="Iowa"/>
    <s v="52639"/>
    <s v="City"/>
    <n v="40.532260000000001"/>
    <n v="-91.414879999999997"/>
    <s v="319"/>
    <n v="885"/>
    <n v="377"/>
    <n v="44844"/>
    <n v="2900418"/>
    <n v="41929"/>
    <s v="America/Chicago"/>
  </r>
  <r>
    <n v="6619"/>
    <x v="614"/>
    <x v="63"/>
    <s v="IA"/>
    <s v="Iowa"/>
    <s v="51558"/>
    <s v="City"/>
    <n v="41.922490000000003"/>
    <n v="-95.851399999999998"/>
    <s v="712"/>
    <n v="218"/>
    <n v="122"/>
    <n v="36875"/>
    <n v="837209"/>
    <n v="0"/>
    <s v="America/Chicago"/>
  </r>
  <r>
    <n v="6620"/>
    <x v="615"/>
    <x v="46"/>
    <s v="IA"/>
    <s v="Iowa"/>
    <s v="50566"/>
    <s v="City"/>
    <n v="42.44164"/>
    <n v="-94.294970000000006"/>
    <s v="515"/>
    <n v="164"/>
    <n v="86"/>
    <n v="38438"/>
    <n v="3833242"/>
    <n v="0"/>
    <s v="America/Chicago"/>
  </r>
  <r>
    <n v="6621"/>
    <x v="616"/>
    <x v="76"/>
    <s v="IA"/>
    <s v="Iowa"/>
    <s v="52571"/>
    <s v="City"/>
    <n v="40.891719999999999"/>
    <n v="-92.819980000000001"/>
    <s v="641"/>
    <n v="643"/>
    <n v="331"/>
    <n v="38750"/>
    <n v="2897890"/>
    <n v="630"/>
    <s v="America/Chicago"/>
  </r>
  <r>
    <n v="6622"/>
    <x v="617"/>
    <x v="22"/>
    <s v="IA"/>
    <s v="Iowa"/>
    <s v="52312"/>
    <s v="City"/>
    <n v="42.006120000000003"/>
    <n v="-91.246269999999996"/>
    <s v="319"/>
    <n v="114"/>
    <n v="66"/>
    <n v="32500"/>
    <n v="242871"/>
    <n v="0"/>
    <s v="America/Chicago"/>
  </r>
  <r>
    <n v="6623"/>
    <x v="618"/>
    <x v="85"/>
    <s v="IA"/>
    <s v="Iowa"/>
    <s v="52640"/>
    <s v="City"/>
    <n v="41.096139999999998"/>
    <n v="-91.257649999999998"/>
    <s v="319"/>
    <n v="821"/>
    <n v="356"/>
    <n v="51250"/>
    <n v="2016233"/>
    <n v="0"/>
    <s v="America/Chicago"/>
  </r>
  <r>
    <n v="6624"/>
    <x v="619"/>
    <x v="53"/>
    <s v="IA"/>
    <s v="Iowa"/>
    <s v="50669"/>
    <s v="City"/>
    <n v="42.344149999999999"/>
    <n v="-92.673810000000003"/>
    <s v="319"/>
    <n v="93"/>
    <n v="31"/>
    <n v="50938"/>
    <n v="247027"/>
    <n v="0"/>
    <s v="America/Chicago"/>
  </r>
  <r>
    <n v="6625"/>
    <x v="620"/>
    <x v="76"/>
    <s v="IA"/>
    <s v="Iowa"/>
    <s v="52572"/>
    <s v="City"/>
    <n v="40.685850000000002"/>
    <n v="-92.677409999999995"/>
    <s v="641"/>
    <n v="585"/>
    <n v="244"/>
    <n v="28750"/>
    <n v="2613262"/>
    <n v="0"/>
    <s v="America/Chicago"/>
  </r>
  <r>
    <n v="6626"/>
    <x v="621"/>
    <x v="39"/>
    <s v="IA"/>
    <s v="Iowa"/>
    <s v="52313"/>
    <s v="City"/>
    <n v="42.254989999999999"/>
    <n v="-92.092680000000001"/>
    <s v="319"/>
    <n v="148"/>
    <n v="46"/>
    <n v="43750"/>
    <n v="726043"/>
    <n v="0"/>
    <s v="America/Chicago"/>
  </r>
  <r>
    <n v="6627"/>
    <x v="622"/>
    <x v="52"/>
    <s v="IA"/>
    <s v="Iowa"/>
    <s v="50854"/>
    <s v="City"/>
    <n v="40.714709999999997"/>
    <n v="-94.235230000000001"/>
    <s v="641"/>
    <n v="1686"/>
    <n v="716"/>
    <n v="45865"/>
    <n v="6878943"/>
    <n v="53165"/>
    <s v="America/Chicago"/>
  </r>
  <r>
    <n v="6628"/>
    <x v="623"/>
    <x v="96"/>
    <s v="IA"/>
    <s v="Iowa"/>
    <s v="52641"/>
    <s v="City"/>
    <n v="40.963639999999998"/>
    <n v="-91.557940000000002"/>
    <s v="319"/>
    <n v="8433"/>
    <n v="3047"/>
    <n v="45977"/>
    <n v="22031144"/>
    <n v="39135"/>
    <s v="America/Chicago"/>
  </r>
  <r>
    <n v="6629"/>
    <x v="624"/>
    <x v="60"/>
    <s v="IA"/>
    <s v="Iowa"/>
    <s v="52573"/>
    <s v="CDP"/>
    <n v="40.617809999999999"/>
    <n v="-91.932119999999998"/>
    <s v="319"/>
    <n v="36"/>
    <n v="17"/>
    <n v="127639"/>
    <n v="8529347"/>
    <n v="5067"/>
    <s v="America/Chicago"/>
  </r>
  <r>
    <n v="6630"/>
    <x v="625"/>
    <x v="96"/>
    <s v="IA"/>
    <s v="Iowa"/>
    <s v="52644"/>
    <s v="City"/>
    <n v="41.057810000000003"/>
    <n v="-91.390429999999995"/>
    <s v="319"/>
    <n v="107"/>
    <n v="43"/>
    <n v="55938"/>
    <n v="290004"/>
    <n v="0"/>
    <s v="America/Chicago"/>
  </r>
  <r>
    <n v="6631"/>
    <x v="626"/>
    <x v="11"/>
    <s v="IA"/>
    <s v="Iowa"/>
    <s v="52314"/>
    <s v="City"/>
    <n v="41.921950000000002"/>
    <n v="-91.416839999999993"/>
    <s v="319"/>
    <n v="4486"/>
    <n v="1273"/>
    <n v="70809"/>
    <n v="9045787"/>
    <n v="16175"/>
    <s v="America/Chicago"/>
  </r>
  <r>
    <n v="6632"/>
    <x v="627"/>
    <x v="27"/>
    <s v="IA"/>
    <s v="Iowa"/>
    <s v="51039"/>
    <s v="City"/>
    <n v="42.488880000000002"/>
    <n v="-96.072519999999997"/>
    <s v="712"/>
    <n v="1634"/>
    <n v="561"/>
    <n v="60972"/>
    <n v="2312125"/>
    <n v="0"/>
    <s v="America/Chicago"/>
  </r>
  <r>
    <n v="6633"/>
    <x v="628"/>
    <x v="98"/>
    <s v="IA"/>
    <s v="Iowa"/>
    <s v="50174"/>
    <s v="City"/>
    <n v="41.04166"/>
    <n v="-93.949389999999994"/>
    <s v="641"/>
    <n v="735"/>
    <n v="270"/>
    <n v="41458"/>
    <n v="2056896"/>
    <n v="0"/>
    <s v="America/Chicago"/>
  </r>
  <r>
    <n v="6634"/>
    <x v="629"/>
    <x v="37"/>
    <s v="IA"/>
    <s v="Iowa"/>
    <s v="52761"/>
    <s v="City"/>
    <n v="41.424469999999999"/>
    <n v="-91.043210000000002"/>
    <s v="563"/>
    <n v="23968"/>
    <n v="9413"/>
    <n v="44535"/>
    <n v="47043010"/>
    <n v="2734135"/>
    <s v="America/Chicago"/>
  </r>
  <r>
    <n v="6635"/>
    <x v="630"/>
    <x v="76"/>
    <s v="IA"/>
    <s v="Iowa"/>
    <s v="52574"/>
    <s v="City"/>
    <n v="40.777509999999999"/>
    <n v="-92.943809999999999"/>
    <s v="641"/>
    <n v="411"/>
    <n v="173"/>
    <n v="28977"/>
    <n v="7558496"/>
    <n v="0"/>
    <s v="America/Chicago"/>
  </r>
  <r>
    <n v="6636"/>
    <x v="631"/>
    <x v="17"/>
    <s v="IA"/>
    <s v="Iowa"/>
    <s v="50658"/>
    <s v="City"/>
    <n v="42.950389999999999"/>
    <n v="-92.542540000000002"/>
    <s v="641"/>
    <n v="1621"/>
    <n v="731"/>
    <n v="40066"/>
    <n v="7456465"/>
    <n v="671683"/>
    <s v="America/Chicago"/>
  </r>
  <r>
    <n v="6637"/>
    <x v="632"/>
    <x v="40"/>
    <s v="IA"/>
    <s v="Iowa"/>
    <s v="50567"/>
    <s v="City"/>
    <n v="42.515810000000002"/>
    <n v="-95.088319999999996"/>
    <s v="712"/>
    <n v="83"/>
    <n v="36"/>
    <n v="52500"/>
    <n v="190439"/>
    <n v="0"/>
    <s v="America/Chicago"/>
  </r>
  <r>
    <n v="6638"/>
    <x v="633"/>
    <x v="44"/>
    <s v="IA"/>
    <s v="Iowa"/>
    <s v="51559"/>
    <s v="City"/>
    <n v="41.448880000000003"/>
    <n v="-95.615560000000002"/>
    <s v="712"/>
    <n v="862"/>
    <n v="345"/>
    <n v="48906"/>
    <n v="1224481"/>
    <n v="9012"/>
    <s v="America/Chicago"/>
  </r>
  <r>
    <n v="6639"/>
    <x v="634"/>
    <x v="21"/>
    <s v="IA"/>
    <s v="Iowa"/>
    <s v="50201"/>
    <s v="City"/>
    <n v="42.022770000000001"/>
    <n v="-93.452430000000007"/>
    <s v="515"/>
    <n v="6831"/>
    <n v="2809"/>
    <n v="55654"/>
    <n v="14667751"/>
    <n v="48040"/>
    <s v="America/Chicago"/>
  </r>
  <r>
    <n v="6640"/>
    <x v="635"/>
    <x v="95"/>
    <s v="IA"/>
    <s v="Iowa"/>
    <s v="52160"/>
    <s v="City"/>
    <n v="43.496639999999999"/>
    <n v="-91.289580000000001"/>
    <s v="563"/>
    <n v="496"/>
    <n v="241"/>
    <n v="27266"/>
    <n v="628819"/>
    <n v="0"/>
    <s v="America/Chicago"/>
  </r>
  <r>
    <n v="6641"/>
    <x v="636"/>
    <x v="8"/>
    <s v="IA"/>
    <s v="Iowa"/>
    <s v="50568"/>
    <s v="City"/>
    <n v="42.605530000000002"/>
    <n v="-95.002769999999998"/>
    <s v="712"/>
    <n v="871"/>
    <n v="446"/>
    <n v="47083"/>
    <n v="3270701"/>
    <n v="0"/>
    <s v="America/Chicago"/>
  </r>
  <r>
    <n v="6642"/>
    <x v="637"/>
    <x v="39"/>
    <s v="IA"/>
    <s v="Iowa"/>
    <s v="52315"/>
    <s v="City"/>
    <n v="41.995559999999998"/>
    <n v="-91.967680000000001"/>
    <s v="319"/>
    <n v="850"/>
    <n v="376"/>
    <n v="60769"/>
    <n v="818388"/>
    <n v="0"/>
    <s v="America/Chicago"/>
  </r>
  <r>
    <n v="6643"/>
    <x v="638"/>
    <x v="17"/>
    <s v="IA"/>
    <s v="Iowa"/>
    <s v="50659"/>
    <s v="City"/>
    <n v="43.059139999999999"/>
    <n v="-92.317679999999996"/>
    <s v="641"/>
    <n v="3452"/>
    <n v="1546"/>
    <n v="41210"/>
    <n v="8189391"/>
    <n v="0"/>
    <s v="America/Chicago"/>
  </r>
  <r>
    <n v="6644"/>
    <x v="639"/>
    <x v="16"/>
    <s v="IA"/>
    <s v="Iowa"/>
    <s v="50660"/>
    <s v="City"/>
    <n v="42.566929999999999"/>
    <n v="-92.622140000000002"/>
    <s v="319"/>
    <n v="508"/>
    <n v="265"/>
    <n v="46685"/>
    <n v="1291467"/>
    <n v="0"/>
    <s v="America/Chicago"/>
  </r>
  <r>
    <n v="6645"/>
    <x v="640"/>
    <x v="74"/>
    <s v="IA"/>
    <s v="Iowa"/>
    <s v="50461"/>
    <s v="CDP"/>
    <n v="43.284419999999997"/>
    <n v="-92.642129999999995"/>
    <s v="641"/>
    <n v="37"/>
    <n v="29"/>
    <n v="33106"/>
    <n v="4989194"/>
    <n v="0"/>
    <s v="America/Chicago"/>
  </r>
  <r>
    <n v="6646"/>
    <x v="641"/>
    <x v="58"/>
    <s v="IA"/>
    <s v="Iowa"/>
    <s v="52765"/>
    <s v="City"/>
    <n v="41.717799999999997"/>
    <n v="-90.879040000000003"/>
    <s v="563"/>
    <n v="142"/>
    <n v="54"/>
    <n v="65833"/>
    <n v="233728"/>
    <n v="0"/>
    <s v="America/Chicago"/>
  </r>
  <r>
    <n v="6647"/>
    <x v="642"/>
    <x v="96"/>
    <s v="IA"/>
    <s v="Iowa"/>
    <s v="52645"/>
    <s v="City"/>
    <n v="40.92698"/>
    <n v="-91.399600000000007"/>
    <s v="319"/>
    <n v="1882"/>
    <n v="770"/>
    <n v="42639"/>
    <n v="2606812"/>
    <n v="0"/>
    <s v="America/Chicago"/>
  </r>
  <r>
    <n v="6648"/>
    <x v="643"/>
    <x v="38"/>
    <s v="IA"/>
    <s v="Iowa"/>
    <s v="51646"/>
    <s v="City"/>
    <n v="40.731099999999998"/>
    <n v="-94.899699999999996"/>
    <s v="712"/>
    <n v="408"/>
    <n v="200"/>
    <n v="41000"/>
    <n v="1137520"/>
    <n v="1856"/>
    <s v="America/Chicago"/>
  </r>
  <r>
    <n v="6649"/>
    <x v="644"/>
    <x v="0"/>
    <s v="IA"/>
    <s v="Iowa"/>
    <s v="50206"/>
    <s v="City"/>
    <n v="42.281100000000002"/>
    <n v="-93.171589999999995"/>
    <s v="641"/>
    <n v="227"/>
    <n v="90"/>
    <n v="47692"/>
    <n v="2608428"/>
    <n v="0"/>
    <s v="America/Chicago"/>
  </r>
  <r>
    <n v="6650"/>
    <x v="645"/>
    <x v="51"/>
    <s v="IA"/>
    <s v="Iowa"/>
    <s v="50207"/>
    <s v="City"/>
    <n v="41.47"/>
    <n v="-92.651300000000006"/>
    <s v="641"/>
    <n v="1291"/>
    <n v="523"/>
    <n v="52772"/>
    <n v="2426057"/>
    <n v="0"/>
    <s v="America/Chicago"/>
  </r>
  <r>
    <n v="6651"/>
    <x v="646"/>
    <x v="50"/>
    <s v="IA"/>
    <s v="Iowa"/>
    <s v="50208"/>
    <s v="City"/>
    <n v="41.699710000000003"/>
    <n v="-93.047979999999995"/>
    <s v="641"/>
    <n v="15125"/>
    <n v="6399"/>
    <n v="45421"/>
    <n v="28972980"/>
    <n v="0"/>
    <s v="America/Chicago"/>
  </r>
  <r>
    <n v="6652"/>
    <x v="647"/>
    <x v="35"/>
    <s v="IA"/>
    <s v="Iowa"/>
    <s v="52065"/>
    <s v="City"/>
    <n v="42.548050000000003"/>
    <n v="-91.1143"/>
    <s v="563"/>
    <n v="424"/>
    <n v="214"/>
    <n v="50714"/>
    <n v="1207105"/>
    <n v="0"/>
    <s v="America/Chicago"/>
  </r>
  <r>
    <n v="6653"/>
    <x v="648"/>
    <x v="1"/>
    <s v="IA"/>
    <s v="Iowa"/>
    <s v="50210"/>
    <s v="City"/>
    <n v="41.182220000000001"/>
    <n v="-93.728830000000002"/>
    <s v="641"/>
    <n v="485"/>
    <n v="187"/>
    <n v="58393"/>
    <n v="1196688"/>
    <n v="0"/>
    <s v="America/Chicago"/>
  </r>
  <r>
    <n v="6654"/>
    <x v="649"/>
    <x v="37"/>
    <s v="IA"/>
    <s v="Iowa"/>
    <s v="52766"/>
    <s v="City"/>
    <n v="41.481140000000003"/>
    <n v="-91.307659999999998"/>
    <s v="319"/>
    <n v="372"/>
    <n v="156"/>
    <n v="55833"/>
    <n v="600795"/>
    <n v="0"/>
    <s v="America/Chicago"/>
  </r>
  <r>
    <n v="6655"/>
    <x v="650"/>
    <x v="73"/>
    <s v="IA"/>
    <s v="Iowa"/>
    <s v="50857"/>
    <s v="City"/>
    <n v="40.93721"/>
    <n v="-94.894980000000004"/>
    <s v="712"/>
    <n v="108"/>
    <n v="61"/>
    <n v="31875"/>
    <n v="1386235"/>
    <n v="0"/>
    <s v="America/Chicago"/>
  </r>
  <r>
    <n v="6656"/>
    <x v="651"/>
    <x v="78"/>
    <s v="IA"/>
    <s v="Iowa"/>
    <s v="50458"/>
    <s v="City"/>
    <n v="43.144080000000002"/>
    <n v="-93.008930000000007"/>
    <s v="641"/>
    <n v="1389"/>
    <n v="653"/>
    <n v="43050"/>
    <n v="5660055"/>
    <n v="69206"/>
    <s v="America/Chicago"/>
  </r>
  <r>
    <n v="6657"/>
    <x v="652"/>
    <x v="62"/>
    <s v="IA"/>
    <s v="Iowa"/>
    <s v="51647"/>
    <s v="City"/>
    <n v="40.607770000000002"/>
    <n v="-95.291650000000004"/>
    <s v="712"/>
    <n v="57"/>
    <n v="19"/>
    <n v="30625"/>
    <n v="661699"/>
    <n v="0"/>
    <s v="America/Chicago"/>
  </r>
  <r>
    <n v="6658"/>
    <x v="653"/>
    <x v="82"/>
    <s v="IA"/>
    <s v="Iowa"/>
    <s v="52066"/>
    <s v="City"/>
    <n v="42.679720000000003"/>
    <n v="-90.956519999999998"/>
    <s v="563"/>
    <n v="113"/>
    <n v="73"/>
    <n v="36250"/>
    <n v="2601505"/>
    <n v="92469"/>
    <s v="America/Chicago"/>
  </r>
  <r>
    <n v="6659"/>
    <x v="654"/>
    <x v="89"/>
    <s v="IA"/>
    <s v="Iowa"/>
    <s v="52316"/>
    <s v="City"/>
    <n v="41.516399999999997"/>
    <n v="-92.077629999999999"/>
    <s v="319"/>
    <n v="1022"/>
    <n v="422"/>
    <n v="45000"/>
    <n v="1433069"/>
    <n v="0"/>
    <s v="America/Chicago"/>
  </r>
  <r>
    <n v="6660"/>
    <x v="655"/>
    <x v="86"/>
    <s v="IA"/>
    <s v="Iowa"/>
    <s v="52317"/>
    <s v="City"/>
    <n v="41.749180000000003"/>
    <n v="-91.597949999999997"/>
    <s v="319"/>
    <n v="15931"/>
    <n v="5942"/>
    <n v="72470"/>
    <n v="22785087"/>
    <n v="0"/>
    <s v="America/Chicago"/>
  </r>
  <r>
    <n v="6661"/>
    <x v="656"/>
    <x v="17"/>
    <s v="IA"/>
    <s v="Iowa"/>
    <s v="50659"/>
    <s v="City"/>
    <n v="43.118029999999997"/>
    <n v="-92.416849999999997"/>
    <s v="641"/>
    <n v="115"/>
    <n v="57"/>
    <n v="60313"/>
    <n v="514555"/>
    <n v="0"/>
    <s v="America/Chicago"/>
  </r>
  <r>
    <n v="6662"/>
    <x v="657"/>
    <x v="66"/>
    <s v="IA"/>
    <s v="Iowa"/>
    <s v="50459"/>
    <s v="City"/>
    <n v="43.444119999999998"/>
    <n v="-93.221040000000002"/>
    <s v="641"/>
    <n v="1995"/>
    <n v="958"/>
    <n v="42768"/>
    <n v="9745770"/>
    <n v="0"/>
    <s v="America/Chicago"/>
  </r>
  <r>
    <n v="6663"/>
    <x v="658"/>
    <x v="1"/>
    <s v="IA"/>
    <s v="Iowa"/>
    <s v="50211"/>
    <s v="City"/>
    <n v="41.491680000000002"/>
    <n v="-93.702119999999994"/>
    <s v="515"/>
    <n v="10135"/>
    <n v="3459"/>
    <n v="80406"/>
    <n v="27846854"/>
    <n v="916531"/>
    <s v="America/Chicago"/>
  </r>
  <r>
    <n v="6664"/>
    <x v="659"/>
    <x v="39"/>
    <s v="IA"/>
    <s v="Iowa"/>
    <s v="52318"/>
    <s v="City"/>
    <n v="41.90278"/>
    <n v="-91.921570000000003"/>
    <s v="319"/>
    <n v="526"/>
    <n v="258"/>
    <n v="48929"/>
    <n v="1154591"/>
    <n v="0"/>
    <s v="America/Chicago"/>
  </r>
  <r>
    <n v="6665"/>
    <x v="660"/>
    <x v="76"/>
    <s v="IA"/>
    <s v="Iowa"/>
    <s v="52544"/>
    <s v="City"/>
    <n v="40.688070000000003"/>
    <n v="-92.977980000000002"/>
    <s v="641"/>
    <n v="90"/>
    <n v="32"/>
    <n v="24167"/>
    <n v="1146680"/>
    <n v="0"/>
    <s v="America/Chicago"/>
  </r>
  <r>
    <n v="6666"/>
    <x v="661"/>
    <x v="44"/>
    <s v="IA"/>
    <s v="Iowa"/>
    <s v="51560"/>
    <s v="City"/>
    <n v="41.309159999999999"/>
    <n v="-95.39667"/>
    <s v="712"/>
    <n v="1507"/>
    <n v="599"/>
    <n v="64464"/>
    <n v="3686512"/>
    <n v="403170"/>
    <s v="America/Chicago"/>
  </r>
  <r>
    <n v="6667"/>
    <x v="662"/>
    <x v="50"/>
    <s v="IA"/>
    <s v="Iowa"/>
    <s v="50112"/>
    <s v="City"/>
    <n v="41.717219999999998"/>
    <n v="-92.82047"/>
    <s v="641"/>
    <n v="155"/>
    <n v="57"/>
    <n v="82250"/>
    <n v="733443"/>
    <n v="57402"/>
    <s v="America/Chicago"/>
  </r>
  <r>
    <n v="6668"/>
    <x v="663"/>
    <x v="85"/>
    <s v="IA"/>
    <s v="Iowa"/>
    <s v="52646"/>
    <s v="City"/>
    <n v="41.099760000000003"/>
    <n v="-91.044589999999999"/>
    <s v="319"/>
    <n v="170"/>
    <n v="54"/>
    <n v="26000"/>
    <n v="1083945"/>
    <n v="12814"/>
    <s v="America/Chicago"/>
  </r>
  <r>
    <n v="6669"/>
    <x v="664"/>
    <x v="36"/>
    <s v="IA"/>
    <s v="Iowa"/>
    <s v="51354"/>
    <s v="City"/>
    <n v="43.416080000000001"/>
    <n v="-95.534729999999996"/>
    <s v="712"/>
    <n v="466"/>
    <n v="223"/>
    <n v="36932"/>
    <n v="3011736"/>
    <n v="0"/>
    <s v="America/Chicago"/>
  </r>
  <r>
    <n v="6670"/>
    <x v="665"/>
    <x v="40"/>
    <s v="IA"/>
    <s v="Iowa"/>
    <s v="51458"/>
    <s v="City"/>
    <n v="42.31221"/>
    <n v="-95.250550000000004"/>
    <s v="712"/>
    <n v="978"/>
    <n v="508"/>
    <n v="45192"/>
    <n v="2713561"/>
    <n v="0"/>
    <s v="America/Chicago"/>
  </r>
  <r>
    <n v="6671"/>
    <x v="666"/>
    <x v="31"/>
    <s v="IA"/>
    <s v="Iowa"/>
    <s v="50662"/>
    <s v="City"/>
    <n v="42.673319999999997"/>
    <n v="-91.913499999999999"/>
    <s v="319"/>
    <n v="6153"/>
    <n v="2764"/>
    <n v="39800"/>
    <n v="12450068"/>
    <n v="122922"/>
    <s v="America/Chicago"/>
  </r>
  <r>
    <n v="6672"/>
    <x v="667"/>
    <x v="54"/>
    <s v="IA"/>
    <s v="Iowa"/>
    <s v="50212"/>
    <s v="City"/>
    <n v="42.039149999999999"/>
    <n v="-94.027730000000005"/>
    <s v="515"/>
    <n v="2041"/>
    <n v="848"/>
    <n v="52500"/>
    <n v="3557336"/>
    <n v="0"/>
    <s v="America/Chicago"/>
  </r>
  <r>
    <n v="6673"/>
    <x v="668"/>
    <x v="33"/>
    <s v="IA"/>
    <s v="Iowa"/>
    <s v="51355"/>
    <s v="City"/>
    <n v="43.38635"/>
    <n v="-95.148330000000001"/>
    <s v="712"/>
    <n v="818"/>
    <n v="434"/>
    <n v="58636"/>
    <n v="4821794"/>
    <n v="12936"/>
    <s v="America/Chicago"/>
  </r>
  <r>
    <n v="6674"/>
    <x v="669"/>
    <x v="96"/>
    <s v="IA"/>
    <s v="Iowa"/>
    <s v="52647"/>
    <s v="City"/>
    <n v="41.134189999999997"/>
    <n v="-91.544880000000006"/>
    <s v="319"/>
    <n v="234"/>
    <n v="83"/>
    <n v="59375"/>
    <n v="873753"/>
    <n v="0"/>
    <s v="America/Chicago"/>
  </r>
  <r>
    <n v="6675"/>
    <x v="670"/>
    <x v="22"/>
    <s v="IA"/>
    <s v="Iowa"/>
    <s v="52320"/>
    <s v="City"/>
    <n v="41.998069999999998"/>
    <n v="-91.141549999999995"/>
    <s v="319"/>
    <n v="688"/>
    <n v="299"/>
    <n v="43393"/>
    <n v="2648687"/>
    <n v="21490"/>
    <s v="America/Chicago"/>
  </r>
  <r>
    <n v="6676"/>
    <x v="671"/>
    <x v="89"/>
    <s v="IA"/>
    <s v="Iowa"/>
    <s v="52576"/>
    <s v="City"/>
    <n v="41.198070000000001"/>
    <n v="-92.092399999999998"/>
    <s v="641"/>
    <n v="210"/>
    <n v="104"/>
    <n v="40441"/>
    <n v="2562541"/>
    <n v="0"/>
    <s v="America/Chicago"/>
  </r>
  <r>
    <n v="6677"/>
    <x v="672"/>
    <x v="63"/>
    <s v="IA"/>
    <s v="Iowa"/>
    <s v="51040"/>
    <s v="City"/>
    <n v="42.026649999999997"/>
    <n v="-96.097239999999999"/>
    <s v="712"/>
    <n v="2881"/>
    <n v="1233"/>
    <n v="33678"/>
    <n v="13435793"/>
    <n v="0"/>
    <s v="America/Chicago"/>
  </r>
  <r>
    <n v="6678"/>
    <x v="673"/>
    <x v="22"/>
    <s v="IA"/>
    <s v="Iowa"/>
    <s v="52321"/>
    <s v="City"/>
    <n v="42.106960000000001"/>
    <n v="-91.015150000000006"/>
    <s v="319"/>
    <n v="196"/>
    <n v="103"/>
    <n v="45114"/>
    <n v="583274"/>
    <n v="0"/>
    <s v="America/Chicago"/>
  </r>
  <r>
    <n v="6679"/>
    <x v="674"/>
    <x v="18"/>
    <s v="IA"/>
    <s v="Iowa"/>
    <s v="51041"/>
    <s v="City"/>
    <n v="43.007210000000001"/>
    <n v="-96.058350000000004"/>
    <s v="712"/>
    <n v="6198"/>
    <n v="1972"/>
    <n v="62273"/>
    <n v="11053201"/>
    <n v="0"/>
    <s v="America/Chicago"/>
  </r>
  <r>
    <n v="6680"/>
    <x v="675"/>
    <x v="74"/>
    <s v="IA"/>
    <s v="Iowa"/>
    <s v="50460"/>
    <s v="City"/>
    <n v="43.227469999999997"/>
    <n v="-92.772139999999993"/>
    <s v="641"/>
    <n v="70"/>
    <n v="22"/>
    <n v="33750"/>
    <n v="229007"/>
    <n v="0"/>
    <s v="America/Chicago"/>
  </r>
  <r>
    <n v="6681"/>
    <x v="676"/>
    <x v="2"/>
    <s v="IA"/>
    <s v="Iowa"/>
    <s v="50858"/>
    <s v="City"/>
    <n v="41.203040000000001"/>
    <n v="-94.414680000000004"/>
    <s v="641"/>
    <n v="379"/>
    <n v="182"/>
    <n v="41250"/>
    <n v="1175979"/>
    <n v="0"/>
    <s v="America/Chicago"/>
  </r>
  <r>
    <n v="6682"/>
    <x v="677"/>
    <x v="33"/>
    <s v="IA"/>
    <s v="Iowa"/>
    <s v="51360"/>
    <s v="City"/>
    <n v="43.447180000000003"/>
    <n v="-95.092489999999998"/>
    <s v="712"/>
    <n v="614"/>
    <n v="224"/>
    <n v="68750"/>
    <n v="2904434"/>
    <n v="21413"/>
    <s v="America/Chicago"/>
  </r>
  <r>
    <n v="6683"/>
    <x v="678"/>
    <x v="74"/>
    <s v="IA"/>
    <s v="Iowa"/>
    <s v="50461"/>
    <s v="City"/>
    <n v="43.284140000000001"/>
    <n v="-92.811030000000002"/>
    <s v="641"/>
    <n v="3654"/>
    <n v="1615"/>
    <n v="44410"/>
    <n v="5873195"/>
    <n v="0"/>
    <s v="America/Chicago"/>
  </r>
  <r>
    <n v="6684"/>
    <x v="679"/>
    <x v="98"/>
    <s v="IA"/>
    <s v="Iowa"/>
    <s v="50213"/>
    <s v="City"/>
    <n v="41.03389"/>
    <n v="-93.765500000000003"/>
    <s v="641"/>
    <n v="4972"/>
    <n v="2038"/>
    <n v="38885"/>
    <n v="16740435"/>
    <n v="529183"/>
    <s v="America/Chicago"/>
  </r>
  <r>
    <n v="6685"/>
    <x v="680"/>
    <x v="51"/>
    <s v="IA"/>
    <s v="Iowa"/>
    <s v="52577"/>
    <s v="City"/>
    <n v="41.296399999999998"/>
    <n v="-92.644360000000006"/>
    <s v="641"/>
    <n v="11607"/>
    <n v="4932"/>
    <n v="39385"/>
    <n v="20688146"/>
    <n v="39275"/>
    <s v="America/Chicago"/>
  </r>
  <r>
    <n v="6686"/>
    <x v="681"/>
    <x v="70"/>
    <s v="IA"/>
    <s v="Iowa"/>
    <s v="52161"/>
    <s v="City"/>
    <n v="43.146360000000001"/>
    <n v="-91.764600000000002"/>
    <s v="563"/>
    <n v="819"/>
    <n v="379"/>
    <n v="54519"/>
    <n v="2872247"/>
    <n v="0"/>
    <s v="America/Chicago"/>
  </r>
  <r>
    <n v="6687"/>
    <x v="682"/>
    <x v="82"/>
    <s v="IA"/>
    <s v="Iowa"/>
    <s v="52052"/>
    <s v="City"/>
    <n v="42.733600000000003"/>
    <n v="-91.157910000000001"/>
    <s v="563"/>
    <n v="57"/>
    <n v="33"/>
    <n v="69375"/>
    <n v="1190316"/>
    <n v="0"/>
    <s v="America/Chicago"/>
  </r>
  <r>
    <n v="6688"/>
    <x v="683"/>
    <x v="46"/>
    <s v="IA"/>
    <s v="Iowa"/>
    <s v="50569"/>
    <s v="City"/>
    <n v="42.424689999999998"/>
    <n v="-94.150239999999997"/>
    <s v="515"/>
    <n v="524"/>
    <n v="234"/>
    <n v="43958"/>
    <n v="1186076"/>
    <n v="0"/>
    <s v="America/Chicago"/>
  </r>
  <r>
    <n v="6689"/>
    <x v="684"/>
    <x v="27"/>
    <s v="IA"/>
    <s v="Iowa"/>
    <s v="51044"/>
    <s v="City"/>
    <n v="42.283880000000003"/>
    <n v="-95.893069999999994"/>
    <s v="712"/>
    <n v="108"/>
    <n v="35"/>
    <n v="23750"/>
    <n v="685907"/>
    <n v="0"/>
    <s v="America/Chicago"/>
  </r>
  <r>
    <n v="6690"/>
    <x v="685"/>
    <x v="74"/>
    <s v="IA"/>
    <s v="Iowa"/>
    <s v="50472"/>
    <s v="CDP"/>
    <n v="43.458300000000001"/>
    <n v="-92.985749999999996"/>
    <s v="641"/>
    <n v="7"/>
    <n v="7"/>
    <n v="33106"/>
    <n v="1129880"/>
    <n v="0"/>
    <s v="America/Chicago"/>
  </r>
  <r>
    <n v="6691"/>
    <x v="686"/>
    <x v="65"/>
    <s v="IA"/>
    <s v="Iowa"/>
    <s v="50570"/>
    <s v="City"/>
    <n v="42.894970000000001"/>
    <n v="-94.37997"/>
    <s v="515"/>
    <n v="37"/>
    <n v="27"/>
    <n v="36875"/>
    <n v="1469608"/>
    <n v="0"/>
    <s v="America/Chicago"/>
  </r>
  <r>
    <n v="6692"/>
    <x v="687"/>
    <x v="5"/>
    <s v="IA"/>
    <s v="Iowa"/>
    <s v="52501"/>
    <s v="City"/>
    <n v="41.020009999999999"/>
    <n v="-92.411299999999997"/>
    <s v="641"/>
    <n v="24624"/>
    <n v="10253"/>
    <n v="38095"/>
    <n v="41076954"/>
    <n v="1741889"/>
    <s v="America/Chicago"/>
  </r>
  <r>
    <n v="6693"/>
    <x v="688"/>
    <x v="0"/>
    <s v="IA"/>
    <s v="Iowa"/>
    <s v="50126"/>
    <s v="City"/>
    <n v="42.433590000000002"/>
    <n v="-93.207149999999999"/>
    <s v="641"/>
    <n v="43"/>
    <n v="14"/>
    <n v="25000"/>
    <n v="1462205"/>
    <n v="0"/>
    <s v="America/Chicago"/>
  </r>
  <r>
    <n v="6694"/>
    <x v="689"/>
    <x v="86"/>
    <s v="IA"/>
    <s v="Iowa"/>
    <s v="52322"/>
    <s v="City"/>
    <n v="41.72334"/>
    <n v="-91.790450000000007"/>
    <s v="319"/>
    <n v="825"/>
    <n v="352"/>
    <n v="62500"/>
    <n v="2352536"/>
    <n v="0"/>
    <s v="America/Chicago"/>
  </r>
  <r>
    <n v="6695"/>
    <x v="690"/>
    <x v="22"/>
    <s v="IA"/>
    <s v="Iowa"/>
    <s v="52323"/>
    <s v="City"/>
    <n v="41.983629999999998"/>
    <n v="-90.95626"/>
    <s v="563"/>
    <n v="484"/>
    <n v="226"/>
    <n v="35625"/>
    <n v="1799729"/>
    <n v="0"/>
    <s v="America/Chicago"/>
  </r>
  <r>
    <n v="6696"/>
    <x v="691"/>
    <x v="7"/>
    <s v="IA"/>
    <s v="Iowa"/>
    <s v="51031"/>
    <s v="City"/>
    <n v="42.820270000000001"/>
    <n v="-96.0578"/>
    <s v="712"/>
    <n v="101"/>
    <n v="27"/>
    <n v="64688"/>
    <n v="262693"/>
    <n v="0"/>
    <s v="America/Chicago"/>
  </r>
  <r>
    <n v="6697"/>
    <x v="692"/>
    <x v="93"/>
    <s v="IA"/>
    <s v="Iowa"/>
    <s v="51561"/>
    <s v="City"/>
    <n v="41.018610000000002"/>
    <n v="-95.799170000000004"/>
    <s v="712"/>
    <n v="457"/>
    <n v="148"/>
    <n v="39375"/>
    <n v="1961815"/>
    <n v="0"/>
    <s v="America/Chicago"/>
  </r>
  <r>
    <n v="6698"/>
    <x v="693"/>
    <x v="49"/>
    <s v="IA"/>
    <s v="Iowa"/>
    <s v="52580"/>
    <s v="City"/>
    <n v="41.13279"/>
    <n v="-92.082679999999996"/>
    <s v="319"/>
    <n v="215"/>
    <n v="104"/>
    <n v="53125"/>
    <n v="1967754"/>
    <n v="0"/>
    <s v="America/Chicago"/>
  </r>
  <r>
    <n v="6699"/>
    <x v="694"/>
    <x v="94"/>
    <s v="IA"/>
    <s v="Iowa"/>
    <s v="50571"/>
    <s v="City"/>
    <n v="42.63053"/>
    <n v="-94.600530000000006"/>
    <s v="712"/>
    <n v="160"/>
    <n v="85"/>
    <n v="31875"/>
    <n v="1095799"/>
    <n v="0"/>
    <s v="America/Chicago"/>
  </r>
  <r>
    <n v="6700"/>
    <x v="695"/>
    <x v="11"/>
    <s v="IA"/>
    <s v="Iowa"/>
    <s v="52324"/>
    <s v="City"/>
    <n v="42.066110000000002"/>
    <n v="-91.795460000000006"/>
    <s v="319"/>
    <n v="1053"/>
    <n v="331"/>
    <n v="71625"/>
    <n v="3179431"/>
    <n v="2933"/>
    <s v="America/Chicago"/>
  </r>
  <r>
    <n v="6701"/>
    <x v="696"/>
    <x v="87"/>
    <s v="IA"/>
    <s v="Iowa"/>
    <s v="51562"/>
    <s v="City"/>
    <n v="41.726379999999999"/>
    <n v="-95.472219999999993"/>
    <s v="712"/>
    <n v="218"/>
    <n v="88"/>
    <n v="54063"/>
    <n v="740630"/>
    <n v="0"/>
    <s v="America/Chicago"/>
  </r>
  <r>
    <n v="6702"/>
    <x v="697"/>
    <x v="47"/>
    <s v="IA"/>
    <s v="Iowa"/>
    <s v="50216"/>
    <s v="City"/>
    <n v="41.691650000000003"/>
    <n v="-94.363020000000006"/>
    <s v="641"/>
    <n v="1085"/>
    <n v="482"/>
    <n v="46970"/>
    <n v="4662596"/>
    <n v="0"/>
    <s v="America/Chicago"/>
  </r>
  <r>
    <n v="6703"/>
    <x v="698"/>
    <x v="58"/>
    <s v="IA"/>
    <s v="Iowa"/>
    <s v="52722"/>
    <s v="City"/>
    <n v="41.555590000000002"/>
    <n v="-90.453190000000006"/>
    <s v="563"/>
    <n v="144"/>
    <n v="50"/>
    <n v="43750"/>
    <n v="138641"/>
    <n v="0"/>
    <s v="America/Chicago"/>
  </r>
  <r>
    <n v="6704"/>
    <x v="699"/>
    <x v="16"/>
    <s v="IA"/>
    <s v="Iowa"/>
    <s v="50665"/>
    <s v="City"/>
    <n v="42.577480000000001"/>
    <n v="-92.786860000000004"/>
    <s v="319"/>
    <n v="1960"/>
    <n v="821"/>
    <n v="46292"/>
    <n v="3665451"/>
    <n v="0"/>
    <s v="America/Chicago"/>
  </r>
  <r>
    <n v="6705"/>
    <x v="700"/>
    <x v="58"/>
    <s v="IA"/>
    <s v="Iowa"/>
    <s v="52748"/>
    <s v="CDP"/>
    <n v="41.694200000000002"/>
    <n v="-90.545689999999993"/>
    <s v="563"/>
    <n v="2476"/>
    <n v="923"/>
    <n v="53406"/>
    <n v="2738828"/>
    <n v="0"/>
    <s v="America/Chicago"/>
  </r>
  <r>
    <n v="6706"/>
    <x v="701"/>
    <x v="20"/>
    <s v="IA"/>
    <s v="Iowa"/>
    <s v="52325"/>
    <s v="City"/>
    <n v="41.583060000000003"/>
    <n v="-92.004069999999999"/>
    <s v="319"/>
    <n v="220"/>
    <n v="91"/>
    <n v="49531"/>
    <n v="447582"/>
    <n v="0"/>
    <s v="America/Chicago"/>
  </r>
  <r>
    <n v="6707"/>
    <x v="702"/>
    <x v="81"/>
    <s v="IA"/>
    <s v="Iowa"/>
    <s v="50217"/>
    <s v="City"/>
    <n v="42.16442"/>
    <n v="-94.255240000000001"/>
    <s v="515"/>
    <n v="229"/>
    <n v="120"/>
    <n v="41250"/>
    <n v="1460896"/>
    <n v="2306"/>
    <s v="America/Chicago"/>
  </r>
  <r>
    <n v="6708"/>
    <x v="703"/>
    <x v="59"/>
    <s v="IA"/>
    <s v="Iowa"/>
    <s v="50218"/>
    <s v="City"/>
    <n v="41.348320000000001"/>
    <n v="-93.880499999999998"/>
    <s v="515"/>
    <n v="161"/>
    <n v="50"/>
    <n v="65500"/>
    <n v="1218997"/>
    <n v="0"/>
    <s v="America/Chicago"/>
  </r>
  <r>
    <n v="6709"/>
    <x v="704"/>
    <x v="29"/>
    <s v="IA"/>
    <s v="Iowa"/>
    <s v="51046"/>
    <s v="City"/>
    <n v="42.979149999999997"/>
    <n v="-95.688069999999996"/>
    <s v="712"/>
    <n v="1017"/>
    <n v="451"/>
    <n v="47891"/>
    <n v="2189745"/>
    <n v="0"/>
    <s v="America/Chicago"/>
  </r>
  <r>
    <n v="6710"/>
    <x v="705"/>
    <x v="71"/>
    <s v="IA"/>
    <s v="Iowa"/>
    <s v="50219"/>
    <s v="City"/>
    <n v="41.405140000000003"/>
    <n v="-92.917749999999998"/>
    <s v="641"/>
    <n v="10363"/>
    <n v="3748"/>
    <n v="57096"/>
    <n v="23294059"/>
    <n v="0"/>
    <s v="America/Chicago"/>
  </r>
  <r>
    <n v="6711"/>
    <x v="706"/>
    <x v="35"/>
    <s v="IA"/>
    <s v="Iowa"/>
    <s v="52068"/>
    <s v="City"/>
    <n v="42.450560000000003"/>
    <n v="-90.850409999999997"/>
    <s v="563"/>
    <n v="1618"/>
    <n v="477"/>
    <n v="81750"/>
    <n v="5337983"/>
    <n v="0"/>
    <s v="America/Chicago"/>
  </r>
  <r>
    <n v="6712"/>
    <x v="707"/>
    <x v="23"/>
    <s v="IA"/>
    <s v="Iowa"/>
    <s v="51648"/>
    <s v="CDP"/>
    <n v="40.748890000000003"/>
    <n v="-95.813609999999997"/>
    <s v="712"/>
    <n v="21"/>
    <n v="16"/>
    <n v="28500"/>
    <n v="1139554"/>
    <n v="0"/>
    <s v="America/Chicago"/>
  </r>
  <r>
    <n v="6713"/>
    <x v="708"/>
    <x v="3"/>
    <s v="IA"/>
    <s v="Iowa"/>
    <s v="50220"/>
    <s v="City"/>
    <n v="41.8386"/>
    <n v="-94.10718"/>
    <s v="515"/>
    <n v="8089"/>
    <n v="2818"/>
    <n v="45691"/>
    <n v="13284727"/>
    <n v="13354"/>
    <s v="America/Chicago"/>
  </r>
  <r>
    <n v="6714"/>
    <x v="709"/>
    <x v="72"/>
    <s v="IA"/>
    <s v="Iowa"/>
    <s v="51563"/>
    <s v="City"/>
    <n v="41.579990000000002"/>
    <n v="-95.568060000000003"/>
    <s v="712"/>
    <n v="299"/>
    <n v="120"/>
    <n v="50000"/>
    <n v="1218194"/>
    <n v="0"/>
    <s v="America/Chicago"/>
  </r>
  <r>
    <n v="6715"/>
    <x v="710"/>
    <x v="82"/>
    <s v="IA"/>
    <s v="Iowa"/>
    <s v="51047"/>
    <s v="City"/>
    <n v="42.918030000000002"/>
    <n v="-95.343890000000002"/>
    <s v="712"/>
    <n v="318"/>
    <n v="174"/>
    <n v="39643"/>
    <n v="1344655"/>
    <n v="56497"/>
    <s v="America/Chicago"/>
  </r>
  <r>
    <n v="6716"/>
    <x v="711"/>
    <x v="27"/>
    <s v="IA"/>
    <s v="Iowa"/>
    <s v="51048"/>
    <s v="City"/>
    <n v="42.544159999999998"/>
    <n v="-95.867509999999996"/>
    <s v="712"/>
    <n v="357"/>
    <n v="180"/>
    <n v="44167"/>
    <n v="1597582"/>
    <n v="0"/>
    <s v="America/Chicago"/>
  </r>
  <r>
    <n v="6717"/>
    <x v="712"/>
    <x v="54"/>
    <s v="IA"/>
    <s v="Iowa"/>
    <s v="50223"/>
    <s v="City"/>
    <n v="42.16442"/>
    <n v="-94.016620000000003"/>
    <s v="515"/>
    <n v="175"/>
    <n v="95"/>
    <n v="28906"/>
    <n v="2538608"/>
    <n v="0"/>
    <s v="America/Chicago"/>
  </r>
  <r>
    <n v="6718"/>
    <x v="713"/>
    <x v="65"/>
    <s v="IA"/>
    <s v="Iowa"/>
    <s v="50541"/>
    <s v="City"/>
    <n v="42.653860000000002"/>
    <n v="-94.392470000000003"/>
    <s v="515"/>
    <n v="22"/>
    <n v="2"/>
    <n v="45524"/>
    <n v="164585"/>
    <n v="0"/>
    <s v="America/Chicago"/>
  </r>
  <r>
    <n v="6719"/>
    <x v="714"/>
    <x v="72"/>
    <s v="IA"/>
    <s v="Iowa"/>
    <s v="51564"/>
    <s v="City"/>
    <n v="41.831380000000003"/>
    <n v="-95.925569999999993"/>
    <s v="712"/>
    <n v="239"/>
    <n v="112"/>
    <n v="40167"/>
    <n v="2608748"/>
    <n v="0"/>
    <s v="America/Chicago"/>
  </r>
  <r>
    <n v="6720"/>
    <x v="715"/>
    <x v="91"/>
    <s v="IA"/>
    <s v="Iowa"/>
    <s v="50666"/>
    <s v="City"/>
    <n v="42.847479999999997"/>
    <n v="-92.537130000000005"/>
    <s v="319"/>
    <n v="425"/>
    <n v="193"/>
    <n v="48125"/>
    <n v="844917"/>
    <n v="0"/>
    <s v="America/Chicago"/>
  </r>
  <r>
    <n v="6721"/>
    <x v="716"/>
    <x v="76"/>
    <s v="IA"/>
    <s v="Iowa"/>
    <s v="52581"/>
    <s v="City"/>
    <n v="40.755560000000003"/>
    <n v="-93.046589999999995"/>
    <s v="641"/>
    <n v="69"/>
    <n v="31"/>
    <n v="39583"/>
    <n v="1461594"/>
    <n v="0"/>
    <s v="America/Chicago"/>
  </r>
  <r>
    <n v="6722"/>
    <x v="717"/>
    <x v="14"/>
    <s v="IA"/>
    <s v="Iowa"/>
    <s v="50327"/>
    <s v="City"/>
    <n v="41.583880000000001"/>
    <n v="-93.519940000000005"/>
    <s v="515"/>
    <n v="9314"/>
    <n v="3482"/>
    <n v="73224"/>
    <n v="23587149"/>
    <n v="814551"/>
    <s v="America/Chicago"/>
  </r>
  <r>
    <n v="6723"/>
    <x v="718"/>
    <x v="88"/>
    <s v="IA"/>
    <s v="Iowa"/>
    <s v="50065"/>
    <s v="City"/>
    <n v="40.580559999999998"/>
    <n v="-93.743830000000003"/>
    <s v="641"/>
    <n v="46"/>
    <n v="6"/>
    <n v="53750"/>
    <n v="899130"/>
    <n v="0"/>
    <s v="America/Chicago"/>
  </r>
  <r>
    <n v="6724"/>
    <x v="719"/>
    <x v="49"/>
    <s v="IA"/>
    <s v="Iowa"/>
    <s v="52540"/>
    <s v="City"/>
    <n v="41.147239999999996"/>
    <n v="-91.859059999999999"/>
    <s v="319"/>
    <n v="98"/>
    <n v="28"/>
    <n v="33333"/>
    <n v="2637328"/>
    <n v="0"/>
    <s v="America/Chicago"/>
  </r>
  <r>
    <n v="6725"/>
    <x v="720"/>
    <x v="71"/>
    <s v="IA"/>
    <s v="Iowa"/>
    <s v="50225"/>
    <s v="City"/>
    <n v="41.385829999999999"/>
    <n v="-93.269369999999995"/>
    <s v="515"/>
    <n v="1669"/>
    <n v="805"/>
    <n v="49954"/>
    <n v="6558223"/>
    <n v="18922"/>
    <s v="America/Chicago"/>
  </r>
  <r>
    <n v="6726"/>
    <x v="721"/>
    <x v="94"/>
    <s v="IA"/>
    <s v="Iowa"/>
    <s v="50573"/>
    <s v="City"/>
    <n v="42.878300000000003"/>
    <n v="-94.620530000000002"/>
    <s v="712"/>
    <n v="74"/>
    <n v="24"/>
    <n v="42500"/>
    <n v="1406980"/>
    <n v="0"/>
    <s v="America/Chicago"/>
  </r>
  <r>
    <n v="6727"/>
    <x v="722"/>
    <x v="69"/>
    <s v="IA"/>
    <s v="Iowa"/>
    <s v="50464"/>
    <s v="City"/>
    <n v="43.245800000000003"/>
    <n v="-93.122979999999998"/>
    <s v="641"/>
    <n v="373"/>
    <n v="174"/>
    <n v="49167"/>
    <n v="1131683"/>
    <n v="0"/>
    <s v="America/Chicago"/>
  </r>
  <r>
    <n v="6728"/>
    <x v="723"/>
    <x v="94"/>
    <s v="IA"/>
    <s v="Iowa"/>
    <s v="50574"/>
    <s v="City"/>
    <n v="42.735529999999997"/>
    <n v="-94.669150000000002"/>
    <s v="712"/>
    <n v="1740"/>
    <n v="846"/>
    <n v="41477"/>
    <n v="5222760"/>
    <n v="0"/>
    <s v="America/Chicago"/>
  </r>
  <r>
    <n v="6729"/>
    <x v="724"/>
    <x v="14"/>
    <s v="IA"/>
    <s v="Iowa"/>
    <s v="50226"/>
    <s v="City"/>
    <n v="41.771380000000001"/>
    <n v="-93.712999999999994"/>
    <s v="515"/>
    <n v="4323"/>
    <n v="1303"/>
    <n v="90257"/>
    <n v="12989541"/>
    <n v="378926"/>
    <s v="America/Chicago"/>
  </r>
  <r>
    <n v="6730"/>
    <x v="725"/>
    <x v="97"/>
    <s v="IA"/>
    <s v="Iowa"/>
    <s v="50575"/>
    <s v="City"/>
    <n v="42.551090000000002"/>
    <n v="-94.683869999999999"/>
    <s v="712"/>
    <n v="625"/>
    <n v="339"/>
    <n v="37768"/>
    <n v="5288443"/>
    <n v="0"/>
    <s v="America/Chicago"/>
  </r>
  <r>
    <n v="6731"/>
    <x v="726"/>
    <x v="12"/>
    <s v="IA"/>
    <s v="Iowa"/>
    <s v="50227"/>
    <s v="City"/>
    <n v="42.593870000000003"/>
    <n v="-93.42604"/>
    <s v="515"/>
    <n v="77"/>
    <n v="18"/>
    <n v="38750"/>
    <n v="1916554"/>
    <n v="0"/>
    <s v="America/Chicago"/>
  </r>
  <r>
    <n v="6732"/>
    <x v="727"/>
    <x v="69"/>
    <s v="IA"/>
    <s v="Iowa"/>
    <s v="50401"/>
    <s v="CDP"/>
    <n v="43.128579999999999"/>
    <n v="-93.123540000000006"/>
    <s v="641"/>
    <n v="17"/>
    <n v="11"/>
    <n v="46642"/>
    <n v="546441"/>
    <n v="0"/>
    <s v="America/Chicago"/>
  </r>
  <r>
    <n v="6733"/>
    <x v="728"/>
    <x v="87"/>
    <s v="IA"/>
    <s v="Iowa"/>
    <s v="51565"/>
    <s v="City"/>
    <n v="41.650269999999999"/>
    <n v="-95.518609999999995"/>
    <s v="712"/>
    <n v="190"/>
    <n v="99"/>
    <n v="44688"/>
    <n v="714105"/>
    <n v="1208"/>
    <s v="America/Chicago"/>
  </r>
  <r>
    <n v="6734"/>
    <x v="729"/>
    <x v="82"/>
    <s v="IA"/>
    <s v="Iowa"/>
    <s v="52162"/>
    <s v="City"/>
    <n v="43.083950000000002"/>
    <n v="-91.568209999999993"/>
    <s v="563"/>
    <n v="2131"/>
    <n v="849"/>
    <n v="35089"/>
    <n v="5465968"/>
    <n v="0"/>
    <s v="America/Chicago"/>
  </r>
  <r>
    <n v="6735"/>
    <x v="730"/>
    <x v="11"/>
    <s v="IA"/>
    <s v="Iowa"/>
    <s v="52219"/>
    <s v="City"/>
    <n v="42.238329999999998"/>
    <n v="-91.422380000000004"/>
    <s v="319"/>
    <n v="179"/>
    <n v="81"/>
    <n v="50625"/>
    <n v="1194124"/>
    <n v="0"/>
    <s v="America/Chicago"/>
  </r>
  <r>
    <n v="6736"/>
    <x v="731"/>
    <x v="50"/>
    <s v="IA"/>
    <s v="Iowa"/>
    <s v="50228"/>
    <s v="City"/>
    <n v="41.599429999999998"/>
    <n v="-93.235209999999995"/>
    <s v="515"/>
    <n v="1709"/>
    <n v="650"/>
    <n v="60417"/>
    <n v="3119959"/>
    <n v="0"/>
    <s v="America/Chicago"/>
  </r>
  <r>
    <n v="6737"/>
    <x v="732"/>
    <x v="73"/>
    <s v="IA"/>
    <s v="Iowa"/>
    <s v="50859"/>
    <s v="City"/>
    <n v="41.023040000000002"/>
    <n v="-94.613579999999999"/>
    <s v="641"/>
    <n v="246"/>
    <n v="118"/>
    <n v="52500"/>
    <n v="1035851"/>
    <n v="0"/>
    <s v="America/Chicago"/>
  </r>
  <r>
    <n v="6738"/>
    <x v="733"/>
    <x v="25"/>
    <s v="IA"/>
    <s v="Iowa"/>
    <s v="52069"/>
    <s v="City"/>
    <n v="42.0503"/>
    <n v="-90.414019999999994"/>
    <s v="563"/>
    <n v="978"/>
    <n v="436"/>
    <n v="44063"/>
    <n v="2493850"/>
    <n v="0"/>
    <s v="America/Chicago"/>
  </r>
  <r>
    <n v="6739"/>
    <x v="734"/>
    <x v="29"/>
    <s v="IA"/>
    <s v="Iowa"/>
    <s v="51245"/>
    <s v="City"/>
    <n v="43.086919999999999"/>
    <n v="-95.627229999999997"/>
    <s v="712"/>
    <n v="879"/>
    <n v="344"/>
    <n v="47727"/>
    <n v="3582455"/>
    <n v="0"/>
    <s v="America/Chicago"/>
  </r>
  <r>
    <n v="6740"/>
    <x v="735"/>
    <x v="58"/>
    <s v="IA"/>
    <s v="Iowa"/>
    <s v="52768"/>
    <s v="City"/>
    <n v="41.674750000000003"/>
    <n v="-90.340410000000006"/>
    <s v="563"/>
    <n v="929"/>
    <n v="405"/>
    <n v="60865"/>
    <n v="6673472"/>
    <n v="134"/>
    <s v="America/Chicago"/>
  </r>
  <r>
    <n v="6741"/>
    <x v="736"/>
    <x v="15"/>
    <s v="IA"/>
    <s v="Iowa"/>
    <s v="52583"/>
    <s v="City"/>
    <n v="40.747509999999998"/>
    <n v="-93.147149999999996"/>
    <s v="641"/>
    <n v="112"/>
    <n v="69"/>
    <n v="30625"/>
    <n v="489474"/>
    <n v="9751"/>
    <s v="America/Chicago"/>
  </r>
  <r>
    <n v="6742"/>
    <x v="737"/>
    <x v="80"/>
    <s v="IA"/>
    <s v="Iowa"/>
    <s v="52163"/>
    <s v="City"/>
    <n v="43.216430000000003"/>
    <n v="-92.08914"/>
    <s v="563"/>
    <n v="279"/>
    <n v="129"/>
    <n v="34464"/>
    <n v="1253550"/>
    <n v="0"/>
    <s v="America/Chicago"/>
  </r>
  <r>
    <n v="6743"/>
    <x v="738"/>
    <x v="64"/>
    <s v="IA"/>
    <s v="Iowa"/>
    <s v="52584"/>
    <s v="City"/>
    <n v="40.69697"/>
    <n v="-92.273240000000001"/>
    <s v="641"/>
    <n v="275"/>
    <n v="120"/>
    <n v="42500"/>
    <n v="1328137"/>
    <n v="2349"/>
    <s v="America/Chicago"/>
  </r>
  <r>
    <n v="6744"/>
    <x v="739"/>
    <x v="43"/>
    <s v="IA"/>
    <s v="Iowa"/>
    <s v="52326"/>
    <s v="City"/>
    <n v="42.39443"/>
    <n v="-91.760999999999996"/>
    <s v="319"/>
    <n v="547"/>
    <n v="232"/>
    <n v="37321"/>
    <n v="2933688"/>
    <n v="85438"/>
    <s v="America/Chicago"/>
  </r>
  <r>
    <n v="6745"/>
    <x v="740"/>
    <x v="42"/>
    <s v="IA"/>
    <s v="Iowa"/>
    <s v="51049"/>
    <s v="City"/>
    <n v="42.63026"/>
    <n v="-95.641949999999994"/>
    <s v="712"/>
    <n v="303"/>
    <n v="116"/>
    <n v="40000"/>
    <n v="1052153"/>
    <n v="0"/>
    <s v="America/Chicago"/>
  </r>
  <r>
    <n v="6746"/>
    <x v="741"/>
    <x v="0"/>
    <s v="IA"/>
    <s v="Iowa"/>
    <s v="50230"/>
    <s v="City"/>
    <n v="42.315260000000002"/>
    <n v="-93.434380000000004"/>
    <s v="515"/>
    <n v="538"/>
    <n v="241"/>
    <n v="52875"/>
    <n v="2581283"/>
    <n v="0"/>
    <s v="America/Chicago"/>
  </r>
  <r>
    <n v="6747"/>
    <x v="742"/>
    <x v="68"/>
    <s v="IA"/>
    <s v="Iowa"/>
    <s v="50465"/>
    <s v="City"/>
    <n v="43.483840000000001"/>
    <n v="-93.918840000000003"/>
    <s v="641"/>
    <n v="221"/>
    <n v="95"/>
    <n v="28875"/>
    <n v="2094456"/>
    <n v="0"/>
    <s v="America/Chicago"/>
  </r>
  <r>
    <n v="6748"/>
    <x v="743"/>
    <x v="28"/>
    <s v="IA"/>
    <s v="Iowa"/>
    <s v="51459"/>
    <s v="City"/>
    <n v="42.04177"/>
    <n v="-94.629300000000001"/>
    <s v="712"/>
    <n v="75"/>
    <n v="36"/>
    <n v="41429"/>
    <n v="5162218"/>
    <n v="0"/>
    <s v="America/Chicago"/>
  </r>
  <r>
    <n v="6749"/>
    <x v="744"/>
    <x v="31"/>
    <s v="IA"/>
    <s v="Iowa"/>
    <s v="52164"/>
    <s v="City"/>
    <n v="42.863039999999998"/>
    <n v="-91.885720000000006"/>
    <s v="563"/>
    <n v="66"/>
    <n v="25"/>
    <n v="36563"/>
    <n v="562395"/>
    <n v="0"/>
    <s v="America/Chicago"/>
  </r>
  <r>
    <n v="6750"/>
    <x v="745"/>
    <x v="61"/>
    <s v="IA"/>
    <s v="Iowa"/>
    <s v="50231"/>
    <s v="City"/>
    <n v="42.238320000000002"/>
    <n v="-93.600769999999997"/>
    <s v="515"/>
    <n v="169"/>
    <n v="75"/>
    <n v="54375"/>
    <n v="1065167"/>
    <n v="0"/>
    <s v="America/Chicago"/>
  </r>
  <r>
    <n v="6751"/>
    <x v="746"/>
    <x v="23"/>
    <s v="IA"/>
    <s v="Iowa"/>
    <s v="51649"/>
    <s v="City"/>
    <n v="40.873049999999999"/>
    <n v="-95.566389999999998"/>
    <s v="712"/>
    <n v="155"/>
    <n v="79"/>
    <n v="47292"/>
    <n v="822468"/>
    <n v="0"/>
    <s v="America/Chicago"/>
  </r>
  <r>
    <n v="6752"/>
    <x v="747"/>
    <x v="76"/>
    <s v="IA"/>
    <s v="Iowa"/>
    <s v="52544"/>
    <s v="City"/>
    <n v="40.801119999999997"/>
    <n v="-92.888810000000007"/>
    <s v="641"/>
    <n v="87"/>
    <n v="37"/>
    <n v="36094"/>
    <n v="561674"/>
    <n v="0"/>
    <s v="America/Chicago"/>
  </r>
  <r>
    <n v="6753"/>
    <x v="748"/>
    <x v="75"/>
    <s v="IA"/>
    <s v="Iowa"/>
    <s v="50667"/>
    <s v="City"/>
    <n v="42.468879999999999"/>
    <n v="-92.219629999999995"/>
    <s v="319"/>
    <n v="816"/>
    <n v="300"/>
    <n v="69375"/>
    <n v="4226354"/>
    <n v="0"/>
    <s v="America/Chicago"/>
  </r>
  <r>
    <n v="6754"/>
    <x v="749"/>
    <x v="91"/>
    <s v="IA"/>
    <s v="Iowa"/>
    <s v="50668"/>
    <s v="City"/>
    <n v="42.702210000000001"/>
    <n v="-92.225459999999998"/>
    <s v="319"/>
    <n v="826"/>
    <n v="335"/>
    <n v="57438"/>
    <n v="851122"/>
    <n v="0"/>
    <s v="America/Chicago"/>
  </r>
  <r>
    <n v="6755"/>
    <x v="750"/>
    <x v="50"/>
    <s v="IA"/>
    <s v="Iowa"/>
    <s v="50232"/>
    <s v="City"/>
    <n v="41.578330000000001"/>
    <n v="-93.023250000000004"/>
    <s v="641"/>
    <n v="153"/>
    <n v="61"/>
    <n v="43750"/>
    <n v="1434903"/>
    <n v="0"/>
    <s v="America/Chicago"/>
  </r>
  <r>
    <n v="6756"/>
    <x v="751"/>
    <x v="52"/>
    <s v="IA"/>
    <s v="Iowa"/>
    <s v="50860"/>
    <s v="City"/>
    <n v="40.604709999999997"/>
    <n v="-94.387739999999994"/>
    <s v="641"/>
    <n v="81"/>
    <n v="36"/>
    <n v="22500"/>
    <n v="2576395"/>
    <n v="23764"/>
    <s v="America/Chicago"/>
  </r>
  <r>
    <n v="6757"/>
    <x v="752"/>
    <x v="3"/>
    <s v="IA"/>
    <s v="Iowa"/>
    <s v="50233"/>
    <s v="City"/>
    <n v="41.58943"/>
    <n v="-94.196070000000006"/>
    <s v="515"/>
    <n v="873"/>
    <n v="359"/>
    <n v="52054"/>
    <n v="3632482"/>
    <n v="0"/>
    <s v="America/Chicago"/>
  </r>
  <r>
    <n v="6758"/>
    <x v="753"/>
    <x v="83"/>
    <s v="IA"/>
    <s v="Iowa"/>
    <s v="51566, 51591"/>
    <s v="City"/>
    <n v="41.009720000000002"/>
    <n v="-95.225549999999998"/>
    <s v="712"/>
    <n v="5472"/>
    <n v="2480"/>
    <n v="33977"/>
    <n v="10219132"/>
    <n v="145797"/>
    <s v="America/Chicago"/>
  </r>
  <r>
    <n v="6759"/>
    <x v="754"/>
    <x v="53"/>
    <s v="IA"/>
    <s v="Iowa"/>
    <s v="50669"/>
    <s v="City"/>
    <n v="42.323599999999999"/>
    <n v="-92.599360000000004"/>
    <s v="319"/>
    <n v="1639"/>
    <n v="806"/>
    <n v="49896"/>
    <n v="5633309"/>
    <n v="0"/>
    <s v="America/Chicago"/>
  </r>
  <r>
    <n v="6760"/>
    <x v="755"/>
    <x v="8"/>
    <s v="IA"/>
    <s v="Iowa"/>
    <s v="50576"/>
    <s v="City"/>
    <n v="42.825530000000001"/>
    <n v="-95.166380000000004"/>
    <s v="712"/>
    <n v="204"/>
    <n v="80"/>
    <n v="38611"/>
    <n v="608527"/>
    <n v="0"/>
    <s v="America/Chicago"/>
  </r>
  <r>
    <n v="6761"/>
    <x v="756"/>
    <x v="7"/>
    <s v="IA"/>
    <s v="Iowa"/>
    <s v="51050"/>
    <s v="City"/>
    <n v="42.814709999999998"/>
    <n v="-95.973349999999996"/>
    <s v="712"/>
    <n v="1632"/>
    <n v="694"/>
    <n v="51154"/>
    <n v="3371052"/>
    <n v="0"/>
    <s v="America/Chicago"/>
  </r>
  <r>
    <n v="6762"/>
    <x v="757"/>
    <x v="65"/>
    <s v="IA"/>
    <s v="Iowa"/>
    <s v="50577"/>
    <s v="City"/>
    <n v="42.828029999999998"/>
    <n v="-93.981059999999999"/>
    <s v="515"/>
    <n v="235"/>
    <n v="131"/>
    <n v="40865"/>
    <n v="2599913"/>
    <n v="0"/>
    <s v="America/Chicago"/>
  </r>
  <r>
    <n v="6763"/>
    <x v="758"/>
    <x v="10"/>
    <s v="IA"/>
    <s v="Iowa"/>
    <s v="50234"/>
    <s v="City"/>
    <n v="41.925539999999998"/>
    <n v="-93.186310000000006"/>
    <s v="641"/>
    <n v="308"/>
    <n v="134"/>
    <n v="42222"/>
    <n v="2626326"/>
    <n v="0"/>
    <s v="America/Chicago"/>
  </r>
  <r>
    <n v="6764"/>
    <x v="759"/>
    <x v="80"/>
    <s v="IA"/>
    <s v="Iowa"/>
    <s v="50466"/>
    <s v="City"/>
    <n v="43.362479999999998"/>
    <n v="-92.553309999999996"/>
    <s v="641"/>
    <n v="810"/>
    <n v="377"/>
    <n v="38229"/>
    <n v="2846857"/>
    <n v="26844"/>
    <s v="America/Chicago"/>
  </r>
  <r>
    <n v="6765"/>
    <x v="760"/>
    <x v="89"/>
    <s v="IA"/>
    <s v="Iowa"/>
    <s v="52585"/>
    <s v="City"/>
    <n v="41.185569999999998"/>
    <n v="-91.992949999999993"/>
    <s v="319"/>
    <n v="562"/>
    <n v="255"/>
    <n v="50729"/>
    <n v="1988785"/>
    <n v="0"/>
    <s v="America/Chicago"/>
  </r>
  <r>
    <n v="6766"/>
    <x v="761"/>
    <x v="35"/>
    <s v="IA"/>
    <s v="Iowa"/>
    <s v="52039"/>
    <s v="City"/>
    <n v="42.583329999999997"/>
    <n v="-90.884020000000007"/>
    <s v="563"/>
    <n v="181"/>
    <n v="71"/>
    <n v="68750"/>
    <n v="2368705"/>
    <n v="0"/>
    <s v="America/Chicago"/>
  </r>
  <r>
    <n v="6767"/>
    <x v="762"/>
    <x v="30"/>
    <s v="IA"/>
    <s v="Iowa"/>
    <s v="51439"/>
    <s v="City"/>
    <n v="42.126930000000002"/>
    <n v="-95.575000000000003"/>
    <s v="712"/>
    <n v="142"/>
    <n v="59"/>
    <n v="45583"/>
    <n v="661788"/>
    <n v="0"/>
    <s v="America/Chicago"/>
  </r>
  <r>
    <n v="6768"/>
    <x v="763"/>
    <x v="70"/>
    <s v="IA"/>
    <s v="Iowa"/>
    <s v="52165"/>
    <s v="City"/>
    <n v="43.297750000000001"/>
    <n v="-91.987660000000005"/>
    <s v="563"/>
    <n v="309"/>
    <n v="162"/>
    <n v="44038"/>
    <n v="2638045"/>
    <n v="0"/>
    <s v="America/Chicago"/>
  </r>
  <r>
    <n v="6769"/>
    <x v="764"/>
    <x v="97"/>
    <s v="IA"/>
    <s v="Iowa"/>
    <s v="51453"/>
    <s v="City"/>
    <n v="42.339700000000001"/>
    <n v="-94.488579999999999"/>
    <s v="515"/>
    <n v="52"/>
    <n v="30"/>
    <n v="42500"/>
    <n v="2590570"/>
    <n v="0"/>
    <s v="America/Chicago"/>
  </r>
  <r>
    <n v="6770"/>
    <x v="765"/>
    <x v="32"/>
    <s v="IA"/>
    <s v="Iowa"/>
    <s v="50578"/>
    <s v="City"/>
    <n v="43.29468"/>
    <n v="-94.51164"/>
    <s v="712"/>
    <n v="392"/>
    <n v="188"/>
    <n v="36250"/>
    <n v="2793961"/>
    <n v="0"/>
    <s v="America/Chicago"/>
  </r>
  <r>
    <n v="6771"/>
    <x v="766"/>
    <x v="81"/>
    <s v="IA"/>
    <s v="Iowa"/>
    <s v="50235"/>
    <s v="City"/>
    <n v="41.933869999999999"/>
    <n v="-94.201350000000005"/>
    <s v="515"/>
    <n v="283"/>
    <n v="88"/>
    <n v="45357"/>
    <n v="2180011"/>
    <n v="0"/>
    <s v="America/Chicago"/>
  </r>
  <r>
    <n v="6772"/>
    <x v="767"/>
    <x v="58"/>
    <s v="IA"/>
    <s v="Iowa"/>
    <s v="52722"/>
    <s v="City"/>
    <n v="41.54448"/>
    <n v="-90.458190000000002"/>
    <s v="563"/>
    <n v="413"/>
    <n v="207"/>
    <n v="71875"/>
    <n v="4752724"/>
    <n v="931553"/>
    <s v="America/Chicago"/>
  </r>
  <r>
    <n v="6773"/>
    <x v="768"/>
    <x v="6"/>
    <s v="IA"/>
    <s v="Iowa"/>
    <s v="52327"/>
    <s v="City"/>
    <n v="41.47974"/>
    <n v="-91.581280000000007"/>
    <s v="319"/>
    <n v="1045"/>
    <n v="468"/>
    <n v="47500"/>
    <n v="4572527"/>
    <n v="0"/>
    <s v="America/Chicago"/>
  </r>
  <r>
    <n v="6774"/>
    <x v="769"/>
    <x v="72"/>
    <s v="IA"/>
    <s v="Iowa"/>
    <s v="51545"/>
    <s v="CDP"/>
    <n v="41.805819999999997"/>
    <n v="-96.046400000000006"/>
    <s v="712"/>
    <n v="138"/>
    <n v="50"/>
    <n v="19211"/>
    <n v="985684"/>
    <n v="0"/>
    <s v="America/Chicago"/>
  </r>
  <r>
    <n v="6775"/>
    <x v="770"/>
    <x v="23"/>
    <s v="IA"/>
    <s v="Iowa"/>
    <s v="51650"/>
    <s v="City"/>
    <n v="40.686950000000003"/>
    <n v="-95.568600000000004"/>
    <s v="712"/>
    <n v="282"/>
    <n v="139"/>
    <n v="52596"/>
    <n v="1537769"/>
    <n v="0"/>
    <s v="America/Chicago"/>
  </r>
  <r>
    <n v="6776"/>
    <x v="771"/>
    <x v="11"/>
    <s v="IA"/>
    <s v="Iowa"/>
    <s v="52328"/>
    <s v="City"/>
    <n v="42.071109999999997"/>
    <n v="-91.666839999999993"/>
    <s v="319"/>
    <n v="3454"/>
    <n v="1130"/>
    <n v="107639"/>
    <n v="15049440"/>
    <n v="20935"/>
    <s v="America/Chicago"/>
  </r>
  <r>
    <n v="6777"/>
    <x v="772"/>
    <x v="57"/>
    <s v="IA"/>
    <s v="Iowa"/>
    <s v="52772"/>
    <s v="CDP"/>
    <n v="41.673909999999999"/>
    <n v="-91.15849"/>
    <s v="563"/>
    <n v="40"/>
    <n v="20"/>
    <n v="46467"/>
    <n v="2464954"/>
    <n v="62149"/>
    <s v="America/Chicago"/>
  </r>
  <r>
    <n v="6778"/>
    <x v="773"/>
    <x v="69"/>
    <s v="IA"/>
    <s v="Iowa"/>
    <s v="50467"/>
    <s v="City"/>
    <n v="43.207470000000001"/>
    <n v="-93.084649999999996"/>
    <s v="641"/>
    <n v="152"/>
    <n v="70"/>
    <n v="46250"/>
    <n v="547425"/>
    <n v="0"/>
    <s v="America/Chicago"/>
  </r>
  <r>
    <n v="6779"/>
    <x v="774"/>
    <x v="78"/>
    <s v="IA"/>
    <s v="Iowa"/>
    <s v="50468"/>
    <s v="City"/>
    <n v="43.052190000000003"/>
    <n v="-92.948530000000005"/>
    <s v="641"/>
    <n v="844"/>
    <n v="321"/>
    <n v="44688"/>
    <n v="1635446"/>
    <n v="0"/>
    <s v="America/Chicago"/>
  </r>
  <r>
    <n v="6780"/>
    <x v="775"/>
    <x v="19"/>
    <s v="IA"/>
    <s v="Iowa"/>
    <s v="51246"/>
    <s v="City"/>
    <n v="43.427190000000003"/>
    <n v="-96.17586"/>
    <s v="712"/>
    <n v="2602"/>
    <n v="1081"/>
    <n v="52446"/>
    <n v="10247793"/>
    <n v="0"/>
    <s v="America/Chicago"/>
  </r>
  <r>
    <n v="6781"/>
    <x v="776"/>
    <x v="18"/>
    <s v="IA"/>
    <s v="Iowa"/>
    <s v="51247"/>
    <s v="City"/>
    <n v="43.205260000000003"/>
    <n v="-96.295029999999997"/>
    <s v="712"/>
    <n v="3693"/>
    <n v="1286"/>
    <n v="55610"/>
    <n v="8581425"/>
    <n v="132703"/>
    <s v="America/Chicago"/>
  </r>
  <r>
    <n v="6782"/>
    <x v="777"/>
    <x v="69"/>
    <s v="IA"/>
    <s v="Iowa"/>
    <s v="50469"/>
    <s v="City"/>
    <n v="42.985239999999997"/>
    <n v="-93.191869999999994"/>
    <s v="641"/>
    <n v="1019"/>
    <n v="471"/>
    <n v="52760"/>
    <n v="7724701"/>
    <n v="0"/>
    <s v="America/Chicago"/>
  </r>
  <r>
    <n v="6783"/>
    <x v="778"/>
    <x v="97"/>
    <s v="IA"/>
    <s v="Iowa"/>
    <s v="50579"/>
    <s v="City"/>
    <n v="42.39526"/>
    <n v="-94.633870000000002"/>
    <s v="712"/>
    <n v="2141"/>
    <n v="796"/>
    <n v="41304"/>
    <n v="10942257"/>
    <n v="0"/>
    <s v="America/Chicago"/>
  </r>
  <r>
    <n v="6784"/>
    <x v="779"/>
    <x v="45"/>
    <s v="IA"/>
    <s v="Iowa"/>
    <s v="50597"/>
    <s v="City"/>
    <n v="43.028579999999998"/>
    <n v="-94.531090000000006"/>
    <s v="515"/>
    <n v="44"/>
    <n v="30"/>
    <n v="26667"/>
    <n v="441302"/>
    <n v="0"/>
    <s v="America/Chicago"/>
  </r>
  <r>
    <n v="6785"/>
    <x v="780"/>
    <x v="63"/>
    <s v="IA"/>
    <s v="Iowa"/>
    <s v="51051"/>
    <s v="City"/>
    <n v="42.205550000000002"/>
    <n v="-95.952510000000004"/>
    <s v="712"/>
    <n v="58"/>
    <n v="34"/>
    <n v="39500"/>
    <n v="420736"/>
    <n v="0"/>
    <s v="America/Chicago"/>
  </r>
  <r>
    <n v="6786"/>
    <x v="781"/>
    <x v="21"/>
    <s v="IA"/>
    <s v="Iowa"/>
    <s v="50236"/>
    <s v="City"/>
    <n v="42.166370000000001"/>
    <n v="-93.50188"/>
    <s v="515"/>
    <n v="1304"/>
    <n v="523"/>
    <n v="64107"/>
    <n v="2990944"/>
    <n v="0"/>
    <s v="America/Chicago"/>
  </r>
  <r>
    <n v="6787"/>
    <x v="782"/>
    <x v="94"/>
    <s v="IA"/>
    <s v="Iowa"/>
    <s v="50581"/>
    <s v="City"/>
    <n v="42.812750000000001"/>
    <n v="-94.526920000000004"/>
    <s v="712"/>
    <n v="559"/>
    <n v="239"/>
    <n v="36442"/>
    <n v="2719090"/>
    <n v="2880"/>
    <s v="America/Chicago"/>
  </r>
  <r>
    <n v="6788"/>
    <x v="783"/>
    <x v="96"/>
    <s v="IA"/>
    <s v="Iowa"/>
    <s v="52641"/>
    <s v="City"/>
    <n v="40.981409999999997"/>
    <n v="-91.682389999999998"/>
    <s v="319"/>
    <n v="117"/>
    <n v="58"/>
    <n v="40000"/>
    <n v="335369"/>
    <n v="1561"/>
    <s v="America/Chicago"/>
  </r>
  <r>
    <n v="6789"/>
    <x v="784"/>
    <x v="51"/>
    <s v="IA"/>
    <s v="Iowa"/>
    <s v="52586"/>
    <s v="City"/>
    <n v="41.321950000000001"/>
    <n v="-92.462130000000002"/>
    <s v="641"/>
    <n v="167"/>
    <n v="62"/>
    <n v="30556"/>
    <n v="353762"/>
    <n v="0"/>
    <s v="America/Chicago"/>
  </r>
  <r>
    <n v="6790"/>
    <x v="785"/>
    <x v="78"/>
    <s v="IA"/>
    <s v="Iowa"/>
    <s v="50468"/>
    <s v="CDP"/>
    <n v="43.009140000000002"/>
    <n v="-92.809920000000005"/>
    <s v="641"/>
    <n v="0"/>
    <n v="0"/>
    <n v="0"/>
    <n v="9561005"/>
    <n v="0"/>
    <s v="America/Chicago"/>
  </r>
  <r>
    <n v="6791"/>
    <x v="786"/>
    <x v="82"/>
    <s v="IA"/>
    <s v="Iowa"/>
    <s v="51357"/>
    <s v="City"/>
    <n v="43.013309999999997"/>
    <n v="-95.188609999999997"/>
    <s v="712"/>
    <n v="71"/>
    <n v="37"/>
    <n v="45625"/>
    <n v="374235"/>
    <n v="0"/>
    <s v="America/Chicago"/>
  </r>
  <r>
    <n v="6792"/>
    <x v="787"/>
    <x v="56"/>
    <s v="IA"/>
    <s v="Iowa"/>
    <s v="50470"/>
    <s v="City"/>
    <n v="42.740810000000003"/>
    <n v="-93.552710000000005"/>
    <s v="641"/>
    <n v="155"/>
    <n v="74"/>
    <n v="32292"/>
    <n v="1266617"/>
    <n v="0"/>
    <s v="America/Chicago"/>
  </r>
  <r>
    <n v="6793"/>
    <x v="788"/>
    <x v="43"/>
    <s v="IA"/>
    <s v="Iowa"/>
    <s v="52329"/>
    <s v="City"/>
    <n v="42.369990000000001"/>
    <n v="-91.844059999999999"/>
    <s v="319"/>
    <n v="267"/>
    <n v="98"/>
    <n v="55556"/>
    <n v="925194"/>
    <n v="0"/>
    <s v="America/Chicago"/>
  </r>
  <r>
    <n v="6794"/>
    <x v="789"/>
    <x v="82"/>
    <s v="IA"/>
    <s v="Iowa"/>
    <s v="51357"/>
    <s v="City"/>
    <n v="43.065530000000003"/>
    <n v="-95.28389"/>
    <s v="712"/>
    <n v="427"/>
    <n v="218"/>
    <n v="46786"/>
    <n v="764163"/>
    <n v="0"/>
    <s v="America/Chicago"/>
  </r>
  <r>
    <n v="6795"/>
    <x v="790"/>
    <x v="78"/>
    <s v="IA"/>
    <s v="Iowa"/>
    <s v="50471"/>
    <s v="City"/>
    <n v="43.126080000000002"/>
    <n v="-92.905749999999998"/>
    <s v="641"/>
    <n v="361"/>
    <n v="182"/>
    <n v="43125"/>
    <n v="2253970"/>
    <n v="0"/>
    <s v="America/Chicago"/>
  </r>
  <r>
    <n v="6796"/>
    <x v="791"/>
    <x v="14"/>
    <s v="IA"/>
    <s v="Iowa"/>
    <s v="50237"/>
    <s v="City"/>
    <n v="41.511099999999999"/>
    <n v="-93.357429999999994"/>
    <s v="515"/>
    <n v="516"/>
    <n v="208"/>
    <n v="67500"/>
    <n v="1103387"/>
    <n v="0"/>
    <s v="America/Chicago"/>
  </r>
  <r>
    <n v="6797"/>
    <x v="792"/>
    <x v="77"/>
    <s v="IA"/>
    <s v="Iowa"/>
    <s v="50238"/>
    <s v="City"/>
    <n v="40.981949999999998"/>
    <n v="-93.198539999999994"/>
    <s v="641"/>
    <n v="537"/>
    <n v="221"/>
    <n v="32750"/>
    <n v="2685787"/>
    <n v="692"/>
    <s v="America/Chicago"/>
  </r>
  <r>
    <n v="6798"/>
    <x v="793"/>
    <x v="45"/>
    <s v="IA"/>
    <s v="Iowa"/>
    <s v="51358"/>
    <s v="City"/>
    <n v="43.129130000000004"/>
    <n v="-94.899150000000006"/>
    <s v="712"/>
    <n v="704"/>
    <n v="285"/>
    <n v="36875"/>
    <n v="1084187"/>
    <n v="0"/>
    <s v="America/Chicago"/>
  </r>
  <r>
    <n v="6799"/>
    <x v="794"/>
    <x v="65"/>
    <s v="IA"/>
    <s v="Iowa"/>
    <s v="50582"/>
    <s v="City"/>
    <n v="42.759140000000002"/>
    <n v="-94.297740000000005"/>
    <s v="515"/>
    <n v="126"/>
    <n v="51"/>
    <n v="32813"/>
    <n v="2333844"/>
    <n v="0"/>
    <s v="America/Chicago"/>
  </r>
  <r>
    <n v="6800"/>
    <x v="795"/>
    <x v="84"/>
    <s v="IA"/>
    <s v="Iowa"/>
    <s v="52330"/>
    <s v="City"/>
    <n v="42.351379999999999"/>
    <n v="-91.481549999999999"/>
    <s v="563"/>
    <n v="362"/>
    <n v="162"/>
    <n v="57692"/>
    <n v="1111252"/>
    <n v="0"/>
    <s v="America/Chicago"/>
  </r>
  <r>
    <n v="6801"/>
    <x v="796"/>
    <x v="25"/>
    <s v="IA"/>
    <s v="Iowa"/>
    <s v="52070"/>
    <s v="City"/>
    <n v="42.071129999999997"/>
    <n v="-90.174019999999999"/>
    <s v="563"/>
    <n v="552"/>
    <n v="271"/>
    <n v="43264"/>
    <n v="1046219"/>
    <n v="2222239"/>
    <s v="America/Chicago"/>
  </r>
  <r>
    <n v="6802"/>
    <x v="797"/>
    <x v="40"/>
    <s v="IA"/>
    <s v="Iowa"/>
    <s v="50583"/>
    <s v="City"/>
    <n v="42.422199999999997"/>
    <n v="-94.989710000000002"/>
    <s v="712"/>
    <n v="2144"/>
    <n v="1031"/>
    <n v="45434"/>
    <n v="12589226"/>
    <n v="173993"/>
    <s v="America/Chicago"/>
  </r>
  <r>
    <n v="6803"/>
    <x v="798"/>
    <x v="35"/>
    <s v="IA"/>
    <s v="Iowa"/>
    <s v="52001"/>
    <s v="City"/>
    <n v="42.552779999999998"/>
    <n v="-90.709019999999995"/>
    <s v="563"/>
    <n v="103"/>
    <n v="39"/>
    <n v="49792"/>
    <n v="2230413"/>
    <n v="0"/>
    <s v="America/Chicago"/>
  </r>
  <r>
    <n v="6804"/>
    <x v="799"/>
    <x v="96"/>
    <s v="IA"/>
    <s v="Iowa"/>
    <s v="52649"/>
    <s v="City"/>
    <n v="40.852809999999998"/>
    <n v="-91.620159999999998"/>
    <s v="319"/>
    <n v="376"/>
    <n v="171"/>
    <n v="33750"/>
    <n v="1581926"/>
    <n v="9631"/>
    <s v="America/Chicago"/>
  </r>
  <r>
    <n v="6805"/>
    <x v="800"/>
    <x v="27"/>
    <s v="IA"/>
    <s v="Iowa"/>
    <s v="51052"/>
    <s v="City"/>
    <n v="42.308329999999998"/>
    <n v="-96.287800000000004"/>
    <s v="712"/>
    <n v="380"/>
    <n v="146"/>
    <n v="53611"/>
    <n v="3924122"/>
    <n v="33829"/>
    <s v="America/Chicago"/>
  </r>
  <r>
    <n v="6806"/>
    <x v="801"/>
    <x v="29"/>
    <s v="IA"/>
    <s v="Iowa"/>
    <s v="51248"/>
    <s v="City"/>
    <n v="43.181640000000002"/>
    <n v="-95.655569999999997"/>
    <s v="712"/>
    <n v="1385"/>
    <n v="544"/>
    <n v="45583"/>
    <n v="4913243"/>
    <n v="0"/>
    <s v="America/Chicago"/>
  </r>
  <r>
    <n v="6807"/>
    <x v="802"/>
    <x v="1"/>
    <s v="IA"/>
    <s v="Iowa"/>
    <s v="50001"/>
    <s v="City"/>
    <n v="41.370829999999998"/>
    <n v="-93.386319999999998"/>
    <s v="515"/>
    <n v="51"/>
    <n v="24"/>
    <n v="30625"/>
    <n v="1314244"/>
    <n v="0"/>
    <s v="America/Chicago"/>
  </r>
  <r>
    <n v="6808"/>
    <x v="803"/>
    <x v="14"/>
    <s v="IA"/>
    <s v="Iowa"/>
    <s v="50313"/>
    <s v="CDP"/>
    <n v="41.678600000000003"/>
    <n v="-93.629660000000001"/>
    <s v="515"/>
    <n v="2944"/>
    <n v="1211"/>
    <n v="71079"/>
    <n v="18216698"/>
    <n v="0"/>
    <s v="America/Chicago"/>
  </r>
  <r>
    <n v="6809"/>
    <x v="804"/>
    <x v="68"/>
    <s v="IA"/>
    <s v="Iowa"/>
    <s v="50473"/>
    <s v="City"/>
    <n v="43.470509999999997"/>
    <n v="-93.617720000000006"/>
    <s v="641"/>
    <n v="71"/>
    <n v="44"/>
    <n v="40000"/>
    <n v="213985"/>
    <n v="0"/>
    <s v="America/Chicago"/>
  </r>
  <r>
    <n v="6810"/>
    <x v="805"/>
    <x v="40"/>
    <s v="IA"/>
    <s v="Iowa"/>
    <s v="51053"/>
    <s v="City"/>
    <n v="42.499699999999997"/>
    <n v="-95.293049999999994"/>
    <s v="712"/>
    <n v="745"/>
    <n v="314"/>
    <n v="41125"/>
    <n v="3260453"/>
    <n v="0"/>
    <s v="America/Chicago"/>
  </r>
  <r>
    <n v="6811"/>
    <x v="806"/>
    <x v="30"/>
    <s v="IA"/>
    <s v="Iowa"/>
    <s v="51461"/>
    <s v="City"/>
    <n v="42.16527"/>
    <n v="-95.436940000000007"/>
    <s v="712"/>
    <n v="881"/>
    <n v="395"/>
    <n v="47250"/>
    <n v="3361682"/>
    <n v="31306"/>
    <s v="America/Chicago"/>
  </r>
  <r>
    <n v="6812"/>
    <x v="807"/>
    <x v="81"/>
    <s v="IA"/>
    <s v="Iowa"/>
    <s v="51462"/>
    <s v="City"/>
    <n v="42.022480000000002"/>
    <n v="-94.545249999999996"/>
    <s v="712"/>
    <n v="530"/>
    <n v="241"/>
    <n v="43393"/>
    <n v="4861045"/>
    <n v="0"/>
    <s v="America/Chicago"/>
  </r>
  <r>
    <n v="6813"/>
    <x v="808"/>
    <x v="48"/>
    <s v="IA"/>
    <s v="Iowa"/>
    <s v="50242"/>
    <s v="City"/>
    <n v="41.580550000000002"/>
    <n v="-92.703519999999997"/>
    <s v="641"/>
    <n v="143"/>
    <n v="68"/>
    <n v="33056"/>
    <n v="1162255"/>
    <n v="0"/>
    <s v="America/Chicago"/>
  </r>
  <r>
    <n v="6814"/>
    <x v="809"/>
    <x v="27"/>
    <s v="IA"/>
    <s v="Iowa"/>
    <s v="51054"/>
    <s v="City"/>
    <n v="42.403880000000001"/>
    <n v="-96.358639999999994"/>
    <s v="712"/>
    <n v="4520"/>
    <n v="1429"/>
    <n v="72614"/>
    <n v="5486100"/>
    <n v="802"/>
    <s v="America/Chicago"/>
  </r>
  <r>
    <n v="6815"/>
    <x v="810"/>
    <x v="13"/>
    <s v="IA"/>
    <s v="Iowa"/>
    <s v="50511"/>
    <s v="CDP"/>
    <n v="43.082740000000001"/>
    <n v="-94.089119999999994"/>
    <s v="515"/>
    <n v="46"/>
    <n v="15"/>
    <n v="42285"/>
    <n v="5701923"/>
    <n v="0"/>
    <s v="America/Chicago"/>
  </r>
  <r>
    <n v="6816"/>
    <x v="811"/>
    <x v="15"/>
    <s v="IA"/>
    <s v="Iowa"/>
    <s v="52590"/>
    <s v="City"/>
    <n v="40.682510000000001"/>
    <n v="-93.121039999999994"/>
    <s v="641"/>
    <n v="696"/>
    <n v="322"/>
    <n v="34231"/>
    <n v="6074815"/>
    <n v="10601"/>
    <s v="America/Chicago"/>
  </r>
  <r>
    <n v="6817"/>
    <x v="812"/>
    <x v="62"/>
    <s v="IA"/>
    <s v="Iowa"/>
    <s v="51632"/>
    <s v="City"/>
    <n v="40.658880000000003"/>
    <n v="-95.03192"/>
    <s v="712"/>
    <n v="186"/>
    <n v="85"/>
    <n v="39750"/>
    <n v="943238"/>
    <n v="0"/>
    <s v="America/Chicago"/>
  </r>
  <r>
    <n v="6818"/>
    <x v="813"/>
    <x v="52"/>
    <s v="IA"/>
    <s v="Iowa"/>
    <s v="50861"/>
    <s v="City"/>
    <n v="40.89875"/>
    <n v="-94.263649999999998"/>
    <s v="641"/>
    <n v="70"/>
    <n v="25"/>
    <n v="28750"/>
    <n v="1066714"/>
    <n v="5196"/>
    <s v="America/Chicago"/>
  </r>
  <r>
    <n v="6819"/>
    <x v="814"/>
    <x v="38"/>
    <s v="IA"/>
    <s v="Iowa"/>
    <s v="50862"/>
    <s v="City"/>
    <n v="40.802489999999999"/>
    <n v="-94.642470000000003"/>
    <s v="641"/>
    <n v="88"/>
    <n v="57"/>
    <n v="26750"/>
    <n v="938593"/>
    <n v="18565"/>
    <s v="America/Chicago"/>
  </r>
  <r>
    <n v="6820"/>
    <x v="815"/>
    <x v="12"/>
    <s v="IA"/>
    <s v="Iowa"/>
    <s v="50475"/>
    <s v="City"/>
    <n v="42.893300000000004"/>
    <n v="-93.215199999999996"/>
    <s v="641"/>
    <n v="1140"/>
    <n v="427"/>
    <n v="49375"/>
    <n v="14382610"/>
    <n v="74080"/>
    <s v="America/Chicago"/>
  </r>
  <r>
    <n v="6821"/>
    <x v="816"/>
    <x v="87"/>
    <s v="IA"/>
    <s v="Iowa"/>
    <s v="51570"/>
    <s v="City"/>
    <n v="41.50667"/>
    <n v="-95.450559999999996"/>
    <s v="712"/>
    <n v="618"/>
    <n v="270"/>
    <n v="41389"/>
    <n v="4846450"/>
    <n v="0"/>
    <s v="America/Chicago"/>
  </r>
  <r>
    <n v="6822"/>
    <x v="817"/>
    <x v="21"/>
    <s v="IA"/>
    <s v="Iowa"/>
    <s v="50243"/>
    <s v="City"/>
    <n v="41.864289999999997"/>
    <n v="-93.696719999999999"/>
    <s v="515"/>
    <n v="320"/>
    <n v="97"/>
    <n v="50625"/>
    <n v="2177716"/>
    <n v="0"/>
    <s v="America/Chicago"/>
  </r>
  <r>
    <n v="6823"/>
    <x v="818"/>
    <x v="29"/>
    <s v="IA"/>
    <s v="Iowa"/>
    <s v="51201"/>
    <s v="City"/>
    <n v="43.17962"/>
    <n v="-95.844009999999997"/>
    <s v="712"/>
    <n v="5088"/>
    <n v="2348"/>
    <n v="46646"/>
    <n v="12030140"/>
    <n v="0"/>
    <s v="America/Chicago"/>
  </r>
  <r>
    <n v="6824"/>
    <x v="819"/>
    <x v="16"/>
    <s v="IA"/>
    <s v="Iowa"/>
    <s v="50670"/>
    <s v="City"/>
    <n v="42.710259999999998"/>
    <n v="-92.582970000000003"/>
    <s v="319"/>
    <n v="1323"/>
    <n v="531"/>
    <n v="50521"/>
    <n v="4043759"/>
    <n v="248030"/>
    <s v="America/Chicago"/>
  </r>
  <r>
    <n v="6825"/>
    <x v="820"/>
    <x v="39"/>
    <s v="IA"/>
    <s v="Iowa"/>
    <s v="52332"/>
    <s v="City"/>
    <n v="42.094439999999999"/>
    <n v="-91.869349999999997"/>
    <s v="319"/>
    <n v="951"/>
    <n v="396"/>
    <n v="46667"/>
    <n v="1984679"/>
    <n v="0"/>
    <s v="America/Chicago"/>
  </r>
  <r>
    <n v="6826"/>
    <x v="821"/>
    <x v="62"/>
    <s v="IA"/>
    <s v="Iowa"/>
    <s v="51601, 51602, 51603"/>
    <s v="City"/>
    <n v="40.758299999999998"/>
    <n v="-95.372060000000005"/>
    <s v="712"/>
    <n v="5021"/>
    <n v="2180"/>
    <n v="41310"/>
    <n v="9703911"/>
    <n v="0"/>
    <s v="America/Chicago"/>
  </r>
  <r>
    <n v="6827"/>
    <x v="822"/>
    <x v="35"/>
    <s v="IA"/>
    <s v="Iowa"/>
    <s v="52073"/>
    <s v="City"/>
    <n v="42.60389"/>
    <n v="-90.784570000000002"/>
    <s v="563"/>
    <n v="176"/>
    <n v="79"/>
    <n v="69107"/>
    <n v="330461"/>
    <n v="0"/>
    <s v="America/Chicago"/>
  </r>
  <r>
    <n v="6828"/>
    <x v="823"/>
    <x v="86"/>
    <s v="IA"/>
    <s v="Iowa"/>
    <s v="52338"/>
    <s v="City"/>
    <n v="41.850560000000002"/>
    <n v="-91.646559999999994"/>
    <s v="319"/>
    <n v="672"/>
    <n v="181"/>
    <n v="95208"/>
    <n v="4625040"/>
    <n v="0"/>
    <s v="America/Chicago"/>
  </r>
  <r>
    <n v="6829"/>
    <x v="824"/>
    <x v="36"/>
    <s v="IA"/>
    <s v="Iowa"/>
    <s v="51249"/>
    <s v="City"/>
    <n v="43.399140000000003"/>
    <n v="-95.751959999999997"/>
    <s v="712"/>
    <n v="2668"/>
    <n v="1109"/>
    <n v="48393"/>
    <n v="4357730"/>
    <n v="0"/>
    <s v="America/Chicago"/>
  </r>
  <r>
    <n v="6830"/>
    <x v="825"/>
    <x v="23"/>
    <s v="IA"/>
    <s v="Iowa"/>
    <s v="51652"/>
    <s v="City"/>
    <n v="40.748330000000003"/>
    <n v="-95.647499999999994"/>
    <s v="712"/>
    <n v="1044"/>
    <n v="404"/>
    <n v="50109"/>
    <n v="3574674"/>
    <n v="0"/>
    <s v="America/Chicago"/>
  </r>
  <r>
    <n v="6831"/>
    <x v="826"/>
    <x v="89"/>
    <s v="IA"/>
    <s v="Iowa"/>
    <s v="52591"/>
    <s v="City"/>
    <n v="41.33334"/>
    <n v="-92.204629999999995"/>
    <s v="641"/>
    <n v="2005"/>
    <n v="978"/>
    <n v="42500"/>
    <n v="5654114"/>
    <n v="0"/>
    <s v="America/Chicago"/>
  </r>
  <r>
    <n v="6832"/>
    <x v="827"/>
    <x v="93"/>
    <s v="IA"/>
    <s v="Iowa"/>
    <s v="51571"/>
    <s v="City"/>
    <n v="41.113329999999998"/>
    <n v="-95.637230000000002"/>
    <s v="712"/>
    <n v="243"/>
    <n v="66"/>
    <n v="51250"/>
    <n v="563372"/>
    <n v="0"/>
    <s v="America/Chicago"/>
  </r>
  <r>
    <n v="6833"/>
    <x v="828"/>
    <x v="18"/>
    <s v="IA"/>
    <s v="Iowa"/>
    <s v="51250"/>
    <s v="City"/>
    <n v="43.079709999999999"/>
    <n v="-96.175579999999997"/>
    <s v="712"/>
    <n v="7461"/>
    <n v="2227"/>
    <n v="64238"/>
    <n v="16364423"/>
    <n v="0"/>
    <s v="America/Chicago"/>
  </r>
  <r>
    <n v="6834"/>
    <x v="829"/>
    <x v="7"/>
    <s v="IA"/>
    <s v="Iowa"/>
    <s v="51101, 51102, 51103, 51104, 51105, 51106, 51108, 51109, 51111"/>
    <s v="City"/>
    <n v="42.495669999999997"/>
    <n v="-96.390529999999998"/>
    <s v="712"/>
    <n v="82821"/>
    <n v="31419"/>
    <n v="43629"/>
    <n v="151384492"/>
    <n v="3018320"/>
    <s v="America/Chicago"/>
  </r>
  <r>
    <n v="6835"/>
    <x v="830"/>
    <x v="8"/>
    <s v="IA"/>
    <s v="Iowa"/>
    <s v="50585"/>
    <s v="City"/>
    <n v="42.89331"/>
    <n v="-95.151110000000003"/>
    <s v="712"/>
    <n v="777"/>
    <n v="297"/>
    <n v="37560"/>
    <n v="2143971"/>
    <n v="0"/>
    <s v="America/Chicago"/>
  </r>
  <r>
    <n v="6836"/>
    <x v="831"/>
    <x v="21"/>
    <s v="IA"/>
    <s v="Iowa"/>
    <s v="50244"/>
    <s v="City"/>
    <n v="41.877760000000002"/>
    <n v="-93.678550000000001"/>
    <s v="515"/>
    <n v="1506"/>
    <n v="564"/>
    <n v="73971"/>
    <n v="3481234"/>
    <n v="0"/>
    <s v="America/Chicago"/>
  </r>
  <r>
    <n v="6837"/>
    <x v="832"/>
    <x v="27"/>
    <s v="IA"/>
    <s v="Iowa"/>
    <s v="51055"/>
    <s v="City"/>
    <n v="42.232770000000002"/>
    <n v="-96.228080000000006"/>
    <s v="712"/>
    <n v="979"/>
    <n v="403"/>
    <n v="55417"/>
    <n v="1611552"/>
    <n v="0"/>
    <s v="America/Chicago"/>
  </r>
  <r>
    <n v="6838"/>
    <x v="833"/>
    <x v="27"/>
    <s v="IA"/>
    <s v="Iowa"/>
    <s v="51056"/>
    <s v="City"/>
    <n v="42.22916"/>
    <n v="-95.930840000000003"/>
    <s v="712"/>
    <n v="225"/>
    <n v="78"/>
    <n v="36250"/>
    <n v="956520"/>
    <n v="0"/>
    <s v="America/Chicago"/>
  </r>
  <r>
    <n v="6839"/>
    <x v="834"/>
    <x v="63"/>
    <s v="IA"/>
    <s v="Iowa"/>
    <s v="51572"/>
    <s v="City"/>
    <n v="41.98527"/>
    <n v="-95.779449999999997"/>
    <s v="712"/>
    <n v="168"/>
    <n v="75"/>
    <n v="34063"/>
    <n v="759541"/>
    <n v="0"/>
    <s v="America/Chicago"/>
  </r>
  <r>
    <n v="6840"/>
    <x v="835"/>
    <x v="86"/>
    <s v="IA"/>
    <s v="Iowa"/>
    <s v="52333"/>
    <s v="City"/>
    <n v="41.807229999999997"/>
    <n v="-91.494060000000005"/>
    <s v="319"/>
    <n v="2545"/>
    <n v="852"/>
    <n v="65000"/>
    <n v="3686858"/>
    <n v="0"/>
    <s v="America/Chicago"/>
  </r>
  <r>
    <n v="6841"/>
    <x v="836"/>
    <x v="97"/>
    <s v="IA"/>
    <s v="Iowa"/>
    <s v="50586"/>
    <s v="City"/>
    <n v="42.378309999999999"/>
    <n v="-94.429969999999997"/>
    <s v="515"/>
    <n v="109"/>
    <n v="58"/>
    <n v="41250"/>
    <n v="896389"/>
    <n v="0"/>
    <s v="America/Chicago"/>
  </r>
  <r>
    <n v="6842"/>
    <x v="837"/>
    <x v="20"/>
    <s v="IA"/>
    <s v="Iowa"/>
    <s v="52203"/>
    <s v="CDP"/>
    <n v="41.776119999999999"/>
    <n v="-91.967399999999998"/>
    <s v="319"/>
    <n v="160"/>
    <n v="67"/>
    <n v="61971"/>
    <n v="3586675"/>
    <n v="0"/>
    <s v="America/Chicago"/>
  </r>
  <r>
    <n v="6843"/>
    <x v="838"/>
    <x v="89"/>
    <s v="IA"/>
    <s v="Iowa"/>
    <s v="52335"/>
    <s v="City"/>
    <n v="41.45223"/>
    <n v="-92.090459999999993"/>
    <s v="319"/>
    <n v="207"/>
    <n v="90"/>
    <n v="51250"/>
    <n v="776438"/>
    <n v="0"/>
    <s v="America/Chicago"/>
  </r>
  <r>
    <n v="6844"/>
    <x v="839"/>
    <x v="82"/>
    <s v="IA"/>
    <s v="Iowa"/>
    <s v="51301"/>
    <s v="City"/>
    <n v="43.141359999999999"/>
    <n v="-95.144440000000003"/>
    <s v="712"/>
    <n v="11212"/>
    <n v="5015"/>
    <n v="44467"/>
    <n v="28053419"/>
    <n v="415322"/>
    <s v="America/Chicago"/>
  </r>
  <r>
    <n v="6845"/>
    <x v="840"/>
    <x v="70"/>
    <s v="IA"/>
    <s v="Iowa"/>
    <s v="52132"/>
    <s v="City"/>
    <n v="43.204970000000003"/>
    <n v="-91.950999999999993"/>
    <s v="563"/>
    <n v="355"/>
    <n v="165"/>
    <n v="36964"/>
    <n v="1093926"/>
    <n v="20332"/>
    <s v="America/Chicago"/>
  </r>
  <r>
    <n v="6846"/>
    <x v="841"/>
    <x v="33"/>
    <s v="IA"/>
    <s v="Iowa"/>
    <s v="51360"/>
    <s v="City"/>
    <n v="43.422179999999997"/>
    <n v="-95.102220000000003"/>
    <s v="712"/>
    <n v="5018"/>
    <n v="2354"/>
    <n v="53971"/>
    <n v="11784222"/>
    <n v="50684"/>
    <s v="America/Chicago"/>
  </r>
  <r>
    <n v="6847"/>
    <x v="842"/>
    <x v="25"/>
    <s v="IA"/>
    <s v="Iowa"/>
    <s v="52074"/>
    <s v="City"/>
    <n v="42.072519999999997"/>
    <n v="-90.435130000000001"/>
    <s v="563"/>
    <n v="81"/>
    <n v="48"/>
    <n v="40833"/>
    <n v="1727287"/>
    <n v="0"/>
    <s v="America/Chicago"/>
  </r>
  <r>
    <n v="6848"/>
    <x v="843"/>
    <x v="25"/>
    <s v="IA"/>
    <s v="Iowa"/>
    <s v="52031"/>
    <s v="City"/>
    <n v="42.164189999999998"/>
    <n v="-90.476519999999994"/>
    <s v="563"/>
    <n v="140"/>
    <n v="71"/>
    <n v="75250"/>
    <n v="1549068"/>
    <n v="0"/>
    <s v="America/Chicago"/>
  </r>
  <r>
    <n v="6849"/>
    <x v="844"/>
    <x v="1"/>
    <s v="IA"/>
    <s v="Iowa"/>
    <s v="50125"/>
    <s v="City"/>
    <n v="41.411380000000001"/>
    <n v="-93.644940000000005"/>
    <s v="515"/>
    <n v="63"/>
    <n v="14"/>
    <n v="35000"/>
    <n v="312287"/>
    <n v="0"/>
    <s v="America/Chicago"/>
  </r>
  <r>
    <n v="6850"/>
    <x v="845"/>
    <x v="11"/>
    <s v="IA"/>
    <s v="Iowa"/>
    <s v="52336"/>
    <s v="City"/>
    <n v="42.059449999999998"/>
    <n v="-91.442670000000007"/>
    <s v="319"/>
    <n v="1139"/>
    <n v="439"/>
    <n v="57750"/>
    <n v="1849921"/>
    <n v="5871"/>
    <s v="America/Chicago"/>
  </r>
  <r>
    <n v="6851"/>
    <x v="846"/>
    <x v="74"/>
    <s v="IA"/>
    <s v="Iowa"/>
    <s v="50476"/>
    <s v="City"/>
    <n v="43.436079999999997"/>
    <n v="-92.782409999999999"/>
    <s v="641"/>
    <n v="473"/>
    <n v="258"/>
    <n v="41000"/>
    <n v="1328474"/>
    <n v="59025"/>
    <s v="America/Chicago"/>
  </r>
  <r>
    <n v="6852"/>
    <x v="847"/>
    <x v="61"/>
    <s v="IA"/>
    <s v="Iowa"/>
    <s v="50246"/>
    <s v="City"/>
    <n v="42.288870000000003"/>
    <n v="-93.796059999999997"/>
    <s v="515"/>
    <n v="412"/>
    <n v="176"/>
    <n v="48333"/>
    <n v="2507860"/>
    <n v="0"/>
    <s v="America/Chicago"/>
  </r>
  <r>
    <n v="6853"/>
    <x v="848"/>
    <x v="31"/>
    <s v="IA"/>
    <s v="Iowa"/>
    <s v="50671"/>
    <s v="City"/>
    <n v="42.641959999999997"/>
    <n v="-91.811890000000005"/>
    <s v="319"/>
    <n v="125"/>
    <n v="42"/>
    <n v="45000"/>
    <n v="623254"/>
    <n v="1113"/>
    <s v="America/Chicago"/>
  </r>
  <r>
    <n v="6854"/>
    <x v="849"/>
    <x v="74"/>
    <s v="IA"/>
    <s v="Iowa"/>
    <s v="50472"/>
    <s v="City"/>
    <n v="43.378300000000003"/>
    <n v="-92.918809999999993"/>
    <s v="641"/>
    <n v="1156"/>
    <n v="483"/>
    <n v="46771"/>
    <n v="2797934"/>
    <n v="0"/>
    <s v="America/Chicago"/>
  </r>
  <r>
    <n v="6855"/>
    <x v="850"/>
    <x v="10"/>
    <s v="IA"/>
    <s v="Iowa"/>
    <s v="50239"/>
    <s v="City"/>
    <n v="42.122210000000003"/>
    <n v="-93.194929999999999"/>
    <s v="641"/>
    <n v="103"/>
    <n v="36"/>
    <n v="40833"/>
    <n v="1451590"/>
    <n v="0"/>
    <s v="America/Chicago"/>
  </r>
  <r>
    <n v="6856"/>
    <x v="851"/>
    <x v="83"/>
    <s v="IA"/>
    <s v="Iowa"/>
    <s v="51573"/>
    <s v="City"/>
    <n v="40.981659999999998"/>
    <n v="-95.104150000000004"/>
    <s v="712"/>
    <n v="639"/>
    <n v="291"/>
    <n v="58942"/>
    <n v="2370924"/>
    <n v="0"/>
    <s v="America/Chicago"/>
  </r>
  <r>
    <n v="6857"/>
    <x v="852"/>
    <x v="57"/>
    <s v="IA"/>
    <s v="Iowa"/>
    <s v="52337"/>
    <s v="City"/>
    <n v="41.893070000000002"/>
    <n v="-91.150710000000004"/>
    <s v="319"/>
    <n v="662"/>
    <n v="272"/>
    <n v="48500"/>
    <n v="1851629"/>
    <n v="0"/>
    <s v="America/Chicago"/>
  </r>
  <r>
    <n v="6858"/>
    <x v="853"/>
    <x v="10"/>
    <s v="IA"/>
    <s v="Iowa"/>
    <s v="50247"/>
    <s v="City"/>
    <n v="42.016649999999998"/>
    <n v="-93.163539999999998"/>
    <s v="641"/>
    <n v="1470"/>
    <n v="540"/>
    <n v="57661"/>
    <n v="2552724"/>
    <n v="0"/>
    <s v="America/Chicago"/>
  </r>
  <r>
    <n v="6859"/>
    <x v="854"/>
    <x v="13"/>
    <s v="IA"/>
    <s v="Iowa"/>
    <s v="50511"/>
    <s v="CDP"/>
    <n v="43.038020000000003"/>
    <n v="-94.064400000000006"/>
    <s v="515"/>
    <n v="29"/>
    <n v="13"/>
    <n v="65313"/>
    <n v="1986738"/>
    <n v="0"/>
    <s v="America/Chicago"/>
  </r>
  <r>
    <n v="6860"/>
    <x v="855"/>
    <x v="59"/>
    <s v="IA"/>
    <s v="Iowa"/>
    <s v="50240"/>
    <s v="City"/>
    <n v="41.288330000000002"/>
    <n v="-93.809389999999993"/>
    <s v="641"/>
    <n v="628"/>
    <n v="261"/>
    <n v="65250"/>
    <n v="1391701"/>
    <n v="0"/>
    <s v="America/Chicago"/>
  </r>
  <r>
    <n v="6861"/>
    <x v="856"/>
    <x v="25"/>
    <s v="IA"/>
    <s v="Iowa"/>
    <s v="52031"/>
    <s v="City"/>
    <n v="42.360840000000003"/>
    <n v="-90.539299999999997"/>
    <s v="563"/>
    <n v="131"/>
    <n v="49"/>
    <n v="50313"/>
    <n v="959951"/>
    <n v="0"/>
    <s v="America/Chicago"/>
  </r>
  <r>
    <n v="6862"/>
    <x v="857"/>
    <x v="0"/>
    <s v="IA"/>
    <s v="Iowa"/>
    <s v="50672"/>
    <s v="City"/>
    <n v="42.40943"/>
    <n v="-93.065759999999997"/>
    <s v="641"/>
    <n v="309"/>
    <n v="117"/>
    <n v="34063"/>
    <n v="1411264"/>
    <n v="0"/>
    <s v="America/Chicago"/>
  </r>
  <r>
    <n v="6863"/>
    <x v="858"/>
    <x v="13"/>
    <s v="IA"/>
    <s v="Iowa"/>
    <s v="50519"/>
    <s v="CDP"/>
    <n v="42.9133"/>
    <n v="-94.227189999999993"/>
    <s v="515"/>
    <n v="43"/>
    <n v="6"/>
    <n v="42285"/>
    <n v="2231673"/>
    <n v="0"/>
    <s v="America/Chicago"/>
  </r>
  <r>
    <n v="6864"/>
    <x v="859"/>
    <x v="31"/>
    <s v="IA"/>
    <s v="Iowa"/>
    <s v="52166"/>
    <s v="City"/>
    <n v="43.066360000000003"/>
    <n v="-91.933499999999995"/>
    <s v="563"/>
    <n v="138"/>
    <n v="78"/>
    <n v="56389"/>
    <n v="689164"/>
    <n v="0"/>
    <s v="America/Chicago"/>
  </r>
  <r>
    <n v="6865"/>
    <x v="860"/>
    <x v="1"/>
    <s v="IA"/>
    <s v="Iowa"/>
    <s v="50229"/>
    <s v="City"/>
    <n v="41.308050000000001"/>
    <n v="-93.729659999999996"/>
    <s v="641"/>
    <n v="128"/>
    <n v="79"/>
    <n v="77574"/>
    <n v="361422"/>
    <n v="0"/>
    <s v="America/Chicago"/>
  </r>
  <r>
    <n v="6866"/>
    <x v="861"/>
    <x v="60"/>
    <s v="IA"/>
    <s v="Iowa"/>
    <s v="52651"/>
    <s v="City"/>
    <n v="40.857529999999997"/>
    <n v="-91.835170000000005"/>
    <s v="319"/>
    <n v="293"/>
    <n v="112"/>
    <n v="37500"/>
    <n v="2656369"/>
    <n v="0"/>
    <s v="America/Chicago"/>
  </r>
  <r>
    <n v="6867"/>
    <x v="862"/>
    <x v="37"/>
    <s v="IA"/>
    <s v="Iowa"/>
    <s v="52769"/>
    <s v="City"/>
    <n v="41.591419999999999"/>
    <n v="-90.858760000000004"/>
    <s v="563"/>
    <n v="197"/>
    <n v="71"/>
    <n v="47917"/>
    <n v="281357"/>
    <n v="0"/>
    <s v="America/Chicago"/>
  </r>
  <r>
    <n v="6868"/>
    <x v="863"/>
    <x v="82"/>
    <s v="IA"/>
    <s v="Iowa"/>
    <s v="52072"/>
    <s v="City"/>
    <n v="42.928600000000003"/>
    <n v="-91.386250000000004"/>
    <s v="563"/>
    <n v="106"/>
    <n v="54"/>
    <n v="38889"/>
    <n v="632230"/>
    <n v="0"/>
    <s v="America/Chicago"/>
  </r>
  <r>
    <n v="6869"/>
    <x v="864"/>
    <x v="22"/>
    <s v="IA"/>
    <s v="Iowa"/>
    <s v="52205"/>
    <s v="CDP"/>
    <n v="42.113889999999998"/>
    <n v="-91.349329999999995"/>
    <s v="319"/>
    <n v="231"/>
    <n v="79"/>
    <n v="120703"/>
    <n v="4523237"/>
    <n v="144340"/>
    <s v="America/Chicago"/>
  </r>
  <r>
    <n v="6870"/>
    <x v="865"/>
    <x v="8"/>
    <s v="IA"/>
    <s v="Iowa"/>
    <s v="50588"/>
    <s v="City"/>
    <n v="42.641089999999998"/>
    <n v="-95.209720000000004"/>
    <s v="712"/>
    <n v="10910"/>
    <n v="3665"/>
    <n v="44164"/>
    <n v="13657402"/>
    <n v="0"/>
    <s v="America/Chicago"/>
  </r>
  <r>
    <n v="6871"/>
    <x v="866"/>
    <x v="21"/>
    <s v="IA"/>
    <s v="Iowa"/>
    <s v="50248"/>
    <s v="City"/>
    <n v="42.18721"/>
    <n v="-93.595770000000002"/>
    <s v="515"/>
    <n v="3438"/>
    <n v="1495"/>
    <n v="52750"/>
    <n v="7097956"/>
    <n v="5179"/>
    <s v="America/Chicago"/>
  </r>
  <r>
    <n v="6872"/>
    <x v="867"/>
    <x v="53"/>
    <s v="IA"/>
    <s v="Iowa"/>
    <s v="50673"/>
    <s v="City"/>
    <n v="42.52637"/>
    <n v="-92.711860000000001"/>
    <s v="319"/>
    <n v="223"/>
    <n v="90"/>
    <n v="58125"/>
    <n v="765894"/>
    <n v="0"/>
    <s v="America/Chicago"/>
  </r>
  <r>
    <n v="6873"/>
    <x v="868"/>
    <x v="90"/>
    <s v="IA"/>
    <s v="Iowa"/>
    <s v="52657"/>
    <s v="City"/>
    <n v="40.769480000000001"/>
    <n v="-91.517099999999999"/>
    <s v="319"/>
    <n v="130"/>
    <n v="41"/>
    <n v="51250"/>
    <n v="983113"/>
    <n v="0"/>
    <s v="America/Chicago"/>
  </r>
  <r>
    <n v="6874"/>
    <x v="869"/>
    <x v="46"/>
    <s v="IA"/>
    <s v="Iowa"/>
    <s v="50249"/>
    <s v="City"/>
    <n v="42.269120000000001"/>
    <n v="-93.927239999999998"/>
    <s v="515"/>
    <n v="725"/>
    <n v="272"/>
    <n v="45500"/>
    <n v="4951978"/>
    <n v="0"/>
    <s v="America/Chicago"/>
  </r>
  <r>
    <n v="6875"/>
    <x v="870"/>
    <x v="82"/>
    <s v="IA"/>
    <s v="Iowa"/>
    <s v="52076"/>
    <s v="City"/>
    <n v="42.683599999999998"/>
    <n v="-91.534030000000001"/>
    <s v="563"/>
    <n v="1236"/>
    <n v="578"/>
    <n v="43365"/>
    <n v="5471678"/>
    <n v="0"/>
    <s v="America/Chicago"/>
  </r>
  <r>
    <n v="6876"/>
    <x v="871"/>
    <x v="7"/>
    <s v="IA"/>
    <s v="Iowa"/>
    <s v="51031"/>
    <s v="City"/>
    <n v="42.895270000000004"/>
    <n v="-96.195300000000003"/>
    <s v="712"/>
    <n v="77"/>
    <n v="29"/>
    <n v="58750"/>
    <n v="402496"/>
    <n v="0"/>
    <s v="America/Chicago"/>
  </r>
  <r>
    <n v="6877"/>
    <x v="872"/>
    <x v="2"/>
    <s v="IA"/>
    <s v="Iowa"/>
    <s v="50250"/>
    <s v="City"/>
    <n v="41.50027"/>
    <n v="-94.318680000000001"/>
    <s v="515"/>
    <n v="1602"/>
    <n v="687"/>
    <n v="47679"/>
    <n v="7129121"/>
    <n v="0"/>
    <s v="America/Chicago"/>
  </r>
  <r>
    <n v="6878"/>
    <x v="873"/>
    <x v="50"/>
    <s v="IA"/>
    <s v="Iowa"/>
    <s v="50251"/>
    <s v="City"/>
    <n v="41.578330000000001"/>
    <n v="-92.844920000000002"/>
    <s v="641"/>
    <n v="822"/>
    <n v="322"/>
    <n v="58362"/>
    <n v="1515957"/>
    <n v="0"/>
    <s v="America/Chicago"/>
  </r>
  <r>
    <n v="6879"/>
    <x v="874"/>
    <x v="31"/>
    <s v="IA"/>
    <s v="Iowa"/>
    <s v="50674"/>
    <s v="City"/>
    <n v="42.84937"/>
    <n v="-92.097149999999999"/>
    <s v="563"/>
    <n v="2009"/>
    <n v="901"/>
    <n v="48641"/>
    <n v="6524265"/>
    <n v="34944"/>
    <s v="America/Chicago"/>
  </r>
  <r>
    <n v="6880"/>
    <x v="875"/>
    <x v="52"/>
    <s v="IA"/>
    <s v="Iowa"/>
    <s v="50074"/>
    <s v="CDP"/>
    <n v="40.849110000000003"/>
    <n v="-94.068129999999996"/>
    <s v="641"/>
    <n v="181"/>
    <n v="97"/>
    <n v="93281"/>
    <n v="6264503"/>
    <n v="1694185"/>
    <s v="America/Chicago"/>
  </r>
  <r>
    <n v="6881"/>
    <x v="876"/>
    <x v="33"/>
    <s v="IA"/>
    <s v="Iowa"/>
    <s v="51363"/>
    <s v="City"/>
    <n v="43.430239999999998"/>
    <n v="-94.946380000000005"/>
    <s v="712"/>
    <n v="129"/>
    <n v="55"/>
    <n v="53750"/>
    <n v="1050224"/>
    <n v="0"/>
    <s v="America/Chicago"/>
  </r>
  <r>
    <n v="6882"/>
    <x v="877"/>
    <x v="29"/>
    <s v="IA"/>
    <s v="Iowa"/>
    <s v="51058"/>
    <s v="City"/>
    <n v="42.974139999999998"/>
    <n v="-95.497510000000005"/>
    <s v="712"/>
    <n v="618"/>
    <n v="286"/>
    <n v="48173"/>
    <n v="2256464"/>
    <n v="0"/>
    <s v="America/Chicago"/>
  </r>
  <r>
    <n v="6883"/>
    <x v="878"/>
    <x v="69"/>
    <s v="IA"/>
    <s v="Iowa"/>
    <s v="50477"/>
    <s v="City"/>
    <n v="42.978580000000001"/>
    <n v="-93.316869999999994"/>
    <s v="641"/>
    <n v="160"/>
    <n v="74"/>
    <n v="33750"/>
    <n v="633910"/>
    <n v="0"/>
    <s v="America/Chicago"/>
  </r>
  <r>
    <n v="6884"/>
    <x v="879"/>
    <x v="71"/>
    <s v="IA"/>
    <s v="Iowa"/>
    <s v="50252"/>
    <s v="City"/>
    <n v="41.465269999999997"/>
    <n v="-93.311319999999995"/>
    <s v="515"/>
    <n v="72"/>
    <n v="24"/>
    <n v="26250"/>
    <n v="1666158"/>
    <n v="0"/>
    <s v="America/Chicago"/>
  </r>
  <r>
    <n v="6885"/>
    <x v="880"/>
    <x v="13"/>
    <s v="IA"/>
    <s v="Iowa"/>
    <s v="50590"/>
    <s v="City"/>
    <n v="43.384399999999999"/>
    <n v="-94.314970000000002"/>
    <s v="515"/>
    <n v="521"/>
    <n v="260"/>
    <n v="38214"/>
    <n v="1906738"/>
    <n v="0"/>
    <s v="America/Chicago"/>
  </r>
  <r>
    <n v="6886"/>
    <x v="881"/>
    <x v="86"/>
    <s v="IA"/>
    <s v="Iowa"/>
    <s v="52338"/>
    <s v="City"/>
    <n v="41.845559999999999"/>
    <n v="-91.692949999999996"/>
    <s v="319"/>
    <n v="943"/>
    <n v="312"/>
    <n v="74444"/>
    <n v="2113830"/>
    <n v="0"/>
    <s v="America/Chicago"/>
  </r>
  <r>
    <n v="6887"/>
    <x v="882"/>
    <x v="93"/>
    <s v="IA"/>
    <s v="Iowa"/>
    <s v="51653"/>
    <s v="City"/>
    <n v="40.894939999999998"/>
    <n v="-95.67371"/>
    <s v="712"/>
    <n v="979"/>
    <n v="435"/>
    <n v="51875"/>
    <n v="3335069"/>
    <n v="0"/>
    <s v="America/Chicago"/>
  </r>
  <r>
    <n v="6888"/>
    <x v="883"/>
    <x v="79"/>
    <s v="IA"/>
    <s v="Iowa"/>
    <s v="52339"/>
    <s v="City"/>
    <n v="41.966659999999997"/>
    <n v="-92.576859999999996"/>
    <s v="641"/>
    <n v="2819"/>
    <n v="1032"/>
    <n v="50610"/>
    <n v="8440177"/>
    <n v="383923"/>
    <s v="America/Chicago"/>
  </r>
  <r>
    <n v="6889"/>
    <x v="884"/>
    <x v="28"/>
    <s v="IA"/>
    <s v="Iowa"/>
    <s v="51463"/>
    <s v="City"/>
    <n v="41.918320000000001"/>
    <n v="-94.942769999999996"/>
    <s v="712"/>
    <n v="348"/>
    <n v="154"/>
    <n v="46250"/>
    <n v="1106765"/>
    <n v="0"/>
    <s v="America/Chicago"/>
  </r>
  <r>
    <n v="6890"/>
    <x v="885"/>
    <x v="87"/>
    <s v="IA"/>
    <s v="Iowa"/>
    <s v="51570"/>
    <s v="City"/>
    <n v="41.593600000000002"/>
    <n v="-95.441109999999995"/>
    <s v="712"/>
    <n v="66"/>
    <n v="21"/>
    <n v="24375"/>
    <n v="1841699"/>
    <n v="0"/>
    <s v="America/Chicago"/>
  </r>
  <r>
    <n v="6891"/>
    <x v="886"/>
    <x v="33"/>
    <s v="IA"/>
    <s v="Iowa"/>
    <s v="51364"/>
    <s v="City"/>
    <n v="43.305790000000002"/>
    <n v="-94.97166"/>
    <s v="712"/>
    <n v="364"/>
    <n v="183"/>
    <n v="35625"/>
    <n v="1412923"/>
    <n v="0"/>
    <s v="America/Chicago"/>
  </r>
  <r>
    <n v="6892"/>
    <x v="887"/>
    <x v="4"/>
    <s v="IA"/>
    <s v="Iowa"/>
    <s v="50254"/>
    <s v="City"/>
    <n v="41.02805"/>
    <n v="-94.050780000000003"/>
    <s v="641"/>
    <n v="56"/>
    <n v="29"/>
    <n v="43125"/>
    <n v="239726"/>
    <n v="0"/>
    <s v="America/Chicago"/>
  </r>
  <r>
    <n v="6893"/>
    <x v="888"/>
    <x v="68"/>
    <s v="IA"/>
    <s v="Iowa"/>
    <s v="50478"/>
    <s v="City"/>
    <n v="43.371340000000004"/>
    <n v="-93.773560000000003"/>
    <s v="641"/>
    <n v="487"/>
    <n v="263"/>
    <n v="42750"/>
    <n v="2272042"/>
    <n v="0"/>
    <s v="America/Chicago"/>
  </r>
  <r>
    <n v="6894"/>
    <x v="889"/>
    <x v="65"/>
    <s v="IA"/>
    <s v="Iowa"/>
    <s v="50591"/>
    <s v="City"/>
    <n v="42.688029999999998"/>
    <n v="-94.049400000000006"/>
    <s v="515"/>
    <n v="181"/>
    <n v="81"/>
    <n v="47813"/>
    <n v="2584007"/>
    <n v="0"/>
    <s v="America/Chicago"/>
  </r>
  <r>
    <n v="6895"/>
    <x v="890"/>
    <x v="89"/>
    <s v="IA"/>
    <s v="Iowa"/>
    <s v="50255"/>
    <s v="City"/>
    <n v="41.454729999999998"/>
    <n v="-92.335740000000001"/>
    <s v="641"/>
    <n v="61"/>
    <n v="33"/>
    <n v="62917"/>
    <n v="509586"/>
    <n v="0"/>
    <s v="America/Chicago"/>
  </r>
  <r>
    <n v="6896"/>
    <x v="891"/>
    <x v="69"/>
    <s v="IA"/>
    <s v="Iowa"/>
    <s v="50479"/>
    <s v="City"/>
    <n v="42.944690000000001"/>
    <n v="-93.384649999999993"/>
    <s v="641"/>
    <n v="408"/>
    <n v="189"/>
    <n v="41563"/>
    <n v="3228769"/>
    <n v="0"/>
    <s v="America/Chicago"/>
  </r>
  <r>
    <n v="6897"/>
    <x v="892"/>
    <x v="23"/>
    <s v="IA"/>
    <s v="Iowa"/>
    <s v="51654"/>
    <s v="City"/>
    <n v="40.82"/>
    <n v="-95.747780000000006"/>
    <s v="712"/>
    <n v="214"/>
    <n v="83"/>
    <n v="48250"/>
    <n v="1440574"/>
    <n v="0"/>
    <s v="America/Chicago"/>
  </r>
  <r>
    <n v="6898"/>
    <x v="893"/>
    <x v="86"/>
    <s v="IA"/>
    <s v="Iowa"/>
    <s v="52340"/>
    <s v="City"/>
    <n v="41.705849999999998"/>
    <n v="-91.662949999999995"/>
    <s v="319"/>
    <n v="2657"/>
    <n v="832"/>
    <n v="51000"/>
    <n v="10702755"/>
    <n v="20868"/>
    <s v="America/Chicago"/>
  </r>
  <r>
    <n v="6899"/>
    <x v="894"/>
    <x v="52"/>
    <s v="IA"/>
    <s v="Iowa"/>
    <s v="50863"/>
    <s v="City"/>
    <n v="40.85277"/>
    <n v="-94.195229999999995"/>
    <s v="641"/>
    <n v="182"/>
    <n v="85"/>
    <n v="51875"/>
    <n v="1750542"/>
    <n v="5413"/>
    <s v="America/Chicago"/>
  </r>
  <r>
    <n v="6900"/>
    <x v="895"/>
    <x v="57"/>
    <s v="IA"/>
    <s v="Iowa"/>
    <s v="52772"/>
    <s v="City"/>
    <n v="41.769739999999999"/>
    <n v="-91.127939999999995"/>
    <s v="563"/>
    <n v="3200"/>
    <n v="1394"/>
    <n v="47727"/>
    <n v="5415222"/>
    <n v="0"/>
    <s v="America/Chicago"/>
  </r>
  <r>
    <n v="6901"/>
    <x v="896"/>
    <x v="13"/>
    <s v="IA"/>
    <s v="Iowa"/>
    <s v="50480"/>
    <s v="City"/>
    <n v="43.236910000000002"/>
    <n v="-94.041340000000005"/>
    <s v="515"/>
    <n v="452"/>
    <n v="201"/>
    <n v="35521"/>
    <n v="726375"/>
    <n v="0"/>
    <s v="America/Chicago"/>
  </r>
  <r>
    <n v="6902"/>
    <x v="897"/>
    <x v="74"/>
    <s v="IA"/>
    <s v="Iowa"/>
    <s v="50472"/>
    <s v="CDP"/>
    <n v="43.442189999999997"/>
    <n v="-92.890469999999993"/>
    <s v="641"/>
    <n v="36"/>
    <n v="27"/>
    <n v="24028"/>
    <n v="2312831"/>
    <n v="0"/>
    <s v="America/Chicago"/>
  </r>
  <r>
    <n v="6903"/>
    <x v="898"/>
    <x v="79"/>
    <s v="IA"/>
    <s v="Iowa"/>
    <s v="52342"/>
    <s v="City"/>
    <n v="41.995550000000001"/>
    <n v="-92.576859999999996"/>
    <s v="641"/>
    <n v="2202"/>
    <n v="847"/>
    <n v="42708"/>
    <n v="5955274"/>
    <n v="0"/>
    <s v="America/Chicago"/>
  </r>
  <r>
    <n v="6904"/>
    <x v="899"/>
    <x v="24"/>
    <s v="IA"/>
    <s v="Iowa"/>
    <s v="52777"/>
    <s v="City"/>
    <n v="41.90502"/>
    <n v="-90.86403"/>
    <s v="563"/>
    <n v="120"/>
    <n v="54"/>
    <n v="51250"/>
    <n v="482622"/>
    <n v="0"/>
    <s v="America/Chicago"/>
  </r>
  <r>
    <n v="6905"/>
    <x v="900"/>
    <x v="79"/>
    <s v="IA"/>
    <s v="Iowa"/>
    <s v="50675"/>
    <s v="City"/>
    <n v="42.193600000000004"/>
    <n v="-92.465469999999996"/>
    <s v="319"/>
    <n v="1655"/>
    <n v="724"/>
    <n v="48889"/>
    <n v="3064287"/>
    <n v="0"/>
    <s v="America/Chicago"/>
  </r>
  <r>
    <n v="6906"/>
    <x v="901"/>
    <x v="44"/>
    <s v="IA"/>
    <s v="Iowa"/>
    <s v="51575"/>
    <s v="City"/>
    <n v="41.232500000000002"/>
    <n v="-95.613060000000004"/>
    <s v="712"/>
    <n v="952"/>
    <n v="387"/>
    <n v="66420"/>
    <n v="1501129"/>
    <n v="0"/>
    <s v="America/Chicago"/>
  </r>
  <r>
    <n v="6907"/>
    <x v="902"/>
    <x v="91"/>
    <s v="IA"/>
    <s v="Iowa"/>
    <s v="50676"/>
    <s v="City"/>
    <n v="42.808039999999998"/>
    <n v="-92.258229999999998"/>
    <s v="319"/>
    <n v="1342"/>
    <n v="516"/>
    <n v="47125"/>
    <n v="3650129"/>
    <n v="0"/>
    <s v="America/Chicago"/>
  </r>
  <r>
    <n v="6908"/>
    <x v="903"/>
    <x v="8"/>
    <s v="IA"/>
    <s v="Iowa"/>
    <s v="50588"/>
    <s v="City"/>
    <n v="42.729149999999997"/>
    <n v="-95.182770000000005"/>
    <s v="712"/>
    <n v="81"/>
    <n v="61"/>
    <n v="36875"/>
    <n v="377840"/>
    <n v="0"/>
    <s v="America/Chicago"/>
  </r>
  <r>
    <n v="6909"/>
    <x v="904"/>
    <x v="59"/>
    <s v="IA"/>
    <s v="Iowa"/>
    <s v="50257"/>
    <s v="City"/>
    <n v="41.209719999999997"/>
    <n v="-93.846609999999998"/>
    <s v="641"/>
    <n v="483"/>
    <n v="178"/>
    <n v="53333"/>
    <n v="2523886"/>
    <n v="0"/>
    <s v="America/Chicago"/>
  </r>
  <r>
    <n v="6910"/>
    <x v="905"/>
    <x v="63"/>
    <s v="IA"/>
    <s v="Iowa"/>
    <s v="51040"/>
    <s v="City"/>
    <n v="42.01943"/>
    <n v="-95.966399999999993"/>
    <s v="712"/>
    <n v="66"/>
    <n v="41"/>
    <n v="41250"/>
    <n v="230264"/>
    <n v="0"/>
    <s v="America/Chicago"/>
  </r>
  <r>
    <n v="6911"/>
    <x v="906"/>
    <x v="97"/>
    <s v="IA"/>
    <s v="Iowa"/>
    <s v="50563"/>
    <s v="CDP"/>
    <n v="42.484699999999997"/>
    <n v="-94.635890000000003"/>
    <s v="712"/>
    <n v="288"/>
    <n v="164"/>
    <n v="72000"/>
    <n v="3554578"/>
    <n v="3891269"/>
    <s v="America/Chicago"/>
  </r>
  <r>
    <n v="6912"/>
    <x v="907"/>
    <x v="76"/>
    <s v="IA"/>
    <s v="Iowa"/>
    <s v="52593"/>
    <s v="City"/>
    <n v="40.780850000000001"/>
    <n v="-92.742140000000006"/>
    <s v="641"/>
    <n v="46"/>
    <n v="17"/>
    <n v="35625"/>
    <n v="825068"/>
    <n v="0"/>
    <s v="America/Chicago"/>
  </r>
  <r>
    <n v="6913"/>
    <x v="908"/>
    <x v="44"/>
    <s v="IA"/>
    <s v="Iowa"/>
    <s v="51576"/>
    <s v="City"/>
    <n v="41.386940000000003"/>
    <n v="-95.676670000000001"/>
    <s v="712"/>
    <n v="940"/>
    <n v="314"/>
    <n v="75192"/>
    <n v="2842033"/>
    <n v="65068"/>
    <s v="America/Chicago"/>
  </r>
  <r>
    <n v="6914"/>
    <x v="909"/>
    <x v="0"/>
    <s v="IA"/>
    <s v="Iowa"/>
    <s v="50258"/>
    <s v="City"/>
    <n v="42.245539999999998"/>
    <n v="-93.06465"/>
    <s v="641"/>
    <n v="386"/>
    <n v="192"/>
    <n v="41563"/>
    <n v="1423361"/>
    <n v="0"/>
    <s v="America/Chicago"/>
  </r>
  <r>
    <n v="6915"/>
    <x v="910"/>
    <x v="76"/>
    <s v="IA"/>
    <s v="Iowa"/>
    <s v="52594"/>
    <s v="City"/>
    <n v="40.818350000000002"/>
    <n v="-92.69547"/>
    <s v="641"/>
    <n v="100"/>
    <n v="39"/>
    <n v="49688"/>
    <n v="1929361"/>
    <n v="0"/>
    <s v="America/Chicago"/>
  </r>
  <r>
    <n v="6916"/>
    <x v="911"/>
    <x v="86"/>
    <s v="IA"/>
    <s v="Iowa"/>
    <s v="52246"/>
    <s v="City"/>
    <n v="41.65502"/>
    <n v="-91.556839999999994"/>
    <s v="319"/>
    <n v="1119"/>
    <n v="534"/>
    <n v="52500"/>
    <n v="694931"/>
    <n v="0"/>
    <s v="America/Chicago"/>
  </r>
  <r>
    <n v="6917"/>
    <x v="912"/>
    <x v="51"/>
    <s v="IA"/>
    <s v="Iowa"/>
    <s v="52595"/>
    <s v="City"/>
    <n v="41.286949999999997"/>
    <n v="-92.618530000000007"/>
    <s v="641"/>
    <n v="477"/>
    <n v="198"/>
    <n v="45625"/>
    <n v="2002007"/>
    <n v="0"/>
    <s v="America/Chicago"/>
  </r>
  <r>
    <n v="6918"/>
    <x v="913"/>
    <x v="39"/>
    <s v="IA"/>
    <s v="Iowa"/>
    <s v="52345"/>
    <s v="City"/>
    <n v="42.224159999999998"/>
    <n v="-91.874340000000004"/>
    <s v="319"/>
    <n v="1459"/>
    <n v="544"/>
    <n v="71375"/>
    <n v="5715255"/>
    <n v="565"/>
    <s v="America/Chicago"/>
  </r>
  <r>
    <n v="6919"/>
    <x v="914"/>
    <x v="3"/>
    <s v="IA"/>
    <s v="Iowa"/>
    <s v="50322, 50323, 50398"/>
    <s v="City"/>
    <n v="41.636789999999998"/>
    <n v="-93.779830000000004"/>
    <s v="515"/>
    <n v="44062"/>
    <n v="16289"/>
    <n v="79909"/>
    <n v="58164701"/>
    <n v="59113"/>
    <s v="America/Chicago"/>
  </r>
  <r>
    <n v="6920"/>
    <x v="915"/>
    <x v="63"/>
    <s v="IA"/>
    <s v="Iowa"/>
    <s v="51060"/>
    <s v="City"/>
    <n v="42.050269999999998"/>
    <n v="-95.706389999999999"/>
    <s v="712"/>
    <n v="353"/>
    <n v="185"/>
    <n v="36583"/>
    <n v="1020456"/>
    <n v="0"/>
    <s v="America/Chicago"/>
  </r>
  <r>
    <n v="6921"/>
    <x v="916"/>
    <x v="30"/>
    <s v="IA"/>
    <s v="Iowa"/>
    <s v="51465"/>
    <s v="City"/>
    <n v="42.061929999999997"/>
    <n v="-95.19999"/>
    <s v="712"/>
    <n v="424"/>
    <n v="161"/>
    <n v="40417"/>
    <n v="1478914"/>
    <n v="0"/>
    <s v="America/Chicago"/>
  </r>
  <r>
    <n v="6922"/>
    <x v="917"/>
    <x v="50"/>
    <s v="IA"/>
    <s v="Iowa"/>
    <s v="50054"/>
    <s v="City"/>
    <n v="41.729990000000001"/>
    <n v="-93.325209999999998"/>
    <s v="515"/>
    <n v="57"/>
    <n v="22"/>
    <n v="68333"/>
    <n v="129337"/>
    <n v="0"/>
    <s v="America/Chicago"/>
  </r>
  <r>
    <n v="6923"/>
    <x v="918"/>
    <x v="39"/>
    <s v="IA"/>
    <s v="Iowa"/>
    <s v="52346"/>
    <s v="City"/>
    <n v="42.008609999999997"/>
    <n v="-92.09102"/>
    <s v="319"/>
    <n v="664"/>
    <n v="300"/>
    <n v="54615"/>
    <n v="1780836"/>
    <n v="0"/>
    <s v="America/Chicago"/>
  </r>
  <r>
    <n v="6924"/>
    <x v="919"/>
    <x v="3"/>
    <s v="IA"/>
    <s v="Iowa"/>
    <s v="50261"/>
    <s v="City"/>
    <n v="41.531930000000003"/>
    <n v="-93.954120000000003"/>
    <s v="515"/>
    <n v="1142"/>
    <n v="478"/>
    <n v="83261"/>
    <n v="5155499"/>
    <n v="55049"/>
    <s v="America/Chicago"/>
  </r>
  <r>
    <n v="6925"/>
    <x v="920"/>
    <x v="88"/>
    <s v="IA"/>
    <s v="Iowa"/>
    <s v="50262"/>
    <s v="City"/>
    <n v="40.869720000000001"/>
    <n v="-93.793000000000006"/>
    <s v="641"/>
    <n v="215"/>
    <n v="81"/>
    <n v="33750"/>
    <n v="855418"/>
    <n v="12230"/>
    <s v="America/Chicago"/>
  </r>
  <r>
    <n v="6926"/>
    <x v="921"/>
    <x v="94"/>
    <s v="IA"/>
    <s v="Iowa"/>
    <s v="50593"/>
    <s v="City"/>
    <n v="42.658029999999997"/>
    <n v="-94.897760000000005"/>
    <s v="712"/>
    <n v="69"/>
    <n v="31"/>
    <n v="24904"/>
    <n v="701175"/>
    <n v="0"/>
    <s v="America/Chicago"/>
  </r>
  <r>
    <n v="6927"/>
    <x v="922"/>
    <x v="69"/>
    <s v="IA"/>
    <s v="Iowa"/>
    <s v="50482"/>
    <s v="City"/>
    <n v="43.126350000000002"/>
    <n v="-93.477710000000002"/>
    <s v="641"/>
    <n v="718"/>
    <n v="348"/>
    <n v="61250"/>
    <n v="4595586"/>
    <n v="1712714"/>
    <s v="America/Chicago"/>
  </r>
  <r>
    <n v="6928"/>
    <x v="923"/>
    <x v="48"/>
    <s v="IA"/>
    <s v="Iowa"/>
    <s v="52347"/>
    <s v="City"/>
    <n v="41.730739999999997"/>
    <n v="-92.294740000000004"/>
    <s v="319"/>
    <n v="888"/>
    <n v="449"/>
    <n v="46172"/>
    <n v="1255187"/>
    <n v="0"/>
    <s v="America/Chicago"/>
  </r>
  <r>
    <n v="6929"/>
    <x v="924"/>
    <x v="83"/>
    <s v="IA"/>
    <s v="Iowa"/>
    <s v="50864"/>
    <s v="City"/>
    <n v="40.92971"/>
    <n v="-94.976089999999999"/>
    <s v="712"/>
    <n v="1194"/>
    <n v="565"/>
    <n v="32930"/>
    <n v="4929899"/>
    <n v="0"/>
    <s v="America/Chicago"/>
  </r>
  <r>
    <n v="6930"/>
    <x v="925"/>
    <x v="46"/>
    <s v="IA"/>
    <s v="Iowa"/>
    <s v="50594"/>
    <s v="City"/>
    <n v="42.591909999999999"/>
    <n v="-94.020229999999998"/>
    <s v="515"/>
    <n v="169"/>
    <n v="71"/>
    <n v="50568"/>
    <n v="659352"/>
    <n v="0"/>
    <s v="America/Chicago"/>
  </r>
  <r>
    <n v="6931"/>
    <x v="926"/>
    <x v="79"/>
    <s v="IA"/>
    <s v="Iowa"/>
    <s v="52348"/>
    <s v="City"/>
    <n v="41.989989999999999"/>
    <n v="-92.379909999999995"/>
    <s v="641"/>
    <n v="49"/>
    <n v="33"/>
    <n v="61250"/>
    <n v="1485921"/>
    <n v="0"/>
    <s v="America/Chicago"/>
  </r>
  <r>
    <n v="6932"/>
    <x v="927"/>
    <x v="39"/>
    <s v="IA"/>
    <s v="Iowa"/>
    <s v="52349"/>
    <s v="City"/>
    <n v="42.168610000000001"/>
    <n v="-92.023510000000002"/>
    <s v="319"/>
    <n v="5148"/>
    <n v="2113"/>
    <n v="52679"/>
    <n v="12267986"/>
    <n v="227413"/>
    <s v="America/Chicago"/>
  </r>
  <r>
    <n v="6933"/>
    <x v="928"/>
    <x v="82"/>
    <s v="IA"/>
    <s v="Iowa"/>
    <s v="52077"/>
    <s v="City"/>
    <n v="42.80471"/>
    <n v="-91.540980000000005"/>
    <s v="563"/>
    <n v="205"/>
    <n v="102"/>
    <n v="34667"/>
    <n v="2027420"/>
    <n v="0"/>
    <s v="America/Chicago"/>
  </r>
  <r>
    <n v="6934"/>
    <x v="929"/>
    <x v="31"/>
    <s v="IA"/>
    <s v="Iowa"/>
    <s v="52169"/>
    <s v="City"/>
    <n v="42.842759999999998"/>
    <n v="-91.656819999999996"/>
    <s v="563"/>
    <n v="253"/>
    <n v="118"/>
    <n v="40625"/>
    <n v="1913455"/>
    <n v="0"/>
    <s v="America/Chicago"/>
  </r>
  <r>
    <n v="6935"/>
    <x v="930"/>
    <x v="33"/>
    <s v="IA"/>
    <s v="Iowa"/>
    <s v="51351"/>
    <s v="City"/>
    <n v="43.366079999999997"/>
    <n v="-95.171940000000006"/>
    <s v="712"/>
    <n v="343"/>
    <n v="184"/>
    <n v="67500"/>
    <n v="3134474"/>
    <n v="66522"/>
    <s v="America/Chicago"/>
  </r>
  <r>
    <n v="6936"/>
    <x v="931"/>
    <x v="58"/>
    <s v="IA"/>
    <s v="Iowa"/>
    <s v="52773"/>
    <s v="City"/>
    <n v="41.587319999999998"/>
    <n v="-90.780519999999996"/>
    <s v="563"/>
    <n v="1636"/>
    <n v="694"/>
    <n v="52500"/>
    <n v="8067470"/>
    <n v="62620"/>
    <s v="America/Chicago"/>
  </r>
  <r>
    <n v="6937"/>
    <x v="932"/>
    <x v="39"/>
    <s v="IA"/>
    <s v="Iowa"/>
    <s v="52351"/>
    <s v="City"/>
    <n v="41.879660000000001"/>
    <n v="-91.830520000000007"/>
    <s v="319"/>
    <n v="1459"/>
    <n v="495"/>
    <n v="92303"/>
    <n v="2507811"/>
    <n v="0"/>
    <s v="America/Chicago"/>
  </r>
  <r>
    <n v="6938"/>
    <x v="933"/>
    <x v="11"/>
    <s v="IA"/>
    <s v="Iowa"/>
    <s v="52352"/>
    <s v="City"/>
    <n v="42.286659999999998"/>
    <n v="-91.780730000000005"/>
    <s v="319"/>
    <n v="792"/>
    <n v="276"/>
    <n v="65357"/>
    <n v="1960673"/>
    <n v="25984"/>
    <s v="America/Chicago"/>
  </r>
  <r>
    <n v="6939"/>
    <x v="934"/>
    <x v="32"/>
    <s v="IA"/>
    <s v="Iowa"/>
    <s v="51365"/>
    <s v="City"/>
    <n v="43.319679999999998"/>
    <n v="-94.792760000000001"/>
    <s v="712"/>
    <n v="187"/>
    <n v="67"/>
    <n v="49107"/>
    <n v="2519344"/>
    <n v="0"/>
    <s v="America/Chicago"/>
  </r>
  <r>
    <n v="6940"/>
    <x v="935"/>
    <x v="40"/>
    <s v="IA"/>
    <s v="Iowa"/>
    <s v="51466"/>
    <s v="City"/>
    <n v="42.271099999999997"/>
    <n v="-95.093050000000005"/>
    <s v="712"/>
    <n v="795"/>
    <n v="293"/>
    <n v="46635"/>
    <n v="3190174"/>
    <n v="0"/>
    <s v="America/Chicago"/>
  </r>
  <r>
    <n v="6941"/>
    <x v="936"/>
    <x v="44"/>
    <s v="IA"/>
    <s v="Iowa"/>
    <s v="51577"/>
    <s v="City"/>
    <n v="41.477490000000003"/>
    <n v="-95.221940000000004"/>
    <s v="712"/>
    <n v="776"/>
    <n v="334"/>
    <n v="46250"/>
    <n v="5576495"/>
    <n v="0"/>
    <s v="America/Chicago"/>
  </r>
  <r>
    <n v="6942"/>
    <x v="937"/>
    <x v="85"/>
    <s v="IA"/>
    <s v="Iowa"/>
    <s v="52653"/>
    <s v="City"/>
    <n v="41.181420000000003"/>
    <n v="-91.185429999999997"/>
    <s v="319"/>
    <n v="2041"/>
    <n v="748"/>
    <n v="39231"/>
    <n v="3352626"/>
    <n v="124379"/>
    <s v="America/Chicago"/>
  </r>
  <r>
    <n v="6943"/>
    <x v="938"/>
    <x v="75"/>
    <s v="IA"/>
    <s v="Iowa"/>
    <s v="50702"/>
    <s v="CDP"/>
    <n v="42.411659999999998"/>
    <n v="-92.267409999999998"/>
    <s v="319"/>
    <n v="957"/>
    <n v="406"/>
    <n v="55583"/>
    <n v="3201939"/>
    <n v="27902"/>
    <s v="America/Chicago"/>
  </r>
  <r>
    <n v="6944"/>
    <x v="939"/>
    <x v="6"/>
    <s v="IA"/>
    <s v="Iowa"/>
    <s v="52353"/>
    <s v="City"/>
    <n v="41.29918"/>
    <n v="-91.692939999999993"/>
    <s v="319"/>
    <n v="7408"/>
    <n v="3161"/>
    <n v="48708"/>
    <n v="13581359"/>
    <n v="6154"/>
    <s v="America/Chicago"/>
  </r>
  <r>
    <n v="6945"/>
    <x v="940"/>
    <x v="42"/>
    <s v="IA"/>
    <s v="Iowa"/>
    <s v="51061"/>
    <s v="City"/>
    <n v="42.575539999999997"/>
    <n v="-95.717510000000004"/>
    <s v="712"/>
    <n v="237"/>
    <n v="112"/>
    <n v="30625"/>
    <n v="2602408"/>
    <n v="0"/>
    <s v="America/Chicago"/>
  </r>
  <r>
    <n v="6946"/>
    <x v="941"/>
    <x v="75"/>
    <s v="IA"/>
    <s v="Iowa"/>
    <s v="50701, 50702, 50703, 50704, 50706"/>
    <s v="City"/>
    <n v="42.492759999999997"/>
    <n v="-92.342960000000005"/>
    <s v="319"/>
    <n v="68460"/>
    <n v="28834"/>
    <n v="41461"/>
    <n v="158996784"/>
    <n v="4757877"/>
    <s v="America/Chicago"/>
  </r>
  <r>
    <n v="6947"/>
    <x v="942"/>
    <x v="95"/>
    <s v="IA"/>
    <s v="Iowa"/>
    <s v="52170"/>
    <s v="City"/>
    <n v="43.20776"/>
    <n v="-91.297629999999998"/>
    <s v="563"/>
    <n v="139"/>
    <n v="65"/>
    <n v="38125"/>
    <n v="1112299"/>
    <n v="0"/>
    <s v="America/Chicago"/>
  </r>
  <r>
    <n v="6948"/>
    <x v="943"/>
    <x v="39"/>
    <s v="IA"/>
    <s v="Iowa"/>
    <s v="52354"/>
    <s v="CDP"/>
    <n v="41.891109999999998"/>
    <n v="-91.986289999999997"/>
    <s v="319"/>
    <n v="123"/>
    <n v="39"/>
    <n v="61406"/>
    <n v="1072248"/>
    <n v="0"/>
    <s v="America/Chicago"/>
  </r>
  <r>
    <n v="6949"/>
    <x v="944"/>
    <x v="31"/>
    <s v="IA"/>
    <s v="Iowa"/>
    <s v="52171"/>
    <s v="City"/>
    <n v="43.056089999999998"/>
    <n v="-92.033230000000003"/>
    <s v="563"/>
    <n v="257"/>
    <n v="124"/>
    <n v="33750"/>
    <n v="1219559"/>
    <n v="0"/>
    <s v="America/Chicago"/>
  </r>
  <r>
    <n v="6950"/>
    <x v="945"/>
    <x v="3"/>
    <s v="IA"/>
    <s v="Iowa"/>
    <s v="50263"/>
    <s v="City"/>
    <n v="41.611660000000001"/>
    <n v="-93.885230000000007"/>
    <s v="515"/>
    <n v="18990"/>
    <n v="5748"/>
    <n v="78786"/>
    <n v="34237023"/>
    <n v="37645"/>
    <s v="America/Chicago"/>
  </r>
  <r>
    <n v="6951"/>
    <x v="946"/>
    <x v="95"/>
    <s v="IA"/>
    <s v="Iowa"/>
    <s v="52172"/>
    <s v="City"/>
    <n v="43.269419999999997"/>
    <n v="-91.475700000000003"/>
    <s v="563"/>
    <n v="3736"/>
    <n v="1714"/>
    <n v="39734"/>
    <n v="7704928"/>
    <n v="0"/>
    <s v="America/Chicago"/>
  </r>
  <r>
    <n v="6952"/>
    <x v="947"/>
    <x v="91"/>
    <s v="IA"/>
    <s v="Iowa"/>
    <s v="50677"/>
    <s v="City"/>
    <n v="42.725810000000003"/>
    <n v="-92.475459999999998"/>
    <s v="319"/>
    <n v="10066"/>
    <n v="3533"/>
    <n v="62337"/>
    <n v="29169750"/>
    <n v="1298130"/>
    <s v="America/Chicago"/>
  </r>
  <r>
    <n v="6953"/>
    <x v="948"/>
    <x v="96"/>
    <s v="IA"/>
    <s v="Iowa"/>
    <s v="52654"/>
    <s v="City"/>
    <n v="41.147239999999996"/>
    <n v="-91.660719999999998"/>
    <s v="319"/>
    <n v="969"/>
    <n v="417"/>
    <n v="49219"/>
    <n v="2612843"/>
    <n v="0"/>
    <s v="America/Chicago"/>
  </r>
  <r>
    <n v="6954"/>
    <x v="949"/>
    <x v="82"/>
    <s v="IA"/>
    <s v="Iowa"/>
    <s v="51366"/>
    <s v="City"/>
    <n v="42.94858"/>
    <n v="-95.011930000000007"/>
    <s v="712"/>
    <n v="138"/>
    <n v="65"/>
    <n v="37292"/>
    <n v="1303512"/>
    <n v="0"/>
    <s v="America/Chicago"/>
  </r>
  <r>
    <n v="6955"/>
    <x v="950"/>
    <x v="89"/>
    <s v="IA"/>
    <s v="Iowa"/>
    <s v="52355"/>
    <s v="City"/>
    <n v="41.438339999999997"/>
    <n v="-92.169070000000005"/>
    <s v="319"/>
    <n v="72"/>
    <n v="44"/>
    <n v="42500"/>
    <n v="837004"/>
    <n v="0"/>
    <s v="America/Chicago"/>
  </r>
  <r>
    <n v="6956"/>
    <x v="951"/>
    <x v="61"/>
    <s v="IA"/>
    <s v="Iowa"/>
    <s v="50595"/>
    <s v="City"/>
    <n v="42.46942"/>
    <n v="-93.816050000000004"/>
    <s v="515"/>
    <n v="7814"/>
    <n v="3411"/>
    <n v="39729"/>
    <n v="22958112"/>
    <n v="38463"/>
    <s v="America/Chicago"/>
  </r>
  <r>
    <n v="6957"/>
    <x v="952"/>
    <x v="88"/>
    <s v="IA"/>
    <s v="Iowa"/>
    <s v="50264"/>
    <s v="City"/>
    <n v="40.897500000000001"/>
    <n v="-93.734939999999995"/>
    <s v="641"/>
    <n v="119"/>
    <n v="60"/>
    <n v="33750"/>
    <n v="469807"/>
    <n v="0"/>
    <s v="America/Chicago"/>
  </r>
  <r>
    <n v="6958"/>
    <x v="953"/>
    <x v="6"/>
    <s v="IA"/>
    <s v="Iowa"/>
    <s v="52356"/>
    <s v="City"/>
    <n v="41.464179999999999"/>
    <n v="-91.838229999999996"/>
    <s v="319"/>
    <n v="1431"/>
    <n v="600"/>
    <n v="52941"/>
    <n v="2749292"/>
    <n v="0"/>
    <s v="America/Chicago"/>
  </r>
  <r>
    <n v="6959"/>
    <x v="954"/>
    <x v="53"/>
    <s v="IA"/>
    <s v="Iowa"/>
    <s v="50680"/>
    <s v="City"/>
    <n v="42.459150000000001"/>
    <n v="-92.93853"/>
    <s v="641"/>
    <n v="699"/>
    <n v="408"/>
    <n v="43542"/>
    <n v="2828021"/>
    <n v="0"/>
    <s v="America/Chicago"/>
  </r>
  <r>
    <n v="6960"/>
    <x v="955"/>
    <x v="24"/>
    <s v="IA"/>
    <s v="Iowa"/>
    <s v="52774"/>
    <s v="City"/>
    <n v="41.908079999999998"/>
    <n v="-90.595410000000001"/>
    <s v="563"/>
    <n v="160"/>
    <n v="58"/>
    <n v="62000"/>
    <n v="710888"/>
    <n v="0"/>
    <s v="America/Chicago"/>
  </r>
  <r>
    <n v="6961"/>
    <x v="956"/>
    <x v="13"/>
    <s v="IA"/>
    <s v="Iowa"/>
    <s v="50483"/>
    <s v="City"/>
    <n v="43.088299999999997"/>
    <n v="-93.990229999999997"/>
    <s v="515"/>
    <n v="381"/>
    <n v="147"/>
    <n v="51250"/>
    <n v="1491684"/>
    <n v="0"/>
    <s v="America/Chicago"/>
  </r>
  <r>
    <n v="6962"/>
    <x v="957"/>
    <x v="20"/>
    <s v="IA"/>
    <s v="Iowa"/>
    <s v="52203"/>
    <s v="CDP"/>
    <n v="41.808059999999998"/>
    <n v="-91.963790000000003"/>
    <s v="319"/>
    <n v="222"/>
    <n v="96"/>
    <n v="44143"/>
    <n v="705067"/>
    <n v="0"/>
    <s v="America/Chicago"/>
  </r>
  <r>
    <n v="6963"/>
    <x v="958"/>
    <x v="13"/>
    <s v="IA"/>
    <s v="Iowa"/>
    <s v="50597"/>
    <s v="City"/>
    <n v="42.959940000000003"/>
    <n v="-94.445679999999996"/>
    <s v="515"/>
    <n v="759"/>
    <n v="417"/>
    <n v="44931"/>
    <n v="2292793"/>
    <n v="0"/>
    <s v="America/Chicago"/>
  </r>
  <r>
    <n v="6964"/>
    <x v="959"/>
    <x v="57"/>
    <s v="IA"/>
    <s v="Iowa"/>
    <s v="52358"/>
    <s v="City"/>
    <n v="41.662759999999999"/>
    <n v="-91.34066"/>
    <s v="319"/>
    <n v="2337"/>
    <n v="1047"/>
    <n v="62652"/>
    <n v="8265076"/>
    <n v="0"/>
    <s v="America/Chicago"/>
  </r>
  <r>
    <n v="6965"/>
    <x v="960"/>
    <x v="55"/>
    <s v="IA"/>
    <s v="Iowa"/>
    <s v="52655"/>
    <s v="City"/>
    <n v="40.825040000000001"/>
    <n v="-91.156540000000007"/>
    <s v="319"/>
    <n v="3047"/>
    <n v="1368"/>
    <n v="39107"/>
    <n v="12826945"/>
    <n v="0"/>
    <s v="America/Chicago"/>
  </r>
  <r>
    <n v="6966"/>
    <x v="961"/>
    <x v="6"/>
    <s v="IA"/>
    <s v="Iowa"/>
    <s v="52359"/>
    <s v="City"/>
    <n v="41.338900000000002"/>
    <n v="-91.817670000000007"/>
    <s v="319"/>
    <n v="149"/>
    <n v="56"/>
    <n v="31667"/>
    <n v="655956"/>
    <n v="0"/>
    <s v="America/Chicago"/>
  </r>
  <r>
    <n v="6967"/>
    <x v="962"/>
    <x v="59"/>
    <s v="IA"/>
    <s v="Iowa"/>
    <s v="50265, 50266"/>
    <s v="City"/>
    <n v="41.549939999999999"/>
    <n v="-93.781350000000003"/>
    <s v="515"/>
    <n v="64113"/>
    <n v="25261"/>
    <n v="70882"/>
    <n v="120108597"/>
    <n v="2807799"/>
    <s v="America/Chicago"/>
  </r>
  <r>
    <n v="6968"/>
    <x v="963"/>
    <x v="7"/>
    <s v="IA"/>
    <s v="Iowa"/>
    <s v="51062"/>
    <s v="City"/>
    <n v="42.755549999999999"/>
    <n v="-96.605869999999996"/>
    <s v="712"/>
    <n v="129"/>
    <n v="68"/>
    <n v="40833"/>
    <n v="331198"/>
    <n v="0"/>
    <s v="America/Chicago"/>
  </r>
  <r>
    <n v="6969"/>
    <x v="964"/>
    <x v="31"/>
    <s v="IA"/>
    <s v="Iowa"/>
    <s v="50681"/>
    <s v="City"/>
    <n v="42.769979999999997"/>
    <n v="-91.996279999999999"/>
    <s v="563"/>
    <n v="203"/>
    <n v="103"/>
    <n v="50972"/>
    <n v="920051"/>
    <n v="0"/>
    <s v="America/Chicago"/>
  </r>
  <r>
    <n v="6970"/>
    <x v="965"/>
    <x v="37"/>
    <s v="IA"/>
    <s v="Iowa"/>
    <s v="52776"/>
    <s v="City"/>
    <n v="41.57002"/>
    <n v="-91.263769999999994"/>
    <s v="319"/>
    <n v="3728"/>
    <n v="1119"/>
    <n v="50601"/>
    <n v="4492702"/>
    <n v="525"/>
    <s v="America/Chicago"/>
  </r>
  <r>
    <n v="6971"/>
    <x v="966"/>
    <x v="33"/>
    <s v="IA"/>
    <s v="Iowa"/>
    <s v="51351"/>
    <s v="City"/>
    <n v="43.353299999999997"/>
    <n v="-95.162499999999994"/>
    <s v="712"/>
    <n v="295"/>
    <n v="171"/>
    <n v="54464"/>
    <n v="3313645"/>
    <n v="317159"/>
    <s v="America/Chicago"/>
  </r>
  <r>
    <n v="6972"/>
    <x v="967"/>
    <x v="44"/>
    <s v="IA"/>
    <s v="Iowa"/>
    <s v="51576"/>
    <s v="CDP"/>
    <n v="41.340829999999997"/>
    <n v="-95.741119999999995"/>
    <s v="712"/>
    <n v="237"/>
    <n v="58"/>
    <n v="99423"/>
    <n v="1060550"/>
    <n v="0"/>
    <s v="America/Chicago"/>
  </r>
  <r>
    <n v="6973"/>
    <x v="968"/>
    <x v="87"/>
    <s v="IA"/>
    <s v="Iowa"/>
    <s v="51530"/>
    <s v="City"/>
    <n v="41.719709999999999"/>
    <n v="-95.394720000000007"/>
    <s v="712"/>
    <n v="126"/>
    <n v="54"/>
    <n v="48125"/>
    <n v="247308"/>
    <n v="0"/>
    <s v="America/Chicago"/>
  </r>
  <r>
    <n v="6974"/>
    <x v="969"/>
    <x v="90"/>
    <s v="IA"/>
    <s v="Iowa"/>
    <s v="52656"/>
    <s v="City"/>
    <n v="40.716700000000003"/>
    <n v="-91.450149999999994"/>
    <s v="319"/>
    <n v="962"/>
    <n v="491"/>
    <n v="49297"/>
    <n v="1575241"/>
    <n v="0"/>
    <s v="America/Chicago"/>
  </r>
  <r>
    <n v="6975"/>
    <x v="970"/>
    <x v="30"/>
    <s v="IA"/>
    <s v="Iowa"/>
    <s v="51467"/>
    <s v="City"/>
    <n v="42.059150000000002"/>
    <n v="-95.098050000000001"/>
    <s v="712"/>
    <n v="299"/>
    <n v="155"/>
    <n v="54375"/>
    <n v="3811183"/>
    <n v="0"/>
    <s v="America/Chicago"/>
  </r>
  <r>
    <n v="6976"/>
    <x v="971"/>
    <x v="31"/>
    <s v="IA"/>
    <s v="Iowa"/>
    <s v="52175"/>
    <s v="City"/>
    <n v="42.962760000000003"/>
    <n v="-91.808220000000006"/>
    <s v="563"/>
    <n v="2409"/>
    <n v="1140"/>
    <n v="44100"/>
    <n v="7190468"/>
    <n v="0"/>
    <s v="America/Chicago"/>
  </r>
  <r>
    <n v="6977"/>
    <x v="972"/>
    <x v="96"/>
    <s v="IA"/>
    <s v="Iowa"/>
    <s v="52641"/>
    <s v="City"/>
    <n v="40.965580000000003"/>
    <n v="-91.623769999999993"/>
    <s v="319"/>
    <n v="112"/>
    <n v="42"/>
    <n v="86250"/>
    <n v="394518"/>
    <n v="7051"/>
    <s v="America/Chicago"/>
  </r>
  <r>
    <n v="6978"/>
    <x v="973"/>
    <x v="89"/>
    <s v="IA"/>
    <s v="Iowa"/>
    <s v="50268"/>
    <s v="City"/>
    <n v="41.401400000000002"/>
    <n v="-92.35463"/>
    <s v="641"/>
    <n v="622"/>
    <n v="281"/>
    <n v="31339"/>
    <n v="3168721"/>
    <n v="45166"/>
    <s v="America/Chicago"/>
  </r>
  <r>
    <n v="6979"/>
    <x v="974"/>
    <x v="24"/>
    <s v="IA"/>
    <s v="Iowa"/>
    <s v="52777"/>
    <s v="City"/>
    <n v="41.831690000000002"/>
    <n v="-90.838200000000001"/>
    <s v="563"/>
    <n v="733"/>
    <n v="246"/>
    <n v="48250"/>
    <n v="1566766"/>
    <n v="0"/>
    <s v="America/Chicago"/>
  </r>
  <r>
    <n v="6980"/>
    <x v="975"/>
    <x v="63"/>
    <s v="IA"/>
    <s v="Iowa"/>
    <s v="51063"/>
    <s v="City"/>
    <n v="42.127490000000002"/>
    <n v="-96.149460000000005"/>
    <s v="712"/>
    <n v="753"/>
    <n v="340"/>
    <n v="41250"/>
    <n v="2598159"/>
    <n v="0"/>
    <s v="America/Chicago"/>
  </r>
  <r>
    <n v="6981"/>
    <x v="976"/>
    <x v="13"/>
    <s v="IA"/>
    <s v="Iowa"/>
    <s v="50598"/>
    <s v="City"/>
    <n v="43.061909999999997"/>
    <n v="-94.426919999999996"/>
    <s v="515"/>
    <n v="492"/>
    <n v="219"/>
    <n v="40750"/>
    <n v="1088793"/>
    <n v="0"/>
    <s v="America/Chicago"/>
  </r>
  <r>
    <n v="6982"/>
    <x v="977"/>
    <x v="0"/>
    <s v="IA"/>
    <s v="Iowa"/>
    <s v="50258"/>
    <s v="City"/>
    <n v="42.260820000000002"/>
    <n v="-93.005480000000006"/>
    <s v="641"/>
    <n v="149"/>
    <n v="52"/>
    <n v="28750"/>
    <n v="1397728"/>
    <n v="6498"/>
    <s v="America/Chicago"/>
  </r>
  <r>
    <n v="6983"/>
    <x v="978"/>
    <x v="28"/>
    <s v="IA"/>
    <s v="Iowa"/>
    <s v="51401"/>
    <s v="City"/>
    <n v="41.979149999999997"/>
    <n v="-94.822209999999998"/>
    <s v="712"/>
    <n v="101"/>
    <n v="28"/>
    <n v="42500"/>
    <n v="643172"/>
    <n v="0"/>
    <s v="America/Chicago"/>
  </r>
  <r>
    <n v="6984"/>
    <x v="979"/>
    <x v="61"/>
    <s v="IA"/>
    <s v="Iowa"/>
    <s v="50271"/>
    <s v="City"/>
    <n v="42.488309999999998"/>
    <n v="-93.544929999999994"/>
    <s v="515"/>
    <n v="335"/>
    <n v="197"/>
    <n v="48750"/>
    <n v="2254857"/>
    <n v="0"/>
    <s v="America/Chicago"/>
  </r>
  <r>
    <n v="6985"/>
    <x v="980"/>
    <x v="20"/>
    <s v="IA"/>
    <s v="Iowa"/>
    <s v="52361"/>
    <s v="City"/>
    <n v="41.661119999999997"/>
    <n v="-92.009069999999994"/>
    <s v="319"/>
    <n v="3195"/>
    <n v="1271"/>
    <n v="52588"/>
    <n v="9682649"/>
    <n v="21499"/>
    <s v="America/Chicago"/>
  </r>
  <r>
    <n v="6986"/>
    <x v="981"/>
    <x v="77"/>
    <s v="IA"/>
    <s v="Iowa"/>
    <s v="50272"/>
    <s v="City"/>
    <n v="41.087780000000002"/>
    <n v="-93.254930000000002"/>
    <s v="641"/>
    <n v="152"/>
    <n v="58"/>
    <n v="47500"/>
    <n v="832499"/>
    <n v="0"/>
    <s v="America/Chicago"/>
  </r>
  <r>
    <n v="6987"/>
    <x v="982"/>
    <x v="57"/>
    <s v="IA"/>
    <s v="Iowa"/>
    <s v="52778"/>
    <s v="City"/>
    <n v="41.589109999999998"/>
    <n v="-91.025480000000002"/>
    <s v="563"/>
    <n v="2805"/>
    <n v="1213"/>
    <n v="58160"/>
    <n v="5269398"/>
    <n v="7155"/>
    <s v="America/Chicago"/>
  </r>
  <r>
    <n v="6988"/>
    <x v="983"/>
    <x v="14"/>
    <s v="IA"/>
    <s v="Iowa"/>
    <s v="50324"/>
    <s v="City"/>
    <n v="41.597769999999997"/>
    <n v="-93.708280000000002"/>
    <s v="515"/>
    <n v="4889"/>
    <n v="2062"/>
    <n v="58810"/>
    <n v="3669199"/>
    <n v="0"/>
    <s v="America/Chicago"/>
  </r>
  <r>
    <n v="6989"/>
    <x v="984"/>
    <x v="96"/>
    <s v="IA"/>
    <s v="Iowa"/>
    <s v="52659"/>
    <s v="City"/>
    <n v="41.123080000000002"/>
    <n v="-91.441270000000003"/>
    <s v="319"/>
    <n v="1142"/>
    <n v="353"/>
    <n v="41528"/>
    <n v="2718290"/>
    <n v="0"/>
    <s v="America/Chicago"/>
  </r>
  <r>
    <n v="6990"/>
    <x v="985"/>
    <x v="59"/>
    <s v="IA"/>
    <s v="Iowa"/>
    <s v="50273"/>
    <s v="City"/>
    <n v="41.330820000000003"/>
    <n v="-94.013840000000002"/>
    <s v="515"/>
    <n v="5176"/>
    <n v="2125"/>
    <n v="39598"/>
    <n v="11851427"/>
    <n v="360471"/>
    <s v="America/Chicago"/>
  </r>
  <r>
    <n v="6991"/>
    <x v="986"/>
    <x v="43"/>
    <s v="IA"/>
    <s v="Iowa"/>
    <s v="50682"/>
    <s v="City"/>
    <n v="42.473320000000001"/>
    <n v="-91.73433"/>
    <s v="319"/>
    <n v="849"/>
    <n v="388"/>
    <n v="53583"/>
    <n v="2183250"/>
    <n v="0"/>
    <s v="America/Chicago"/>
  </r>
  <r>
    <n v="6992"/>
    <x v="987"/>
    <x v="26"/>
    <s v="IA"/>
    <s v="Iowa"/>
    <s v="50274"/>
    <s v="City"/>
    <n v="41.400269999999999"/>
    <n v="-94.886930000000007"/>
    <s v="712"/>
    <n v="112"/>
    <n v="48"/>
    <n v="34688"/>
    <n v="821803"/>
    <n v="0"/>
    <s v="America/Chicago"/>
  </r>
  <r>
    <n v="6993"/>
    <x v="988"/>
    <x v="67"/>
    <s v="IA"/>
    <s v="Iowa"/>
    <s v="50484"/>
    <s v="City"/>
    <n v="43.233020000000003"/>
    <n v="-93.909120000000001"/>
    <s v="641"/>
    <n v="223"/>
    <n v="115"/>
    <n v="40625"/>
    <n v="1095168"/>
    <n v="0"/>
    <s v="America/Chicago"/>
  </r>
  <r>
    <n v="6994"/>
    <x v="989"/>
    <x v="72"/>
    <s v="IA"/>
    <s v="Iowa"/>
    <s v="51579"/>
    <s v="City"/>
    <n v="41.738320000000002"/>
    <n v="-95.702780000000004"/>
    <s v="712"/>
    <n v="1422"/>
    <n v="746"/>
    <n v="40000"/>
    <n v="3311509"/>
    <n v="130445"/>
    <s v="America/Chicago"/>
  </r>
  <r>
    <n v="6995"/>
    <x v="990"/>
    <x v="98"/>
    <s v="IA"/>
    <s v="Iowa"/>
    <s v="50275"/>
    <s v="City"/>
    <n v="41.011940000000003"/>
    <n v="-93.599100000000007"/>
    <s v="641"/>
    <n v="200"/>
    <n v="96"/>
    <n v="37500"/>
    <n v="1647838"/>
    <n v="0"/>
    <s v="America/Chicago"/>
  </r>
  <r>
    <n v="6996"/>
    <x v="991"/>
    <x v="3"/>
    <s v="IA"/>
    <s v="Iowa"/>
    <s v="50276"/>
    <s v="City"/>
    <n v="41.852290000000004"/>
    <n v="-93.9208"/>
    <s v="515"/>
    <n v="1503"/>
    <n v="463"/>
    <n v="53618"/>
    <n v="9358989"/>
    <n v="0"/>
    <s v="America/Chicago"/>
  </r>
  <r>
    <n v="6997"/>
    <x v="992"/>
    <x v="56"/>
    <s v="IA"/>
    <s v="Iowa"/>
    <s v="50599"/>
    <s v="City"/>
    <n v="42.56664"/>
    <n v="-93.843829999999997"/>
    <s v="515"/>
    <n v="163"/>
    <n v="91"/>
    <n v="42917"/>
    <n v="2745547"/>
    <n v="0"/>
    <s v="America/Chicago"/>
  </r>
  <r>
    <n v="6998"/>
    <x v="993"/>
    <x v="35"/>
    <s v="IA"/>
    <s v="Iowa"/>
    <s v="52078"/>
    <s v="City"/>
    <n v="42.396389999999997"/>
    <n v="-91.119860000000003"/>
    <s v="563"/>
    <n v="411"/>
    <n v="160"/>
    <n v="59375"/>
    <n v="1137661"/>
    <n v="0"/>
    <s v="America/Chicago"/>
  </r>
  <r>
    <n v="6999"/>
    <x v="994"/>
    <x v="22"/>
    <s v="IA"/>
    <s v="Iowa"/>
    <s v="52362"/>
    <s v="City"/>
    <n v="42.059179999999998"/>
    <n v="-91.007369999999995"/>
    <s v="563"/>
    <n v="511"/>
    <n v="205"/>
    <n v="49063"/>
    <n v="1321604"/>
    <n v="0"/>
    <s v="America/Chicago"/>
  </r>
  <r>
    <n v="7000"/>
    <x v="995"/>
    <x v="47"/>
    <s v="IA"/>
    <s v="Iowa"/>
    <s v="50277"/>
    <s v="City"/>
    <n v="41.776650000000004"/>
    <n v="-94.358019999999996"/>
    <s v="641"/>
    <n v="244"/>
    <n v="120"/>
    <n v="39375"/>
    <n v="707519"/>
    <n v="0"/>
    <s v="America/Chicago"/>
  </r>
  <r>
    <n v="7001"/>
    <x v="996"/>
    <x v="97"/>
    <s v="IA"/>
    <s v="Iowa"/>
    <s v="51433"/>
    <s v="City"/>
    <n v="42.316090000000003"/>
    <n v="-94.846100000000007"/>
    <s v="712"/>
    <n v="33"/>
    <n v="11"/>
    <n v="16250"/>
    <n v="325752"/>
    <n v="0"/>
    <s v="America/Chicago"/>
  </r>
  <r>
    <n v="7002"/>
    <x v="997"/>
    <x v="62"/>
    <s v="IA"/>
    <s v="Iowa"/>
    <s v="51656"/>
    <s v="City"/>
    <n v="40.733330000000002"/>
    <n v="-95.156930000000003"/>
    <s v="712"/>
    <n v="83"/>
    <n v="32"/>
    <n v="41250"/>
    <n v="704488"/>
    <n v="0"/>
    <s v="America/Chicago"/>
  </r>
  <r>
    <n v="7003"/>
    <x v="998"/>
    <x v="21"/>
    <s v="IA"/>
    <s v="Iowa"/>
    <s v="50278"/>
    <s v="City"/>
    <n v="42.161099999999998"/>
    <n v="-93.297150000000002"/>
    <s v="641"/>
    <n v="537"/>
    <n v="252"/>
    <n v="56563"/>
    <n v="1938971"/>
    <n v="0"/>
    <s v="America/Chicago"/>
  </r>
  <r>
    <n v="7004"/>
    <x v="999"/>
    <x v="35"/>
    <s v="IA"/>
    <s v="Iowa"/>
    <s v="52079"/>
    <s v="City"/>
    <n v="42.297170000000001"/>
    <n v="-90.687449999999998"/>
    <s v="563"/>
    <n v="90"/>
    <n v="57"/>
    <n v="39861"/>
    <n v="425010"/>
    <n v="0"/>
    <s v="America/Chicag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4" firstHeaderRow="0" firstDataRow="1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rget Achieved" fld="1" baseField="0" baseItem="0"/>
    <dataField name="Sum of Sales Amount" fld="2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ode]"/>
        <x15:activeTabTopLevelEntity name="[SaleName]"/>
        <x15:activeTabTopLevelEntity name="[SalesTarget]"/>
        <x15:activeTabTopLevelEntity name="[RegionName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F1103" firstHeaderRow="1" firstDataRow="1" firstDataCol="1"/>
  <pivotFields count="16">
    <pivotField showAll="0"/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7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42"/>
        <item x="243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6"/>
        <item x="288"/>
        <item x="284"/>
        <item x="285"/>
        <item x="28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71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86"/>
        <item x="489"/>
        <item x="474"/>
        <item x="475"/>
        <item x="476"/>
        <item x="477"/>
        <item x="478"/>
        <item x="479"/>
        <item x="481"/>
        <item x="480"/>
        <item x="482"/>
        <item x="483"/>
        <item x="484"/>
        <item x="485"/>
        <item x="487"/>
        <item x="488"/>
        <item x="490"/>
        <item x="491"/>
        <item x="492"/>
        <item x="493"/>
        <item x="494"/>
        <item x="495"/>
        <item x="496"/>
        <item x="498"/>
        <item x="500"/>
        <item x="504"/>
        <item x="507"/>
        <item x="497"/>
        <item x="499"/>
        <item x="501"/>
        <item x="502"/>
        <item x="503"/>
        <item x="505"/>
        <item x="506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7"/>
        <item x="526"/>
        <item x="531"/>
        <item x="528"/>
        <item x="529"/>
        <item x="530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showAll="0"/>
    <pivotField showAll="0"/>
  </pivotFields>
  <rowFields count="2">
    <field x="2"/>
    <field x="1"/>
  </rowFields>
  <rowItems count="1100">
    <i>
      <x/>
    </i>
    <i r="1">
      <x v="2"/>
    </i>
    <i r="1">
      <x v="109"/>
    </i>
    <i r="1">
      <x v="140"/>
    </i>
    <i r="1">
      <x v="318"/>
    </i>
    <i r="1">
      <x v="371"/>
    </i>
    <i r="1">
      <x v="676"/>
    </i>
    <i r="1">
      <x v="872"/>
    </i>
    <i>
      <x v="1"/>
    </i>
    <i r="1">
      <x v="133"/>
    </i>
    <i r="1">
      <x v="198"/>
    </i>
    <i r="1">
      <x v="650"/>
    </i>
    <i r="1">
      <x v="732"/>
    </i>
    <i>
      <x v="2"/>
    </i>
    <i r="1">
      <x v="392"/>
    </i>
    <i r="1">
      <x v="489"/>
    </i>
    <i r="1">
      <x v="635"/>
    </i>
    <i r="1">
      <x v="942"/>
    </i>
    <i r="1">
      <x v="946"/>
    </i>
    <i>
      <x v="3"/>
    </i>
    <i r="1">
      <x v="147"/>
    </i>
    <i r="1">
      <x v="161"/>
    </i>
    <i r="1">
      <x v="302"/>
    </i>
    <i r="1">
      <x v="616"/>
    </i>
    <i r="1">
      <x v="620"/>
    </i>
    <i r="1">
      <x v="630"/>
    </i>
    <i r="1">
      <x v="660"/>
    </i>
    <i r="1">
      <x v="716"/>
    </i>
    <i r="1">
      <x v="747"/>
    </i>
    <i r="1">
      <x v="907"/>
    </i>
    <i r="1">
      <x v="910"/>
    </i>
    <i>
      <x v="4"/>
    </i>
    <i r="1">
      <x v="50"/>
    </i>
    <i r="1">
      <x v="107"/>
    </i>
    <i r="1">
      <x v="301"/>
    </i>
    <i r="1">
      <x v="367"/>
    </i>
    <i r="1">
      <x v="465"/>
    </i>
    <i>
      <x v="5"/>
    </i>
    <i r="1">
      <x v="47"/>
    </i>
    <i r="1">
      <x v="75"/>
    </i>
    <i r="1">
      <x v="88"/>
    </i>
    <i r="1">
      <x v="339"/>
    </i>
    <i r="1">
      <x v="464"/>
    </i>
    <i r="1">
      <x v="533"/>
    </i>
    <i r="1">
      <x v="621"/>
    </i>
    <i r="1">
      <x v="637"/>
    </i>
    <i r="1">
      <x v="659"/>
    </i>
    <i r="1">
      <x v="820"/>
    </i>
    <i r="1">
      <x v="913"/>
    </i>
    <i r="1">
      <x v="918"/>
    </i>
    <i r="1">
      <x v="927"/>
    </i>
    <i r="1">
      <x v="932"/>
    </i>
    <i r="1">
      <x v="943"/>
    </i>
    <i>
      <x v="6"/>
    </i>
    <i r="1">
      <x v="143"/>
    </i>
    <i r="1">
      <x v="264"/>
    </i>
    <i r="1">
      <x v="285"/>
    </i>
    <i r="1">
      <x v="299"/>
    </i>
    <i r="1">
      <x v="345"/>
    </i>
    <i r="1">
      <x v="424"/>
    </i>
    <i r="1">
      <x v="444"/>
    </i>
    <i r="1">
      <x v="446"/>
    </i>
    <i r="1">
      <x v="475"/>
    </i>
    <i r="1">
      <x v="748"/>
    </i>
    <i r="1">
      <x v="938"/>
    </i>
    <i r="1">
      <x v="941"/>
    </i>
    <i>
      <x v="7"/>
    </i>
    <i r="1">
      <x v="72"/>
    </i>
    <i r="1">
      <x v="81"/>
    </i>
    <i r="1">
      <x v="99"/>
    </i>
    <i r="1">
      <x v="101"/>
    </i>
    <i r="1">
      <x v="325"/>
    </i>
    <i r="1">
      <x v="531"/>
    </i>
    <i r="1">
      <x v="538"/>
    </i>
    <i r="1">
      <x v="667"/>
    </i>
    <i r="1">
      <x v="712"/>
    </i>
    <i>
      <x v="8"/>
    </i>
    <i r="1">
      <x v="241"/>
    </i>
    <i r="1">
      <x v="327"/>
    </i>
    <i r="1">
      <x v="715"/>
    </i>
    <i r="1">
      <x v="749"/>
    </i>
    <i r="1">
      <x v="902"/>
    </i>
    <i r="1">
      <x v="947"/>
    </i>
    <i>
      <x v="9"/>
    </i>
    <i r="1">
      <x v="52"/>
    </i>
    <i r="1">
      <x v="106"/>
    </i>
    <i r="1">
      <x v="405"/>
    </i>
    <i r="1">
      <x v="432"/>
    </i>
    <i r="1">
      <x v="487"/>
    </i>
    <i r="1">
      <x v="739"/>
    </i>
    <i r="1">
      <x v="788"/>
    </i>
    <i r="1">
      <x v="986"/>
    </i>
    <i>
      <x v="10"/>
    </i>
    <i r="1">
      <x v="8"/>
    </i>
    <i r="1">
      <x v="18"/>
    </i>
    <i r="1">
      <x v="483"/>
    </i>
    <i r="1">
      <x v="509"/>
    </i>
    <i r="1">
      <x v="552"/>
    </i>
    <i r="1">
      <x v="636"/>
    </i>
    <i r="1">
      <x v="755"/>
    </i>
    <i r="1">
      <x v="830"/>
    </i>
    <i r="1">
      <x v="865"/>
    </i>
    <i r="1">
      <x v="903"/>
    </i>
    <i>
      <x v="11"/>
    </i>
    <i r="1">
      <x v="17"/>
    </i>
    <i r="1">
      <x v="32"/>
    </i>
    <i r="1">
      <x v="35"/>
    </i>
    <i r="1">
      <x v="111"/>
    </i>
    <i r="1">
      <x v="166"/>
    </i>
    <i r="1">
      <x v="260"/>
    </i>
    <i r="1">
      <x v="639"/>
    </i>
    <i r="1">
      <x v="699"/>
    </i>
    <i r="1">
      <x v="819"/>
    </i>
    <i>
      <x v="12"/>
    </i>
    <i r="1">
      <x v="450"/>
    </i>
    <i r="1">
      <x v="472"/>
    </i>
    <i r="1">
      <x v="478"/>
    </i>
    <i r="1">
      <x v="518"/>
    </i>
    <i r="1">
      <x v="535"/>
    </i>
    <i r="1">
      <x v="549"/>
    </i>
    <i r="1">
      <x v="725"/>
    </i>
    <i r="1">
      <x v="764"/>
    </i>
    <i r="1">
      <x v="778"/>
    </i>
    <i r="1">
      <x v="836"/>
    </i>
    <i r="1">
      <x v="906"/>
    </i>
    <i r="1">
      <x v="996"/>
    </i>
    <i>
      <x v="13"/>
    </i>
    <i r="1">
      <x v="33"/>
    </i>
    <i r="1">
      <x v="108"/>
    </i>
    <i r="1">
      <x v="136"/>
    </i>
    <i r="1">
      <x v="194"/>
    </i>
    <i r="1">
      <x v="230"/>
    </i>
    <i r="1">
      <x v="351"/>
    </i>
    <i r="1">
      <x v="381"/>
    </i>
    <i r="1">
      <x v="488"/>
    </i>
    <i r="1">
      <x v="548"/>
    </i>
    <i r="1">
      <x v="743"/>
    </i>
    <i r="1">
      <x v="884"/>
    </i>
    <i r="1">
      <x v="978"/>
    </i>
    <i>
      <x v="14"/>
    </i>
    <i r="1">
      <x v="29"/>
    </i>
    <i r="1">
      <x v="48"/>
    </i>
    <i r="1">
      <x v="212"/>
    </i>
    <i r="1">
      <x v="375"/>
    </i>
    <i r="1">
      <x v="557"/>
    </i>
    <i r="1">
      <x v="566"/>
    </i>
    <i r="1">
      <x v="987"/>
    </i>
    <i>
      <x v="15"/>
    </i>
    <i r="1">
      <x v="78"/>
    </i>
    <i r="1">
      <x v="163"/>
    </i>
    <i r="1">
      <x v="267"/>
    </i>
    <i r="1">
      <x v="527"/>
    </i>
    <i r="1">
      <x v="577"/>
    </i>
    <i r="1">
      <x v="772"/>
    </i>
    <i r="1">
      <x v="852"/>
    </i>
    <i r="1">
      <x v="895"/>
    </i>
    <i r="1">
      <x v="959"/>
    </i>
    <i r="1">
      <x v="982"/>
    </i>
    <i>
      <x v="16"/>
    </i>
    <i r="1">
      <x v="120"/>
    </i>
    <i r="1">
      <x v="168"/>
    </i>
    <i r="1">
      <x v="255"/>
    </i>
    <i r="1">
      <x v="564"/>
    </i>
    <i r="1">
      <x v="586"/>
    </i>
    <i r="1">
      <x v="722"/>
    </i>
    <i r="1">
      <x v="727"/>
    </i>
    <i r="1">
      <x v="773"/>
    </i>
    <i r="1">
      <x v="777"/>
    </i>
    <i r="1">
      <x v="878"/>
    </i>
    <i r="1">
      <x v="891"/>
    </i>
    <i r="1">
      <x v="922"/>
    </i>
    <i>
      <x v="17"/>
    </i>
    <i r="1">
      <x v="51"/>
    </i>
    <i r="1">
      <x v="157"/>
    </i>
    <i r="1">
      <x v="170"/>
    </i>
    <i r="1">
      <x v="491"/>
    </i>
    <i r="1">
      <x v="554"/>
    </i>
    <i r="1">
      <x v="584"/>
    </i>
    <i r="1">
      <x v="740"/>
    </i>
    <i r="1">
      <x v="940"/>
    </i>
    <i>
      <x v="18"/>
    </i>
    <i r="1">
      <x v="19"/>
    </i>
    <i r="1">
      <x v="64"/>
    </i>
    <i r="1">
      <x v="326"/>
    </i>
    <i r="1">
      <x v="435"/>
    </i>
    <i r="1">
      <x v="495"/>
    </i>
    <i r="1">
      <x v="631"/>
    </i>
    <i r="1">
      <x v="638"/>
    </i>
    <i r="1">
      <x v="656"/>
    </i>
    <i>
      <x v="19"/>
    </i>
    <i r="1">
      <x v="167"/>
    </i>
    <i r="1">
      <x v="247"/>
    </i>
    <i r="1">
      <x v="278"/>
    </i>
    <i r="1">
      <x v="286"/>
    </i>
    <i r="1">
      <x v="288"/>
    </i>
    <i r="1">
      <x v="300"/>
    </i>
    <i r="1">
      <x v="307"/>
    </i>
    <i r="1">
      <x v="323"/>
    </i>
    <i r="1">
      <x v="334"/>
    </i>
    <i r="1">
      <x v="337"/>
    </i>
    <i r="1">
      <x v="346"/>
    </i>
    <i r="1">
      <x v="372"/>
    </i>
    <i r="1">
      <x v="380"/>
    </i>
    <i r="1">
      <x v="529"/>
    </i>
    <i r="1">
      <x v="558"/>
    </i>
    <i r="1">
      <x v="575"/>
    </i>
    <i r="1">
      <x v="608"/>
    </i>
    <i r="1">
      <x v="653"/>
    </i>
    <i r="1">
      <x v="682"/>
    </i>
    <i r="1">
      <x v="710"/>
    </i>
    <i r="1">
      <x v="729"/>
    </i>
    <i r="1">
      <x v="786"/>
    </i>
    <i r="1">
      <x v="789"/>
    </i>
    <i r="1">
      <x v="839"/>
    </i>
    <i r="1">
      <x v="863"/>
    </i>
    <i r="1">
      <x v="870"/>
    </i>
    <i r="1">
      <x v="928"/>
    </i>
    <i r="1">
      <x v="949"/>
    </i>
    <i>
      <x v="20"/>
    </i>
    <i r="1">
      <x v="27"/>
    </i>
    <i r="1">
      <x v="125"/>
    </i>
    <i r="1">
      <x v="130"/>
    </i>
    <i r="1">
      <x v="153"/>
    </i>
    <i r="1">
      <x v="174"/>
    </i>
    <i r="1">
      <x v="227"/>
    </i>
    <i r="1">
      <x v="235"/>
    </i>
    <i r="1">
      <x v="354"/>
    </i>
    <i r="1">
      <x v="360"/>
    </i>
    <i r="1">
      <x v="523"/>
    </i>
    <i r="1">
      <x v="526"/>
    </i>
    <i r="1">
      <x v="551"/>
    </i>
    <i r="1">
      <x v="899"/>
    </i>
    <i r="1">
      <x v="955"/>
    </i>
    <i r="1">
      <x v="974"/>
    </i>
    <i>
      <x v="21"/>
    </i>
    <i r="1">
      <x v="36"/>
    </i>
    <i r="1">
      <x v="44"/>
    </i>
    <i r="1">
      <x v="116"/>
    </i>
    <i r="1">
      <x v="154"/>
    </i>
    <i r="1">
      <x v="236"/>
    </i>
    <i r="1">
      <x v="239"/>
    </i>
    <i r="1">
      <x v="256"/>
    </i>
    <i r="1">
      <x v="470"/>
    </i>
    <i r="1">
      <x v="546"/>
    </i>
    <i r="1">
      <x v="762"/>
    </i>
    <i r="1">
      <x v="806"/>
    </i>
    <i r="1">
      <x v="916"/>
    </i>
    <i r="1">
      <x v="970"/>
    </i>
    <i>
      <x v="22"/>
    </i>
    <i r="1">
      <x v="3"/>
    </i>
    <i r="1">
      <x v="100"/>
    </i>
    <i r="1">
      <x v="176"/>
    </i>
    <i r="1">
      <x v="218"/>
    </i>
    <i r="1">
      <x v="224"/>
    </i>
    <i r="1">
      <x v="226"/>
    </i>
    <i r="1">
      <x v="244"/>
    </i>
    <i r="1">
      <x v="363"/>
    </i>
    <i r="1">
      <x v="373"/>
    </i>
    <i r="1">
      <x v="597"/>
    </i>
    <i r="1">
      <x v="708"/>
    </i>
    <i r="1">
      <x v="752"/>
    </i>
    <i r="1">
      <x v="914"/>
    </i>
    <i r="1">
      <x v="919"/>
    </i>
    <i r="1">
      <x v="945"/>
    </i>
    <i r="1">
      <x v="991"/>
    </i>
    <i>
      <x v="23"/>
    </i>
    <i r="1">
      <x v="93"/>
    </i>
    <i r="1">
      <x v="258"/>
    </i>
    <i r="1">
      <x v="315"/>
    </i>
    <i r="1">
      <x v="738"/>
    </i>
    <i>
      <x v="24"/>
    </i>
    <i r="1">
      <x v="223"/>
    </i>
    <i r="1">
      <x v="228"/>
    </i>
    <i r="1">
      <x v="336"/>
    </i>
    <i r="1">
      <x v="361"/>
    </i>
    <i r="1">
      <x v="486"/>
    </i>
    <i r="1">
      <x v="500"/>
    </i>
    <i r="1">
      <x v="507"/>
    </i>
    <i r="1">
      <x v="718"/>
    </i>
    <i r="1">
      <x v="920"/>
    </i>
    <i r="1">
      <x v="952"/>
    </i>
    <i>
      <x v="25"/>
    </i>
    <i r="1">
      <x v="182"/>
    </i>
    <i r="1">
      <x v="233"/>
    </i>
    <i r="1">
      <x v="234"/>
    </i>
    <i r="1">
      <x v="263"/>
    </i>
    <i r="1">
      <x v="273"/>
    </i>
    <i r="1">
      <x v="368"/>
    </i>
    <i r="1">
      <x v="419"/>
    </i>
    <i r="1">
      <x v="545"/>
    </i>
    <i r="1">
      <x v="565"/>
    </i>
    <i r="1">
      <x v="795"/>
    </i>
    <i>
      <x v="26"/>
    </i>
    <i r="1">
      <x v="73"/>
    </i>
    <i r="1">
      <x v="121"/>
    </i>
    <i r="1">
      <x v="221"/>
    </i>
    <i r="1">
      <x v="578"/>
    </i>
    <i r="1">
      <x v="589"/>
    </i>
    <i r="1">
      <x v="960"/>
    </i>
    <i>
      <x v="27"/>
    </i>
    <i r="1">
      <x v="40"/>
    </i>
    <i r="1">
      <x v="481"/>
    </i>
    <i r="1">
      <x v="591"/>
    </i>
    <i r="1">
      <x v="668"/>
    </i>
    <i r="1">
      <x v="677"/>
    </i>
    <i r="1">
      <x v="841"/>
    </i>
    <i r="1">
      <x v="876"/>
    </i>
    <i r="1">
      <x v="886"/>
    </i>
    <i r="1">
      <x v="930"/>
    </i>
    <i r="1">
      <x v="966"/>
    </i>
    <i>
      <x v="28"/>
    </i>
    <i r="1">
      <x v="42"/>
    </i>
    <i r="1">
      <x v="58"/>
    </i>
    <i r="1">
      <x v="60"/>
    </i>
    <i r="1">
      <x v="82"/>
    </i>
    <i r="1">
      <x v="139"/>
    </i>
    <i r="1">
      <x v="149"/>
    </i>
    <i r="1">
      <x v="259"/>
    </i>
    <i r="1">
      <x v="266"/>
    </i>
    <i r="1">
      <x v="268"/>
    </i>
    <i r="1">
      <x v="296"/>
    </i>
    <i r="1">
      <x v="306"/>
    </i>
    <i r="1">
      <x v="357"/>
    </i>
    <i r="1">
      <x v="417"/>
    </i>
    <i r="1">
      <x v="532"/>
    </i>
    <i r="1">
      <x v="647"/>
    </i>
    <i r="1">
      <x v="706"/>
    </i>
    <i r="1">
      <x v="761"/>
    </i>
    <i r="1">
      <x v="798"/>
    </i>
    <i r="1">
      <x v="822"/>
    </i>
    <i r="1">
      <x v="993"/>
    </i>
    <i r="1">
      <x v="999"/>
    </i>
    <i>
      <x v="29"/>
    </i>
    <i r="1">
      <x v="39"/>
    </i>
    <i r="1">
      <x v="250"/>
    </i>
    <i r="1">
      <x v="298"/>
    </i>
    <i r="1">
      <x v="377"/>
    </i>
    <i r="1">
      <x v="765"/>
    </i>
    <i r="1">
      <x v="934"/>
    </i>
    <i>
      <x v="30"/>
    </i>
    <i r="1">
      <x v="38"/>
    </i>
    <i r="1">
      <x v="172"/>
    </i>
    <i r="1">
      <x v="283"/>
    </i>
    <i r="1">
      <x v="303"/>
    </i>
    <i r="1">
      <x v="311"/>
    </i>
    <i r="1">
      <x v="402"/>
    </i>
    <i r="1">
      <x v="570"/>
    </i>
    <i r="1">
      <x v="666"/>
    </i>
    <i r="1">
      <x v="744"/>
    </i>
    <i r="1">
      <x v="848"/>
    </i>
    <i r="1">
      <x v="859"/>
    </i>
    <i r="1">
      <x v="874"/>
    </i>
    <i r="1">
      <x v="929"/>
    </i>
    <i r="1">
      <x v="944"/>
    </i>
    <i r="1">
      <x v="964"/>
    </i>
    <i r="1">
      <x v="971"/>
    </i>
    <i>
      <x v="31"/>
    </i>
    <i r="1">
      <x v="152"/>
    </i>
    <i r="1">
      <x v="189"/>
    </i>
    <i r="1">
      <x v="316"/>
    </i>
    <i r="1">
      <x v="370"/>
    </i>
    <i r="1">
      <x v="553"/>
    </i>
    <i r="1">
      <x v="651"/>
    </i>
    <i r="1">
      <x v="774"/>
    </i>
    <i r="1">
      <x v="785"/>
    </i>
    <i r="1">
      <x v="790"/>
    </i>
    <i>
      <x v="32"/>
    </i>
    <i r="1">
      <x v="13"/>
    </i>
    <i r="1">
      <x v="104"/>
    </i>
    <i r="1">
      <x v="150"/>
    </i>
    <i r="1">
      <x v="203"/>
    </i>
    <i r="1">
      <x v="341"/>
    </i>
    <i r="1">
      <x v="384"/>
    </i>
    <i r="1">
      <x v="387"/>
    </i>
    <i r="1">
      <x v="492"/>
    </i>
    <i r="1">
      <x v="726"/>
    </i>
    <i r="1">
      <x v="815"/>
    </i>
    <i>
      <x v="33"/>
    </i>
    <i r="1">
      <x v="26"/>
    </i>
    <i r="1">
      <x v="63"/>
    </i>
    <i r="1">
      <x v="310"/>
    </i>
    <i r="1">
      <x v="382"/>
    </i>
    <i r="1">
      <x v="431"/>
    </i>
    <i r="1">
      <x v="707"/>
    </i>
    <i r="1">
      <x v="746"/>
    </i>
    <i r="1">
      <x v="770"/>
    </i>
    <i r="1">
      <x v="825"/>
    </i>
    <i r="1">
      <x v="892"/>
    </i>
    <i>
      <x v="34"/>
    </i>
    <i r="1">
      <x v="160"/>
    </i>
    <i r="1">
      <x v="219"/>
    </i>
    <i r="1">
      <x v="359"/>
    </i>
    <i r="1">
      <x v="445"/>
    </i>
    <i r="1">
      <x v="702"/>
    </i>
    <i r="1">
      <x v="766"/>
    </i>
    <i r="1">
      <x v="807"/>
    </i>
    <i>
      <x v="35"/>
    </i>
    <i r="1">
      <x v="71"/>
    </i>
    <i r="1">
      <x v="191"/>
    </i>
    <i r="1">
      <x v="248"/>
    </i>
    <i r="1">
      <x v="376"/>
    </i>
    <i r="1">
      <x v="415"/>
    </i>
    <i r="1">
      <x v="619"/>
    </i>
    <i r="1">
      <x v="754"/>
    </i>
    <i r="1">
      <x v="867"/>
    </i>
    <i r="1">
      <x v="954"/>
    </i>
    <i>
      <x v="36"/>
    </i>
    <i r="1">
      <x v="56"/>
    </i>
    <i r="1">
      <x v="68"/>
    </i>
    <i r="1">
      <x v="246"/>
    </i>
    <i r="1">
      <x v="379"/>
    </i>
    <i r="1">
      <x v="443"/>
    </i>
    <i r="1">
      <x v="480"/>
    </i>
    <i r="1">
      <x v="583"/>
    </i>
    <i r="1">
      <x v="697"/>
    </i>
    <i r="1">
      <x v="995"/>
    </i>
    <i>
      <x v="37"/>
    </i>
    <i r="1">
      <x v="87"/>
    </i>
    <i r="1">
      <x v="291"/>
    </i>
    <i r="1">
      <x v="447"/>
    </i>
    <i r="1">
      <x v="452"/>
    </i>
    <i r="1">
      <x v="745"/>
    </i>
    <i r="1">
      <x v="847"/>
    </i>
    <i r="1">
      <x v="951"/>
    </i>
    <i r="1">
      <x v="979"/>
    </i>
    <i>
      <x v="38"/>
    </i>
    <i r="1">
      <x v="112"/>
    </i>
    <i r="1">
      <x v="200"/>
    </i>
    <i r="1">
      <x v="211"/>
    </i>
    <i r="1">
      <x v="261"/>
    </i>
    <i r="1">
      <x v="319"/>
    </i>
    <i r="1">
      <x v="338"/>
    </i>
    <i r="1">
      <x v="353"/>
    </i>
    <i r="1">
      <x v="404"/>
    </i>
    <i r="1">
      <x v="428"/>
    </i>
    <i r="1">
      <x v="453"/>
    </i>
    <i r="1">
      <x v="471"/>
    </i>
    <i r="1">
      <x v="592"/>
    </i>
    <i r="1">
      <x v="988"/>
    </i>
    <i>
      <x v="39"/>
    </i>
    <i r="1">
      <x/>
    </i>
    <i r="1">
      <x v="12"/>
    </i>
    <i r="1">
      <x v="117"/>
    </i>
    <i r="1">
      <x v="281"/>
    </i>
    <i r="1">
      <x v="335"/>
    </i>
    <i r="1">
      <x v="423"/>
    </i>
    <i r="1">
      <x v="437"/>
    </i>
    <i r="1">
      <x v="644"/>
    </i>
    <i r="1">
      <x v="688"/>
    </i>
    <i r="1">
      <x v="741"/>
    </i>
    <i r="1">
      <x v="857"/>
    </i>
    <i r="1">
      <x v="909"/>
    </i>
    <i r="1">
      <x v="977"/>
    </i>
    <i>
      <x v="40"/>
    </i>
    <i r="1">
      <x v="126"/>
    </i>
    <i r="1">
      <x v="265"/>
    </i>
    <i r="1">
      <x v="514"/>
    </i>
    <i r="1">
      <x v="517"/>
    </i>
    <i r="1">
      <x v="539"/>
    </i>
    <i r="1">
      <x v="601"/>
    </i>
    <i r="1">
      <x v="604"/>
    </i>
    <i r="1">
      <x v="606"/>
    </i>
    <i r="1">
      <x v="709"/>
    </i>
    <i r="1">
      <x v="714"/>
    </i>
    <i r="1">
      <x v="769"/>
    </i>
    <i r="1">
      <x v="989"/>
    </i>
    <i>
      <x v="41"/>
    </i>
    <i r="1">
      <x v="412"/>
    </i>
    <i r="1">
      <x v="623"/>
    </i>
    <i r="1">
      <x v="625"/>
    </i>
    <i r="1">
      <x v="642"/>
    </i>
    <i r="1">
      <x v="669"/>
    </i>
    <i r="1">
      <x v="783"/>
    </i>
    <i r="1">
      <x v="799"/>
    </i>
    <i r="1">
      <x v="948"/>
    </i>
    <i r="1">
      <x v="972"/>
    </i>
    <i r="1">
      <x v="984"/>
    </i>
    <i>
      <x v="42"/>
    </i>
    <i r="1">
      <x v="158"/>
    </i>
    <i r="1">
      <x v="208"/>
    </i>
    <i r="1">
      <x v="292"/>
    </i>
    <i r="1">
      <x v="737"/>
    </i>
    <i r="1">
      <x v="759"/>
    </i>
    <i>
      <x v="43"/>
    </i>
    <i r="1">
      <x v="95"/>
    </i>
    <i r="1">
      <x v="105"/>
    </i>
    <i r="1">
      <x v="217"/>
    </i>
    <i r="1">
      <x v="389"/>
    </i>
    <i r="1">
      <x v="426"/>
    </i>
    <i r="1">
      <x v="515"/>
    </i>
    <i r="1">
      <x v="686"/>
    </i>
    <i r="1">
      <x v="713"/>
    </i>
    <i r="1">
      <x v="757"/>
    </i>
    <i r="1">
      <x v="794"/>
    </i>
    <i r="1">
      <x v="889"/>
    </i>
    <i>
      <x v="44"/>
    </i>
    <i r="1">
      <x v="41"/>
    </i>
    <i r="1">
      <x v="66"/>
    </i>
    <i r="1">
      <x v="333"/>
    </i>
    <i r="1">
      <x v="416"/>
    </i>
    <i r="1">
      <x v="430"/>
    </i>
    <i>
      <x v="45"/>
    </i>
    <i r="1">
      <x v="23"/>
    </i>
    <i r="1">
      <x v="192"/>
    </i>
    <i r="1">
      <x v="275"/>
    </i>
    <i r="1">
      <x v="410"/>
    </i>
    <i r="1">
      <x v="418"/>
    </i>
    <i r="1">
      <x v="477"/>
    </i>
    <i r="1">
      <x v="555"/>
    </i>
    <i r="1">
      <x v="588"/>
    </i>
    <i r="1">
      <x v="593"/>
    </i>
    <i r="1">
      <x v="701"/>
    </i>
    <i r="1">
      <x v="837"/>
    </i>
    <i r="1">
      <x v="957"/>
    </i>
    <i r="1">
      <x v="980"/>
    </i>
    <i>
      <x v="46"/>
    </i>
    <i r="1">
      <x v="28"/>
    </i>
    <i r="1">
      <x v="57"/>
    </i>
    <i r="1">
      <x v="76"/>
    </i>
    <i r="1">
      <x v="474"/>
    </i>
    <i r="1">
      <x v="590"/>
    </i>
    <i r="1">
      <x v="607"/>
    </i>
    <i r="1">
      <x v="733"/>
    </i>
    <i r="1">
      <x v="796"/>
    </i>
    <i r="1">
      <x v="842"/>
    </i>
    <i r="1">
      <x v="843"/>
    </i>
    <i r="1">
      <x v="856"/>
    </i>
    <i>
      <x v="47"/>
    </i>
    <i r="1">
      <x v="67"/>
    </i>
    <i r="1">
      <x v="183"/>
    </i>
    <i r="1">
      <x v="456"/>
    </i>
    <i r="1">
      <x v="485"/>
    </i>
    <i r="1">
      <x v="534"/>
    </i>
    <i r="1">
      <x v="600"/>
    </i>
    <i r="1">
      <x v="609"/>
    </i>
    <i r="1">
      <x v="646"/>
    </i>
    <i r="1">
      <x v="662"/>
    </i>
    <i r="1">
      <x v="731"/>
    </i>
    <i r="1">
      <x v="750"/>
    </i>
    <i r="1">
      <x v="873"/>
    </i>
    <i r="1">
      <x v="917"/>
    </i>
    <i>
      <x v="48"/>
    </i>
    <i r="1">
      <x v="65"/>
    </i>
    <i r="1">
      <x v="195"/>
    </i>
    <i r="1">
      <x v="305"/>
    </i>
    <i r="1">
      <x v="516"/>
    </i>
    <i r="1">
      <x v="540"/>
    </i>
    <i r="1">
      <x v="693"/>
    </i>
    <i r="1">
      <x v="719"/>
    </i>
    <i>
      <x v="49"/>
    </i>
    <i r="1">
      <x v="196"/>
    </i>
    <i r="1">
      <x v="331"/>
    </i>
    <i r="1">
      <x v="411"/>
    </i>
    <i r="1">
      <x v="436"/>
    </i>
    <i r="1">
      <x v="520"/>
    </i>
    <i r="1">
      <x v="655"/>
    </i>
    <i r="1">
      <x v="689"/>
    </i>
    <i r="1">
      <x v="823"/>
    </i>
    <i r="1">
      <x v="835"/>
    </i>
    <i r="1">
      <x v="881"/>
    </i>
    <i r="1">
      <x v="893"/>
    </i>
    <i r="1">
      <x v="911"/>
    </i>
    <i>
      <x v="50"/>
    </i>
    <i r="1">
      <x v="25"/>
    </i>
    <i r="1">
      <x v="145"/>
    </i>
    <i r="1">
      <x v="560"/>
    </i>
    <i r="1">
      <x v="611"/>
    </i>
    <i r="1">
      <x v="617"/>
    </i>
    <i r="1">
      <x v="670"/>
    </i>
    <i r="1">
      <x v="673"/>
    </i>
    <i r="1">
      <x v="690"/>
    </i>
    <i r="1">
      <x v="864"/>
    </i>
    <i r="1">
      <x v="994"/>
    </i>
    <i>
      <x v="51"/>
    </i>
    <i r="1">
      <x v="238"/>
    </i>
    <i r="1">
      <x v="343"/>
    </i>
    <i r="1">
      <x v="391"/>
    </i>
    <i r="1">
      <x v="403"/>
    </i>
    <i r="1">
      <x v="406"/>
    </i>
    <i r="1">
      <x v="462"/>
    </i>
    <i r="1">
      <x v="463"/>
    </i>
    <i r="1">
      <x v="467"/>
    </i>
    <i r="1">
      <x v="562"/>
    </i>
    <i r="1">
      <x v="654"/>
    </i>
    <i r="1">
      <x v="671"/>
    </i>
    <i r="1">
      <x v="760"/>
    </i>
    <i r="1">
      <x v="826"/>
    </i>
    <i r="1">
      <x v="838"/>
    </i>
    <i r="1">
      <x v="890"/>
    </i>
    <i r="1">
      <x v="950"/>
    </i>
    <i r="1">
      <x v="973"/>
    </i>
    <i>
      <x v="52"/>
    </i>
    <i r="1">
      <x v="14"/>
    </i>
    <i r="1">
      <x v="59"/>
    </i>
    <i r="1">
      <x v="123"/>
    </i>
    <i r="1">
      <x v="312"/>
    </i>
    <i r="1">
      <x v="439"/>
    </i>
    <i r="1">
      <x v="484"/>
    </i>
    <i r="1">
      <x v="502"/>
    </i>
    <i r="1">
      <x v="519"/>
    </i>
    <i r="1">
      <x v="528"/>
    </i>
    <i r="1">
      <x v="810"/>
    </i>
    <i r="1">
      <x v="854"/>
    </i>
    <i r="1">
      <x v="858"/>
    </i>
    <i r="1">
      <x v="880"/>
    </i>
    <i r="1">
      <x v="896"/>
    </i>
    <i r="1">
      <x v="956"/>
    </i>
    <i r="1">
      <x v="958"/>
    </i>
    <i r="1">
      <x v="976"/>
    </i>
    <i>
      <x v="53"/>
    </i>
    <i r="1">
      <x v="240"/>
    </i>
    <i r="1">
      <x v="252"/>
    </i>
    <i r="1">
      <x v="322"/>
    </i>
    <i r="1">
      <x v="324"/>
    </i>
    <i r="1">
      <x v="422"/>
    </i>
    <i r="1">
      <x v="459"/>
    </i>
    <i r="1">
      <x v="613"/>
    </i>
    <i r="1">
      <x v="868"/>
    </i>
    <i r="1">
      <x v="969"/>
    </i>
    <i>
      <x v="54"/>
    </i>
    <i r="1">
      <x v="11"/>
    </i>
    <i r="1">
      <x v="83"/>
    </i>
    <i r="1">
      <x v="144"/>
    </i>
    <i r="1">
      <x v="146"/>
    </i>
    <i r="1">
      <x v="148"/>
    </i>
    <i r="1">
      <x v="180"/>
    </i>
    <i r="1">
      <x v="293"/>
    </i>
    <i r="1">
      <x v="304"/>
    </i>
    <i r="1">
      <x v="409"/>
    </i>
    <i r="1">
      <x v="510"/>
    </i>
    <i r="1">
      <x v="556"/>
    </i>
    <i r="1">
      <x v="626"/>
    </i>
    <i r="1">
      <x v="695"/>
    </i>
    <i r="1">
      <x v="730"/>
    </i>
    <i r="1">
      <x v="771"/>
    </i>
    <i r="1">
      <x v="845"/>
    </i>
    <i r="1">
      <x v="933"/>
    </i>
    <i>
      <x v="55"/>
    </i>
    <i r="1">
      <x v="187"/>
    </i>
    <i r="1">
      <x v="188"/>
    </i>
    <i r="1">
      <x v="202"/>
    </i>
    <i r="1">
      <x v="328"/>
    </i>
    <i r="1">
      <x v="362"/>
    </i>
    <i r="1">
      <x v="618"/>
    </i>
    <i r="1">
      <x v="663"/>
    </i>
    <i r="1">
      <x v="937"/>
    </i>
    <i>
      <x v="56"/>
    </i>
    <i r="1">
      <x v="151"/>
    </i>
    <i r="1">
      <x v="242"/>
    </i>
    <i r="1">
      <x v="530"/>
    </i>
    <i r="1">
      <x v="792"/>
    </i>
    <i r="1">
      <x v="981"/>
    </i>
    <i>
      <x v="57"/>
    </i>
    <i r="1">
      <x v="22"/>
    </i>
    <i r="1">
      <x v="253"/>
    </i>
    <i r="1">
      <x v="342"/>
    </i>
    <i r="1">
      <x v="434"/>
    </i>
    <i r="1">
      <x v="490"/>
    </i>
    <i r="1">
      <x v="508"/>
    </i>
    <i r="1">
      <x v="513"/>
    </i>
    <i r="1">
      <x v="775"/>
    </i>
    <i>
      <x v="58"/>
    </i>
    <i r="1">
      <x v="85"/>
    </i>
    <i r="1">
      <x v="271"/>
    </i>
    <i r="1">
      <x v="276"/>
    </i>
    <i r="1">
      <x v="537"/>
    </i>
    <i r="1">
      <x v="703"/>
    </i>
    <i r="1">
      <x v="855"/>
    </i>
    <i r="1">
      <x v="904"/>
    </i>
    <i r="1">
      <x v="962"/>
    </i>
    <i r="1">
      <x v="985"/>
    </i>
    <i>
      <x v="59"/>
    </i>
    <i r="1">
      <x v="69"/>
    </i>
    <i r="1">
      <x v="277"/>
    </i>
    <i r="1">
      <x v="329"/>
    </i>
    <i r="1">
      <x v="460"/>
    </i>
    <i r="1">
      <x v="504"/>
    </i>
    <i r="1">
      <x v="645"/>
    </i>
    <i r="1">
      <x v="680"/>
    </i>
    <i r="1">
      <x v="784"/>
    </i>
    <i r="1">
      <x v="912"/>
    </i>
    <i>
      <x v="60"/>
    </i>
    <i r="1">
      <x v="124"/>
    </i>
    <i r="1">
      <x v="383"/>
    </i>
    <i r="1">
      <x v="397"/>
    </i>
    <i r="1">
      <x v="473"/>
    </i>
    <i r="1">
      <x v="563"/>
    </i>
    <i r="1">
      <x v="580"/>
    </i>
    <i r="1">
      <x v="705"/>
    </i>
    <i r="1">
      <x v="720"/>
    </i>
    <i r="1">
      <x v="879"/>
    </i>
    <i>
      <x v="61"/>
    </i>
    <i r="1">
      <x v="10"/>
    </i>
    <i r="1">
      <x v="171"/>
    </i>
    <i r="1">
      <x v="313"/>
    </i>
    <i r="1">
      <x v="347"/>
    </i>
    <i r="1">
      <x v="369"/>
    </i>
    <i r="1">
      <x v="400"/>
    </i>
    <i r="1">
      <x v="493"/>
    </i>
    <i r="1">
      <x v="498"/>
    </i>
    <i r="1">
      <x v="511"/>
    </i>
    <i r="1">
      <x v="559"/>
    </i>
    <i r="1">
      <x v="579"/>
    </i>
    <i r="1">
      <x v="758"/>
    </i>
    <i r="1">
      <x v="850"/>
    </i>
    <i r="1">
      <x v="853"/>
    </i>
    <i>
      <x v="62"/>
    </i>
    <i r="1">
      <x v="294"/>
    </i>
    <i r="1">
      <x v="350"/>
    </i>
    <i r="1">
      <x v="398"/>
    </i>
    <i r="1">
      <x v="407"/>
    </i>
    <i r="1">
      <x v="544"/>
    </i>
    <i r="1">
      <x v="599"/>
    </i>
    <i r="1">
      <x v="692"/>
    </i>
    <i r="1">
      <x v="827"/>
    </i>
    <i r="1">
      <x v="882"/>
    </i>
    <i>
      <x v="63"/>
    </i>
    <i r="1">
      <x v="135"/>
    </i>
    <i r="1">
      <x v="512"/>
    </i>
    <i r="1">
      <x v="576"/>
    </i>
    <i r="1">
      <x v="587"/>
    </i>
    <i r="1">
      <x v="602"/>
    </i>
    <i r="1">
      <x v="605"/>
    </i>
    <i r="1">
      <x v="640"/>
    </i>
    <i r="1">
      <x v="675"/>
    </i>
    <i r="1">
      <x v="678"/>
    </i>
    <i r="1">
      <x v="685"/>
    </i>
    <i r="1">
      <x v="846"/>
    </i>
    <i r="1">
      <x v="849"/>
    </i>
    <i r="1">
      <x v="897"/>
    </i>
    <i>
      <x v="64"/>
    </i>
    <i r="1">
      <x v="91"/>
    </i>
    <i r="1">
      <x v="142"/>
    </i>
    <i r="1">
      <x v="550"/>
    </i>
    <i r="1">
      <x v="614"/>
    </i>
    <i r="1">
      <x v="672"/>
    </i>
    <i r="1">
      <x v="780"/>
    </i>
    <i r="1">
      <x v="834"/>
    </i>
    <i r="1">
      <x v="905"/>
    </i>
    <i r="1">
      <x v="915"/>
    </i>
    <i r="1">
      <x v="975"/>
    </i>
    <i>
      <x v="65"/>
    </i>
    <i r="1">
      <x v="9"/>
    </i>
    <i r="1">
      <x v="525"/>
    </i>
    <i r="1">
      <x v="581"/>
    </i>
    <i>
      <x v="66"/>
    </i>
    <i r="1">
      <x v="179"/>
    </i>
    <i r="1">
      <x v="289"/>
    </i>
    <i r="1">
      <x v="364"/>
    </i>
    <i r="1">
      <x v="753"/>
    </i>
    <i r="1">
      <x v="851"/>
    </i>
    <i r="1">
      <x v="924"/>
    </i>
    <i>
      <x v="67"/>
    </i>
    <i r="1">
      <x v="45"/>
    </i>
    <i r="1">
      <x v="190"/>
    </i>
    <i r="1">
      <x v="330"/>
    </i>
    <i r="1">
      <x v="629"/>
    </i>
    <i r="1">
      <x v="649"/>
    </i>
    <i r="1">
      <x v="862"/>
    </i>
    <i r="1">
      <x v="965"/>
    </i>
    <i>
      <x v="68"/>
    </i>
    <i r="1">
      <x v="34"/>
    </i>
    <i r="1">
      <x v="129"/>
    </i>
    <i r="1">
      <x v="395"/>
    </i>
    <i r="1">
      <x v="704"/>
    </i>
    <i r="1">
      <x v="734"/>
    </i>
    <i r="1">
      <x v="801"/>
    </i>
    <i r="1">
      <x v="818"/>
    </i>
    <i r="1">
      <x v="877"/>
    </i>
    <i>
      <x v="69"/>
    </i>
    <i r="1">
      <x v="43"/>
    </i>
    <i r="1">
      <x v="393"/>
    </i>
    <i r="1">
      <x v="582"/>
    </i>
    <i r="1">
      <x v="664"/>
    </i>
    <i r="1">
      <x v="824"/>
    </i>
    <i>
      <x v="70"/>
    </i>
    <i r="1">
      <x v="90"/>
    </i>
    <i r="1">
      <x v="103"/>
    </i>
    <i r="1">
      <x v="164"/>
    </i>
    <i r="1">
      <x v="181"/>
    </i>
    <i r="1">
      <x v="184"/>
    </i>
    <i r="1">
      <x v="297"/>
    </i>
    <i r="1">
      <x v="408"/>
    </i>
    <i r="1">
      <x v="652"/>
    </i>
    <i r="1">
      <x v="812"/>
    </i>
    <i r="1">
      <x v="821"/>
    </i>
    <i r="1">
      <x v="997"/>
    </i>
    <i>
      <x v="71"/>
    </i>
    <i r="1">
      <x v="54"/>
    </i>
    <i r="1">
      <x v="214"/>
    </i>
    <i r="1">
      <x v="216"/>
    </i>
    <i r="1">
      <x v="295"/>
    </i>
    <i r="1">
      <x v="356"/>
    </i>
    <i r="1">
      <x v="542"/>
    </i>
    <i r="1">
      <x v="779"/>
    </i>
    <i r="1">
      <x v="793"/>
    </i>
    <i>
      <x v="72"/>
    </i>
    <i r="1">
      <x v="7"/>
    </i>
    <i r="1">
      <x v="115"/>
    </i>
    <i r="1">
      <x v="205"/>
    </i>
    <i r="1">
      <x v="413"/>
    </i>
    <i r="1">
      <x v="466"/>
    </i>
    <i r="1">
      <x v="499"/>
    </i>
    <i r="1">
      <x v="585"/>
    </i>
    <i r="1">
      <x v="691"/>
    </i>
    <i r="1">
      <x v="756"/>
    </i>
    <i r="1">
      <x v="829"/>
    </i>
    <i r="1">
      <x v="871"/>
    </i>
    <i r="1">
      <x v="963"/>
    </i>
    <i>
      <x v="73"/>
    </i>
    <i r="1">
      <x v="317"/>
    </i>
    <i r="1">
      <x v="348"/>
    </i>
    <i r="1">
      <x v="399"/>
    </i>
    <i r="1">
      <x v="494"/>
    </i>
    <i r="1">
      <x v="694"/>
    </i>
    <i r="1">
      <x v="721"/>
    </i>
    <i r="1">
      <x v="723"/>
    </i>
    <i r="1">
      <x v="782"/>
    </i>
    <i r="1">
      <x v="921"/>
    </i>
    <i>
      <x v="74"/>
    </i>
    <i r="1">
      <x v="15"/>
    </i>
    <i r="1">
      <x v="21"/>
    </i>
    <i r="1">
      <x v="30"/>
    </i>
    <i r="1">
      <x v="98"/>
    </i>
    <i r="1">
      <x v="287"/>
    </i>
    <i r="1">
      <x v="448"/>
    </i>
    <i r="1">
      <x v="603"/>
    </i>
    <i r="1">
      <x v="717"/>
    </i>
    <i r="1">
      <x v="724"/>
    </i>
    <i r="1">
      <x v="791"/>
    </i>
    <i r="1">
      <x v="803"/>
    </i>
    <i r="1">
      <x v="983"/>
    </i>
    <i>
      <x v="75"/>
    </i>
    <i r="1">
      <x v="53"/>
    </i>
    <i r="1">
      <x v="79"/>
    </i>
    <i r="1">
      <x v="137"/>
    </i>
    <i r="1">
      <x v="138"/>
    </i>
    <i r="1">
      <x v="204"/>
    </i>
    <i r="1">
      <x v="207"/>
    </i>
    <i r="1">
      <x v="385"/>
    </i>
    <i r="1">
      <x v="524"/>
    </i>
    <i r="1">
      <x v="536"/>
    </i>
    <i r="1">
      <x v="574"/>
    </i>
    <i r="1">
      <x v="598"/>
    </i>
    <i r="1">
      <x v="633"/>
    </i>
    <i r="1">
      <x v="661"/>
    </i>
    <i r="1">
      <x v="901"/>
    </i>
    <i r="1">
      <x v="908"/>
    </i>
    <i r="1">
      <x v="936"/>
    </i>
    <i r="1">
      <x v="967"/>
    </i>
    <i>
      <x v="76"/>
    </i>
    <i r="1">
      <x v="61"/>
    </i>
    <i r="1">
      <x v="114"/>
    </i>
    <i r="1">
      <x v="231"/>
    </i>
    <i r="1">
      <x v="374"/>
    </i>
    <i r="1">
      <x v="378"/>
    </i>
    <i r="1">
      <x v="396"/>
    </i>
    <i r="1">
      <x v="414"/>
    </i>
    <i r="1">
      <x v="541"/>
    </i>
    <i r="1">
      <x v="610"/>
    </i>
    <i r="1">
      <x v="808"/>
    </i>
    <i r="1">
      <x v="923"/>
    </i>
    <i>
      <x v="77"/>
    </i>
    <i r="1">
      <x v="70"/>
    </i>
    <i r="1">
      <x v="80"/>
    </i>
    <i r="1">
      <x v="169"/>
    </i>
    <i r="1">
      <x v="237"/>
    </i>
    <i r="1">
      <x v="245"/>
    </i>
    <i r="1">
      <x v="290"/>
    </i>
    <i r="1">
      <x v="454"/>
    </i>
    <i r="1">
      <x v="543"/>
    </i>
    <i r="1">
      <x v="622"/>
    </i>
    <i r="1">
      <x v="751"/>
    </i>
    <i r="1">
      <x v="813"/>
    </i>
    <i r="1">
      <x v="875"/>
    </i>
    <i r="1">
      <x v="894"/>
    </i>
    <i>
      <x v="78"/>
    </i>
    <i r="1">
      <x v="49"/>
    </i>
    <i r="1">
      <x v="274"/>
    </i>
    <i r="1">
      <x v="482"/>
    </i>
    <i r="1">
      <x v="632"/>
    </i>
    <i r="1">
      <x v="665"/>
    </i>
    <i r="1">
      <x v="797"/>
    </i>
    <i r="1">
      <x v="805"/>
    </i>
    <i r="1">
      <x v="935"/>
    </i>
    <i>
      <x v="79"/>
    </i>
    <i r="1">
      <x v="84"/>
    </i>
    <i r="1">
      <x v="94"/>
    </i>
    <i r="1">
      <x v="118"/>
    </i>
    <i r="1">
      <x v="222"/>
    </i>
    <i r="1">
      <x v="249"/>
    </i>
    <i r="1">
      <x v="251"/>
    </i>
    <i r="1">
      <x v="282"/>
    </i>
    <i r="1">
      <x v="497"/>
    </i>
    <i r="1">
      <x v="521"/>
    </i>
    <i r="1">
      <x v="571"/>
    </i>
    <i r="1">
      <x v="573"/>
    </i>
    <i r="1">
      <x v="641"/>
    </i>
    <i r="1">
      <x v="698"/>
    </i>
    <i r="1">
      <x v="700"/>
    </i>
    <i r="1">
      <x v="735"/>
    </i>
    <i r="1">
      <x v="767"/>
    </i>
    <i r="1">
      <x v="931"/>
    </i>
    <i>
      <x v="80"/>
    </i>
    <i r="1">
      <x v="197"/>
    </i>
    <i r="1">
      <x v="232"/>
    </i>
    <i r="1">
      <x v="272"/>
    </i>
    <i r="1">
      <x v="284"/>
    </i>
    <i r="1">
      <x v="390"/>
    </i>
    <i r="1">
      <x v="440"/>
    </i>
    <i r="1">
      <x v="442"/>
    </i>
    <i r="1">
      <x v="468"/>
    </i>
    <i r="1">
      <x v="696"/>
    </i>
    <i r="1">
      <x v="728"/>
    </i>
    <i r="1">
      <x v="816"/>
    </i>
    <i r="1">
      <x v="885"/>
    </i>
    <i r="1">
      <x v="968"/>
    </i>
    <i>
      <x v="81"/>
    </i>
    <i r="1">
      <x v="20"/>
    </i>
    <i r="1">
      <x v="102"/>
    </i>
    <i r="1">
      <x v="155"/>
    </i>
    <i r="1">
      <x v="365"/>
    </i>
    <i r="1">
      <x v="401"/>
    </i>
    <i r="1">
      <x v="421"/>
    </i>
    <i r="1">
      <x v="425"/>
    </i>
    <i r="1">
      <x v="438"/>
    </i>
    <i r="1">
      <x v="567"/>
    </i>
    <i r="1">
      <x v="568"/>
    </i>
    <i r="1">
      <x v="674"/>
    </i>
    <i r="1">
      <x v="776"/>
    </i>
    <i r="1">
      <x v="828"/>
    </i>
    <i>
      <x v="82"/>
    </i>
    <i r="1">
      <x v="24"/>
    </i>
    <i r="1">
      <x v="131"/>
    </i>
    <i r="1">
      <x v="185"/>
    </i>
    <i r="1">
      <x v="186"/>
    </i>
    <i r="1">
      <x v="344"/>
    </i>
    <i r="1">
      <x v="429"/>
    </i>
    <i r="1">
      <x v="455"/>
    </i>
    <i r="1">
      <x v="569"/>
    </i>
    <i r="1">
      <x v="572"/>
    </i>
    <i r="1">
      <x v="634"/>
    </i>
    <i r="1">
      <x v="781"/>
    </i>
    <i r="1">
      <x v="817"/>
    </i>
    <i r="1">
      <x v="831"/>
    </i>
    <i r="1">
      <x v="866"/>
    </i>
    <i r="1">
      <x v="998"/>
    </i>
    <i>
      <x v="83"/>
    </i>
    <i r="1">
      <x v="156"/>
    </i>
    <i r="1">
      <x v="177"/>
    </i>
    <i r="1">
      <x v="269"/>
    </i>
    <i r="1">
      <x v="279"/>
    </i>
    <i r="1">
      <x v="340"/>
    </i>
    <i r="1">
      <x v="349"/>
    </i>
    <i r="1">
      <x v="612"/>
    </i>
    <i r="1">
      <x v="883"/>
    </i>
    <i r="1">
      <x v="898"/>
    </i>
    <i r="1">
      <x v="900"/>
    </i>
    <i r="1">
      <x v="926"/>
    </i>
    <i>
      <x v="84"/>
    </i>
    <i r="1">
      <x v="46"/>
    </i>
    <i r="1">
      <x v="74"/>
    </i>
    <i r="1">
      <x v="92"/>
    </i>
    <i r="1">
      <x v="193"/>
    </i>
    <i r="1">
      <x v="366"/>
    </i>
    <i r="1">
      <x v="506"/>
    </i>
    <i r="1">
      <x v="643"/>
    </i>
    <i r="1">
      <x v="814"/>
    </i>
    <i>
      <x v="85"/>
    </i>
    <i r="1">
      <x v="4"/>
    </i>
    <i r="1">
      <x v="37"/>
    </i>
    <i r="1">
      <x v="209"/>
    </i>
    <i r="1">
      <x v="210"/>
    </i>
    <i r="1">
      <x v="458"/>
    </i>
    <i r="1">
      <x v="522"/>
    </i>
    <i r="1">
      <x v="887"/>
    </i>
    <i>
      <x v="86"/>
    </i>
    <i r="1">
      <x v="86"/>
    </i>
    <i r="1">
      <x v="97"/>
    </i>
    <i r="1">
      <x v="132"/>
    </i>
    <i r="1">
      <x v="254"/>
    </i>
    <i r="1">
      <x v="308"/>
    </i>
    <i r="1">
      <x v="461"/>
    </i>
    <i r="1">
      <x v="501"/>
    </i>
    <i r="1">
      <x v="596"/>
    </i>
    <i r="1">
      <x v="624"/>
    </i>
    <i r="1">
      <x v="861"/>
    </i>
    <i>
      <x v="87"/>
    </i>
    <i r="1">
      <x v="5"/>
    </i>
    <i r="1">
      <x v="89"/>
    </i>
    <i r="1">
      <x v="159"/>
    </i>
    <i r="1">
      <x v="280"/>
    </i>
    <i r="1">
      <x v="469"/>
    </i>
    <i r="1">
      <x v="687"/>
    </i>
    <i>
      <x v="88"/>
    </i>
    <i r="1">
      <x v="1"/>
    </i>
    <i r="1">
      <x v="134"/>
    </i>
    <i r="1">
      <x v="213"/>
    </i>
    <i r="1">
      <x v="243"/>
    </i>
    <i r="1">
      <x v="394"/>
    </i>
    <i r="1">
      <x v="433"/>
    </i>
    <i r="1">
      <x v="476"/>
    </i>
    <i r="1">
      <x v="561"/>
    </i>
    <i r="1">
      <x v="595"/>
    </i>
    <i r="1">
      <x v="648"/>
    </i>
    <i r="1">
      <x v="658"/>
    </i>
    <i r="1">
      <x v="802"/>
    </i>
    <i r="1">
      <x v="844"/>
    </i>
    <i r="1">
      <x v="860"/>
    </i>
    <i>
      <x v="89"/>
    </i>
    <i r="1">
      <x v="6"/>
    </i>
    <i r="1">
      <x v="110"/>
    </i>
    <i r="1">
      <x v="206"/>
    </i>
    <i r="1">
      <x v="451"/>
    </i>
    <i r="1">
      <x v="768"/>
    </i>
    <i r="1">
      <x v="939"/>
    </i>
    <i r="1">
      <x v="953"/>
    </i>
    <i r="1">
      <x v="961"/>
    </i>
    <i>
      <x v="90"/>
    </i>
    <i r="1">
      <x v="16"/>
    </i>
    <i r="1">
      <x v="175"/>
    </i>
    <i r="1">
      <x v="201"/>
    </i>
    <i r="1">
      <x v="427"/>
    </i>
    <i r="1">
      <x v="594"/>
    </i>
    <i r="1">
      <x v="736"/>
    </i>
    <i r="1">
      <x v="811"/>
    </i>
    <i>
      <x v="91"/>
    </i>
    <i r="1">
      <x v="55"/>
    </i>
    <i r="1">
      <x v="62"/>
    </i>
    <i r="1">
      <x v="127"/>
    </i>
    <i r="1">
      <x v="162"/>
    </i>
    <i r="1">
      <x v="178"/>
    </i>
    <i r="1">
      <x v="225"/>
    </i>
    <i r="1">
      <x v="262"/>
    </i>
    <i r="1">
      <x v="309"/>
    </i>
    <i r="1">
      <x v="321"/>
    </i>
    <i r="1">
      <x v="355"/>
    </i>
    <i r="1">
      <x v="388"/>
    </i>
    <i r="1">
      <x v="503"/>
    </i>
    <i r="1">
      <x v="615"/>
    </i>
    <i r="1">
      <x v="683"/>
    </i>
    <i r="1">
      <x v="869"/>
    </i>
    <i r="1">
      <x v="925"/>
    </i>
    <i>
      <x v="92"/>
    </i>
    <i r="1">
      <x v="119"/>
    </i>
    <i r="1">
      <x v="479"/>
    </i>
    <i r="1">
      <x v="505"/>
    </i>
    <i r="1">
      <x v="742"/>
    </i>
    <i r="1">
      <x v="804"/>
    </i>
    <i r="1">
      <x v="888"/>
    </i>
    <i>
      <x v="93"/>
    </i>
    <i r="1">
      <x v="122"/>
    </i>
    <i r="1">
      <x v="128"/>
    </i>
    <i r="1">
      <x v="141"/>
    </i>
    <i r="1">
      <x v="229"/>
    </i>
    <i r="1">
      <x v="320"/>
    </i>
    <i r="1">
      <x v="441"/>
    </i>
    <i r="1">
      <x v="681"/>
    </i>
    <i r="1">
      <x v="763"/>
    </i>
    <i r="1">
      <x v="840"/>
    </i>
    <i>
      <x v="94"/>
    </i>
    <i r="1">
      <x v="31"/>
    </i>
    <i r="1">
      <x v="113"/>
    </i>
    <i r="1">
      <x v="173"/>
    </i>
    <i r="1">
      <x v="199"/>
    </i>
    <i r="1">
      <x v="215"/>
    </i>
    <i r="1">
      <x v="220"/>
    </i>
    <i r="1">
      <x v="420"/>
    </i>
    <i r="1">
      <x v="496"/>
    </i>
    <i r="1">
      <x v="627"/>
    </i>
    <i r="1">
      <x v="684"/>
    </i>
    <i r="1">
      <x v="711"/>
    </i>
    <i r="1">
      <x v="800"/>
    </i>
    <i r="1">
      <x v="809"/>
    </i>
    <i r="1">
      <x v="832"/>
    </i>
    <i r="1">
      <x v="833"/>
    </i>
    <i>
      <x v="95"/>
    </i>
    <i r="1">
      <x v="96"/>
    </i>
    <i r="1">
      <x v="314"/>
    </i>
    <i r="1">
      <x v="358"/>
    </i>
    <i r="1">
      <x v="386"/>
    </i>
    <i r="1">
      <x v="449"/>
    </i>
    <i r="1">
      <x v="457"/>
    </i>
    <i r="1">
      <x v="547"/>
    </i>
    <i r="1">
      <x v="657"/>
    </i>
    <i>
      <x v="96"/>
    </i>
    <i r="1">
      <x v="77"/>
    </i>
    <i r="1">
      <x v="165"/>
    </i>
    <i r="1">
      <x v="270"/>
    </i>
    <i r="1">
      <x v="332"/>
    </i>
    <i r="1">
      <x v="352"/>
    </i>
    <i r="1">
      <x v="787"/>
    </i>
    <i r="1">
      <x v="992"/>
    </i>
    <i>
      <x v="97"/>
    </i>
    <i r="1">
      <x v="257"/>
    </i>
    <i>
      <x v="98"/>
    </i>
    <i r="1">
      <x v="628"/>
    </i>
    <i r="1">
      <x v="679"/>
    </i>
    <i r="1">
      <x v="990"/>
    </i>
    <i t="grand">
      <x/>
    </i>
  </rowItems>
  <colItems count="1">
    <i/>
  </colItems>
  <dataFields count="1">
    <dataField name="Sum of population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03" firstHeaderRow="0" firstDataRow="1" firstDataCol="1"/>
  <pivotFields count="16">
    <pivotField showAll="0"/>
    <pivotField dataField="1"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1" subtotal="count" baseField="0" baseItem="0"/>
    <dataField name="Sum of household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3:O103" firstHeaderRow="1" firstDataRow="1" firstDataCol="1"/>
  <pivotFields count="16">
    <pivotField showAll="0"/>
    <pivotField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Average of water_area" fld="1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3:L103" firstHeaderRow="1" firstDataRow="1" firstDataCol="1"/>
  <pivotFields count="16">
    <pivotField showAll="0"/>
    <pivotField showAll="0"/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Average of land_area" fld="1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3:I1103" firstHeaderRow="1" firstDataRow="1" firstDataCol="1"/>
  <pivotFields count="16">
    <pivotField showAll="0"/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7"/>
        <item x="116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9"/>
        <item x="168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42"/>
        <item x="243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6"/>
        <item x="288"/>
        <item x="284"/>
        <item x="285"/>
        <item x="28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71"/>
        <item x="369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86"/>
        <item x="489"/>
        <item x="474"/>
        <item x="475"/>
        <item x="476"/>
        <item x="477"/>
        <item x="478"/>
        <item x="479"/>
        <item x="481"/>
        <item x="480"/>
        <item x="482"/>
        <item x="483"/>
        <item x="484"/>
        <item x="485"/>
        <item x="487"/>
        <item x="488"/>
        <item x="490"/>
        <item x="491"/>
        <item x="492"/>
        <item x="493"/>
        <item x="494"/>
        <item x="495"/>
        <item x="496"/>
        <item x="498"/>
        <item x="500"/>
        <item x="504"/>
        <item x="507"/>
        <item x="497"/>
        <item x="499"/>
        <item x="501"/>
        <item x="502"/>
        <item x="503"/>
        <item x="505"/>
        <item x="506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7"/>
        <item x="526"/>
        <item x="531"/>
        <item x="528"/>
        <item x="529"/>
        <item x="530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Row" showAll="0">
      <items count="100">
        <item x="2"/>
        <item x="73"/>
        <item x="95"/>
        <item x="76"/>
        <item x="41"/>
        <item x="39"/>
        <item x="75"/>
        <item x="54"/>
        <item x="91"/>
        <item x="43"/>
        <item x="8"/>
        <item x="16"/>
        <item x="97"/>
        <item x="28"/>
        <item x="26"/>
        <item x="57"/>
        <item x="69"/>
        <item x="42"/>
        <item x="17"/>
        <item x="82"/>
        <item x="24"/>
        <item x="30"/>
        <item x="3"/>
        <item x="64"/>
        <item x="88"/>
        <item x="84"/>
        <item x="55"/>
        <item x="33"/>
        <item x="35"/>
        <item x="32"/>
        <item x="31"/>
        <item x="78"/>
        <item x="12"/>
        <item x="23"/>
        <item x="81"/>
        <item x="53"/>
        <item x="47"/>
        <item x="61"/>
        <item x="67"/>
        <item x="0"/>
        <item x="72"/>
        <item x="96"/>
        <item x="80"/>
        <item x="65"/>
        <item x="34"/>
        <item x="20"/>
        <item x="25"/>
        <item x="50"/>
        <item x="49"/>
        <item x="86"/>
        <item x="22"/>
        <item x="89"/>
        <item x="13"/>
        <item x="90"/>
        <item x="11"/>
        <item x="85"/>
        <item x="77"/>
        <item x="19"/>
        <item x="59"/>
        <item x="51"/>
        <item x="71"/>
        <item x="10"/>
        <item x="93"/>
        <item x="74"/>
        <item x="63"/>
        <item x="9"/>
        <item x="83"/>
        <item x="37"/>
        <item x="29"/>
        <item x="36"/>
        <item x="62"/>
        <item x="45"/>
        <item x="7"/>
        <item x="94"/>
        <item x="14"/>
        <item x="44"/>
        <item x="48"/>
        <item x="52"/>
        <item x="40"/>
        <item x="58"/>
        <item x="87"/>
        <item x="18"/>
        <item x="21"/>
        <item x="79"/>
        <item x="38"/>
        <item x="4"/>
        <item x="60"/>
        <item x="5"/>
        <item x="1"/>
        <item x="6"/>
        <item x="15"/>
        <item x="46"/>
        <item x="68"/>
        <item x="70"/>
        <item x="27"/>
        <item x="66"/>
        <item x="56"/>
        <item x="92"/>
        <item x="98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</pivotFields>
  <rowFields count="2">
    <field x="2"/>
    <field x="1"/>
  </rowFields>
  <rowItems count="1100">
    <i>
      <x/>
    </i>
    <i r="1">
      <x v="2"/>
    </i>
    <i r="1">
      <x v="109"/>
    </i>
    <i r="1">
      <x v="140"/>
    </i>
    <i r="1">
      <x v="318"/>
    </i>
    <i r="1">
      <x v="371"/>
    </i>
    <i r="1">
      <x v="676"/>
    </i>
    <i r="1">
      <x v="872"/>
    </i>
    <i>
      <x v="1"/>
    </i>
    <i r="1">
      <x v="133"/>
    </i>
    <i r="1">
      <x v="198"/>
    </i>
    <i r="1">
      <x v="650"/>
    </i>
    <i r="1">
      <x v="732"/>
    </i>
    <i>
      <x v="2"/>
    </i>
    <i r="1">
      <x v="392"/>
    </i>
    <i r="1">
      <x v="489"/>
    </i>
    <i r="1">
      <x v="635"/>
    </i>
    <i r="1">
      <x v="942"/>
    </i>
    <i r="1">
      <x v="946"/>
    </i>
    <i>
      <x v="3"/>
    </i>
    <i r="1">
      <x v="147"/>
    </i>
    <i r="1">
      <x v="161"/>
    </i>
    <i r="1">
      <x v="302"/>
    </i>
    <i r="1">
      <x v="616"/>
    </i>
    <i r="1">
      <x v="620"/>
    </i>
    <i r="1">
      <x v="630"/>
    </i>
    <i r="1">
      <x v="660"/>
    </i>
    <i r="1">
      <x v="716"/>
    </i>
    <i r="1">
      <x v="747"/>
    </i>
    <i r="1">
      <x v="907"/>
    </i>
    <i r="1">
      <x v="910"/>
    </i>
    <i>
      <x v="4"/>
    </i>
    <i r="1">
      <x v="50"/>
    </i>
    <i r="1">
      <x v="107"/>
    </i>
    <i r="1">
      <x v="301"/>
    </i>
    <i r="1">
      <x v="367"/>
    </i>
    <i r="1">
      <x v="465"/>
    </i>
    <i>
      <x v="5"/>
    </i>
    <i r="1">
      <x v="47"/>
    </i>
    <i r="1">
      <x v="75"/>
    </i>
    <i r="1">
      <x v="88"/>
    </i>
    <i r="1">
      <x v="339"/>
    </i>
    <i r="1">
      <x v="464"/>
    </i>
    <i r="1">
      <x v="533"/>
    </i>
    <i r="1">
      <x v="621"/>
    </i>
    <i r="1">
      <x v="637"/>
    </i>
    <i r="1">
      <x v="659"/>
    </i>
    <i r="1">
      <x v="820"/>
    </i>
    <i r="1">
      <x v="913"/>
    </i>
    <i r="1">
      <x v="918"/>
    </i>
    <i r="1">
      <x v="927"/>
    </i>
    <i r="1">
      <x v="932"/>
    </i>
    <i r="1">
      <x v="943"/>
    </i>
    <i>
      <x v="6"/>
    </i>
    <i r="1">
      <x v="143"/>
    </i>
    <i r="1">
      <x v="264"/>
    </i>
    <i r="1">
      <x v="285"/>
    </i>
    <i r="1">
      <x v="299"/>
    </i>
    <i r="1">
      <x v="345"/>
    </i>
    <i r="1">
      <x v="424"/>
    </i>
    <i r="1">
      <x v="444"/>
    </i>
    <i r="1">
      <x v="446"/>
    </i>
    <i r="1">
      <x v="475"/>
    </i>
    <i r="1">
      <x v="748"/>
    </i>
    <i r="1">
      <x v="938"/>
    </i>
    <i r="1">
      <x v="941"/>
    </i>
    <i>
      <x v="7"/>
    </i>
    <i r="1">
      <x v="72"/>
    </i>
    <i r="1">
      <x v="81"/>
    </i>
    <i r="1">
      <x v="99"/>
    </i>
    <i r="1">
      <x v="101"/>
    </i>
    <i r="1">
      <x v="325"/>
    </i>
    <i r="1">
      <x v="531"/>
    </i>
    <i r="1">
      <x v="538"/>
    </i>
    <i r="1">
      <x v="667"/>
    </i>
    <i r="1">
      <x v="712"/>
    </i>
    <i>
      <x v="8"/>
    </i>
    <i r="1">
      <x v="241"/>
    </i>
    <i r="1">
      <x v="327"/>
    </i>
    <i r="1">
      <x v="715"/>
    </i>
    <i r="1">
      <x v="749"/>
    </i>
    <i r="1">
      <x v="902"/>
    </i>
    <i r="1">
      <x v="947"/>
    </i>
    <i>
      <x v="9"/>
    </i>
    <i r="1">
      <x v="52"/>
    </i>
    <i r="1">
      <x v="106"/>
    </i>
    <i r="1">
      <x v="405"/>
    </i>
    <i r="1">
      <x v="432"/>
    </i>
    <i r="1">
      <x v="487"/>
    </i>
    <i r="1">
      <x v="739"/>
    </i>
    <i r="1">
      <x v="788"/>
    </i>
    <i r="1">
      <x v="986"/>
    </i>
    <i>
      <x v="10"/>
    </i>
    <i r="1">
      <x v="8"/>
    </i>
    <i r="1">
      <x v="18"/>
    </i>
    <i r="1">
      <x v="483"/>
    </i>
    <i r="1">
      <x v="509"/>
    </i>
    <i r="1">
      <x v="552"/>
    </i>
    <i r="1">
      <x v="636"/>
    </i>
    <i r="1">
      <x v="755"/>
    </i>
    <i r="1">
      <x v="830"/>
    </i>
    <i r="1">
      <x v="865"/>
    </i>
    <i r="1">
      <x v="903"/>
    </i>
    <i>
      <x v="11"/>
    </i>
    <i r="1">
      <x v="17"/>
    </i>
    <i r="1">
      <x v="32"/>
    </i>
    <i r="1">
      <x v="35"/>
    </i>
    <i r="1">
      <x v="111"/>
    </i>
    <i r="1">
      <x v="166"/>
    </i>
    <i r="1">
      <x v="260"/>
    </i>
    <i r="1">
      <x v="639"/>
    </i>
    <i r="1">
      <x v="699"/>
    </i>
    <i r="1">
      <x v="819"/>
    </i>
    <i>
      <x v="12"/>
    </i>
    <i r="1">
      <x v="450"/>
    </i>
    <i r="1">
      <x v="472"/>
    </i>
    <i r="1">
      <x v="478"/>
    </i>
    <i r="1">
      <x v="518"/>
    </i>
    <i r="1">
      <x v="535"/>
    </i>
    <i r="1">
      <x v="549"/>
    </i>
    <i r="1">
      <x v="725"/>
    </i>
    <i r="1">
      <x v="764"/>
    </i>
    <i r="1">
      <x v="778"/>
    </i>
    <i r="1">
      <x v="836"/>
    </i>
    <i r="1">
      <x v="906"/>
    </i>
    <i r="1">
      <x v="996"/>
    </i>
    <i>
      <x v="13"/>
    </i>
    <i r="1">
      <x v="33"/>
    </i>
    <i r="1">
      <x v="108"/>
    </i>
    <i r="1">
      <x v="136"/>
    </i>
    <i r="1">
      <x v="194"/>
    </i>
    <i r="1">
      <x v="230"/>
    </i>
    <i r="1">
      <x v="351"/>
    </i>
    <i r="1">
      <x v="381"/>
    </i>
    <i r="1">
      <x v="488"/>
    </i>
    <i r="1">
      <x v="548"/>
    </i>
    <i r="1">
      <x v="743"/>
    </i>
    <i r="1">
      <x v="884"/>
    </i>
    <i r="1">
      <x v="978"/>
    </i>
    <i>
      <x v="14"/>
    </i>
    <i r="1">
      <x v="29"/>
    </i>
    <i r="1">
      <x v="48"/>
    </i>
    <i r="1">
      <x v="212"/>
    </i>
    <i r="1">
      <x v="375"/>
    </i>
    <i r="1">
      <x v="557"/>
    </i>
    <i r="1">
      <x v="566"/>
    </i>
    <i r="1">
      <x v="987"/>
    </i>
    <i>
      <x v="15"/>
    </i>
    <i r="1">
      <x v="78"/>
    </i>
    <i r="1">
      <x v="163"/>
    </i>
    <i r="1">
      <x v="267"/>
    </i>
    <i r="1">
      <x v="527"/>
    </i>
    <i r="1">
      <x v="577"/>
    </i>
    <i r="1">
      <x v="772"/>
    </i>
    <i r="1">
      <x v="852"/>
    </i>
    <i r="1">
      <x v="895"/>
    </i>
    <i r="1">
      <x v="959"/>
    </i>
    <i r="1">
      <x v="982"/>
    </i>
    <i>
      <x v="16"/>
    </i>
    <i r="1">
      <x v="120"/>
    </i>
    <i r="1">
      <x v="168"/>
    </i>
    <i r="1">
      <x v="255"/>
    </i>
    <i r="1">
      <x v="564"/>
    </i>
    <i r="1">
      <x v="586"/>
    </i>
    <i r="1">
      <x v="722"/>
    </i>
    <i r="1">
      <x v="727"/>
    </i>
    <i r="1">
      <x v="773"/>
    </i>
    <i r="1">
      <x v="777"/>
    </i>
    <i r="1">
      <x v="878"/>
    </i>
    <i r="1">
      <x v="891"/>
    </i>
    <i r="1">
      <x v="922"/>
    </i>
    <i>
      <x v="17"/>
    </i>
    <i r="1">
      <x v="51"/>
    </i>
    <i r="1">
      <x v="157"/>
    </i>
    <i r="1">
      <x v="170"/>
    </i>
    <i r="1">
      <x v="491"/>
    </i>
    <i r="1">
      <x v="554"/>
    </i>
    <i r="1">
      <x v="584"/>
    </i>
    <i r="1">
      <x v="740"/>
    </i>
    <i r="1">
      <x v="940"/>
    </i>
    <i>
      <x v="18"/>
    </i>
    <i r="1">
      <x v="19"/>
    </i>
    <i r="1">
      <x v="64"/>
    </i>
    <i r="1">
      <x v="326"/>
    </i>
    <i r="1">
      <x v="435"/>
    </i>
    <i r="1">
      <x v="495"/>
    </i>
    <i r="1">
      <x v="631"/>
    </i>
    <i r="1">
      <x v="638"/>
    </i>
    <i r="1">
      <x v="656"/>
    </i>
    <i>
      <x v="19"/>
    </i>
    <i r="1">
      <x v="167"/>
    </i>
    <i r="1">
      <x v="247"/>
    </i>
    <i r="1">
      <x v="278"/>
    </i>
    <i r="1">
      <x v="286"/>
    </i>
    <i r="1">
      <x v="288"/>
    </i>
    <i r="1">
      <x v="300"/>
    </i>
    <i r="1">
      <x v="307"/>
    </i>
    <i r="1">
      <x v="323"/>
    </i>
    <i r="1">
      <x v="334"/>
    </i>
    <i r="1">
      <x v="337"/>
    </i>
    <i r="1">
      <x v="346"/>
    </i>
    <i r="1">
      <x v="372"/>
    </i>
    <i r="1">
      <x v="380"/>
    </i>
    <i r="1">
      <x v="529"/>
    </i>
    <i r="1">
      <x v="558"/>
    </i>
    <i r="1">
      <x v="575"/>
    </i>
    <i r="1">
      <x v="608"/>
    </i>
    <i r="1">
      <x v="653"/>
    </i>
    <i r="1">
      <x v="682"/>
    </i>
    <i r="1">
      <x v="710"/>
    </i>
    <i r="1">
      <x v="729"/>
    </i>
    <i r="1">
      <x v="786"/>
    </i>
    <i r="1">
      <x v="789"/>
    </i>
    <i r="1">
      <x v="839"/>
    </i>
    <i r="1">
      <x v="863"/>
    </i>
    <i r="1">
      <x v="870"/>
    </i>
    <i r="1">
      <x v="928"/>
    </i>
    <i r="1">
      <x v="949"/>
    </i>
    <i>
      <x v="20"/>
    </i>
    <i r="1">
      <x v="27"/>
    </i>
    <i r="1">
      <x v="125"/>
    </i>
    <i r="1">
      <x v="130"/>
    </i>
    <i r="1">
      <x v="153"/>
    </i>
    <i r="1">
      <x v="174"/>
    </i>
    <i r="1">
      <x v="227"/>
    </i>
    <i r="1">
      <x v="235"/>
    </i>
    <i r="1">
      <x v="354"/>
    </i>
    <i r="1">
      <x v="360"/>
    </i>
    <i r="1">
      <x v="523"/>
    </i>
    <i r="1">
      <x v="526"/>
    </i>
    <i r="1">
      <x v="551"/>
    </i>
    <i r="1">
      <x v="899"/>
    </i>
    <i r="1">
      <x v="955"/>
    </i>
    <i r="1">
      <x v="974"/>
    </i>
    <i>
      <x v="21"/>
    </i>
    <i r="1">
      <x v="36"/>
    </i>
    <i r="1">
      <x v="44"/>
    </i>
    <i r="1">
      <x v="116"/>
    </i>
    <i r="1">
      <x v="154"/>
    </i>
    <i r="1">
      <x v="236"/>
    </i>
    <i r="1">
      <x v="239"/>
    </i>
    <i r="1">
      <x v="256"/>
    </i>
    <i r="1">
      <x v="470"/>
    </i>
    <i r="1">
      <x v="546"/>
    </i>
    <i r="1">
      <x v="762"/>
    </i>
    <i r="1">
      <x v="806"/>
    </i>
    <i r="1">
      <x v="916"/>
    </i>
    <i r="1">
      <x v="970"/>
    </i>
    <i>
      <x v="22"/>
    </i>
    <i r="1">
      <x v="3"/>
    </i>
    <i r="1">
      <x v="100"/>
    </i>
    <i r="1">
      <x v="176"/>
    </i>
    <i r="1">
      <x v="218"/>
    </i>
    <i r="1">
      <x v="224"/>
    </i>
    <i r="1">
      <x v="226"/>
    </i>
    <i r="1">
      <x v="244"/>
    </i>
    <i r="1">
      <x v="363"/>
    </i>
    <i r="1">
      <x v="373"/>
    </i>
    <i r="1">
      <x v="597"/>
    </i>
    <i r="1">
      <x v="708"/>
    </i>
    <i r="1">
      <x v="752"/>
    </i>
    <i r="1">
      <x v="914"/>
    </i>
    <i r="1">
      <x v="919"/>
    </i>
    <i r="1">
      <x v="945"/>
    </i>
    <i r="1">
      <x v="991"/>
    </i>
    <i>
      <x v="23"/>
    </i>
    <i r="1">
      <x v="93"/>
    </i>
    <i r="1">
      <x v="258"/>
    </i>
    <i r="1">
      <x v="315"/>
    </i>
    <i r="1">
      <x v="738"/>
    </i>
    <i>
      <x v="24"/>
    </i>
    <i r="1">
      <x v="223"/>
    </i>
    <i r="1">
      <x v="228"/>
    </i>
    <i r="1">
      <x v="336"/>
    </i>
    <i r="1">
      <x v="361"/>
    </i>
    <i r="1">
      <x v="486"/>
    </i>
    <i r="1">
      <x v="500"/>
    </i>
    <i r="1">
      <x v="507"/>
    </i>
    <i r="1">
      <x v="718"/>
    </i>
    <i r="1">
      <x v="920"/>
    </i>
    <i r="1">
      <x v="952"/>
    </i>
    <i>
      <x v="25"/>
    </i>
    <i r="1">
      <x v="182"/>
    </i>
    <i r="1">
      <x v="233"/>
    </i>
    <i r="1">
      <x v="234"/>
    </i>
    <i r="1">
      <x v="263"/>
    </i>
    <i r="1">
      <x v="273"/>
    </i>
    <i r="1">
      <x v="368"/>
    </i>
    <i r="1">
      <x v="419"/>
    </i>
    <i r="1">
      <x v="545"/>
    </i>
    <i r="1">
      <x v="565"/>
    </i>
    <i r="1">
      <x v="795"/>
    </i>
    <i>
      <x v="26"/>
    </i>
    <i r="1">
      <x v="73"/>
    </i>
    <i r="1">
      <x v="121"/>
    </i>
    <i r="1">
      <x v="221"/>
    </i>
    <i r="1">
      <x v="578"/>
    </i>
    <i r="1">
      <x v="589"/>
    </i>
    <i r="1">
      <x v="960"/>
    </i>
    <i>
      <x v="27"/>
    </i>
    <i r="1">
      <x v="40"/>
    </i>
    <i r="1">
      <x v="481"/>
    </i>
    <i r="1">
      <x v="591"/>
    </i>
    <i r="1">
      <x v="668"/>
    </i>
    <i r="1">
      <x v="677"/>
    </i>
    <i r="1">
      <x v="841"/>
    </i>
    <i r="1">
      <x v="876"/>
    </i>
    <i r="1">
      <x v="886"/>
    </i>
    <i r="1">
      <x v="930"/>
    </i>
    <i r="1">
      <x v="966"/>
    </i>
    <i>
      <x v="28"/>
    </i>
    <i r="1">
      <x v="42"/>
    </i>
    <i r="1">
      <x v="58"/>
    </i>
    <i r="1">
      <x v="60"/>
    </i>
    <i r="1">
      <x v="82"/>
    </i>
    <i r="1">
      <x v="139"/>
    </i>
    <i r="1">
      <x v="149"/>
    </i>
    <i r="1">
      <x v="259"/>
    </i>
    <i r="1">
      <x v="266"/>
    </i>
    <i r="1">
      <x v="268"/>
    </i>
    <i r="1">
      <x v="296"/>
    </i>
    <i r="1">
      <x v="306"/>
    </i>
    <i r="1">
      <x v="357"/>
    </i>
    <i r="1">
      <x v="417"/>
    </i>
    <i r="1">
      <x v="532"/>
    </i>
    <i r="1">
      <x v="647"/>
    </i>
    <i r="1">
      <x v="706"/>
    </i>
    <i r="1">
      <x v="761"/>
    </i>
    <i r="1">
      <x v="798"/>
    </i>
    <i r="1">
      <x v="822"/>
    </i>
    <i r="1">
      <x v="993"/>
    </i>
    <i r="1">
      <x v="999"/>
    </i>
    <i>
      <x v="29"/>
    </i>
    <i r="1">
      <x v="39"/>
    </i>
    <i r="1">
      <x v="250"/>
    </i>
    <i r="1">
      <x v="298"/>
    </i>
    <i r="1">
      <x v="377"/>
    </i>
    <i r="1">
      <x v="765"/>
    </i>
    <i r="1">
      <x v="934"/>
    </i>
    <i>
      <x v="30"/>
    </i>
    <i r="1">
      <x v="38"/>
    </i>
    <i r="1">
      <x v="172"/>
    </i>
    <i r="1">
      <x v="283"/>
    </i>
    <i r="1">
      <x v="303"/>
    </i>
    <i r="1">
      <x v="311"/>
    </i>
    <i r="1">
      <x v="402"/>
    </i>
    <i r="1">
      <x v="570"/>
    </i>
    <i r="1">
      <x v="666"/>
    </i>
    <i r="1">
      <x v="744"/>
    </i>
    <i r="1">
      <x v="848"/>
    </i>
    <i r="1">
      <x v="859"/>
    </i>
    <i r="1">
      <x v="874"/>
    </i>
    <i r="1">
      <x v="929"/>
    </i>
    <i r="1">
      <x v="944"/>
    </i>
    <i r="1">
      <x v="964"/>
    </i>
    <i r="1">
      <x v="971"/>
    </i>
    <i>
      <x v="31"/>
    </i>
    <i r="1">
      <x v="152"/>
    </i>
    <i r="1">
      <x v="189"/>
    </i>
    <i r="1">
      <x v="316"/>
    </i>
    <i r="1">
      <x v="370"/>
    </i>
    <i r="1">
      <x v="553"/>
    </i>
    <i r="1">
      <x v="651"/>
    </i>
    <i r="1">
      <x v="774"/>
    </i>
    <i r="1">
      <x v="785"/>
    </i>
    <i r="1">
      <x v="790"/>
    </i>
    <i>
      <x v="32"/>
    </i>
    <i r="1">
      <x v="13"/>
    </i>
    <i r="1">
      <x v="104"/>
    </i>
    <i r="1">
      <x v="150"/>
    </i>
    <i r="1">
      <x v="203"/>
    </i>
    <i r="1">
      <x v="341"/>
    </i>
    <i r="1">
      <x v="384"/>
    </i>
    <i r="1">
      <x v="387"/>
    </i>
    <i r="1">
      <x v="492"/>
    </i>
    <i r="1">
      <x v="726"/>
    </i>
    <i r="1">
      <x v="815"/>
    </i>
    <i>
      <x v="33"/>
    </i>
    <i r="1">
      <x v="26"/>
    </i>
    <i r="1">
      <x v="63"/>
    </i>
    <i r="1">
      <x v="310"/>
    </i>
    <i r="1">
      <x v="382"/>
    </i>
    <i r="1">
      <x v="431"/>
    </i>
    <i r="1">
      <x v="707"/>
    </i>
    <i r="1">
      <x v="746"/>
    </i>
    <i r="1">
      <x v="770"/>
    </i>
    <i r="1">
      <x v="825"/>
    </i>
    <i r="1">
      <x v="892"/>
    </i>
    <i>
      <x v="34"/>
    </i>
    <i r="1">
      <x v="160"/>
    </i>
    <i r="1">
      <x v="219"/>
    </i>
    <i r="1">
      <x v="359"/>
    </i>
    <i r="1">
      <x v="445"/>
    </i>
    <i r="1">
      <x v="702"/>
    </i>
    <i r="1">
      <x v="766"/>
    </i>
    <i r="1">
      <x v="807"/>
    </i>
    <i>
      <x v="35"/>
    </i>
    <i r="1">
      <x v="71"/>
    </i>
    <i r="1">
      <x v="191"/>
    </i>
    <i r="1">
      <x v="248"/>
    </i>
    <i r="1">
      <x v="376"/>
    </i>
    <i r="1">
      <x v="415"/>
    </i>
    <i r="1">
      <x v="619"/>
    </i>
    <i r="1">
      <x v="754"/>
    </i>
    <i r="1">
      <x v="867"/>
    </i>
    <i r="1">
      <x v="954"/>
    </i>
    <i>
      <x v="36"/>
    </i>
    <i r="1">
      <x v="56"/>
    </i>
    <i r="1">
      <x v="68"/>
    </i>
    <i r="1">
      <x v="246"/>
    </i>
    <i r="1">
      <x v="379"/>
    </i>
    <i r="1">
      <x v="443"/>
    </i>
    <i r="1">
      <x v="480"/>
    </i>
    <i r="1">
      <x v="583"/>
    </i>
    <i r="1">
      <x v="697"/>
    </i>
    <i r="1">
      <x v="995"/>
    </i>
    <i>
      <x v="37"/>
    </i>
    <i r="1">
      <x v="87"/>
    </i>
    <i r="1">
      <x v="291"/>
    </i>
    <i r="1">
      <x v="447"/>
    </i>
    <i r="1">
      <x v="452"/>
    </i>
    <i r="1">
      <x v="745"/>
    </i>
    <i r="1">
      <x v="847"/>
    </i>
    <i r="1">
      <x v="951"/>
    </i>
    <i r="1">
      <x v="979"/>
    </i>
    <i>
      <x v="38"/>
    </i>
    <i r="1">
      <x v="112"/>
    </i>
    <i r="1">
      <x v="200"/>
    </i>
    <i r="1">
      <x v="211"/>
    </i>
    <i r="1">
      <x v="261"/>
    </i>
    <i r="1">
      <x v="319"/>
    </i>
    <i r="1">
      <x v="338"/>
    </i>
    <i r="1">
      <x v="353"/>
    </i>
    <i r="1">
      <x v="404"/>
    </i>
    <i r="1">
      <x v="428"/>
    </i>
    <i r="1">
      <x v="453"/>
    </i>
    <i r="1">
      <x v="471"/>
    </i>
    <i r="1">
      <x v="592"/>
    </i>
    <i r="1">
      <x v="988"/>
    </i>
    <i>
      <x v="39"/>
    </i>
    <i r="1">
      <x/>
    </i>
    <i r="1">
      <x v="12"/>
    </i>
    <i r="1">
      <x v="117"/>
    </i>
    <i r="1">
      <x v="281"/>
    </i>
    <i r="1">
      <x v="335"/>
    </i>
    <i r="1">
      <x v="423"/>
    </i>
    <i r="1">
      <x v="437"/>
    </i>
    <i r="1">
      <x v="644"/>
    </i>
    <i r="1">
      <x v="688"/>
    </i>
    <i r="1">
      <x v="741"/>
    </i>
    <i r="1">
      <x v="857"/>
    </i>
    <i r="1">
      <x v="909"/>
    </i>
    <i r="1">
      <x v="977"/>
    </i>
    <i>
      <x v="40"/>
    </i>
    <i r="1">
      <x v="126"/>
    </i>
    <i r="1">
      <x v="265"/>
    </i>
    <i r="1">
      <x v="514"/>
    </i>
    <i r="1">
      <x v="517"/>
    </i>
    <i r="1">
      <x v="539"/>
    </i>
    <i r="1">
      <x v="601"/>
    </i>
    <i r="1">
      <x v="604"/>
    </i>
    <i r="1">
      <x v="606"/>
    </i>
    <i r="1">
      <x v="709"/>
    </i>
    <i r="1">
      <x v="714"/>
    </i>
    <i r="1">
      <x v="769"/>
    </i>
    <i r="1">
      <x v="989"/>
    </i>
    <i>
      <x v="41"/>
    </i>
    <i r="1">
      <x v="412"/>
    </i>
    <i r="1">
      <x v="623"/>
    </i>
    <i r="1">
      <x v="625"/>
    </i>
    <i r="1">
      <x v="642"/>
    </i>
    <i r="1">
      <x v="669"/>
    </i>
    <i r="1">
      <x v="783"/>
    </i>
    <i r="1">
      <x v="799"/>
    </i>
    <i r="1">
      <x v="948"/>
    </i>
    <i r="1">
      <x v="972"/>
    </i>
    <i r="1">
      <x v="984"/>
    </i>
    <i>
      <x v="42"/>
    </i>
    <i r="1">
      <x v="158"/>
    </i>
    <i r="1">
      <x v="208"/>
    </i>
    <i r="1">
      <x v="292"/>
    </i>
    <i r="1">
      <x v="737"/>
    </i>
    <i r="1">
      <x v="759"/>
    </i>
    <i>
      <x v="43"/>
    </i>
    <i r="1">
      <x v="95"/>
    </i>
    <i r="1">
      <x v="105"/>
    </i>
    <i r="1">
      <x v="217"/>
    </i>
    <i r="1">
      <x v="389"/>
    </i>
    <i r="1">
      <x v="426"/>
    </i>
    <i r="1">
      <x v="515"/>
    </i>
    <i r="1">
      <x v="686"/>
    </i>
    <i r="1">
      <x v="713"/>
    </i>
    <i r="1">
      <x v="757"/>
    </i>
    <i r="1">
      <x v="794"/>
    </i>
    <i r="1">
      <x v="889"/>
    </i>
    <i>
      <x v="44"/>
    </i>
    <i r="1">
      <x v="41"/>
    </i>
    <i r="1">
      <x v="66"/>
    </i>
    <i r="1">
      <x v="333"/>
    </i>
    <i r="1">
      <x v="416"/>
    </i>
    <i r="1">
      <x v="430"/>
    </i>
    <i>
      <x v="45"/>
    </i>
    <i r="1">
      <x v="23"/>
    </i>
    <i r="1">
      <x v="192"/>
    </i>
    <i r="1">
      <x v="275"/>
    </i>
    <i r="1">
      <x v="410"/>
    </i>
    <i r="1">
      <x v="418"/>
    </i>
    <i r="1">
      <x v="477"/>
    </i>
    <i r="1">
      <x v="555"/>
    </i>
    <i r="1">
      <x v="588"/>
    </i>
    <i r="1">
      <x v="593"/>
    </i>
    <i r="1">
      <x v="701"/>
    </i>
    <i r="1">
      <x v="837"/>
    </i>
    <i r="1">
      <x v="957"/>
    </i>
    <i r="1">
      <x v="980"/>
    </i>
    <i>
      <x v="46"/>
    </i>
    <i r="1">
      <x v="28"/>
    </i>
    <i r="1">
      <x v="57"/>
    </i>
    <i r="1">
      <x v="76"/>
    </i>
    <i r="1">
      <x v="474"/>
    </i>
    <i r="1">
      <x v="590"/>
    </i>
    <i r="1">
      <x v="607"/>
    </i>
    <i r="1">
      <x v="733"/>
    </i>
    <i r="1">
      <x v="796"/>
    </i>
    <i r="1">
      <x v="842"/>
    </i>
    <i r="1">
      <x v="843"/>
    </i>
    <i r="1">
      <x v="856"/>
    </i>
    <i>
      <x v="47"/>
    </i>
    <i r="1">
      <x v="67"/>
    </i>
    <i r="1">
      <x v="183"/>
    </i>
    <i r="1">
      <x v="456"/>
    </i>
    <i r="1">
      <x v="485"/>
    </i>
    <i r="1">
      <x v="534"/>
    </i>
    <i r="1">
      <x v="600"/>
    </i>
    <i r="1">
      <x v="609"/>
    </i>
    <i r="1">
      <x v="646"/>
    </i>
    <i r="1">
      <x v="662"/>
    </i>
    <i r="1">
      <x v="731"/>
    </i>
    <i r="1">
      <x v="750"/>
    </i>
    <i r="1">
      <x v="873"/>
    </i>
    <i r="1">
      <x v="917"/>
    </i>
    <i>
      <x v="48"/>
    </i>
    <i r="1">
      <x v="65"/>
    </i>
    <i r="1">
      <x v="195"/>
    </i>
    <i r="1">
      <x v="305"/>
    </i>
    <i r="1">
      <x v="516"/>
    </i>
    <i r="1">
      <x v="540"/>
    </i>
    <i r="1">
      <x v="693"/>
    </i>
    <i r="1">
      <x v="719"/>
    </i>
    <i>
      <x v="49"/>
    </i>
    <i r="1">
      <x v="196"/>
    </i>
    <i r="1">
      <x v="331"/>
    </i>
    <i r="1">
      <x v="411"/>
    </i>
    <i r="1">
      <x v="436"/>
    </i>
    <i r="1">
      <x v="520"/>
    </i>
    <i r="1">
      <x v="655"/>
    </i>
    <i r="1">
      <x v="689"/>
    </i>
    <i r="1">
      <x v="823"/>
    </i>
    <i r="1">
      <x v="835"/>
    </i>
    <i r="1">
      <x v="881"/>
    </i>
    <i r="1">
      <x v="893"/>
    </i>
    <i r="1">
      <x v="911"/>
    </i>
    <i>
      <x v="50"/>
    </i>
    <i r="1">
      <x v="25"/>
    </i>
    <i r="1">
      <x v="145"/>
    </i>
    <i r="1">
      <x v="560"/>
    </i>
    <i r="1">
      <x v="611"/>
    </i>
    <i r="1">
      <x v="617"/>
    </i>
    <i r="1">
      <x v="670"/>
    </i>
    <i r="1">
      <x v="673"/>
    </i>
    <i r="1">
      <x v="690"/>
    </i>
    <i r="1">
      <x v="864"/>
    </i>
    <i r="1">
      <x v="994"/>
    </i>
    <i>
      <x v="51"/>
    </i>
    <i r="1">
      <x v="238"/>
    </i>
    <i r="1">
      <x v="343"/>
    </i>
    <i r="1">
      <x v="391"/>
    </i>
    <i r="1">
      <x v="403"/>
    </i>
    <i r="1">
      <x v="406"/>
    </i>
    <i r="1">
      <x v="462"/>
    </i>
    <i r="1">
      <x v="463"/>
    </i>
    <i r="1">
      <x v="467"/>
    </i>
    <i r="1">
      <x v="562"/>
    </i>
    <i r="1">
      <x v="654"/>
    </i>
    <i r="1">
      <x v="671"/>
    </i>
    <i r="1">
      <x v="760"/>
    </i>
    <i r="1">
      <x v="826"/>
    </i>
    <i r="1">
      <x v="838"/>
    </i>
    <i r="1">
      <x v="890"/>
    </i>
    <i r="1">
      <x v="950"/>
    </i>
    <i r="1">
      <x v="973"/>
    </i>
    <i>
      <x v="52"/>
    </i>
    <i r="1">
      <x v="14"/>
    </i>
    <i r="1">
      <x v="59"/>
    </i>
    <i r="1">
      <x v="123"/>
    </i>
    <i r="1">
      <x v="312"/>
    </i>
    <i r="1">
      <x v="439"/>
    </i>
    <i r="1">
      <x v="484"/>
    </i>
    <i r="1">
      <x v="502"/>
    </i>
    <i r="1">
      <x v="519"/>
    </i>
    <i r="1">
      <x v="528"/>
    </i>
    <i r="1">
      <x v="810"/>
    </i>
    <i r="1">
      <x v="854"/>
    </i>
    <i r="1">
      <x v="858"/>
    </i>
    <i r="1">
      <x v="880"/>
    </i>
    <i r="1">
      <x v="896"/>
    </i>
    <i r="1">
      <x v="956"/>
    </i>
    <i r="1">
      <x v="958"/>
    </i>
    <i r="1">
      <x v="976"/>
    </i>
    <i>
      <x v="53"/>
    </i>
    <i r="1">
      <x v="240"/>
    </i>
    <i r="1">
      <x v="252"/>
    </i>
    <i r="1">
      <x v="322"/>
    </i>
    <i r="1">
      <x v="324"/>
    </i>
    <i r="1">
      <x v="422"/>
    </i>
    <i r="1">
      <x v="459"/>
    </i>
    <i r="1">
      <x v="613"/>
    </i>
    <i r="1">
      <x v="868"/>
    </i>
    <i r="1">
      <x v="969"/>
    </i>
    <i>
      <x v="54"/>
    </i>
    <i r="1">
      <x v="11"/>
    </i>
    <i r="1">
      <x v="83"/>
    </i>
    <i r="1">
      <x v="144"/>
    </i>
    <i r="1">
      <x v="146"/>
    </i>
    <i r="1">
      <x v="148"/>
    </i>
    <i r="1">
      <x v="180"/>
    </i>
    <i r="1">
      <x v="293"/>
    </i>
    <i r="1">
      <x v="304"/>
    </i>
    <i r="1">
      <x v="409"/>
    </i>
    <i r="1">
      <x v="510"/>
    </i>
    <i r="1">
      <x v="556"/>
    </i>
    <i r="1">
      <x v="626"/>
    </i>
    <i r="1">
      <x v="695"/>
    </i>
    <i r="1">
      <x v="730"/>
    </i>
    <i r="1">
      <x v="771"/>
    </i>
    <i r="1">
      <x v="845"/>
    </i>
    <i r="1">
      <x v="933"/>
    </i>
    <i>
      <x v="55"/>
    </i>
    <i r="1">
      <x v="187"/>
    </i>
    <i r="1">
      <x v="188"/>
    </i>
    <i r="1">
      <x v="202"/>
    </i>
    <i r="1">
      <x v="328"/>
    </i>
    <i r="1">
      <x v="362"/>
    </i>
    <i r="1">
      <x v="618"/>
    </i>
    <i r="1">
      <x v="663"/>
    </i>
    <i r="1">
      <x v="937"/>
    </i>
    <i>
      <x v="56"/>
    </i>
    <i r="1">
      <x v="151"/>
    </i>
    <i r="1">
      <x v="242"/>
    </i>
    <i r="1">
      <x v="530"/>
    </i>
    <i r="1">
      <x v="792"/>
    </i>
    <i r="1">
      <x v="981"/>
    </i>
    <i>
      <x v="57"/>
    </i>
    <i r="1">
      <x v="22"/>
    </i>
    <i r="1">
      <x v="253"/>
    </i>
    <i r="1">
      <x v="342"/>
    </i>
    <i r="1">
      <x v="434"/>
    </i>
    <i r="1">
      <x v="490"/>
    </i>
    <i r="1">
      <x v="508"/>
    </i>
    <i r="1">
      <x v="513"/>
    </i>
    <i r="1">
      <x v="775"/>
    </i>
    <i>
      <x v="58"/>
    </i>
    <i r="1">
      <x v="85"/>
    </i>
    <i r="1">
      <x v="271"/>
    </i>
    <i r="1">
      <x v="276"/>
    </i>
    <i r="1">
      <x v="537"/>
    </i>
    <i r="1">
      <x v="703"/>
    </i>
    <i r="1">
      <x v="855"/>
    </i>
    <i r="1">
      <x v="904"/>
    </i>
    <i r="1">
      <x v="962"/>
    </i>
    <i r="1">
      <x v="985"/>
    </i>
    <i>
      <x v="59"/>
    </i>
    <i r="1">
      <x v="69"/>
    </i>
    <i r="1">
      <x v="277"/>
    </i>
    <i r="1">
      <x v="329"/>
    </i>
    <i r="1">
      <x v="460"/>
    </i>
    <i r="1">
      <x v="504"/>
    </i>
    <i r="1">
      <x v="645"/>
    </i>
    <i r="1">
      <x v="680"/>
    </i>
    <i r="1">
      <x v="784"/>
    </i>
    <i r="1">
      <x v="912"/>
    </i>
    <i>
      <x v="60"/>
    </i>
    <i r="1">
      <x v="124"/>
    </i>
    <i r="1">
      <x v="383"/>
    </i>
    <i r="1">
      <x v="397"/>
    </i>
    <i r="1">
      <x v="473"/>
    </i>
    <i r="1">
      <x v="563"/>
    </i>
    <i r="1">
      <x v="580"/>
    </i>
    <i r="1">
      <x v="705"/>
    </i>
    <i r="1">
      <x v="720"/>
    </i>
    <i r="1">
      <x v="879"/>
    </i>
    <i>
      <x v="61"/>
    </i>
    <i r="1">
      <x v="10"/>
    </i>
    <i r="1">
      <x v="171"/>
    </i>
    <i r="1">
      <x v="313"/>
    </i>
    <i r="1">
      <x v="347"/>
    </i>
    <i r="1">
      <x v="369"/>
    </i>
    <i r="1">
      <x v="400"/>
    </i>
    <i r="1">
      <x v="493"/>
    </i>
    <i r="1">
      <x v="498"/>
    </i>
    <i r="1">
      <x v="511"/>
    </i>
    <i r="1">
      <x v="559"/>
    </i>
    <i r="1">
      <x v="579"/>
    </i>
    <i r="1">
      <x v="758"/>
    </i>
    <i r="1">
      <x v="850"/>
    </i>
    <i r="1">
      <x v="853"/>
    </i>
    <i>
      <x v="62"/>
    </i>
    <i r="1">
      <x v="294"/>
    </i>
    <i r="1">
      <x v="350"/>
    </i>
    <i r="1">
      <x v="398"/>
    </i>
    <i r="1">
      <x v="407"/>
    </i>
    <i r="1">
      <x v="544"/>
    </i>
    <i r="1">
      <x v="599"/>
    </i>
    <i r="1">
      <x v="692"/>
    </i>
    <i r="1">
      <x v="827"/>
    </i>
    <i r="1">
      <x v="882"/>
    </i>
    <i>
      <x v="63"/>
    </i>
    <i r="1">
      <x v="135"/>
    </i>
    <i r="1">
      <x v="512"/>
    </i>
    <i r="1">
      <x v="576"/>
    </i>
    <i r="1">
      <x v="587"/>
    </i>
    <i r="1">
      <x v="602"/>
    </i>
    <i r="1">
      <x v="605"/>
    </i>
    <i r="1">
      <x v="640"/>
    </i>
    <i r="1">
      <x v="675"/>
    </i>
    <i r="1">
      <x v="678"/>
    </i>
    <i r="1">
      <x v="685"/>
    </i>
    <i r="1">
      <x v="846"/>
    </i>
    <i r="1">
      <x v="849"/>
    </i>
    <i r="1">
      <x v="897"/>
    </i>
    <i>
      <x v="64"/>
    </i>
    <i r="1">
      <x v="91"/>
    </i>
    <i r="1">
      <x v="142"/>
    </i>
    <i r="1">
      <x v="550"/>
    </i>
    <i r="1">
      <x v="614"/>
    </i>
    <i r="1">
      <x v="672"/>
    </i>
    <i r="1">
      <x v="780"/>
    </i>
    <i r="1">
      <x v="834"/>
    </i>
    <i r="1">
      <x v="905"/>
    </i>
    <i r="1">
      <x v="915"/>
    </i>
    <i r="1">
      <x v="975"/>
    </i>
    <i>
      <x v="65"/>
    </i>
    <i r="1">
      <x v="9"/>
    </i>
    <i r="1">
      <x v="525"/>
    </i>
    <i r="1">
      <x v="581"/>
    </i>
    <i>
      <x v="66"/>
    </i>
    <i r="1">
      <x v="179"/>
    </i>
    <i r="1">
      <x v="289"/>
    </i>
    <i r="1">
      <x v="364"/>
    </i>
    <i r="1">
      <x v="753"/>
    </i>
    <i r="1">
      <x v="851"/>
    </i>
    <i r="1">
      <x v="924"/>
    </i>
    <i>
      <x v="67"/>
    </i>
    <i r="1">
      <x v="45"/>
    </i>
    <i r="1">
      <x v="190"/>
    </i>
    <i r="1">
      <x v="330"/>
    </i>
    <i r="1">
      <x v="629"/>
    </i>
    <i r="1">
      <x v="649"/>
    </i>
    <i r="1">
      <x v="862"/>
    </i>
    <i r="1">
      <x v="965"/>
    </i>
    <i>
      <x v="68"/>
    </i>
    <i r="1">
      <x v="34"/>
    </i>
    <i r="1">
      <x v="129"/>
    </i>
    <i r="1">
      <x v="395"/>
    </i>
    <i r="1">
      <x v="704"/>
    </i>
    <i r="1">
      <x v="734"/>
    </i>
    <i r="1">
      <x v="801"/>
    </i>
    <i r="1">
      <x v="818"/>
    </i>
    <i r="1">
      <x v="877"/>
    </i>
    <i>
      <x v="69"/>
    </i>
    <i r="1">
      <x v="43"/>
    </i>
    <i r="1">
      <x v="393"/>
    </i>
    <i r="1">
      <x v="582"/>
    </i>
    <i r="1">
      <x v="664"/>
    </i>
    <i r="1">
      <x v="824"/>
    </i>
    <i>
      <x v="70"/>
    </i>
    <i r="1">
      <x v="90"/>
    </i>
    <i r="1">
      <x v="103"/>
    </i>
    <i r="1">
      <x v="164"/>
    </i>
    <i r="1">
      <x v="181"/>
    </i>
    <i r="1">
      <x v="184"/>
    </i>
    <i r="1">
      <x v="297"/>
    </i>
    <i r="1">
      <x v="408"/>
    </i>
    <i r="1">
      <x v="652"/>
    </i>
    <i r="1">
      <x v="812"/>
    </i>
    <i r="1">
      <x v="821"/>
    </i>
    <i r="1">
      <x v="997"/>
    </i>
    <i>
      <x v="71"/>
    </i>
    <i r="1">
      <x v="54"/>
    </i>
    <i r="1">
      <x v="214"/>
    </i>
    <i r="1">
      <x v="216"/>
    </i>
    <i r="1">
      <x v="295"/>
    </i>
    <i r="1">
      <x v="356"/>
    </i>
    <i r="1">
      <x v="542"/>
    </i>
    <i r="1">
      <x v="779"/>
    </i>
    <i r="1">
      <x v="793"/>
    </i>
    <i>
      <x v="72"/>
    </i>
    <i r="1">
      <x v="7"/>
    </i>
    <i r="1">
      <x v="115"/>
    </i>
    <i r="1">
      <x v="205"/>
    </i>
    <i r="1">
      <x v="413"/>
    </i>
    <i r="1">
      <x v="466"/>
    </i>
    <i r="1">
      <x v="499"/>
    </i>
    <i r="1">
      <x v="585"/>
    </i>
    <i r="1">
      <x v="691"/>
    </i>
    <i r="1">
      <x v="756"/>
    </i>
    <i r="1">
      <x v="829"/>
    </i>
    <i r="1">
      <x v="871"/>
    </i>
    <i r="1">
      <x v="963"/>
    </i>
    <i>
      <x v="73"/>
    </i>
    <i r="1">
      <x v="317"/>
    </i>
    <i r="1">
      <x v="348"/>
    </i>
    <i r="1">
      <x v="399"/>
    </i>
    <i r="1">
      <x v="494"/>
    </i>
    <i r="1">
      <x v="694"/>
    </i>
    <i r="1">
      <x v="721"/>
    </i>
    <i r="1">
      <x v="723"/>
    </i>
    <i r="1">
      <x v="782"/>
    </i>
    <i r="1">
      <x v="921"/>
    </i>
    <i>
      <x v="74"/>
    </i>
    <i r="1">
      <x v="15"/>
    </i>
    <i r="1">
      <x v="21"/>
    </i>
    <i r="1">
      <x v="30"/>
    </i>
    <i r="1">
      <x v="98"/>
    </i>
    <i r="1">
      <x v="287"/>
    </i>
    <i r="1">
      <x v="448"/>
    </i>
    <i r="1">
      <x v="603"/>
    </i>
    <i r="1">
      <x v="717"/>
    </i>
    <i r="1">
      <x v="724"/>
    </i>
    <i r="1">
      <x v="791"/>
    </i>
    <i r="1">
      <x v="803"/>
    </i>
    <i r="1">
      <x v="983"/>
    </i>
    <i>
      <x v="75"/>
    </i>
    <i r="1">
      <x v="53"/>
    </i>
    <i r="1">
      <x v="79"/>
    </i>
    <i r="1">
      <x v="137"/>
    </i>
    <i r="1">
      <x v="138"/>
    </i>
    <i r="1">
      <x v="204"/>
    </i>
    <i r="1">
      <x v="207"/>
    </i>
    <i r="1">
      <x v="385"/>
    </i>
    <i r="1">
      <x v="524"/>
    </i>
    <i r="1">
      <x v="536"/>
    </i>
    <i r="1">
      <x v="574"/>
    </i>
    <i r="1">
      <x v="598"/>
    </i>
    <i r="1">
      <x v="633"/>
    </i>
    <i r="1">
      <x v="661"/>
    </i>
    <i r="1">
      <x v="901"/>
    </i>
    <i r="1">
      <x v="908"/>
    </i>
    <i r="1">
      <x v="936"/>
    </i>
    <i r="1">
      <x v="967"/>
    </i>
    <i>
      <x v="76"/>
    </i>
    <i r="1">
      <x v="61"/>
    </i>
    <i r="1">
      <x v="114"/>
    </i>
    <i r="1">
      <x v="231"/>
    </i>
    <i r="1">
      <x v="374"/>
    </i>
    <i r="1">
      <x v="378"/>
    </i>
    <i r="1">
      <x v="396"/>
    </i>
    <i r="1">
      <x v="414"/>
    </i>
    <i r="1">
      <x v="541"/>
    </i>
    <i r="1">
      <x v="610"/>
    </i>
    <i r="1">
      <x v="808"/>
    </i>
    <i r="1">
      <x v="923"/>
    </i>
    <i>
      <x v="77"/>
    </i>
    <i r="1">
      <x v="70"/>
    </i>
    <i r="1">
      <x v="80"/>
    </i>
    <i r="1">
      <x v="169"/>
    </i>
    <i r="1">
      <x v="237"/>
    </i>
    <i r="1">
      <x v="245"/>
    </i>
    <i r="1">
      <x v="290"/>
    </i>
    <i r="1">
      <x v="454"/>
    </i>
    <i r="1">
      <x v="543"/>
    </i>
    <i r="1">
      <x v="622"/>
    </i>
    <i r="1">
      <x v="751"/>
    </i>
    <i r="1">
      <x v="813"/>
    </i>
    <i r="1">
      <x v="875"/>
    </i>
    <i r="1">
      <x v="894"/>
    </i>
    <i>
      <x v="78"/>
    </i>
    <i r="1">
      <x v="49"/>
    </i>
    <i r="1">
      <x v="274"/>
    </i>
    <i r="1">
      <x v="482"/>
    </i>
    <i r="1">
      <x v="632"/>
    </i>
    <i r="1">
      <x v="665"/>
    </i>
    <i r="1">
      <x v="797"/>
    </i>
    <i r="1">
      <x v="805"/>
    </i>
    <i r="1">
      <x v="935"/>
    </i>
    <i>
      <x v="79"/>
    </i>
    <i r="1">
      <x v="84"/>
    </i>
    <i r="1">
      <x v="94"/>
    </i>
    <i r="1">
      <x v="118"/>
    </i>
    <i r="1">
      <x v="222"/>
    </i>
    <i r="1">
      <x v="249"/>
    </i>
    <i r="1">
      <x v="251"/>
    </i>
    <i r="1">
      <x v="282"/>
    </i>
    <i r="1">
      <x v="497"/>
    </i>
    <i r="1">
      <x v="521"/>
    </i>
    <i r="1">
      <x v="571"/>
    </i>
    <i r="1">
      <x v="573"/>
    </i>
    <i r="1">
      <x v="641"/>
    </i>
    <i r="1">
      <x v="698"/>
    </i>
    <i r="1">
      <x v="700"/>
    </i>
    <i r="1">
      <x v="735"/>
    </i>
    <i r="1">
      <x v="767"/>
    </i>
    <i r="1">
      <x v="931"/>
    </i>
    <i>
      <x v="80"/>
    </i>
    <i r="1">
      <x v="197"/>
    </i>
    <i r="1">
      <x v="232"/>
    </i>
    <i r="1">
      <x v="272"/>
    </i>
    <i r="1">
      <x v="284"/>
    </i>
    <i r="1">
      <x v="390"/>
    </i>
    <i r="1">
      <x v="440"/>
    </i>
    <i r="1">
      <x v="442"/>
    </i>
    <i r="1">
      <x v="468"/>
    </i>
    <i r="1">
      <x v="696"/>
    </i>
    <i r="1">
      <x v="728"/>
    </i>
    <i r="1">
      <x v="816"/>
    </i>
    <i r="1">
      <x v="885"/>
    </i>
    <i r="1">
      <x v="968"/>
    </i>
    <i>
      <x v="81"/>
    </i>
    <i r="1">
      <x v="20"/>
    </i>
    <i r="1">
      <x v="102"/>
    </i>
    <i r="1">
      <x v="155"/>
    </i>
    <i r="1">
      <x v="365"/>
    </i>
    <i r="1">
      <x v="401"/>
    </i>
    <i r="1">
      <x v="421"/>
    </i>
    <i r="1">
      <x v="425"/>
    </i>
    <i r="1">
      <x v="438"/>
    </i>
    <i r="1">
      <x v="567"/>
    </i>
    <i r="1">
      <x v="568"/>
    </i>
    <i r="1">
      <x v="674"/>
    </i>
    <i r="1">
      <x v="776"/>
    </i>
    <i r="1">
      <x v="828"/>
    </i>
    <i>
      <x v="82"/>
    </i>
    <i r="1">
      <x v="24"/>
    </i>
    <i r="1">
      <x v="131"/>
    </i>
    <i r="1">
      <x v="185"/>
    </i>
    <i r="1">
      <x v="186"/>
    </i>
    <i r="1">
      <x v="344"/>
    </i>
    <i r="1">
      <x v="429"/>
    </i>
    <i r="1">
      <x v="455"/>
    </i>
    <i r="1">
      <x v="569"/>
    </i>
    <i r="1">
      <x v="572"/>
    </i>
    <i r="1">
      <x v="634"/>
    </i>
    <i r="1">
      <x v="781"/>
    </i>
    <i r="1">
      <x v="817"/>
    </i>
    <i r="1">
      <x v="831"/>
    </i>
    <i r="1">
      <x v="866"/>
    </i>
    <i r="1">
      <x v="998"/>
    </i>
    <i>
      <x v="83"/>
    </i>
    <i r="1">
      <x v="156"/>
    </i>
    <i r="1">
      <x v="177"/>
    </i>
    <i r="1">
      <x v="269"/>
    </i>
    <i r="1">
      <x v="279"/>
    </i>
    <i r="1">
      <x v="340"/>
    </i>
    <i r="1">
      <x v="349"/>
    </i>
    <i r="1">
      <x v="612"/>
    </i>
    <i r="1">
      <x v="883"/>
    </i>
    <i r="1">
      <x v="898"/>
    </i>
    <i r="1">
      <x v="900"/>
    </i>
    <i r="1">
      <x v="926"/>
    </i>
    <i>
      <x v="84"/>
    </i>
    <i r="1">
      <x v="46"/>
    </i>
    <i r="1">
      <x v="74"/>
    </i>
    <i r="1">
      <x v="92"/>
    </i>
    <i r="1">
      <x v="193"/>
    </i>
    <i r="1">
      <x v="366"/>
    </i>
    <i r="1">
      <x v="506"/>
    </i>
    <i r="1">
      <x v="643"/>
    </i>
    <i r="1">
      <x v="814"/>
    </i>
    <i>
      <x v="85"/>
    </i>
    <i r="1">
      <x v="4"/>
    </i>
    <i r="1">
      <x v="37"/>
    </i>
    <i r="1">
      <x v="209"/>
    </i>
    <i r="1">
      <x v="210"/>
    </i>
    <i r="1">
      <x v="458"/>
    </i>
    <i r="1">
      <x v="522"/>
    </i>
    <i r="1">
      <x v="887"/>
    </i>
    <i>
      <x v="86"/>
    </i>
    <i r="1">
      <x v="86"/>
    </i>
    <i r="1">
      <x v="97"/>
    </i>
    <i r="1">
      <x v="132"/>
    </i>
    <i r="1">
      <x v="254"/>
    </i>
    <i r="1">
      <x v="308"/>
    </i>
    <i r="1">
      <x v="461"/>
    </i>
    <i r="1">
      <x v="501"/>
    </i>
    <i r="1">
      <x v="596"/>
    </i>
    <i r="1">
      <x v="624"/>
    </i>
    <i r="1">
      <x v="861"/>
    </i>
    <i>
      <x v="87"/>
    </i>
    <i r="1">
      <x v="5"/>
    </i>
    <i r="1">
      <x v="89"/>
    </i>
    <i r="1">
      <x v="159"/>
    </i>
    <i r="1">
      <x v="280"/>
    </i>
    <i r="1">
      <x v="469"/>
    </i>
    <i r="1">
      <x v="687"/>
    </i>
    <i>
      <x v="88"/>
    </i>
    <i r="1">
      <x v="1"/>
    </i>
    <i r="1">
      <x v="134"/>
    </i>
    <i r="1">
      <x v="213"/>
    </i>
    <i r="1">
      <x v="243"/>
    </i>
    <i r="1">
      <x v="394"/>
    </i>
    <i r="1">
      <x v="433"/>
    </i>
    <i r="1">
      <x v="476"/>
    </i>
    <i r="1">
      <x v="561"/>
    </i>
    <i r="1">
      <x v="595"/>
    </i>
    <i r="1">
      <x v="648"/>
    </i>
    <i r="1">
      <x v="658"/>
    </i>
    <i r="1">
      <x v="802"/>
    </i>
    <i r="1">
      <x v="844"/>
    </i>
    <i r="1">
      <x v="860"/>
    </i>
    <i>
      <x v="89"/>
    </i>
    <i r="1">
      <x v="6"/>
    </i>
    <i r="1">
      <x v="110"/>
    </i>
    <i r="1">
      <x v="206"/>
    </i>
    <i r="1">
      <x v="451"/>
    </i>
    <i r="1">
      <x v="768"/>
    </i>
    <i r="1">
      <x v="939"/>
    </i>
    <i r="1">
      <x v="953"/>
    </i>
    <i r="1">
      <x v="961"/>
    </i>
    <i>
      <x v="90"/>
    </i>
    <i r="1">
      <x v="16"/>
    </i>
    <i r="1">
      <x v="175"/>
    </i>
    <i r="1">
      <x v="201"/>
    </i>
    <i r="1">
      <x v="427"/>
    </i>
    <i r="1">
      <x v="594"/>
    </i>
    <i r="1">
      <x v="736"/>
    </i>
    <i r="1">
      <x v="811"/>
    </i>
    <i>
      <x v="91"/>
    </i>
    <i r="1">
      <x v="55"/>
    </i>
    <i r="1">
      <x v="62"/>
    </i>
    <i r="1">
      <x v="127"/>
    </i>
    <i r="1">
      <x v="162"/>
    </i>
    <i r="1">
      <x v="178"/>
    </i>
    <i r="1">
      <x v="225"/>
    </i>
    <i r="1">
      <x v="262"/>
    </i>
    <i r="1">
      <x v="309"/>
    </i>
    <i r="1">
      <x v="321"/>
    </i>
    <i r="1">
      <x v="355"/>
    </i>
    <i r="1">
      <x v="388"/>
    </i>
    <i r="1">
      <x v="503"/>
    </i>
    <i r="1">
      <x v="615"/>
    </i>
    <i r="1">
      <x v="683"/>
    </i>
    <i r="1">
      <x v="869"/>
    </i>
    <i r="1">
      <x v="925"/>
    </i>
    <i>
      <x v="92"/>
    </i>
    <i r="1">
      <x v="119"/>
    </i>
    <i r="1">
      <x v="479"/>
    </i>
    <i r="1">
      <x v="505"/>
    </i>
    <i r="1">
      <x v="742"/>
    </i>
    <i r="1">
      <x v="804"/>
    </i>
    <i r="1">
      <x v="888"/>
    </i>
    <i>
      <x v="93"/>
    </i>
    <i r="1">
      <x v="122"/>
    </i>
    <i r="1">
      <x v="128"/>
    </i>
    <i r="1">
      <x v="141"/>
    </i>
    <i r="1">
      <x v="229"/>
    </i>
    <i r="1">
      <x v="320"/>
    </i>
    <i r="1">
      <x v="441"/>
    </i>
    <i r="1">
      <x v="681"/>
    </i>
    <i r="1">
      <x v="763"/>
    </i>
    <i r="1">
      <x v="840"/>
    </i>
    <i>
      <x v="94"/>
    </i>
    <i r="1">
      <x v="31"/>
    </i>
    <i r="1">
      <x v="113"/>
    </i>
    <i r="1">
      <x v="173"/>
    </i>
    <i r="1">
      <x v="199"/>
    </i>
    <i r="1">
      <x v="215"/>
    </i>
    <i r="1">
      <x v="220"/>
    </i>
    <i r="1">
      <x v="420"/>
    </i>
    <i r="1">
      <x v="496"/>
    </i>
    <i r="1">
      <x v="627"/>
    </i>
    <i r="1">
      <x v="684"/>
    </i>
    <i r="1">
      <x v="711"/>
    </i>
    <i r="1">
      <x v="800"/>
    </i>
    <i r="1">
      <x v="809"/>
    </i>
    <i r="1">
      <x v="832"/>
    </i>
    <i r="1">
      <x v="833"/>
    </i>
    <i>
      <x v="95"/>
    </i>
    <i r="1">
      <x v="96"/>
    </i>
    <i r="1">
      <x v="314"/>
    </i>
    <i r="1">
      <x v="358"/>
    </i>
    <i r="1">
      <x v="386"/>
    </i>
    <i r="1">
      <x v="449"/>
    </i>
    <i r="1">
      <x v="457"/>
    </i>
    <i r="1">
      <x v="547"/>
    </i>
    <i r="1">
      <x v="657"/>
    </i>
    <i>
      <x v="96"/>
    </i>
    <i r="1">
      <x v="77"/>
    </i>
    <i r="1">
      <x v="165"/>
    </i>
    <i r="1">
      <x v="270"/>
    </i>
    <i r="1">
      <x v="332"/>
    </i>
    <i r="1">
      <x v="352"/>
    </i>
    <i r="1">
      <x v="787"/>
    </i>
    <i r="1">
      <x v="992"/>
    </i>
    <i>
      <x v="97"/>
    </i>
    <i r="1">
      <x v="257"/>
    </i>
    <i>
      <x v="98"/>
    </i>
    <i r="1">
      <x v="628"/>
    </i>
    <i r="1">
      <x v="679"/>
    </i>
    <i r="1">
      <x v="990"/>
    </i>
    <i t="grand">
      <x/>
    </i>
  </rowItems>
  <colItems count="1">
    <i/>
  </colItems>
  <dataFields count="1">
    <dataField name="Average of median_income" fld="12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H12" totalsRowShown="0" headerRowDxfId="18" dataDxfId="16" headerRowBorderDxfId="17" tableBorderDxfId="15" totalsRowBorderDxfId="14">
  <autoFilter ref="A2:H12"/>
  <tableColumns count="8">
    <tableColumn id="1" name="Zennpoints earned" dataDxfId="13"/>
    <tableColumn id="2" name="Jan-16" dataDxfId="12"/>
    <tableColumn id="3" name="Feb-16" dataDxfId="11"/>
    <tableColumn id="4" name="Mar-16" dataDxfId="10"/>
    <tableColumn id="5" name="Apr-16" dataDxfId="9"/>
    <tableColumn id="6" name="May-16" dataDxfId="8"/>
    <tableColumn id="7" name="Jun-16" dataDxfId="7"/>
    <tableColumn id="8" name="Jul-1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alesCode" displayName="SalesCode" ref="A1:C21" totalsRowShown="0">
  <autoFilter ref="A1:C21"/>
  <tableColumns count="3">
    <tableColumn id="1" name="Region Code"/>
    <tableColumn id="2" name="Sales Person Code" dataDxfId="4"/>
    <tableColumn id="3" name="Sales Amount" dataDxfId="3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aleName" displayName="SaleName" ref="A1:C11" totalsRowShown="0">
  <autoFilter ref="A1:C11"/>
  <tableColumns count="3">
    <tableColumn id="1" name="Sales Person Code" dataDxfId="2"/>
    <tableColumn id="2" name="Sales Person name"/>
    <tableColumn id="3" name="Target Goal" dataDxfId="1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alesTarget" displayName="SalesTarget" ref="A1:B11" totalsRowShown="0">
  <autoFilter ref="A1:B11"/>
  <tableColumns count="2">
    <tableColumn id="1" name="Sales Person name"/>
    <tableColumn id="2" name="Target Achieved" dataDxfId="0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RegionName" displayName="RegionName" ref="A1:B11" totalsRowShown="0">
  <autoFilter ref="A1:B11"/>
  <tableColumns count="2">
    <tableColumn id="1" name="Region Code"/>
    <tableColumn id="2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/Papiya/Excel/Papiya/Excel%20Session.xlsx" TargetMode="External"/><Relationship Id="rId1" Type="http://schemas.openxmlformats.org/officeDocument/2006/relationships/externalLinkPath" Target="/Papiya/Excel/Papiya/Excel%20Session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F77"/>
  <sheetViews>
    <sheetView workbookViewId="0"/>
  </sheetViews>
  <sheetFormatPr defaultRowHeight="15" x14ac:dyDescent="0.25"/>
  <cols>
    <col min="2" max="2" width="22" customWidth="1"/>
    <col min="3" max="3" width="30.42578125" customWidth="1"/>
    <col min="4" max="4" width="18.85546875" customWidth="1"/>
    <col min="5" max="5" width="17" customWidth="1"/>
    <col min="6" max="6" width="16.42578125" bestFit="1" customWidth="1"/>
  </cols>
  <sheetData>
    <row r="2" spans="1:6" x14ac:dyDescent="0.25">
      <c r="B2" t="s">
        <v>2118</v>
      </c>
      <c r="C2" t="s">
        <v>81</v>
      </c>
      <c r="D2" t="s">
        <v>2119</v>
      </c>
      <c r="E2" t="s">
        <v>2120</v>
      </c>
      <c r="F2" t="s">
        <v>2121</v>
      </c>
    </row>
    <row r="3" spans="1:6" x14ac:dyDescent="0.25">
      <c r="A3">
        <v>1</v>
      </c>
      <c r="B3" t="s">
        <v>2122</v>
      </c>
      <c r="C3" t="s">
        <v>2123</v>
      </c>
      <c r="D3">
        <v>1530000</v>
      </c>
    </row>
    <row r="4" spans="1:6" x14ac:dyDescent="0.25">
      <c r="A4">
        <v>2</v>
      </c>
      <c r="B4" t="s">
        <v>2124</v>
      </c>
      <c r="C4" t="s">
        <v>2125</v>
      </c>
      <c r="D4">
        <v>7000000</v>
      </c>
    </row>
    <row r="5" spans="1:6" x14ac:dyDescent="0.25">
      <c r="A5">
        <v>3</v>
      </c>
      <c r="B5" t="s">
        <v>2124</v>
      </c>
      <c r="C5" t="s">
        <v>2126</v>
      </c>
      <c r="D5">
        <v>10500000</v>
      </c>
    </row>
    <row r="6" spans="1:6" x14ac:dyDescent="0.25">
      <c r="A6">
        <v>4</v>
      </c>
      <c r="B6" t="s">
        <v>2127</v>
      </c>
      <c r="C6" t="s">
        <v>2128</v>
      </c>
      <c r="D6">
        <v>16030000</v>
      </c>
    </row>
    <row r="7" spans="1:6" x14ac:dyDescent="0.25">
      <c r="A7">
        <v>5</v>
      </c>
      <c r="B7" t="s">
        <v>2127</v>
      </c>
      <c r="C7" t="s">
        <v>2129</v>
      </c>
      <c r="D7">
        <v>19500000</v>
      </c>
    </row>
    <row r="8" spans="1:6" x14ac:dyDescent="0.25">
      <c r="A8">
        <v>6</v>
      </c>
      <c r="B8" t="s">
        <v>2130</v>
      </c>
      <c r="C8" t="s">
        <v>2131</v>
      </c>
      <c r="D8">
        <v>25000000</v>
      </c>
    </row>
    <row r="9" spans="1:6" x14ac:dyDescent="0.25">
      <c r="A9">
        <v>7</v>
      </c>
      <c r="B9" t="s">
        <v>2130</v>
      </c>
      <c r="C9" t="s">
        <v>2132</v>
      </c>
      <c r="D9">
        <v>29000000</v>
      </c>
    </row>
    <row r="10" spans="1:6" x14ac:dyDescent="0.25">
      <c r="A10">
        <v>8</v>
      </c>
      <c r="B10" t="s">
        <v>2124</v>
      </c>
      <c r="C10" t="s">
        <v>2133</v>
      </c>
      <c r="D10">
        <v>34500000</v>
      </c>
    </row>
    <row r="11" spans="1:6" x14ac:dyDescent="0.25">
      <c r="A11">
        <v>9</v>
      </c>
      <c r="B11" t="s">
        <v>2122</v>
      </c>
      <c r="C11" t="s">
        <v>2123</v>
      </c>
      <c r="D11">
        <v>1030000</v>
      </c>
    </row>
    <row r="12" spans="1:6" x14ac:dyDescent="0.25">
      <c r="A12">
        <v>10</v>
      </c>
      <c r="B12" t="s">
        <v>2124</v>
      </c>
      <c r="C12" t="s">
        <v>2125</v>
      </c>
      <c r="D12">
        <v>8530000</v>
      </c>
    </row>
    <row r="13" spans="1:6" x14ac:dyDescent="0.25">
      <c r="A13">
        <v>11</v>
      </c>
      <c r="B13" t="s">
        <v>2127</v>
      </c>
      <c r="C13" t="s">
        <v>2128</v>
      </c>
      <c r="D13">
        <v>15500000</v>
      </c>
    </row>
    <row r="14" spans="1:6" x14ac:dyDescent="0.25">
      <c r="A14">
        <v>12</v>
      </c>
      <c r="B14" t="s">
        <v>2130</v>
      </c>
      <c r="C14" t="s">
        <v>2131</v>
      </c>
      <c r="D14">
        <v>23030000</v>
      </c>
    </row>
    <row r="15" spans="1:6" x14ac:dyDescent="0.25">
      <c r="A15">
        <v>13</v>
      </c>
      <c r="B15" t="s">
        <v>2124</v>
      </c>
      <c r="C15" t="s">
        <v>2133</v>
      </c>
      <c r="D15">
        <v>35500000</v>
      </c>
    </row>
    <row r="16" spans="1:6" x14ac:dyDescent="0.25">
      <c r="A16">
        <v>14</v>
      </c>
      <c r="B16" t="s">
        <v>2130</v>
      </c>
      <c r="C16" t="s">
        <v>2134</v>
      </c>
      <c r="D16">
        <v>17500000</v>
      </c>
    </row>
    <row r="17" spans="1:4" x14ac:dyDescent="0.25">
      <c r="A17">
        <v>15</v>
      </c>
      <c r="B17" t="s">
        <v>2122</v>
      </c>
      <c r="C17" t="s">
        <v>2135</v>
      </c>
      <c r="D17">
        <v>4000000</v>
      </c>
    </row>
    <row r="18" spans="1:4" x14ac:dyDescent="0.25">
      <c r="A18">
        <v>16</v>
      </c>
      <c r="B18" t="s">
        <v>2127</v>
      </c>
      <c r="C18" t="s">
        <v>2136</v>
      </c>
      <c r="D18">
        <v>13000000</v>
      </c>
    </row>
    <row r="19" spans="1:4" x14ac:dyDescent="0.25">
      <c r="A19">
        <v>17</v>
      </c>
      <c r="B19" t="s">
        <v>2130</v>
      </c>
      <c r="C19" t="s">
        <v>2131</v>
      </c>
      <c r="D19">
        <v>22000000</v>
      </c>
    </row>
    <row r="20" spans="1:4" x14ac:dyDescent="0.25">
      <c r="A20">
        <v>18</v>
      </c>
      <c r="B20" t="s">
        <v>2130</v>
      </c>
      <c r="C20" t="s">
        <v>2137</v>
      </c>
      <c r="D20">
        <v>31500000</v>
      </c>
    </row>
    <row r="21" spans="1:4" x14ac:dyDescent="0.25">
      <c r="A21">
        <v>19</v>
      </c>
      <c r="B21" t="s">
        <v>2130</v>
      </c>
      <c r="C21" t="s">
        <v>2132</v>
      </c>
      <c r="D21">
        <v>28500000</v>
      </c>
    </row>
    <row r="22" spans="1:4" x14ac:dyDescent="0.25">
      <c r="A22">
        <v>20</v>
      </c>
      <c r="B22" t="s">
        <v>2122</v>
      </c>
      <c r="C22" t="s">
        <v>2138</v>
      </c>
      <c r="D22">
        <v>6030000</v>
      </c>
    </row>
    <row r="23" spans="1:4" x14ac:dyDescent="0.25">
      <c r="A23">
        <v>21</v>
      </c>
      <c r="B23" t="s">
        <v>2127</v>
      </c>
      <c r="C23" t="s">
        <v>2128</v>
      </c>
      <c r="D23">
        <v>15000000</v>
      </c>
    </row>
    <row r="24" spans="1:4" x14ac:dyDescent="0.25">
      <c r="A24">
        <v>22</v>
      </c>
      <c r="B24" t="s">
        <v>2130</v>
      </c>
      <c r="C24" t="s">
        <v>2131</v>
      </c>
      <c r="D24">
        <v>24000000</v>
      </c>
    </row>
    <row r="25" spans="1:4" x14ac:dyDescent="0.25">
      <c r="A25">
        <v>23</v>
      </c>
      <c r="B25" t="s">
        <v>2130</v>
      </c>
      <c r="C25" t="s">
        <v>2137</v>
      </c>
      <c r="D25">
        <v>33500000</v>
      </c>
    </row>
    <row r="26" spans="1:4" x14ac:dyDescent="0.25">
      <c r="A26">
        <v>24</v>
      </c>
      <c r="B26" t="s">
        <v>2124</v>
      </c>
      <c r="C26" t="s">
        <v>2125</v>
      </c>
      <c r="D26">
        <v>6500000</v>
      </c>
    </row>
    <row r="27" spans="1:4" x14ac:dyDescent="0.25">
      <c r="A27">
        <v>25</v>
      </c>
      <c r="B27" t="s">
        <v>2122</v>
      </c>
      <c r="C27" t="s">
        <v>2139</v>
      </c>
      <c r="D27">
        <v>27530000</v>
      </c>
    </row>
    <row r="28" spans="1:4" x14ac:dyDescent="0.25">
      <c r="A28">
        <v>26</v>
      </c>
      <c r="B28" t="s">
        <v>2127</v>
      </c>
      <c r="C28" t="s">
        <v>2136</v>
      </c>
      <c r="D28">
        <v>12000000</v>
      </c>
    </row>
    <row r="29" spans="1:4" x14ac:dyDescent="0.25">
      <c r="A29">
        <v>27</v>
      </c>
      <c r="B29" t="s">
        <v>2122</v>
      </c>
      <c r="C29" t="s">
        <v>2123</v>
      </c>
      <c r="D29">
        <v>2500000</v>
      </c>
    </row>
    <row r="30" spans="1:4" x14ac:dyDescent="0.25">
      <c r="A30">
        <v>28</v>
      </c>
      <c r="B30" t="s">
        <v>2122</v>
      </c>
      <c r="C30" t="s">
        <v>2123</v>
      </c>
      <c r="D30">
        <v>3000000</v>
      </c>
    </row>
    <row r="31" spans="1:4" x14ac:dyDescent="0.25">
      <c r="A31">
        <v>29</v>
      </c>
      <c r="B31" t="s">
        <v>2124</v>
      </c>
      <c r="C31" t="s">
        <v>2133</v>
      </c>
      <c r="D31">
        <v>34000000</v>
      </c>
    </row>
    <row r="32" spans="1:4" x14ac:dyDescent="0.25">
      <c r="A32">
        <v>30</v>
      </c>
      <c r="B32" t="s">
        <v>2122</v>
      </c>
      <c r="C32" t="s">
        <v>2123</v>
      </c>
      <c r="D32">
        <v>3530000</v>
      </c>
    </row>
    <row r="33" spans="1:4" x14ac:dyDescent="0.25">
      <c r="A33">
        <v>31</v>
      </c>
      <c r="B33" t="s">
        <v>2127</v>
      </c>
      <c r="C33" t="s">
        <v>2136</v>
      </c>
      <c r="D33">
        <v>12500000</v>
      </c>
    </row>
    <row r="34" spans="1:4" x14ac:dyDescent="0.25">
      <c r="A34">
        <v>32</v>
      </c>
      <c r="B34" t="s">
        <v>2130</v>
      </c>
      <c r="C34" t="s">
        <v>2131</v>
      </c>
      <c r="D34">
        <v>21500000</v>
      </c>
    </row>
    <row r="35" spans="1:4" x14ac:dyDescent="0.25">
      <c r="A35">
        <v>33</v>
      </c>
      <c r="B35" t="s">
        <v>2130</v>
      </c>
      <c r="C35" t="s">
        <v>2137</v>
      </c>
      <c r="D35">
        <v>31000000</v>
      </c>
    </row>
    <row r="36" spans="1:4" x14ac:dyDescent="0.25">
      <c r="A36">
        <v>34</v>
      </c>
      <c r="B36" t="s">
        <v>2127</v>
      </c>
      <c r="C36" t="s">
        <v>2140</v>
      </c>
      <c r="D36">
        <v>37000000</v>
      </c>
    </row>
    <row r="37" spans="1:4" x14ac:dyDescent="0.25">
      <c r="A37">
        <v>35</v>
      </c>
      <c r="B37" t="s">
        <v>2130</v>
      </c>
      <c r="C37" t="s">
        <v>2131</v>
      </c>
      <c r="D37">
        <v>21030000</v>
      </c>
    </row>
    <row r="38" spans="1:4" x14ac:dyDescent="0.25">
      <c r="A38">
        <v>36</v>
      </c>
      <c r="B38" t="s">
        <v>2122</v>
      </c>
      <c r="C38" t="s">
        <v>2138</v>
      </c>
      <c r="D38">
        <v>5500000</v>
      </c>
    </row>
    <row r="39" spans="1:4" x14ac:dyDescent="0.25">
      <c r="A39">
        <v>37</v>
      </c>
      <c r="B39" t="s">
        <v>2127</v>
      </c>
      <c r="C39" t="s">
        <v>2128</v>
      </c>
      <c r="D39">
        <v>14500000</v>
      </c>
    </row>
    <row r="40" spans="1:4" x14ac:dyDescent="0.25">
      <c r="A40">
        <v>38</v>
      </c>
      <c r="B40" t="s">
        <v>2130</v>
      </c>
      <c r="C40" t="s">
        <v>2131</v>
      </c>
      <c r="D40">
        <v>23500000</v>
      </c>
    </row>
    <row r="41" spans="1:4" x14ac:dyDescent="0.25">
      <c r="A41">
        <v>39</v>
      </c>
      <c r="B41" t="s">
        <v>2130</v>
      </c>
      <c r="C41" t="s">
        <v>2137</v>
      </c>
      <c r="D41">
        <v>33030000</v>
      </c>
    </row>
    <row r="42" spans="1:4" x14ac:dyDescent="0.25">
      <c r="A42">
        <v>40</v>
      </c>
      <c r="B42" t="s">
        <v>2122</v>
      </c>
      <c r="C42" t="s">
        <v>2135</v>
      </c>
      <c r="D42">
        <v>4530000</v>
      </c>
    </row>
    <row r="43" spans="1:4" x14ac:dyDescent="0.25">
      <c r="A43">
        <v>41</v>
      </c>
      <c r="B43" t="s">
        <v>2127</v>
      </c>
      <c r="C43" t="s">
        <v>2136</v>
      </c>
      <c r="D43">
        <v>13530000</v>
      </c>
    </row>
    <row r="44" spans="1:4" x14ac:dyDescent="0.25">
      <c r="A44">
        <v>42</v>
      </c>
      <c r="B44" t="s">
        <v>2130</v>
      </c>
      <c r="C44" t="s">
        <v>2131</v>
      </c>
      <c r="D44">
        <v>22500000</v>
      </c>
    </row>
    <row r="45" spans="1:4" x14ac:dyDescent="0.25">
      <c r="A45">
        <v>43</v>
      </c>
      <c r="B45" t="s">
        <v>2130</v>
      </c>
      <c r="C45" t="s">
        <v>2137</v>
      </c>
      <c r="D45">
        <v>32000000</v>
      </c>
    </row>
    <row r="46" spans="1:4" x14ac:dyDescent="0.25">
      <c r="A46">
        <v>44</v>
      </c>
      <c r="B46" t="s">
        <v>2130</v>
      </c>
      <c r="C46" t="s">
        <v>2134</v>
      </c>
      <c r="D46">
        <v>17000000</v>
      </c>
    </row>
    <row r="47" spans="1:4" x14ac:dyDescent="0.25">
      <c r="A47">
        <v>45</v>
      </c>
      <c r="B47" t="s">
        <v>2130</v>
      </c>
      <c r="C47" t="s">
        <v>2132</v>
      </c>
      <c r="D47">
        <v>29500000</v>
      </c>
    </row>
    <row r="48" spans="1:4" x14ac:dyDescent="0.25">
      <c r="A48">
        <v>46</v>
      </c>
      <c r="B48" t="s">
        <v>2124</v>
      </c>
      <c r="C48" t="s">
        <v>2126</v>
      </c>
      <c r="D48">
        <v>9000000</v>
      </c>
    </row>
    <row r="49" spans="1:4" x14ac:dyDescent="0.25">
      <c r="A49">
        <v>47</v>
      </c>
      <c r="B49" t="s">
        <v>2130</v>
      </c>
      <c r="C49" t="s">
        <v>2134</v>
      </c>
      <c r="D49">
        <v>18030000</v>
      </c>
    </row>
    <row r="50" spans="1:4" x14ac:dyDescent="0.25">
      <c r="A50">
        <v>48</v>
      </c>
      <c r="B50" t="s">
        <v>2122</v>
      </c>
      <c r="C50" t="s">
        <v>2139</v>
      </c>
      <c r="D50">
        <v>27000000</v>
      </c>
    </row>
    <row r="51" spans="1:4" x14ac:dyDescent="0.25">
      <c r="A51">
        <v>49</v>
      </c>
      <c r="B51" t="s">
        <v>2127</v>
      </c>
      <c r="C51" t="s">
        <v>2140</v>
      </c>
      <c r="D51">
        <v>36500000</v>
      </c>
    </row>
    <row r="52" spans="1:4" x14ac:dyDescent="0.25">
      <c r="A52">
        <v>50</v>
      </c>
      <c r="B52" t="s">
        <v>2122</v>
      </c>
      <c r="C52" t="s">
        <v>2123</v>
      </c>
      <c r="D52">
        <v>2000000</v>
      </c>
    </row>
    <row r="53" spans="1:4" x14ac:dyDescent="0.25">
      <c r="A53">
        <v>51</v>
      </c>
      <c r="B53" t="s">
        <v>2130</v>
      </c>
      <c r="C53" t="s">
        <v>2132</v>
      </c>
      <c r="D53">
        <v>30000000</v>
      </c>
    </row>
    <row r="54" spans="1:4" x14ac:dyDescent="0.25">
      <c r="A54">
        <v>52</v>
      </c>
      <c r="B54" t="s">
        <v>2124</v>
      </c>
      <c r="C54" t="s">
        <v>2126</v>
      </c>
      <c r="D54">
        <v>10000000</v>
      </c>
    </row>
    <row r="55" spans="1:4" x14ac:dyDescent="0.25">
      <c r="A55">
        <v>53</v>
      </c>
      <c r="B55" t="s">
        <v>2127</v>
      </c>
      <c r="C55" t="s">
        <v>2129</v>
      </c>
      <c r="D55">
        <v>19000000</v>
      </c>
    </row>
    <row r="56" spans="1:4" x14ac:dyDescent="0.25">
      <c r="A56">
        <v>54</v>
      </c>
      <c r="B56" t="s">
        <v>2130</v>
      </c>
      <c r="C56" t="s">
        <v>2132</v>
      </c>
      <c r="D56">
        <v>28000000</v>
      </c>
    </row>
    <row r="57" spans="1:4" x14ac:dyDescent="0.25">
      <c r="A57">
        <v>55</v>
      </c>
      <c r="B57" t="s">
        <v>2127</v>
      </c>
      <c r="C57" t="s">
        <v>2140</v>
      </c>
      <c r="D57">
        <v>37500000</v>
      </c>
    </row>
    <row r="58" spans="1:4" x14ac:dyDescent="0.25">
      <c r="A58">
        <v>56</v>
      </c>
      <c r="B58" t="s">
        <v>2127</v>
      </c>
      <c r="C58" t="s">
        <v>2136</v>
      </c>
      <c r="D58">
        <v>11530000</v>
      </c>
    </row>
    <row r="59" spans="1:4" x14ac:dyDescent="0.25">
      <c r="A59">
        <v>57</v>
      </c>
      <c r="B59" t="s">
        <v>2122</v>
      </c>
      <c r="C59" t="s">
        <v>2139</v>
      </c>
      <c r="D59">
        <v>26000000</v>
      </c>
    </row>
    <row r="60" spans="1:4" x14ac:dyDescent="0.25">
      <c r="A60">
        <v>58</v>
      </c>
      <c r="B60" t="s">
        <v>2124</v>
      </c>
      <c r="C60" t="s">
        <v>2126</v>
      </c>
      <c r="D60">
        <v>9500000</v>
      </c>
    </row>
    <row r="61" spans="1:4" x14ac:dyDescent="0.25">
      <c r="A61">
        <v>59</v>
      </c>
      <c r="B61" t="s">
        <v>2124</v>
      </c>
      <c r="C61" t="s">
        <v>2125</v>
      </c>
      <c r="D61">
        <v>7500000</v>
      </c>
    </row>
    <row r="62" spans="1:4" x14ac:dyDescent="0.25">
      <c r="A62">
        <v>60</v>
      </c>
      <c r="B62" t="s">
        <v>2127</v>
      </c>
      <c r="C62" t="s">
        <v>2129</v>
      </c>
      <c r="D62">
        <v>20500000</v>
      </c>
    </row>
    <row r="63" spans="1:4" x14ac:dyDescent="0.25">
      <c r="A63">
        <v>61</v>
      </c>
      <c r="B63" t="s">
        <v>2124</v>
      </c>
      <c r="C63" t="s">
        <v>2133</v>
      </c>
      <c r="D63">
        <v>35000000</v>
      </c>
    </row>
    <row r="64" spans="1:4" x14ac:dyDescent="0.25">
      <c r="A64">
        <v>62</v>
      </c>
      <c r="B64" t="s">
        <v>2130</v>
      </c>
      <c r="C64" t="s">
        <v>2131</v>
      </c>
      <c r="D64">
        <v>25530000</v>
      </c>
    </row>
    <row r="65" spans="1:4" x14ac:dyDescent="0.25">
      <c r="A65">
        <v>63</v>
      </c>
      <c r="B65" t="s">
        <v>2127</v>
      </c>
      <c r="C65" t="s">
        <v>2140</v>
      </c>
      <c r="D65">
        <v>38030000</v>
      </c>
    </row>
    <row r="66" spans="1:4" x14ac:dyDescent="0.25">
      <c r="A66">
        <v>64</v>
      </c>
      <c r="B66" t="s">
        <v>2130</v>
      </c>
      <c r="C66" t="s">
        <v>2137</v>
      </c>
      <c r="D66">
        <v>32500000</v>
      </c>
    </row>
    <row r="67" spans="1:4" x14ac:dyDescent="0.25">
      <c r="B67" t="s">
        <v>2122</v>
      </c>
      <c r="C67" t="s">
        <v>2138</v>
      </c>
      <c r="D67">
        <v>5000000</v>
      </c>
    </row>
    <row r="68" spans="1:4" x14ac:dyDescent="0.25">
      <c r="A68">
        <v>10</v>
      </c>
      <c r="B68" t="s">
        <v>2124</v>
      </c>
      <c r="C68" t="s">
        <v>2125</v>
      </c>
      <c r="D68">
        <v>8000000</v>
      </c>
    </row>
    <row r="69" spans="1:4" x14ac:dyDescent="0.25">
      <c r="A69">
        <v>8</v>
      </c>
      <c r="B69" t="s">
        <v>2124</v>
      </c>
      <c r="C69" t="s">
        <v>2126</v>
      </c>
      <c r="D69">
        <v>11000000</v>
      </c>
    </row>
    <row r="70" spans="1:4" x14ac:dyDescent="0.25">
      <c r="A70">
        <v>6</v>
      </c>
      <c r="B70" t="s">
        <v>2127</v>
      </c>
      <c r="C70" t="s">
        <v>2136</v>
      </c>
      <c r="D70">
        <v>14000000</v>
      </c>
    </row>
    <row r="71" spans="1:4" x14ac:dyDescent="0.25">
      <c r="A71">
        <v>4</v>
      </c>
      <c r="B71" t="s">
        <v>2130</v>
      </c>
      <c r="C71" t="s">
        <v>2134</v>
      </c>
      <c r="D71">
        <v>16500000</v>
      </c>
    </row>
    <row r="72" spans="1:4" x14ac:dyDescent="0.25">
      <c r="A72">
        <v>2</v>
      </c>
      <c r="B72" t="s">
        <v>2127</v>
      </c>
      <c r="C72" t="s">
        <v>2129</v>
      </c>
      <c r="D72">
        <v>18500000</v>
      </c>
    </row>
    <row r="73" spans="1:4" x14ac:dyDescent="0.25">
      <c r="A73">
        <v>1</v>
      </c>
      <c r="B73" t="s">
        <v>2127</v>
      </c>
      <c r="C73" t="s">
        <v>2129</v>
      </c>
      <c r="D73">
        <v>20000000</v>
      </c>
    </row>
    <row r="74" spans="1:4" x14ac:dyDescent="0.25">
      <c r="A74">
        <v>7</v>
      </c>
      <c r="B74" t="s">
        <v>2130</v>
      </c>
      <c r="C74" t="s">
        <v>2131</v>
      </c>
      <c r="D74">
        <v>24500000</v>
      </c>
    </row>
    <row r="75" spans="1:4" x14ac:dyDescent="0.25">
      <c r="A75">
        <v>9</v>
      </c>
      <c r="B75" t="s">
        <v>2122</v>
      </c>
      <c r="C75" t="s">
        <v>2139</v>
      </c>
      <c r="D75">
        <v>26500000</v>
      </c>
    </row>
    <row r="76" spans="1:4" x14ac:dyDescent="0.25">
      <c r="A76">
        <v>11</v>
      </c>
      <c r="B76" t="s">
        <v>2130</v>
      </c>
      <c r="C76" t="s">
        <v>2137</v>
      </c>
      <c r="D76">
        <v>30500000</v>
      </c>
    </row>
    <row r="77" spans="1:4" x14ac:dyDescent="0.25">
      <c r="A77">
        <v>3</v>
      </c>
      <c r="B77" t="s">
        <v>2127</v>
      </c>
      <c r="C77" t="s">
        <v>2140</v>
      </c>
      <c r="D77">
        <v>36000000</v>
      </c>
    </row>
  </sheetData>
  <dataConsolidate>
    <dataRefs count="2">
      <dataRef ref="A3:D24" sheet="Sorting" r:id="rId1"/>
      <dataRef ref="B3:D18" sheet="Sorting" r:id="rId2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H1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8" width="12.85546875" style="2" customWidth="1"/>
  </cols>
  <sheetData>
    <row r="2" spans="1:8" ht="15.75" x14ac:dyDescent="0.25">
      <c r="A2" s="41" t="s">
        <v>2100</v>
      </c>
      <c r="B2" s="42" t="s">
        <v>2142</v>
      </c>
      <c r="C2" s="42" t="s">
        <v>2143</v>
      </c>
      <c r="D2" s="42" t="s">
        <v>2144</v>
      </c>
      <c r="E2" s="42" t="s">
        <v>2145</v>
      </c>
      <c r="F2" s="42" t="s">
        <v>2146</v>
      </c>
      <c r="G2" s="42" t="s">
        <v>2147</v>
      </c>
      <c r="H2" s="43" t="s">
        <v>2148</v>
      </c>
    </row>
    <row r="3" spans="1:8" ht="15.75" x14ac:dyDescent="0.25">
      <c r="A3" s="39" t="s">
        <v>52</v>
      </c>
      <c r="B3" s="28">
        <v>400</v>
      </c>
      <c r="C3" s="28">
        <v>300</v>
      </c>
      <c r="D3" s="28">
        <v>280</v>
      </c>
      <c r="E3" s="28">
        <v>250</v>
      </c>
      <c r="F3" s="28">
        <v>300</v>
      </c>
      <c r="G3" s="28">
        <v>290</v>
      </c>
      <c r="H3" s="40">
        <v>300</v>
      </c>
    </row>
    <row r="4" spans="1:8" ht="15.75" x14ac:dyDescent="0.25">
      <c r="A4" s="39" t="s">
        <v>2099</v>
      </c>
      <c r="B4" s="28">
        <v>380</v>
      </c>
      <c r="C4" s="28">
        <v>520</v>
      </c>
      <c r="D4" s="28">
        <v>520</v>
      </c>
      <c r="E4" s="28">
        <v>310</v>
      </c>
      <c r="F4" s="28">
        <v>520</v>
      </c>
      <c r="G4" s="28">
        <v>400</v>
      </c>
      <c r="H4" s="40">
        <v>520</v>
      </c>
    </row>
    <row r="5" spans="1:8" ht="15.75" x14ac:dyDescent="0.25">
      <c r="A5" s="39" t="s">
        <v>2020</v>
      </c>
      <c r="B5" s="28">
        <v>290</v>
      </c>
      <c r="C5" s="28">
        <v>250</v>
      </c>
      <c r="D5" s="28">
        <v>160</v>
      </c>
      <c r="E5" s="28">
        <v>250</v>
      </c>
      <c r="F5" s="28">
        <v>160</v>
      </c>
      <c r="G5" s="28">
        <v>470</v>
      </c>
      <c r="H5" s="40">
        <v>160</v>
      </c>
    </row>
    <row r="6" spans="1:8" ht="15.75" x14ac:dyDescent="0.25">
      <c r="A6" s="39" t="s">
        <v>2098</v>
      </c>
      <c r="B6" s="28">
        <v>300</v>
      </c>
      <c r="C6" s="28">
        <v>310</v>
      </c>
      <c r="D6" s="28">
        <v>140</v>
      </c>
      <c r="E6" s="28">
        <v>380</v>
      </c>
      <c r="F6" s="28">
        <v>90</v>
      </c>
      <c r="G6" s="28">
        <v>250</v>
      </c>
      <c r="H6" s="40">
        <v>110</v>
      </c>
    </row>
    <row r="7" spans="1:8" ht="15.75" x14ac:dyDescent="0.25">
      <c r="A7" s="39" t="s">
        <v>53</v>
      </c>
      <c r="B7" s="28">
        <v>520</v>
      </c>
      <c r="C7" s="28">
        <v>470</v>
      </c>
      <c r="D7" s="28">
        <v>470</v>
      </c>
      <c r="E7" s="28">
        <v>290</v>
      </c>
      <c r="F7" s="28">
        <v>470</v>
      </c>
      <c r="G7" s="28">
        <v>310</v>
      </c>
      <c r="H7" s="40">
        <v>390</v>
      </c>
    </row>
    <row r="8" spans="1:8" ht="15.75" x14ac:dyDescent="0.25">
      <c r="A8" s="39" t="s">
        <v>2097</v>
      </c>
      <c r="B8" s="28">
        <v>160</v>
      </c>
      <c r="C8" s="28">
        <v>380</v>
      </c>
      <c r="D8" s="28">
        <v>290</v>
      </c>
      <c r="E8" s="28">
        <v>400</v>
      </c>
      <c r="F8" s="28">
        <v>380</v>
      </c>
      <c r="G8" s="28">
        <v>250</v>
      </c>
      <c r="H8" s="40">
        <v>250</v>
      </c>
    </row>
    <row r="9" spans="1:8" ht="15.75" x14ac:dyDescent="0.25">
      <c r="A9" s="39" t="s">
        <v>47</v>
      </c>
      <c r="B9" s="28">
        <v>80</v>
      </c>
      <c r="C9" s="28">
        <v>290</v>
      </c>
      <c r="D9" s="28">
        <v>300</v>
      </c>
      <c r="E9" s="28">
        <v>380</v>
      </c>
      <c r="F9" s="28">
        <v>290</v>
      </c>
      <c r="G9" s="28">
        <v>380</v>
      </c>
      <c r="H9" s="40">
        <v>400</v>
      </c>
    </row>
    <row r="10" spans="1:8" ht="15.75" x14ac:dyDescent="0.25">
      <c r="A10" s="39" t="s">
        <v>41</v>
      </c>
      <c r="B10" s="28">
        <v>470</v>
      </c>
      <c r="C10" s="28">
        <v>350</v>
      </c>
      <c r="D10" s="28">
        <v>410</v>
      </c>
      <c r="E10" s="28">
        <v>290</v>
      </c>
      <c r="F10" s="28">
        <v>400</v>
      </c>
      <c r="G10" s="28">
        <v>330</v>
      </c>
      <c r="H10" s="40">
        <v>470</v>
      </c>
    </row>
    <row r="11" spans="1:8" ht="15.75" x14ac:dyDescent="0.25">
      <c r="A11" s="39" t="s">
        <v>2096</v>
      </c>
      <c r="B11" s="28">
        <v>250</v>
      </c>
      <c r="C11" s="28">
        <v>300</v>
      </c>
      <c r="D11" s="28">
        <v>380</v>
      </c>
      <c r="E11" s="28">
        <v>300</v>
      </c>
      <c r="F11" s="28">
        <v>380</v>
      </c>
      <c r="G11" s="28">
        <v>270</v>
      </c>
      <c r="H11" s="40">
        <v>270</v>
      </c>
    </row>
    <row r="12" spans="1:8" ht="15.75" x14ac:dyDescent="0.25">
      <c r="A12" s="44" t="s">
        <v>2095</v>
      </c>
      <c r="B12" s="45">
        <v>310</v>
      </c>
      <c r="C12" s="45">
        <v>510</v>
      </c>
      <c r="D12" s="45">
        <v>290</v>
      </c>
      <c r="E12" s="45">
        <v>520</v>
      </c>
      <c r="F12" s="45">
        <v>210</v>
      </c>
      <c r="G12" s="45">
        <v>420</v>
      </c>
      <c r="H12" s="46">
        <v>320</v>
      </c>
    </row>
    <row r="14" spans="1:8" x14ac:dyDescent="0.25">
      <c r="H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XFD26"/>
  <sheetViews>
    <sheetView workbookViewId="0">
      <selection activeCell="C4" sqref="C4"/>
    </sheetView>
  </sheetViews>
  <sheetFormatPr defaultRowHeight="15" x14ac:dyDescent="0.25"/>
  <cols>
    <col min="2" max="2" width="13.7109375" customWidth="1"/>
    <col min="3" max="3" width="12.7109375" customWidth="1"/>
    <col min="4" max="4" width="19.42578125" customWidth="1"/>
    <col min="5" max="5" width="13.42578125" bestFit="1" customWidth="1"/>
  </cols>
  <sheetData>
    <row r="2" spans="1:4 16384:16384" x14ac:dyDescent="0.25">
      <c r="A2" s="17" t="s">
        <v>2061</v>
      </c>
      <c r="B2" s="25" t="s">
        <v>38</v>
      </c>
      <c r="C2" s="17" t="s">
        <v>37</v>
      </c>
      <c r="D2" s="17" t="s">
        <v>57</v>
      </c>
    </row>
    <row r="3" spans="1:4 16384:16384" x14ac:dyDescent="0.25">
      <c r="A3" s="18">
        <v>1</v>
      </c>
      <c r="B3" s="6" t="s">
        <v>39</v>
      </c>
      <c r="C3" s="26" t="s">
        <v>34</v>
      </c>
      <c r="D3" s="27" t="s">
        <v>2093</v>
      </c>
    </row>
    <row r="4" spans="1:4 16384:16384" x14ac:dyDescent="0.25">
      <c r="A4" s="18">
        <v>2</v>
      </c>
      <c r="B4" s="6" t="s">
        <v>56</v>
      </c>
      <c r="C4" s="26" t="s">
        <v>44</v>
      </c>
      <c r="D4" s="27" t="s">
        <v>58</v>
      </c>
    </row>
    <row r="5" spans="1:4 16384:16384" x14ac:dyDescent="0.25">
      <c r="A5" s="18">
        <v>3</v>
      </c>
      <c r="B5" s="6" t="s">
        <v>55</v>
      </c>
      <c r="C5" s="26" t="s">
        <v>48</v>
      </c>
      <c r="D5" s="27"/>
    </row>
    <row r="6" spans="1:4 16384:16384" x14ac:dyDescent="0.25">
      <c r="A6" s="18">
        <v>4</v>
      </c>
      <c r="B6" s="6" t="s">
        <v>54</v>
      </c>
      <c r="C6" s="26" t="s">
        <v>46</v>
      </c>
      <c r="D6" s="27"/>
    </row>
    <row r="7" spans="1:4 16384:16384" x14ac:dyDescent="0.25">
      <c r="A7" s="18">
        <v>5</v>
      </c>
      <c r="B7" s="6" t="s">
        <v>53</v>
      </c>
      <c r="C7" s="26" t="s">
        <v>34</v>
      </c>
      <c r="D7" s="27"/>
    </row>
    <row r="8" spans="1:4 16384:16384" x14ac:dyDescent="0.25">
      <c r="A8" s="18">
        <v>6</v>
      </c>
      <c r="B8" s="6" t="s">
        <v>52</v>
      </c>
      <c r="C8" s="26" t="s">
        <v>40</v>
      </c>
      <c r="D8" s="27"/>
      <c r="XFD8" t="s">
        <v>59</v>
      </c>
    </row>
    <row r="9" spans="1:4 16384:16384" x14ac:dyDescent="0.25">
      <c r="A9" s="18">
        <v>7</v>
      </c>
      <c r="B9" s="6" t="s">
        <v>51</v>
      </c>
      <c r="C9" s="26" t="s">
        <v>50</v>
      </c>
      <c r="D9" s="27"/>
      <c r="XFD9" t="s">
        <v>58</v>
      </c>
    </row>
    <row r="10" spans="1:4 16384:16384" x14ac:dyDescent="0.25">
      <c r="A10" s="18">
        <v>8</v>
      </c>
      <c r="B10" s="6" t="s">
        <v>49</v>
      </c>
      <c r="C10" s="26" t="s">
        <v>48</v>
      </c>
      <c r="D10" s="27"/>
      <c r="XFD10" t="s">
        <v>2093</v>
      </c>
    </row>
    <row r="11" spans="1:4 16384:16384" x14ac:dyDescent="0.25">
      <c r="A11" s="18">
        <v>9</v>
      </c>
      <c r="B11" s="6" t="s">
        <v>47</v>
      </c>
      <c r="C11" s="26" t="s">
        <v>46</v>
      </c>
      <c r="D11" s="27"/>
      <c r="XFD11" t="s">
        <v>2094</v>
      </c>
    </row>
    <row r="12" spans="1:4 16384:16384" x14ac:dyDescent="0.25">
      <c r="A12" s="18">
        <v>10</v>
      </c>
      <c r="B12" s="6" t="s">
        <v>45</v>
      </c>
      <c r="C12" s="26" t="s">
        <v>44</v>
      </c>
      <c r="D12" s="27"/>
    </row>
    <row r="13" spans="1:4 16384:16384" x14ac:dyDescent="0.25">
      <c r="A13" s="18">
        <v>11</v>
      </c>
      <c r="B13" s="6" t="s">
        <v>43</v>
      </c>
      <c r="C13" s="26" t="s">
        <v>42</v>
      </c>
      <c r="D13" s="27"/>
    </row>
    <row r="14" spans="1:4 16384:16384" x14ac:dyDescent="0.25">
      <c r="A14" s="18">
        <v>12</v>
      </c>
      <c r="B14" s="6" t="s">
        <v>41</v>
      </c>
      <c r="C14" s="26" t="s">
        <v>40</v>
      </c>
      <c r="D14" s="27"/>
    </row>
    <row r="15" spans="1:4 16384:16384" x14ac:dyDescent="0.25">
      <c r="A15" s="18">
        <v>13</v>
      </c>
      <c r="B15" s="6" t="s">
        <v>51</v>
      </c>
      <c r="C15" s="26" t="s">
        <v>44</v>
      </c>
      <c r="D15" s="27"/>
    </row>
    <row r="16" spans="1:4 16384:16384" x14ac:dyDescent="0.25">
      <c r="A16" s="18">
        <v>14</v>
      </c>
      <c r="B16" s="6" t="s">
        <v>49</v>
      </c>
      <c r="C16" s="26" t="s">
        <v>34</v>
      </c>
      <c r="D16" s="27"/>
    </row>
    <row r="17" spans="1:4" x14ac:dyDescent="0.25">
      <c r="A17" s="18">
        <v>15</v>
      </c>
      <c r="B17" s="6" t="s">
        <v>53</v>
      </c>
      <c r="C17" s="26" t="s">
        <v>42</v>
      </c>
      <c r="D17" s="27"/>
    </row>
    <row r="18" spans="1:4" x14ac:dyDescent="0.25">
      <c r="A18" s="18">
        <v>16</v>
      </c>
      <c r="B18" s="6" t="s">
        <v>47</v>
      </c>
      <c r="C18" s="26" t="s">
        <v>48</v>
      </c>
      <c r="D18" s="27"/>
    </row>
    <row r="19" spans="1:4" x14ac:dyDescent="0.25">
      <c r="A19" s="18">
        <v>17</v>
      </c>
      <c r="B19" s="6" t="s">
        <v>54</v>
      </c>
      <c r="C19" s="26" t="s">
        <v>48</v>
      </c>
      <c r="D19" s="27"/>
    </row>
    <row r="20" spans="1:4" x14ac:dyDescent="0.25">
      <c r="A20" s="18">
        <v>18</v>
      </c>
      <c r="B20" s="6" t="s">
        <v>55</v>
      </c>
      <c r="C20" s="26" t="s">
        <v>34</v>
      </c>
      <c r="D20" s="27"/>
    </row>
    <row r="21" spans="1:4" x14ac:dyDescent="0.25">
      <c r="A21" s="18">
        <v>19</v>
      </c>
      <c r="B21" s="6" t="s">
        <v>56</v>
      </c>
      <c r="C21" s="26" t="s">
        <v>40</v>
      </c>
      <c r="D21" s="27"/>
    </row>
    <row r="22" spans="1:4" x14ac:dyDescent="0.25">
      <c r="A22" s="18">
        <v>20</v>
      </c>
      <c r="B22" s="6" t="s">
        <v>39</v>
      </c>
      <c r="C22" s="26" t="s">
        <v>40</v>
      </c>
      <c r="D22" s="27"/>
    </row>
    <row r="23" spans="1:4" x14ac:dyDescent="0.25">
      <c r="A23" s="18">
        <v>21</v>
      </c>
      <c r="B23" s="6" t="s">
        <v>52</v>
      </c>
      <c r="C23" s="26" t="s">
        <v>44</v>
      </c>
      <c r="D23" s="27"/>
    </row>
    <row r="24" spans="1:4" x14ac:dyDescent="0.25">
      <c r="A24" s="18">
        <v>22</v>
      </c>
      <c r="B24" s="6" t="s">
        <v>45</v>
      </c>
      <c r="C24" s="26" t="s">
        <v>46</v>
      </c>
      <c r="D24" s="27"/>
    </row>
    <row r="25" spans="1:4" x14ac:dyDescent="0.25">
      <c r="A25" s="18">
        <v>23</v>
      </c>
      <c r="B25" s="6" t="s">
        <v>43</v>
      </c>
      <c r="C25" s="26" t="s">
        <v>46</v>
      </c>
      <c r="D25" s="27"/>
    </row>
    <row r="26" spans="1:4" x14ac:dyDescent="0.25">
      <c r="A26" s="18">
        <v>24</v>
      </c>
      <c r="B26" s="6" t="s">
        <v>41</v>
      </c>
      <c r="C26" s="26" t="s">
        <v>50</v>
      </c>
      <c r="D26" s="27"/>
    </row>
  </sheetData>
  <dataValidations count="1">
    <dataValidation type="list" allowBlank="1" showInputMessage="1" showErrorMessage="1" sqref="D2:D1048576">
      <formula1>$XFD$8:$XFD$11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10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16.7109375" customWidth="1"/>
    <col min="3" max="3" width="14.28515625" customWidth="1"/>
    <col min="4" max="4" width="12.28515625" customWidth="1"/>
    <col min="5" max="5" width="35.85546875" customWidth="1"/>
    <col min="6" max="6" width="12.7109375" customWidth="1"/>
    <col min="7" max="7" width="18" bestFit="1" customWidth="1"/>
  </cols>
  <sheetData>
    <row r="1" spans="1:6" x14ac:dyDescent="0.25">
      <c r="A1" s="21" t="s">
        <v>2064</v>
      </c>
      <c r="B1" s="21" t="s">
        <v>2065</v>
      </c>
      <c r="C1" s="21" t="s">
        <v>2066</v>
      </c>
      <c r="D1" s="21" t="s">
        <v>81</v>
      </c>
      <c r="E1" s="1"/>
      <c r="F1" s="22"/>
    </row>
    <row r="2" spans="1:6" x14ac:dyDescent="0.25">
      <c r="A2" s="6" t="s">
        <v>2067</v>
      </c>
      <c r="B2" s="6" t="s">
        <v>2068</v>
      </c>
      <c r="C2" s="18">
        <v>45</v>
      </c>
      <c r="D2" s="6" t="s">
        <v>2069</v>
      </c>
      <c r="E2" s="23"/>
      <c r="F2" s="11"/>
    </row>
    <row r="3" spans="1:6" x14ac:dyDescent="0.25">
      <c r="A3" s="6" t="s">
        <v>2070</v>
      </c>
      <c r="B3" s="6" t="s">
        <v>2071</v>
      </c>
      <c r="C3" s="18">
        <v>48</v>
      </c>
      <c r="D3" s="6" t="s">
        <v>2072</v>
      </c>
      <c r="E3" s="23"/>
      <c r="F3" s="11"/>
    </row>
    <row r="4" spans="1:6" x14ac:dyDescent="0.25">
      <c r="A4" s="6" t="s">
        <v>2073</v>
      </c>
      <c r="B4" s="6" t="s">
        <v>2074</v>
      </c>
      <c r="C4" s="18">
        <v>35</v>
      </c>
      <c r="D4" s="6" t="s">
        <v>2075</v>
      </c>
      <c r="E4" s="24"/>
      <c r="F4" s="11"/>
    </row>
    <row r="5" spans="1:6" x14ac:dyDescent="0.25">
      <c r="A5" s="6" t="s">
        <v>2076</v>
      </c>
      <c r="B5" s="6" t="s">
        <v>2077</v>
      </c>
      <c r="C5" s="18">
        <v>61</v>
      </c>
      <c r="D5" s="6" t="s">
        <v>2078</v>
      </c>
      <c r="E5" s="24"/>
      <c r="F5" s="11"/>
    </row>
    <row r="6" spans="1:6" x14ac:dyDescent="0.25">
      <c r="A6" s="6" t="s">
        <v>2079</v>
      </c>
      <c r="B6" s="6" t="s">
        <v>2080</v>
      </c>
      <c r="C6" s="18">
        <v>56</v>
      </c>
      <c r="D6" s="6" t="s">
        <v>2081</v>
      </c>
      <c r="E6" s="24"/>
      <c r="F6" s="11"/>
    </row>
    <row r="7" spans="1:6" x14ac:dyDescent="0.25">
      <c r="A7" s="6" t="s">
        <v>2082</v>
      </c>
      <c r="B7" s="6" t="s">
        <v>2083</v>
      </c>
      <c r="C7" s="18">
        <v>39</v>
      </c>
      <c r="D7" s="6" t="s">
        <v>2069</v>
      </c>
      <c r="E7" s="24"/>
      <c r="F7" s="11"/>
    </row>
    <row r="8" spans="1:6" x14ac:dyDescent="0.25">
      <c r="A8" s="6" t="s">
        <v>2084</v>
      </c>
      <c r="B8" s="6" t="s">
        <v>2085</v>
      </c>
      <c r="C8" s="18">
        <v>42</v>
      </c>
      <c r="D8" s="6" t="s">
        <v>2086</v>
      </c>
      <c r="E8" s="24"/>
      <c r="F8" s="11"/>
    </row>
    <row r="9" spans="1:6" x14ac:dyDescent="0.25">
      <c r="A9" s="6" t="s">
        <v>2087</v>
      </c>
      <c r="B9" s="6" t="s">
        <v>2088</v>
      </c>
      <c r="C9" s="18">
        <v>60</v>
      </c>
      <c r="D9" s="6" t="s">
        <v>2089</v>
      </c>
      <c r="E9" s="24"/>
      <c r="F9" s="11"/>
    </row>
    <row r="10" spans="1:6" x14ac:dyDescent="0.25">
      <c r="A10" s="6" t="s">
        <v>2090</v>
      </c>
      <c r="B10" s="6" t="s">
        <v>2091</v>
      </c>
      <c r="C10" s="18">
        <v>53</v>
      </c>
      <c r="D10" s="6" t="s">
        <v>2092</v>
      </c>
      <c r="E10" s="24"/>
      <c r="F10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6"/>
  <sheetViews>
    <sheetView workbookViewId="0">
      <selection activeCell="A23" sqref="A23"/>
    </sheetView>
  </sheetViews>
  <sheetFormatPr defaultRowHeight="15" x14ac:dyDescent="0.25"/>
  <cols>
    <col min="1" max="1" width="111.5703125" customWidth="1"/>
  </cols>
  <sheetData>
    <row r="6" spans="1:1" ht="60" x14ac:dyDescent="0.25">
      <c r="A6" s="20" t="s">
        <v>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1"/>
  <sheetViews>
    <sheetView zoomScaleNormal="100" workbookViewId="0">
      <selection activeCell="F19" sqref="F19"/>
    </sheetView>
  </sheetViews>
  <sheetFormatPr defaultRowHeight="15" x14ac:dyDescent="0.25"/>
  <cols>
    <col min="2" max="2" width="28.5703125" customWidth="1"/>
  </cols>
  <sheetData>
    <row r="1" spans="1:2" x14ac:dyDescent="0.25">
      <c r="A1" s="17" t="s">
        <v>2061</v>
      </c>
      <c r="B1" s="17" t="s">
        <v>2062</v>
      </c>
    </row>
    <row r="2" spans="1:2" x14ac:dyDescent="0.25">
      <c r="A2" s="18">
        <v>1</v>
      </c>
      <c r="B2" s="18" t="s">
        <v>39</v>
      </c>
    </row>
    <row r="3" spans="1:2" x14ac:dyDescent="0.25">
      <c r="A3" s="18">
        <v>2</v>
      </c>
      <c r="B3" s="18" t="s">
        <v>56</v>
      </c>
    </row>
    <row r="4" spans="1:2" x14ac:dyDescent="0.25">
      <c r="A4" s="18">
        <v>3</v>
      </c>
      <c r="B4" s="18" t="s">
        <v>43</v>
      </c>
    </row>
    <row r="5" spans="1:2" x14ac:dyDescent="0.25">
      <c r="A5" s="18">
        <v>4</v>
      </c>
      <c r="B5" s="60"/>
    </row>
    <row r="6" spans="1:2" x14ac:dyDescent="0.25">
      <c r="A6" s="18">
        <v>5</v>
      </c>
      <c r="B6" s="18" t="s">
        <v>55</v>
      </c>
    </row>
    <row r="7" spans="1:2" x14ac:dyDescent="0.25">
      <c r="A7" s="18">
        <v>6</v>
      </c>
      <c r="B7" s="60"/>
    </row>
    <row r="8" spans="1:2" x14ac:dyDescent="0.25">
      <c r="A8" s="18">
        <v>7</v>
      </c>
      <c r="B8" s="18" t="s">
        <v>54</v>
      </c>
    </row>
    <row r="9" spans="1:2" x14ac:dyDescent="0.25">
      <c r="A9" s="18">
        <v>8</v>
      </c>
      <c r="B9" s="18" t="s">
        <v>53</v>
      </c>
    </row>
    <row r="10" spans="1:2" x14ac:dyDescent="0.25">
      <c r="A10" s="18">
        <v>9</v>
      </c>
      <c r="B10" s="18" t="s">
        <v>52</v>
      </c>
    </row>
    <row r="11" spans="1:2" x14ac:dyDescent="0.25">
      <c r="A11" s="18">
        <v>10</v>
      </c>
      <c r="B11" s="18" t="s">
        <v>51</v>
      </c>
    </row>
    <row r="12" spans="1:2" x14ac:dyDescent="0.25">
      <c r="A12" s="18">
        <v>11</v>
      </c>
      <c r="B12" s="60"/>
    </row>
    <row r="13" spans="1:2" x14ac:dyDescent="0.25">
      <c r="A13" s="18">
        <v>12</v>
      </c>
      <c r="B13" s="18" t="s">
        <v>49</v>
      </c>
    </row>
    <row r="14" spans="1:2" x14ac:dyDescent="0.25">
      <c r="A14" s="18">
        <v>13</v>
      </c>
      <c r="B14" s="18" t="s">
        <v>47</v>
      </c>
    </row>
    <row r="15" spans="1:2" x14ac:dyDescent="0.25">
      <c r="A15" s="18">
        <v>14</v>
      </c>
      <c r="B15" s="18" t="s">
        <v>45</v>
      </c>
    </row>
    <row r="16" spans="1:2" x14ac:dyDescent="0.25">
      <c r="A16" s="18">
        <v>15</v>
      </c>
      <c r="B16" s="18" t="s">
        <v>43</v>
      </c>
    </row>
    <row r="17" spans="1:2" x14ac:dyDescent="0.25">
      <c r="A17" s="18">
        <v>16</v>
      </c>
      <c r="B17" s="60"/>
    </row>
    <row r="18" spans="1:2" x14ac:dyDescent="0.25">
      <c r="A18" s="18">
        <v>17</v>
      </c>
      <c r="B18" s="18" t="s">
        <v>54</v>
      </c>
    </row>
    <row r="19" spans="1:2" x14ac:dyDescent="0.25">
      <c r="A19" s="18">
        <v>18</v>
      </c>
      <c r="B19" s="18" t="s">
        <v>41</v>
      </c>
    </row>
    <row r="20" spans="1:2" x14ac:dyDescent="0.25">
      <c r="A20" s="18">
        <v>19</v>
      </c>
      <c r="B20" s="18" t="s">
        <v>51</v>
      </c>
    </row>
    <row r="21" spans="1:2" x14ac:dyDescent="0.25">
      <c r="A21" s="18">
        <v>20</v>
      </c>
      <c r="B21" s="18" t="s">
        <v>49</v>
      </c>
    </row>
    <row r="22" spans="1:2" x14ac:dyDescent="0.25">
      <c r="A22" s="18">
        <v>21</v>
      </c>
      <c r="B22" s="18" t="s">
        <v>53</v>
      </c>
    </row>
    <row r="23" spans="1:2" x14ac:dyDescent="0.25">
      <c r="A23" s="18">
        <v>22</v>
      </c>
      <c r="B23" s="18" t="s">
        <v>47</v>
      </c>
    </row>
    <row r="24" spans="1:2" x14ac:dyDescent="0.25">
      <c r="A24" s="18">
        <v>23</v>
      </c>
      <c r="B24" s="60"/>
    </row>
    <row r="25" spans="1:2" x14ac:dyDescent="0.25">
      <c r="A25" s="18">
        <v>24</v>
      </c>
      <c r="B25" s="18" t="s">
        <v>55</v>
      </c>
    </row>
    <row r="26" spans="1:2" x14ac:dyDescent="0.25">
      <c r="A26" s="18">
        <v>25</v>
      </c>
      <c r="B26" s="18" t="s">
        <v>56</v>
      </c>
    </row>
    <row r="27" spans="1:2" x14ac:dyDescent="0.25">
      <c r="A27" s="18">
        <v>26</v>
      </c>
      <c r="B27" s="18" t="s">
        <v>39</v>
      </c>
    </row>
    <row r="28" spans="1:2" x14ac:dyDescent="0.25">
      <c r="A28" s="18">
        <v>27</v>
      </c>
      <c r="B28" s="18" t="s">
        <v>52</v>
      </c>
    </row>
    <row r="29" spans="1:2" x14ac:dyDescent="0.25">
      <c r="A29" s="18">
        <v>28</v>
      </c>
      <c r="B29" s="18" t="s">
        <v>45</v>
      </c>
    </row>
    <row r="30" spans="1:2" x14ac:dyDescent="0.25">
      <c r="A30" s="19">
        <v>29</v>
      </c>
      <c r="B30" s="60"/>
    </row>
    <row r="31" spans="1:2" x14ac:dyDescent="0.25">
      <c r="A31" s="19">
        <v>30</v>
      </c>
      <c r="B31" s="1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4" sqref="D14"/>
    </sheetView>
  </sheetViews>
  <sheetFormatPr defaultRowHeight="15" x14ac:dyDescent="0.25"/>
  <cols>
    <col min="1" max="1" width="19.42578125" style="61" customWidth="1"/>
    <col min="2" max="2" width="14.85546875" style="61" customWidth="1"/>
    <col min="3" max="3" width="18.5703125" style="61" customWidth="1"/>
  </cols>
  <sheetData>
    <row r="1" spans="1:3" x14ac:dyDescent="0.25">
      <c r="A1" s="8" t="s">
        <v>2715</v>
      </c>
      <c r="B1" s="8" t="s">
        <v>2716</v>
      </c>
      <c r="C1" s="8" t="s">
        <v>2724</v>
      </c>
    </row>
    <row r="2" spans="1:3" x14ac:dyDescent="0.25">
      <c r="A2" s="56" t="s">
        <v>2717</v>
      </c>
      <c r="B2" s="56">
        <v>1033</v>
      </c>
      <c r="C2" s="56">
        <v>47</v>
      </c>
    </row>
    <row r="3" spans="1:3" x14ac:dyDescent="0.25">
      <c r="A3" s="56"/>
      <c r="B3" s="56"/>
      <c r="C3" s="56"/>
    </row>
    <row r="4" spans="1:3" x14ac:dyDescent="0.25">
      <c r="A4" s="56" t="s">
        <v>2718</v>
      </c>
      <c r="B4" s="56"/>
      <c r="C4" s="56">
        <v>32</v>
      </c>
    </row>
    <row r="5" spans="1:3" x14ac:dyDescent="0.25">
      <c r="A5" s="56"/>
      <c r="B5" s="56">
        <v>1026</v>
      </c>
      <c r="C5" s="56"/>
    </row>
    <row r="6" spans="1:3" x14ac:dyDescent="0.25">
      <c r="A6" s="56"/>
      <c r="B6" s="56"/>
      <c r="C6" s="56"/>
    </row>
    <row r="7" spans="1:3" x14ac:dyDescent="0.25">
      <c r="A7" s="56"/>
      <c r="B7" s="56"/>
      <c r="C7" s="56">
        <v>53</v>
      </c>
    </row>
    <row r="8" spans="1:3" x14ac:dyDescent="0.25">
      <c r="A8" s="56" t="s">
        <v>2719</v>
      </c>
      <c r="B8" s="56">
        <v>1039</v>
      </c>
      <c r="C8" s="56"/>
    </row>
    <row r="9" spans="1:3" x14ac:dyDescent="0.25">
      <c r="A9" s="56"/>
      <c r="B9" s="56"/>
      <c r="C9" s="56"/>
    </row>
    <row r="10" spans="1:3" x14ac:dyDescent="0.25">
      <c r="A10" s="56"/>
      <c r="B10" s="56">
        <v>1044</v>
      </c>
      <c r="C10" s="56"/>
    </row>
    <row r="11" spans="1:3" x14ac:dyDescent="0.25">
      <c r="A11" s="56"/>
      <c r="B11" s="56"/>
      <c r="C11" s="56">
        <v>52</v>
      </c>
    </row>
    <row r="12" spans="1:3" x14ac:dyDescent="0.25">
      <c r="A12" s="56" t="s">
        <v>2720</v>
      </c>
      <c r="B12" s="56"/>
      <c r="C12" s="56"/>
    </row>
    <row r="13" spans="1:3" x14ac:dyDescent="0.25">
      <c r="A13" s="56"/>
      <c r="B13" s="56"/>
      <c r="C13" s="56"/>
    </row>
    <row r="14" spans="1:3" x14ac:dyDescent="0.25">
      <c r="A14" s="56"/>
      <c r="B14" s="56">
        <v>1036</v>
      </c>
      <c r="C14" s="56">
        <v>32</v>
      </c>
    </row>
    <row r="15" spans="1:3" x14ac:dyDescent="0.25">
      <c r="A15" s="56"/>
      <c r="B15" s="56"/>
      <c r="C15" s="56"/>
    </row>
    <row r="16" spans="1:3" x14ac:dyDescent="0.25">
      <c r="A16" s="56" t="s">
        <v>2721</v>
      </c>
      <c r="B16" s="56">
        <v>1010</v>
      </c>
      <c r="C16" s="56"/>
    </row>
    <row r="17" spans="1:3" x14ac:dyDescent="0.25">
      <c r="A17" s="56"/>
      <c r="B17" s="56"/>
      <c r="C17" s="56"/>
    </row>
    <row r="18" spans="1:3" x14ac:dyDescent="0.25">
      <c r="A18" s="56"/>
      <c r="B18" s="56"/>
      <c r="C18" s="56">
        <v>55</v>
      </c>
    </row>
    <row r="19" spans="1:3" x14ac:dyDescent="0.25">
      <c r="A19" s="56" t="s">
        <v>2722</v>
      </c>
      <c r="B19" s="56">
        <v>1050</v>
      </c>
      <c r="C19" s="56"/>
    </row>
    <row r="20" spans="1:3" x14ac:dyDescent="0.25">
      <c r="A20" s="56"/>
      <c r="B20" s="56"/>
      <c r="C20" s="56"/>
    </row>
    <row r="21" spans="1:3" x14ac:dyDescent="0.25">
      <c r="A21" s="56"/>
      <c r="B21" s="56"/>
      <c r="C21" s="56">
        <v>43</v>
      </c>
    </row>
    <row r="22" spans="1:3" x14ac:dyDescent="0.25">
      <c r="A22" s="56"/>
      <c r="B22" s="56"/>
      <c r="C22" s="56"/>
    </row>
    <row r="23" spans="1:3" x14ac:dyDescent="0.25">
      <c r="A23" s="56" t="s">
        <v>2723</v>
      </c>
      <c r="B23" s="56">
        <v>1023</v>
      </c>
      <c r="C23" s="56">
        <v>32</v>
      </c>
    </row>
    <row r="24" spans="1:3" x14ac:dyDescent="0.25">
      <c r="A24" s="56"/>
      <c r="B24" s="56"/>
      <c r="C24" s="56"/>
    </row>
    <row r="25" spans="1:3" x14ac:dyDescent="0.25">
      <c r="A25" s="56"/>
      <c r="B25" s="56"/>
      <c r="C25" s="56"/>
    </row>
    <row r="26" spans="1:3" x14ac:dyDescent="0.25">
      <c r="A26" s="56" t="s">
        <v>2723</v>
      </c>
      <c r="B26" s="56">
        <v>1047</v>
      </c>
      <c r="C26" s="5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2:L21"/>
  <sheetViews>
    <sheetView topLeftCell="A3" workbookViewId="0">
      <selection activeCell="C13" sqref="C13"/>
    </sheetView>
  </sheetViews>
  <sheetFormatPr defaultRowHeight="15" x14ac:dyDescent="0.25"/>
  <cols>
    <col min="1" max="1" width="29.42578125" customWidth="1"/>
    <col min="2" max="2" width="16.85546875" customWidth="1"/>
    <col min="3" max="12" width="16.140625" customWidth="1"/>
  </cols>
  <sheetData>
    <row r="2" spans="1:12" x14ac:dyDescent="0.25">
      <c r="A2" s="3" t="s">
        <v>24</v>
      </c>
      <c r="B2" s="3">
        <v>5000</v>
      </c>
    </row>
    <row r="3" spans="1:12" x14ac:dyDescent="0.25">
      <c r="A3" s="3" t="s">
        <v>25</v>
      </c>
      <c r="B3" s="4">
        <v>500</v>
      </c>
    </row>
    <row r="5" spans="1:12" x14ac:dyDescent="0.25">
      <c r="A5" s="3" t="s">
        <v>26</v>
      </c>
      <c r="B5" s="4">
        <v>20000</v>
      </c>
    </row>
    <row r="6" spans="1:12" x14ac:dyDescent="0.25">
      <c r="A6" s="3" t="s">
        <v>27</v>
      </c>
      <c r="B6" s="4">
        <v>5000</v>
      </c>
    </row>
    <row r="7" spans="1:12" x14ac:dyDescent="0.25">
      <c r="A7" s="3" t="s">
        <v>28</v>
      </c>
      <c r="B7" s="4">
        <v>10000</v>
      </c>
    </row>
    <row r="8" spans="1:12" x14ac:dyDescent="0.25">
      <c r="A8" s="3" t="s">
        <v>29</v>
      </c>
      <c r="B8" s="4">
        <f>SUM(B5:B7)</f>
        <v>35000</v>
      </c>
    </row>
    <row r="9" spans="1:12" x14ac:dyDescent="0.25">
      <c r="A9" s="3" t="s">
        <v>30</v>
      </c>
      <c r="B9" s="4">
        <f>(B2*B3)-B8</f>
        <v>2465000</v>
      </c>
      <c r="C9" s="5" t="s">
        <v>31</v>
      </c>
    </row>
    <row r="11" spans="1:12" x14ac:dyDescent="0.25">
      <c r="A11" s="6"/>
      <c r="B11" s="6"/>
      <c r="C11" s="79" t="s">
        <v>32</v>
      </c>
      <c r="D11" s="79"/>
      <c r="E11" s="79"/>
      <c r="F11" s="79"/>
      <c r="G11" s="79"/>
      <c r="H11" s="79"/>
      <c r="I11" s="79"/>
      <c r="J11" s="79"/>
      <c r="K11" s="79"/>
      <c r="L11" s="79"/>
    </row>
    <row r="12" spans="1:12" x14ac:dyDescent="0.25">
      <c r="A12" s="6"/>
      <c r="B12" s="7">
        <f>(B2*B3)-B8</f>
        <v>2465000</v>
      </c>
      <c r="C12" s="8">
        <v>5500</v>
      </c>
      <c r="D12" s="8">
        <v>6000</v>
      </c>
      <c r="E12" s="8">
        <v>6500</v>
      </c>
      <c r="F12" s="8">
        <v>7000</v>
      </c>
      <c r="G12" s="8">
        <v>7500</v>
      </c>
      <c r="H12" s="8">
        <v>8000</v>
      </c>
      <c r="I12" s="8">
        <v>8500</v>
      </c>
      <c r="J12" s="8">
        <v>9000</v>
      </c>
      <c r="K12" s="8">
        <v>9500</v>
      </c>
      <c r="L12" s="8">
        <v>10000</v>
      </c>
    </row>
    <row r="13" spans="1:12" ht="19.5" customHeight="1" x14ac:dyDescent="0.25">
      <c r="A13" s="80" t="s">
        <v>33</v>
      </c>
      <c r="B13" s="9">
        <v>400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9.5" customHeight="1" x14ac:dyDescent="0.25">
      <c r="A14" s="80"/>
      <c r="B14" s="9">
        <v>450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9.5" customHeight="1" x14ac:dyDescent="0.25">
      <c r="A15" s="80"/>
      <c r="B15" s="9">
        <v>500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ht="19.5" customHeight="1" x14ac:dyDescent="0.25">
      <c r="A16" s="80"/>
      <c r="B16" s="9">
        <v>550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9.5" customHeight="1" x14ac:dyDescent="0.25">
      <c r="A17" s="80"/>
      <c r="B17" s="9">
        <v>600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9.5" customHeight="1" x14ac:dyDescent="0.25">
      <c r="A18" s="80"/>
      <c r="B18" s="9">
        <v>650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9.5" customHeight="1" x14ac:dyDescent="0.25">
      <c r="A19" s="80"/>
      <c r="B19" s="9">
        <v>700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9.5" customHeight="1" x14ac:dyDescent="0.25">
      <c r="A20" s="80"/>
      <c r="B20" s="9">
        <v>750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9.5" customHeight="1" x14ac:dyDescent="0.25">
      <c r="A21" s="80"/>
      <c r="B21" s="9">
        <v>800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mergeCells count="2">
    <mergeCell ref="C11:L11"/>
    <mergeCell ref="A13:A2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B28"/>
  <sheetViews>
    <sheetView workbookViewId="0">
      <selection activeCell="C13" sqref="C13"/>
    </sheetView>
  </sheetViews>
  <sheetFormatPr defaultRowHeight="15" x14ac:dyDescent="0.25"/>
  <cols>
    <col min="1" max="1" width="23.7109375" customWidth="1"/>
    <col min="2" max="2" width="21.28515625" style="2" customWidth="1"/>
  </cols>
  <sheetData>
    <row r="2" spans="1:2" x14ac:dyDescent="0.25">
      <c r="A2" s="1" t="s">
        <v>0</v>
      </c>
      <c r="B2" s="2">
        <v>270000</v>
      </c>
    </row>
    <row r="3" spans="1:2" x14ac:dyDescent="0.25">
      <c r="A3" s="1" t="s">
        <v>1</v>
      </c>
      <c r="B3" s="2">
        <v>3000</v>
      </c>
    </row>
    <row r="4" spans="1:2" x14ac:dyDescent="0.25">
      <c r="A4" s="1" t="s">
        <v>2</v>
      </c>
      <c r="B4" s="2">
        <v>2500</v>
      </c>
    </row>
    <row r="5" spans="1:2" x14ac:dyDescent="0.25">
      <c r="A5" s="1" t="s">
        <v>3</v>
      </c>
      <c r="B5" s="2">
        <v>5000</v>
      </c>
    </row>
    <row r="6" spans="1:2" x14ac:dyDescent="0.25">
      <c r="A6" s="1" t="s">
        <v>4</v>
      </c>
      <c r="B6" s="2">
        <v>15000</v>
      </c>
    </row>
    <row r="7" spans="1:2" x14ac:dyDescent="0.25">
      <c r="A7" s="1" t="s">
        <v>5</v>
      </c>
      <c r="B7" s="2">
        <v>500</v>
      </c>
    </row>
    <row r="8" spans="1:2" x14ac:dyDescent="0.25">
      <c r="A8" s="1" t="s">
        <v>6</v>
      </c>
      <c r="B8" s="2">
        <v>2000</v>
      </c>
    </row>
    <row r="9" spans="1:2" x14ac:dyDescent="0.25">
      <c r="A9" s="1" t="s">
        <v>7</v>
      </c>
      <c r="B9" s="2">
        <v>1500</v>
      </c>
    </row>
    <row r="10" spans="1:2" x14ac:dyDescent="0.25">
      <c r="A10" s="1" t="s">
        <v>8</v>
      </c>
      <c r="B10" s="2">
        <v>600</v>
      </c>
    </row>
    <row r="11" spans="1:2" x14ac:dyDescent="0.25">
      <c r="A11" s="1" t="s">
        <v>9</v>
      </c>
      <c r="B11" s="2">
        <v>500</v>
      </c>
    </row>
    <row r="12" spans="1:2" x14ac:dyDescent="0.25">
      <c r="A12" s="1" t="s">
        <v>10</v>
      </c>
      <c r="B12" s="2">
        <f>SUM(B3:B11)</f>
        <v>30600</v>
      </c>
    </row>
    <row r="13" spans="1:2" x14ac:dyDescent="0.25">
      <c r="A13" s="1" t="s">
        <v>11</v>
      </c>
      <c r="B13" s="2">
        <f>Monthly_Income-Total_Expenses</f>
        <v>239400</v>
      </c>
    </row>
    <row r="17" spans="1:2" x14ac:dyDescent="0.25">
      <c r="A17" t="s">
        <v>12</v>
      </c>
      <c r="B17" s="2">
        <v>15000</v>
      </c>
    </row>
    <row r="18" spans="1:2" x14ac:dyDescent="0.25">
      <c r="A18" t="s">
        <v>13</v>
      </c>
      <c r="B18" s="2">
        <v>16000</v>
      </c>
    </row>
    <row r="19" spans="1:2" x14ac:dyDescent="0.25">
      <c r="A19" t="s">
        <v>14</v>
      </c>
      <c r="B19" s="2">
        <v>23000</v>
      </c>
    </row>
    <row r="20" spans="1:2" x14ac:dyDescent="0.25">
      <c r="A20" t="s">
        <v>15</v>
      </c>
      <c r="B20" s="2">
        <v>10000</v>
      </c>
    </row>
    <row r="21" spans="1:2" x14ac:dyDescent="0.25">
      <c r="A21" t="s">
        <v>16</v>
      </c>
      <c r="B21" s="2">
        <v>34000</v>
      </c>
    </row>
    <row r="22" spans="1:2" x14ac:dyDescent="0.25">
      <c r="A22" t="s">
        <v>17</v>
      </c>
      <c r="B22" s="2">
        <v>18000</v>
      </c>
    </row>
    <row r="23" spans="1:2" x14ac:dyDescent="0.25">
      <c r="A23" t="s">
        <v>18</v>
      </c>
      <c r="B23" s="2">
        <v>20000</v>
      </c>
    </row>
    <row r="24" spans="1:2" x14ac:dyDescent="0.25">
      <c r="A24" t="s">
        <v>19</v>
      </c>
      <c r="B24" s="2">
        <v>22000</v>
      </c>
    </row>
    <row r="25" spans="1:2" x14ac:dyDescent="0.25">
      <c r="A25" t="s">
        <v>20</v>
      </c>
      <c r="B25" s="2">
        <v>17000</v>
      </c>
    </row>
    <row r="26" spans="1:2" x14ac:dyDescent="0.25">
      <c r="A26" t="s">
        <v>21</v>
      </c>
      <c r="B26" s="2">
        <v>34000</v>
      </c>
    </row>
    <row r="27" spans="1:2" x14ac:dyDescent="0.25">
      <c r="A27" t="s">
        <v>22</v>
      </c>
      <c r="B27" s="2">
        <v>29000</v>
      </c>
    </row>
    <row r="28" spans="1:2" x14ac:dyDescent="0.25">
      <c r="A28" t="s">
        <v>23</v>
      </c>
      <c r="B28" s="2">
        <v>30000</v>
      </c>
    </row>
  </sheetData>
  <scenarios current="1" show="1" sqref="B12:B13">
    <scenario name="Original" locked="1" count="10" user="pbanerje" comment="Original">
      <inputCells r="B2" val="140000"/>
      <inputCells r="B3" val="15000"/>
      <inputCells r="B4" val="1500"/>
      <inputCells r="B5" val="5000"/>
      <inputCells r="B6" val="9000"/>
      <inputCells r="B7" val="1500"/>
      <inputCells r="B8" val="1000"/>
      <inputCells r="B9" val="700"/>
      <inputCells r="B10" val="600"/>
      <inputCells r="B11" val="500"/>
    </scenario>
    <scenario name="Onsite Opportunity" locked="1" count="10" user="pbanerje" comment="Onsite Opportunity">
      <inputCells r="B2" val="270000"/>
      <inputCells r="B3" val="3000"/>
      <inputCells r="B4" val="2500"/>
      <inputCells r="B5" val="5000"/>
      <inputCells r="B6" val="15000"/>
      <inputCells r="B7" val="500"/>
      <inputCells r="B8" val="2000"/>
      <inputCells r="B9" val="1500"/>
      <inputCells r="B10" val="600"/>
      <inputCells r="B11" val="500"/>
    </scenario>
    <scenario name="New Job" locked="1" count="10" user="pbanerje" comment="New Job">
      <inputCells r="B2" val="200000"/>
      <inputCells r="B3" val="0"/>
      <inputCells r="B4" val="5000"/>
      <inputCells r="B5" val="1000"/>
      <inputCells r="B6" val="4000"/>
      <inputCells r="B7" val="1500"/>
      <inputCells r="B8" val="1000"/>
      <inputCells r="B9" val="1000"/>
      <inputCells r="B10" val="600"/>
      <inputCells r="B11" val="200"/>
    </scenario>
  </scenario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workbookViewId="0">
      <selection activeCell="U24" sqref="U24"/>
    </sheetView>
  </sheetViews>
  <sheetFormatPr defaultRowHeight="15" x14ac:dyDescent="0.25"/>
  <cols>
    <col min="1" max="1" width="14.42578125" customWidth="1"/>
    <col min="2" max="5" width="9.140625" customWidth="1"/>
    <col min="6" max="6" width="14.5703125" customWidth="1"/>
    <col min="7" max="9" width="9.140625" customWidth="1"/>
    <col min="10" max="10" width="8.5703125" customWidth="1"/>
    <col min="11" max="11" width="14.28515625" customWidth="1"/>
    <col min="12" max="15" width="9.140625" customWidth="1"/>
    <col min="16" max="16" width="14" customWidth="1"/>
    <col min="17" max="19" width="9.140625" customWidth="1"/>
    <col min="20" max="20" width="7" customWidth="1"/>
    <col min="21" max="21" width="13.42578125" customWidth="1"/>
    <col min="23" max="23" width="14.140625" customWidth="1"/>
  </cols>
  <sheetData>
    <row r="2" spans="1:23" ht="27" customHeight="1" x14ac:dyDescent="0.25">
      <c r="A2" s="66"/>
      <c r="B2" s="67" t="s">
        <v>2739</v>
      </c>
      <c r="C2" s="67" t="s">
        <v>2740</v>
      </c>
      <c r="D2" s="67" t="s">
        <v>2741</v>
      </c>
      <c r="E2" s="67" t="s">
        <v>2742</v>
      </c>
      <c r="F2" s="68" t="s">
        <v>2743</v>
      </c>
      <c r="G2" s="67" t="s">
        <v>2744</v>
      </c>
      <c r="H2" s="67" t="s">
        <v>2745</v>
      </c>
      <c r="I2" s="67" t="s">
        <v>2746</v>
      </c>
      <c r="J2" s="67" t="s">
        <v>2747</v>
      </c>
      <c r="K2" s="68" t="s">
        <v>2748</v>
      </c>
      <c r="L2" s="67" t="s">
        <v>2749</v>
      </c>
      <c r="M2" s="67" t="s">
        <v>2750</v>
      </c>
      <c r="N2" s="67" t="s">
        <v>2751</v>
      </c>
      <c r="O2" s="67" t="s">
        <v>2752</v>
      </c>
      <c r="P2" s="68" t="s">
        <v>2753</v>
      </c>
      <c r="Q2" s="67" t="s">
        <v>2754</v>
      </c>
      <c r="R2" s="67" t="s">
        <v>2755</v>
      </c>
      <c r="S2" s="67" t="s">
        <v>2756</v>
      </c>
      <c r="T2" s="67" t="s">
        <v>2757</v>
      </c>
      <c r="U2" s="68" t="s">
        <v>2758</v>
      </c>
      <c r="W2" s="69" t="s">
        <v>2714</v>
      </c>
    </row>
    <row r="3" spans="1:23" x14ac:dyDescent="0.25">
      <c r="A3" s="70" t="s">
        <v>2759</v>
      </c>
      <c r="B3" s="66">
        <v>37163</v>
      </c>
      <c r="C3" s="66">
        <v>37708</v>
      </c>
      <c r="D3" s="66">
        <v>31908</v>
      </c>
      <c r="E3" s="66">
        <v>35232</v>
      </c>
      <c r="F3" s="71">
        <f>SUM(B3:E3)</f>
        <v>142011</v>
      </c>
      <c r="G3" s="66">
        <v>42040</v>
      </c>
      <c r="H3" s="66">
        <v>46909</v>
      </c>
      <c r="I3" s="66">
        <v>48566</v>
      </c>
      <c r="J3" s="66">
        <v>34497</v>
      </c>
      <c r="K3" s="71">
        <f>SUM(G3:J3)</f>
        <v>172012</v>
      </c>
      <c r="L3" s="66">
        <v>45990</v>
      </c>
      <c r="M3" s="66">
        <v>26121</v>
      </c>
      <c r="N3" s="66">
        <v>31751</v>
      </c>
      <c r="O3" s="66">
        <v>42513</v>
      </c>
      <c r="P3" s="71">
        <f>SUM(L3:O3)</f>
        <v>146375</v>
      </c>
      <c r="Q3" s="66">
        <v>36790</v>
      </c>
      <c r="R3" s="66">
        <v>30513</v>
      </c>
      <c r="S3" s="66">
        <v>32491</v>
      </c>
      <c r="T3" s="66">
        <v>35322</v>
      </c>
      <c r="U3" s="71">
        <f>SUM(Q3:T3)</f>
        <v>135116</v>
      </c>
      <c r="W3">
        <f>F3+K3+P3+U3</f>
        <v>595514</v>
      </c>
    </row>
    <row r="4" spans="1:23" x14ac:dyDescent="0.25">
      <c r="A4" s="70" t="s">
        <v>2760</v>
      </c>
      <c r="B4" s="66">
        <v>26818</v>
      </c>
      <c r="C4" s="66">
        <v>42354</v>
      </c>
      <c r="D4" s="66">
        <v>38422</v>
      </c>
      <c r="E4" s="66">
        <v>32484</v>
      </c>
      <c r="F4" s="71">
        <f t="shared" ref="F4:F22" si="0">SUM(B4:E4)</f>
        <v>140078</v>
      </c>
      <c r="G4" s="66">
        <v>47980</v>
      </c>
      <c r="H4" s="66">
        <v>47926</v>
      </c>
      <c r="I4" s="66">
        <v>44090</v>
      </c>
      <c r="J4" s="66">
        <v>37878</v>
      </c>
      <c r="K4" s="71">
        <f t="shared" ref="K4:K22" si="1">SUM(G4:J4)</f>
        <v>177874</v>
      </c>
      <c r="L4" s="66">
        <v>39043</v>
      </c>
      <c r="M4" s="66">
        <v>32261</v>
      </c>
      <c r="N4" s="66">
        <v>33443</v>
      </c>
      <c r="O4" s="66">
        <v>45547</v>
      </c>
      <c r="P4" s="71">
        <f t="shared" ref="P4:P22" si="2">SUM(L4:O4)</f>
        <v>150294</v>
      </c>
      <c r="Q4" s="66">
        <v>34985</v>
      </c>
      <c r="R4" s="66">
        <v>44310</v>
      </c>
      <c r="S4" s="66">
        <v>47117</v>
      </c>
      <c r="T4" s="66">
        <v>46633</v>
      </c>
      <c r="U4" s="71">
        <v>42173</v>
      </c>
      <c r="W4">
        <f t="shared" ref="W4:W22" si="3">F4+K4+P4+U4</f>
        <v>510419</v>
      </c>
    </row>
    <row r="5" spans="1:23" x14ac:dyDescent="0.25">
      <c r="A5" s="70" t="s">
        <v>2761</v>
      </c>
      <c r="B5" s="66">
        <v>33274</v>
      </c>
      <c r="C5" s="66">
        <v>44529</v>
      </c>
      <c r="D5" s="66">
        <v>47064</v>
      </c>
      <c r="E5" s="66">
        <v>44967</v>
      </c>
      <c r="F5" s="71">
        <f t="shared" si="0"/>
        <v>169834</v>
      </c>
      <c r="G5" s="66">
        <v>39373</v>
      </c>
      <c r="H5" s="66">
        <v>36342</v>
      </c>
      <c r="I5" s="66">
        <v>48582</v>
      </c>
      <c r="J5" s="66">
        <v>35394</v>
      </c>
      <c r="K5" s="71">
        <f t="shared" si="1"/>
        <v>159691</v>
      </c>
      <c r="L5" s="66">
        <v>40648</v>
      </c>
      <c r="M5" s="66">
        <v>30691</v>
      </c>
      <c r="N5" s="66">
        <v>32365</v>
      </c>
      <c r="O5" s="66">
        <v>33328</v>
      </c>
      <c r="P5" s="71">
        <f t="shared" si="2"/>
        <v>137032</v>
      </c>
      <c r="Q5" s="66">
        <v>49979</v>
      </c>
      <c r="R5" s="66">
        <v>37012</v>
      </c>
      <c r="S5" s="66">
        <v>29128</v>
      </c>
      <c r="T5" s="66">
        <v>41496</v>
      </c>
      <c r="U5" s="71">
        <v>31146</v>
      </c>
      <c r="W5">
        <f t="shared" si="3"/>
        <v>497703</v>
      </c>
    </row>
    <row r="6" spans="1:23" x14ac:dyDescent="0.25">
      <c r="A6" s="70" t="s">
        <v>2129</v>
      </c>
      <c r="B6" s="66">
        <v>39792</v>
      </c>
      <c r="C6" s="66">
        <v>27158</v>
      </c>
      <c r="D6" s="66">
        <v>42005</v>
      </c>
      <c r="E6" s="66">
        <v>48442</v>
      </c>
      <c r="F6" s="71">
        <f t="shared" si="0"/>
        <v>157397</v>
      </c>
      <c r="G6" s="66">
        <v>35861</v>
      </c>
      <c r="H6" s="66">
        <v>34350</v>
      </c>
      <c r="I6" s="66">
        <v>35488</v>
      </c>
      <c r="J6" s="66">
        <v>36467</v>
      </c>
      <c r="K6" s="71">
        <f t="shared" si="1"/>
        <v>142166</v>
      </c>
      <c r="L6" s="66">
        <v>41574</v>
      </c>
      <c r="M6" s="66">
        <v>36698</v>
      </c>
      <c r="N6" s="66">
        <v>27680</v>
      </c>
      <c r="O6" s="66">
        <v>27241</v>
      </c>
      <c r="P6" s="71">
        <f t="shared" si="2"/>
        <v>133193</v>
      </c>
      <c r="Q6" s="66">
        <v>43137</v>
      </c>
      <c r="R6" s="66">
        <v>42788</v>
      </c>
      <c r="S6" s="66">
        <v>44348</v>
      </c>
      <c r="T6" s="66">
        <v>30095</v>
      </c>
      <c r="U6" s="71">
        <v>29812</v>
      </c>
      <c r="W6">
        <f t="shared" si="3"/>
        <v>462568</v>
      </c>
    </row>
    <row r="7" spans="1:23" ht="27.75" customHeight="1" x14ac:dyDescent="0.25">
      <c r="A7" s="72" t="s">
        <v>2719</v>
      </c>
      <c r="B7" s="73">
        <f>SUM(B3:B6)</f>
        <v>137047</v>
      </c>
      <c r="C7" s="73">
        <f t="shared" ref="C7:E7" si="4">SUM(C3:C6)</f>
        <v>151749</v>
      </c>
      <c r="D7" s="73">
        <f t="shared" si="4"/>
        <v>159399</v>
      </c>
      <c r="E7" s="73">
        <f t="shared" si="4"/>
        <v>161125</v>
      </c>
      <c r="F7" s="71">
        <f t="shared" ref="F7" si="5">SUM(B7:E7)</f>
        <v>609320</v>
      </c>
      <c r="G7" s="73">
        <f>SUM(G3:G6)</f>
        <v>165254</v>
      </c>
      <c r="H7" s="73">
        <f t="shared" ref="H7:J7" si="6">SUM(H3:H6)</f>
        <v>165527</v>
      </c>
      <c r="I7" s="73">
        <f t="shared" si="6"/>
        <v>176726</v>
      </c>
      <c r="J7" s="73">
        <f t="shared" si="6"/>
        <v>144236</v>
      </c>
      <c r="K7" s="71">
        <f t="shared" ref="K7" si="7">SUM(G7:J7)</f>
        <v>651743</v>
      </c>
      <c r="L7" s="73">
        <f>SUM(L3:L6)</f>
        <v>167255</v>
      </c>
      <c r="M7" s="73">
        <f t="shared" ref="M7:O7" si="8">SUM(M3:M6)</f>
        <v>125771</v>
      </c>
      <c r="N7" s="73">
        <f t="shared" si="8"/>
        <v>125239</v>
      </c>
      <c r="O7" s="73">
        <f t="shared" si="8"/>
        <v>148629</v>
      </c>
      <c r="P7" s="71">
        <f t="shared" ref="P7" si="9">SUM(L7:O7)</f>
        <v>566894</v>
      </c>
      <c r="Q7" s="73">
        <f>SUM(Q3:Q6)</f>
        <v>164891</v>
      </c>
      <c r="R7" s="73">
        <f t="shared" ref="R7:T7" si="10">SUM(R3:R6)</f>
        <v>154623</v>
      </c>
      <c r="S7" s="73">
        <f t="shared" si="10"/>
        <v>153084</v>
      </c>
      <c r="T7" s="73">
        <f t="shared" si="10"/>
        <v>153546</v>
      </c>
      <c r="U7" s="71">
        <v>32176</v>
      </c>
      <c r="W7">
        <f t="shared" si="3"/>
        <v>1860133</v>
      </c>
    </row>
    <row r="8" spans="1:23" x14ac:dyDescent="0.25">
      <c r="A8" s="70" t="s">
        <v>2762</v>
      </c>
      <c r="B8" s="66">
        <v>37961</v>
      </c>
      <c r="C8" s="66">
        <v>29437</v>
      </c>
      <c r="D8" s="66">
        <v>38834</v>
      </c>
      <c r="E8" s="66">
        <v>29698</v>
      </c>
      <c r="F8" s="71">
        <f t="shared" si="0"/>
        <v>135930</v>
      </c>
      <c r="G8" s="66">
        <v>32147</v>
      </c>
      <c r="H8" s="66">
        <v>31328</v>
      </c>
      <c r="I8" s="66">
        <v>30375</v>
      </c>
      <c r="J8" s="66">
        <v>43577</v>
      </c>
      <c r="K8" s="71">
        <f t="shared" si="1"/>
        <v>137427</v>
      </c>
      <c r="L8" s="66">
        <v>49499</v>
      </c>
      <c r="M8" s="66">
        <v>31484</v>
      </c>
      <c r="N8" s="66">
        <v>46834</v>
      </c>
      <c r="O8" s="66">
        <v>31833</v>
      </c>
      <c r="P8" s="71">
        <f t="shared" si="2"/>
        <v>159650</v>
      </c>
      <c r="Q8" s="66">
        <v>44875</v>
      </c>
      <c r="R8" s="66">
        <v>46851</v>
      </c>
      <c r="S8" s="66">
        <v>29816</v>
      </c>
      <c r="T8" s="66">
        <v>43020</v>
      </c>
      <c r="U8" s="71">
        <v>49007</v>
      </c>
      <c r="W8">
        <f t="shared" si="3"/>
        <v>482014</v>
      </c>
    </row>
    <row r="9" spans="1:23" x14ac:dyDescent="0.25">
      <c r="A9" s="70" t="s">
        <v>2123</v>
      </c>
      <c r="B9" s="66">
        <v>30219</v>
      </c>
      <c r="C9" s="66">
        <v>30328</v>
      </c>
      <c r="D9" s="66">
        <v>39024</v>
      </c>
      <c r="E9" s="66">
        <v>31205</v>
      </c>
      <c r="F9" s="71">
        <f t="shared" si="0"/>
        <v>130776</v>
      </c>
      <c r="G9" s="66">
        <v>35255</v>
      </c>
      <c r="H9" s="66">
        <v>48665</v>
      </c>
      <c r="I9" s="66">
        <v>38413</v>
      </c>
      <c r="J9" s="66">
        <v>28576</v>
      </c>
      <c r="K9" s="71">
        <f t="shared" si="1"/>
        <v>150909</v>
      </c>
      <c r="L9" s="66">
        <v>35700</v>
      </c>
      <c r="M9" s="66">
        <v>40335</v>
      </c>
      <c r="N9" s="66">
        <v>47704</v>
      </c>
      <c r="O9" s="66">
        <v>48815</v>
      </c>
      <c r="P9" s="71">
        <f t="shared" si="2"/>
        <v>172554</v>
      </c>
      <c r="Q9" s="66">
        <v>35558</v>
      </c>
      <c r="R9" s="66">
        <v>42104</v>
      </c>
      <c r="S9" s="66">
        <v>33883</v>
      </c>
      <c r="T9" s="66">
        <v>39421</v>
      </c>
      <c r="U9" s="71">
        <v>46287</v>
      </c>
      <c r="W9">
        <f t="shared" si="3"/>
        <v>500526</v>
      </c>
    </row>
    <row r="10" spans="1:23" x14ac:dyDescent="0.25">
      <c r="A10" s="70" t="s">
        <v>2139</v>
      </c>
      <c r="B10" s="66">
        <v>26567</v>
      </c>
      <c r="C10" s="66">
        <v>28486</v>
      </c>
      <c r="D10" s="66">
        <v>26538</v>
      </c>
      <c r="E10" s="66">
        <v>42378</v>
      </c>
      <c r="F10" s="71">
        <f t="shared" si="0"/>
        <v>123969</v>
      </c>
      <c r="G10" s="66">
        <v>41347</v>
      </c>
      <c r="H10" s="66">
        <v>27295</v>
      </c>
      <c r="I10" s="66">
        <v>37407</v>
      </c>
      <c r="J10" s="66">
        <v>41085</v>
      </c>
      <c r="K10" s="71">
        <f t="shared" si="1"/>
        <v>147134</v>
      </c>
      <c r="L10" s="66">
        <v>48775</v>
      </c>
      <c r="M10" s="66">
        <v>47473</v>
      </c>
      <c r="N10" s="66">
        <v>28494</v>
      </c>
      <c r="O10" s="66">
        <v>38770</v>
      </c>
      <c r="P10" s="71">
        <f t="shared" si="2"/>
        <v>163512</v>
      </c>
      <c r="Q10" s="66">
        <v>41397</v>
      </c>
      <c r="R10" s="66">
        <v>43448</v>
      </c>
      <c r="S10" s="66">
        <v>26265</v>
      </c>
      <c r="T10" s="66">
        <v>35452</v>
      </c>
      <c r="U10" s="71">
        <v>25265</v>
      </c>
      <c r="W10">
        <f t="shared" si="3"/>
        <v>459880</v>
      </c>
    </row>
    <row r="11" spans="1:23" x14ac:dyDescent="0.25">
      <c r="A11" s="70" t="s">
        <v>2763</v>
      </c>
      <c r="B11" s="66">
        <v>45388</v>
      </c>
      <c r="C11" s="66">
        <v>25827</v>
      </c>
      <c r="D11" s="66">
        <v>44402</v>
      </c>
      <c r="E11" s="66">
        <v>38143</v>
      </c>
      <c r="F11" s="71">
        <f t="shared" si="0"/>
        <v>153760</v>
      </c>
      <c r="G11" s="66">
        <v>46231</v>
      </c>
      <c r="H11" s="66">
        <v>28524</v>
      </c>
      <c r="I11" s="66">
        <v>38736</v>
      </c>
      <c r="J11" s="66">
        <v>45663</v>
      </c>
      <c r="K11" s="71">
        <f t="shared" si="1"/>
        <v>159154</v>
      </c>
      <c r="L11" s="66">
        <v>35598</v>
      </c>
      <c r="M11" s="66">
        <v>42412</v>
      </c>
      <c r="N11" s="66">
        <v>28769</v>
      </c>
      <c r="O11" s="66">
        <v>37734</v>
      </c>
      <c r="P11" s="71">
        <f t="shared" si="2"/>
        <v>144513</v>
      </c>
      <c r="Q11" s="66">
        <v>36406</v>
      </c>
      <c r="R11" s="66">
        <v>27937</v>
      </c>
      <c r="S11" s="66">
        <v>43137</v>
      </c>
      <c r="T11" s="66">
        <v>38161</v>
      </c>
      <c r="U11" s="71">
        <v>41291</v>
      </c>
      <c r="W11">
        <f t="shared" si="3"/>
        <v>498718</v>
      </c>
    </row>
    <row r="12" spans="1:23" ht="25.5" customHeight="1" x14ac:dyDescent="0.25">
      <c r="A12" s="72" t="s">
        <v>2720</v>
      </c>
      <c r="B12" s="73">
        <f>SUM(B8:B11)</f>
        <v>140135</v>
      </c>
      <c r="C12" s="73">
        <f t="shared" ref="C12:E12" si="11">SUM(C8:C11)</f>
        <v>114078</v>
      </c>
      <c r="D12" s="73">
        <f t="shared" si="11"/>
        <v>148798</v>
      </c>
      <c r="E12" s="73">
        <f t="shared" si="11"/>
        <v>141424</v>
      </c>
      <c r="F12" s="71">
        <f t="shared" ref="F12" si="12">SUM(B12:E12)</f>
        <v>544435</v>
      </c>
      <c r="G12" s="73">
        <f>SUM(G8:G11)</f>
        <v>154980</v>
      </c>
      <c r="H12" s="73">
        <f t="shared" ref="H12:J12" si="13">SUM(H8:H11)</f>
        <v>135812</v>
      </c>
      <c r="I12" s="73">
        <f t="shared" si="13"/>
        <v>144931</v>
      </c>
      <c r="J12" s="73">
        <f t="shared" si="13"/>
        <v>158901</v>
      </c>
      <c r="K12" s="71">
        <f t="shared" ref="K12" si="14">SUM(G12:J12)</f>
        <v>594624</v>
      </c>
      <c r="L12" s="73">
        <f>SUM(L8:L11)</f>
        <v>169572</v>
      </c>
      <c r="M12" s="73">
        <f t="shared" ref="M12:O12" si="15">SUM(M8:M11)</f>
        <v>161704</v>
      </c>
      <c r="N12" s="73">
        <f t="shared" si="15"/>
        <v>151801</v>
      </c>
      <c r="O12" s="73">
        <f t="shared" si="15"/>
        <v>157152</v>
      </c>
      <c r="P12" s="71">
        <f t="shared" ref="P12" si="16">SUM(L12:O12)</f>
        <v>640229</v>
      </c>
      <c r="Q12" s="73">
        <f>SUM(Q8:Q11)</f>
        <v>158236</v>
      </c>
      <c r="R12" s="73">
        <f t="shared" ref="R12:T12" si="17">SUM(R8:R11)</f>
        <v>160340</v>
      </c>
      <c r="S12" s="73">
        <f t="shared" si="17"/>
        <v>133101</v>
      </c>
      <c r="T12" s="73">
        <f t="shared" si="17"/>
        <v>156054</v>
      </c>
      <c r="U12" s="71">
        <v>32176</v>
      </c>
      <c r="W12">
        <f t="shared" si="3"/>
        <v>1811464</v>
      </c>
    </row>
    <row r="13" spans="1:23" x14ac:dyDescent="0.25">
      <c r="A13" s="70" t="s">
        <v>2764</v>
      </c>
      <c r="B13" s="66">
        <v>26319</v>
      </c>
      <c r="C13" s="66">
        <v>45450</v>
      </c>
      <c r="D13" s="66">
        <v>46532</v>
      </c>
      <c r="E13" s="66">
        <v>33730</v>
      </c>
      <c r="F13" s="71">
        <f t="shared" si="0"/>
        <v>152031</v>
      </c>
      <c r="G13" s="66">
        <v>40409</v>
      </c>
      <c r="H13" s="66">
        <v>45011</v>
      </c>
      <c r="I13" s="66">
        <v>41546</v>
      </c>
      <c r="J13" s="66">
        <v>31212</v>
      </c>
      <c r="K13" s="71">
        <f t="shared" si="1"/>
        <v>158178</v>
      </c>
      <c r="L13" s="66">
        <v>49215</v>
      </c>
      <c r="M13" s="66">
        <v>37011</v>
      </c>
      <c r="N13" s="66">
        <v>32694</v>
      </c>
      <c r="O13" s="66">
        <v>37511</v>
      </c>
      <c r="P13" s="71">
        <f t="shared" si="2"/>
        <v>156431</v>
      </c>
      <c r="Q13" s="66">
        <v>28483</v>
      </c>
      <c r="R13" s="66">
        <v>39940</v>
      </c>
      <c r="S13" s="66">
        <v>31371</v>
      </c>
      <c r="T13" s="66">
        <v>46556</v>
      </c>
      <c r="U13" s="71">
        <v>35259</v>
      </c>
      <c r="W13">
        <f t="shared" si="3"/>
        <v>501899</v>
      </c>
    </row>
    <row r="14" spans="1:23" x14ac:dyDescent="0.25">
      <c r="A14" s="70" t="s">
        <v>2765</v>
      </c>
      <c r="B14" s="66">
        <v>26577</v>
      </c>
      <c r="C14" s="66">
        <v>32095</v>
      </c>
      <c r="D14" s="66">
        <v>45443</v>
      </c>
      <c r="E14" s="66">
        <v>33935</v>
      </c>
      <c r="F14" s="71">
        <f t="shared" si="0"/>
        <v>138050</v>
      </c>
      <c r="G14" s="66">
        <v>28288</v>
      </c>
      <c r="H14" s="66">
        <v>38950</v>
      </c>
      <c r="I14" s="66">
        <v>44776</v>
      </c>
      <c r="J14" s="66">
        <v>42974</v>
      </c>
      <c r="K14" s="71">
        <f t="shared" si="1"/>
        <v>154988</v>
      </c>
      <c r="L14" s="66">
        <v>34549</v>
      </c>
      <c r="M14" s="66">
        <v>43023</v>
      </c>
      <c r="N14" s="66">
        <v>29665</v>
      </c>
      <c r="O14" s="66">
        <v>39851</v>
      </c>
      <c r="P14" s="71">
        <f t="shared" si="2"/>
        <v>147088</v>
      </c>
      <c r="Q14" s="66">
        <v>28162</v>
      </c>
      <c r="R14" s="66">
        <v>33432</v>
      </c>
      <c r="S14" s="66">
        <v>32157</v>
      </c>
      <c r="T14" s="66">
        <v>44931</v>
      </c>
      <c r="U14" s="71">
        <v>27576</v>
      </c>
      <c r="W14">
        <f t="shared" si="3"/>
        <v>467702</v>
      </c>
    </row>
    <row r="15" spans="1:23" x14ac:dyDescent="0.25">
      <c r="A15" s="70" t="s">
        <v>2766</v>
      </c>
      <c r="B15" s="66">
        <v>36602</v>
      </c>
      <c r="C15" s="66">
        <v>29918</v>
      </c>
      <c r="D15" s="66">
        <v>28974</v>
      </c>
      <c r="E15" s="66">
        <v>30504</v>
      </c>
      <c r="F15" s="71">
        <f t="shared" si="0"/>
        <v>125998</v>
      </c>
      <c r="G15" s="66">
        <v>30555</v>
      </c>
      <c r="H15" s="66">
        <v>44237</v>
      </c>
      <c r="I15" s="66">
        <v>27680</v>
      </c>
      <c r="J15" s="66">
        <v>39874</v>
      </c>
      <c r="K15" s="71">
        <f t="shared" si="1"/>
        <v>142346</v>
      </c>
      <c r="L15" s="66">
        <v>30900</v>
      </c>
      <c r="M15" s="66">
        <v>30389</v>
      </c>
      <c r="N15" s="66">
        <v>39528</v>
      </c>
      <c r="O15" s="66">
        <v>42386</v>
      </c>
      <c r="P15" s="71">
        <f t="shared" si="2"/>
        <v>143203</v>
      </c>
      <c r="Q15" s="66">
        <v>42571</v>
      </c>
      <c r="R15" s="66">
        <v>41742</v>
      </c>
      <c r="S15" s="66">
        <v>49218</v>
      </c>
      <c r="T15" s="66">
        <v>26443</v>
      </c>
      <c r="U15" s="71">
        <v>45109</v>
      </c>
      <c r="W15">
        <f t="shared" si="3"/>
        <v>456656</v>
      </c>
    </row>
    <row r="16" spans="1:23" x14ac:dyDescent="0.25">
      <c r="A16" s="70" t="s">
        <v>2767</v>
      </c>
      <c r="B16" s="66">
        <v>42337</v>
      </c>
      <c r="C16" s="66">
        <v>48295</v>
      </c>
      <c r="D16" s="66">
        <v>45066</v>
      </c>
      <c r="E16" s="66">
        <v>47692</v>
      </c>
      <c r="F16" s="71">
        <f t="shared" si="0"/>
        <v>183390</v>
      </c>
      <c r="G16" s="66">
        <v>37743</v>
      </c>
      <c r="H16" s="66">
        <v>40186</v>
      </c>
      <c r="I16" s="66">
        <v>28799</v>
      </c>
      <c r="J16" s="66">
        <v>47723</v>
      </c>
      <c r="K16" s="71">
        <f t="shared" si="1"/>
        <v>154451</v>
      </c>
      <c r="L16" s="66">
        <v>48406</v>
      </c>
      <c r="M16" s="66">
        <v>31930</v>
      </c>
      <c r="N16" s="66">
        <v>33956</v>
      </c>
      <c r="O16" s="66">
        <v>29013</v>
      </c>
      <c r="P16" s="71">
        <f t="shared" si="2"/>
        <v>143305</v>
      </c>
      <c r="Q16" s="66">
        <v>36939</v>
      </c>
      <c r="R16" s="66">
        <v>32261</v>
      </c>
      <c r="S16" s="66">
        <v>41218</v>
      </c>
      <c r="T16" s="66">
        <v>43733</v>
      </c>
      <c r="U16" s="71">
        <v>33835</v>
      </c>
      <c r="W16">
        <f t="shared" si="3"/>
        <v>514981</v>
      </c>
    </row>
    <row r="17" spans="1:23" ht="28.5" customHeight="1" x14ac:dyDescent="0.25">
      <c r="A17" s="72" t="s">
        <v>2717</v>
      </c>
      <c r="B17" s="73">
        <f>SUM(B13:B16)</f>
        <v>131835</v>
      </c>
      <c r="C17" s="73">
        <f t="shared" ref="C17:E17" si="18">SUM(C13:C16)</f>
        <v>155758</v>
      </c>
      <c r="D17" s="73">
        <f t="shared" si="18"/>
        <v>166015</v>
      </c>
      <c r="E17" s="73">
        <f t="shared" si="18"/>
        <v>145861</v>
      </c>
      <c r="F17" s="71">
        <f t="shared" si="0"/>
        <v>599469</v>
      </c>
      <c r="G17" s="73">
        <f>SUM(G13:G16)</f>
        <v>136995</v>
      </c>
      <c r="H17" s="73">
        <f t="shared" ref="H17:J17" si="19">SUM(H13:H16)</f>
        <v>168384</v>
      </c>
      <c r="I17" s="73">
        <f t="shared" si="19"/>
        <v>142801</v>
      </c>
      <c r="J17" s="73">
        <f t="shared" si="19"/>
        <v>161783</v>
      </c>
      <c r="K17" s="71">
        <f t="shared" si="1"/>
        <v>609963</v>
      </c>
      <c r="L17" s="73">
        <f>SUM(L13:L16)</f>
        <v>163070</v>
      </c>
      <c r="M17" s="73">
        <f t="shared" ref="M17:O17" si="20">SUM(M13:M16)</f>
        <v>142353</v>
      </c>
      <c r="N17" s="73">
        <f t="shared" si="20"/>
        <v>135843</v>
      </c>
      <c r="O17" s="73">
        <f t="shared" si="20"/>
        <v>148761</v>
      </c>
      <c r="P17" s="71">
        <f t="shared" si="2"/>
        <v>590027</v>
      </c>
      <c r="Q17" s="73">
        <f>SUM(Q13:Q16)</f>
        <v>136155</v>
      </c>
      <c r="R17" s="73">
        <f t="shared" ref="R17:T17" si="21">SUM(R13:R16)</f>
        <v>147375</v>
      </c>
      <c r="S17" s="73">
        <f t="shared" si="21"/>
        <v>153964</v>
      </c>
      <c r="T17" s="73">
        <f t="shared" si="21"/>
        <v>161663</v>
      </c>
      <c r="U17" s="71">
        <v>32176</v>
      </c>
      <c r="W17">
        <f t="shared" si="3"/>
        <v>1831635</v>
      </c>
    </row>
    <row r="18" spans="1:23" ht="15" customHeight="1" x14ac:dyDescent="0.25">
      <c r="A18" s="70" t="s">
        <v>2768</v>
      </c>
      <c r="B18" s="66">
        <v>41323</v>
      </c>
      <c r="C18" s="66">
        <v>28516</v>
      </c>
      <c r="D18" s="66">
        <v>49998</v>
      </c>
      <c r="E18" s="66">
        <v>45733</v>
      </c>
      <c r="F18" s="71">
        <f t="shared" si="0"/>
        <v>165570</v>
      </c>
      <c r="G18" s="66">
        <v>42829</v>
      </c>
      <c r="H18" s="66">
        <v>31240</v>
      </c>
      <c r="I18" s="66">
        <v>27026</v>
      </c>
      <c r="J18" s="66">
        <v>40389</v>
      </c>
      <c r="K18" s="71">
        <f t="shared" si="1"/>
        <v>141484</v>
      </c>
      <c r="L18" s="66">
        <v>25806</v>
      </c>
      <c r="M18" s="66">
        <v>43669</v>
      </c>
      <c r="N18" s="66">
        <v>42920</v>
      </c>
      <c r="O18" s="66">
        <v>41647</v>
      </c>
      <c r="P18" s="71">
        <f t="shared" si="2"/>
        <v>154042</v>
      </c>
      <c r="Q18" s="66">
        <v>29055</v>
      </c>
      <c r="R18" s="66">
        <v>28495</v>
      </c>
      <c r="S18" s="66">
        <v>37331</v>
      </c>
      <c r="T18" s="66">
        <v>44762</v>
      </c>
      <c r="U18" s="71">
        <v>33819</v>
      </c>
      <c r="W18">
        <f t="shared" si="3"/>
        <v>494915</v>
      </c>
    </row>
    <row r="19" spans="1:23" ht="15" customHeight="1" x14ac:dyDescent="0.25">
      <c r="A19" s="70" t="s">
        <v>2131</v>
      </c>
      <c r="B19" s="66">
        <v>31854</v>
      </c>
      <c r="C19" s="66">
        <v>39060</v>
      </c>
      <c r="D19" s="66">
        <v>43031</v>
      </c>
      <c r="E19" s="66">
        <v>33246</v>
      </c>
      <c r="F19" s="71">
        <f t="shared" si="0"/>
        <v>147191</v>
      </c>
      <c r="G19" s="66">
        <v>29137</v>
      </c>
      <c r="H19" s="66">
        <v>27631</v>
      </c>
      <c r="I19" s="66">
        <v>40625</v>
      </c>
      <c r="J19" s="66">
        <v>45221</v>
      </c>
      <c r="K19" s="71">
        <f t="shared" si="1"/>
        <v>142614</v>
      </c>
      <c r="L19" s="66">
        <v>28928</v>
      </c>
      <c r="M19" s="66">
        <v>31366</v>
      </c>
      <c r="N19" s="66">
        <v>31184</v>
      </c>
      <c r="O19" s="66">
        <v>33158</v>
      </c>
      <c r="P19" s="71">
        <f t="shared" si="2"/>
        <v>124636</v>
      </c>
      <c r="Q19" s="66">
        <v>43152</v>
      </c>
      <c r="R19" s="66">
        <v>46394</v>
      </c>
      <c r="S19" s="66">
        <v>35440</v>
      </c>
      <c r="T19" s="66">
        <v>47306</v>
      </c>
      <c r="U19" s="71">
        <v>30394</v>
      </c>
      <c r="W19">
        <f t="shared" si="3"/>
        <v>444835</v>
      </c>
    </row>
    <row r="20" spans="1:23" ht="15" customHeight="1" x14ac:dyDescent="0.25">
      <c r="A20" s="70" t="s">
        <v>2769</v>
      </c>
      <c r="B20" s="66">
        <v>28740</v>
      </c>
      <c r="C20" s="66">
        <v>35898</v>
      </c>
      <c r="D20" s="66">
        <v>40715</v>
      </c>
      <c r="E20" s="66">
        <v>48269</v>
      </c>
      <c r="F20" s="71">
        <f t="shared" si="0"/>
        <v>153622</v>
      </c>
      <c r="G20" s="66">
        <v>39742</v>
      </c>
      <c r="H20" s="66">
        <v>44237</v>
      </c>
      <c r="I20" s="66">
        <v>36559</v>
      </c>
      <c r="J20" s="66">
        <v>27504</v>
      </c>
      <c r="K20" s="71">
        <f t="shared" si="1"/>
        <v>148042</v>
      </c>
      <c r="L20" s="66">
        <v>29825</v>
      </c>
      <c r="M20" s="66">
        <v>28982</v>
      </c>
      <c r="N20" s="66">
        <v>33473</v>
      </c>
      <c r="O20" s="66">
        <v>44357</v>
      </c>
      <c r="P20" s="71">
        <f t="shared" si="2"/>
        <v>136637</v>
      </c>
      <c r="Q20" s="66">
        <v>47462</v>
      </c>
      <c r="R20" s="66">
        <v>30107</v>
      </c>
      <c r="S20" s="66">
        <v>46633</v>
      </c>
      <c r="T20" s="66">
        <v>25721</v>
      </c>
      <c r="U20" s="71">
        <v>45294</v>
      </c>
      <c r="W20">
        <f t="shared" si="3"/>
        <v>483595</v>
      </c>
    </row>
    <row r="21" spans="1:23" ht="15" customHeight="1" x14ac:dyDescent="0.25">
      <c r="A21" s="70" t="s">
        <v>2137</v>
      </c>
      <c r="B21" s="66">
        <v>26617</v>
      </c>
      <c r="C21" s="66">
        <v>37793</v>
      </c>
      <c r="D21" s="66">
        <v>29079</v>
      </c>
      <c r="E21" s="66">
        <v>29943</v>
      </c>
      <c r="F21" s="71">
        <f t="shared" si="0"/>
        <v>123432</v>
      </c>
      <c r="G21" s="66">
        <v>34800</v>
      </c>
      <c r="H21" s="66">
        <v>29157</v>
      </c>
      <c r="I21" s="66">
        <v>29366</v>
      </c>
      <c r="J21" s="66">
        <v>41407</v>
      </c>
      <c r="K21" s="71">
        <f t="shared" si="1"/>
        <v>134730</v>
      </c>
      <c r="L21" s="66">
        <v>26999</v>
      </c>
      <c r="M21" s="66">
        <v>39606</v>
      </c>
      <c r="N21" s="66">
        <v>36985</v>
      </c>
      <c r="O21" s="66">
        <v>33982</v>
      </c>
      <c r="P21" s="71">
        <f t="shared" si="2"/>
        <v>137572</v>
      </c>
      <c r="Q21" s="66">
        <v>36742</v>
      </c>
      <c r="R21" s="66">
        <v>28820</v>
      </c>
      <c r="S21" s="66">
        <v>46483</v>
      </c>
      <c r="T21" s="66">
        <v>45081</v>
      </c>
      <c r="U21" s="71">
        <v>29031</v>
      </c>
      <c r="W21">
        <f t="shared" si="3"/>
        <v>424765</v>
      </c>
    </row>
    <row r="22" spans="1:23" ht="36.75" customHeight="1" x14ac:dyDescent="0.25">
      <c r="A22" s="72" t="s">
        <v>2718</v>
      </c>
      <c r="B22" s="73">
        <f>SUM(B18:B21)</f>
        <v>128534</v>
      </c>
      <c r="C22" s="73">
        <f t="shared" ref="C22:E22" si="22">SUM(C18:C21)</f>
        <v>141267</v>
      </c>
      <c r="D22" s="73">
        <f t="shared" si="22"/>
        <v>162823</v>
      </c>
      <c r="E22" s="73">
        <f t="shared" si="22"/>
        <v>157191</v>
      </c>
      <c r="F22" s="71">
        <f t="shared" si="0"/>
        <v>589815</v>
      </c>
      <c r="G22" s="73">
        <f>SUM(G18:G21)</f>
        <v>146508</v>
      </c>
      <c r="H22" s="73">
        <f t="shared" ref="H22:J22" si="23">SUM(H18:H21)</f>
        <v>132265</v>
      </c>
      <c r="I22" s="73">
        <f t="shared" si="23"/>
        <v>133576</v>
      </c>
      <c r="J22" s="73">
        <f t="shared" si="23"/>
        <v>154521</v>
      </c>
      <c r="K22" s="71">
        <f t="shared" si="1"/>
        <v>566870</v>
      </c>
      <c r="L22" s="73">
        <f>SUM(L18:L21)</f>
        <v>111558</v>
      </c>
      <c r="M22" s="73">
        <f t="shared" ref="M22:O22" si="24">SUM(M18:M21)</f>
        <v>143623</v>
      </c>
      <c r="N22" s="73">
        <f t="shared" si="24"/>
        <v>144562</v>
      </c>
      <c r="O22" s="73">
        <f t="shared" si="24"/>
        <v>153144</v>
      </c>
      <c r="P22" s="71">
        <f t="shared" si="2"/>
        <v>552887</v>
      </c>
      <c r="Q22" s="73">
        <f>SUM(Q18:Q21)</f>
        <v>156411</v>
      </c>
      <c r="R22" s="73">
        <f t="shared" ref="R22:T22" si="25">SUM(R18:R21)</f>
        <v>133816</v>
      </c>
      <c r="S22" s="73">
        <f t="shared" si="25"/>
        <v>165887</v>
      </c>
      <c r="T22" s="73">
        <f t="shared" si="25"/>
        <v>162870</v>
      </c>
      <c r="U22" s="71">
        <v>31072</v>
      </c>
      <c r="W22">
        <f t="shared" si="3"/>
        <v>1740644</v>
      </c>
    </row>
    <row r="24" spans="1:23" x14ac:dyDescent="0.25">
      <c r="A24" s="69" t="s">
        <v>2714</v>
      </c>
      <c r="B24">
        <f>B7+C12+B17+B22</f>
        <v>511494</v>
      </c>
      <c r="C24">
        <f>C7+D12+C17+C22</f>
        <v>597572</v>
      </c>
      <c r="D24">
        <f t="shared" ref="D24:U24" si="26">D7+D12+D17+D22</f>
        <v>637035</v>
      </c>
      <c r="E24">
        <f t="shared" si="26"/>
        <v>605601</v>
      </c>
      <c r="F24">
        <f t="shared" si="26"/>
        <v>2343039</v>
      </c>
      <c r="G24">
        <f t="shared" si="26"/>
        <v>603737</v>
      </c>
      <c r="H24">
        <f t="shared" si="26"/>
        <v>601988</v>
      </c>
      <c r="I24">
        <f t="shared" si="26"/>
        <v>598034</v>
      </c>
      <c r="J24">
        <f t="shared" si="26"/>
        <v>619441</v>
      </c>
      <c r="K24">
        <f t="shared" si="26"/>
        <v>2423200</v>
      </c>
      <c r="L24">
        <f t="shared" si="26"/>
        <v>611455</v>
      </c>
      <c r="M24">
        <f t="shared" si="26"/>
        <v>573451</v>
      </c>
      <c r="N24">
        <f t="shared" si="26"/>
        <v>557445</v>
      </c>
      <c r="O24">
        <f t="shared" si="26"/>
        <v>607686</v>
      </c>
      <c r="P24">
        <f t="shared" si="26"/>
        <v>2350037</v>
      </c>
      <c r="Q24">
        <f t="shared" si="26"/>
        <v>615693</v>
      </c>
      <c r="R24">
        <f t="shared" si="26"/>
        <v>596154</v>
      </c>
      <c r="S24">
        <f t="shared" si="26"/>
        <v>606036</v>
      </c>
      <c r="T24">
        <f t="shared" si="26"/>
        <v>634133</v>
      </c>
      <c r="U24">
        <f t="shared" si="26"/>
        <v>127600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B20"/>
  <sheetViews>
    <sheetView workbookViewId="0">
      <selection activeCell="B7" sqref="B7"/>
    </sheetView>
  </sheetViews>
  <sheetFormatPr defaultRowHeight="15" x14ac:dyDescent="0.25"/>
  <cols>
    <col min="1" max="1" width="22.42578125" customWidth="1"/>
    <col min="2" max="2" width="14.85546875" customWidth="1"/>
  </cols>
  <sheetData>
    <row r="2" spans="1:2" x14ac:dyDescent="0.25">
      <c r="A2" s="58" t="s">
        <v>2712</v>
      </c>
      <c r="B2" s="59" t="s">
        <v>2713</v>
      </c>
    </row>
    <row r="3" spans="1:2" x14ac:dyDescent="0.25">
      <c r="A3" s="3" t="s">
        <v>2696</v>
      </c>
      <c r="B3" s="27">
        <v>10141</v>
      </c>
    </row>
    <row r="4" spans="1:2" x14ac:dyDescent="0.25">
      <c r="A4" s="3" t="s">
        <v>2697</v>
      </c>
      <c r="B4" s="27">
        <v>18292</v>
      </c>
    </row>
    <row r="5" spans="1:2" x14ac:dyDescent="0.25">
      <c r="A5" s="3" t="s">
        <v>2698</v>
      </c>
      <c r="B5" s="27">
        <v>20857</v>
      </c>
    </row>
    <row r="6" spans="1:2" x14ac:dyDescent="0.25">
      <c r="A6" s="3" t="s">
        <v>2699</v>
      </c>
      <c r="B6" s="27">
        <v>23483</v>
      </c>
    </row>
    <row r="7" spans="1:2" x14ac:dyDescent="0.25">
      <c r="A7" s="3" t="s">
        <v>2703</v>
      </c>
      <c r="B7" s="27">
        <v>13304</v>
      </c>
    </row>
    <row r="8" spans="1:2" x14ac:dyDescent="0.25">
      <c r="A8" s="3" t="s">
        <v>2700</v>
      </c>
      <c r="B8" s="27">
        <v>21902</v>
      </c>
    </row>
    <row r="9" spans="1:2" x14ac:dyDescent="0.25">
      <c r="A9" s="3" t="s">
        <v>2701</v>
      </c>
      <c r="B9" s="27">
        <v>14113</v>
      </c>
    </row>
    <row r="10" spans="1:2" x14ac:dyDescent="0.25">
      <c r="A10" s="3" t="s">
        <v>2702</v>
      </c>
      <c r="B10" s="27">
        <v>22893</v>
      </c>
    </row>
    <row r="11" spans="1:2" x14ac:dyDescent="0.25">
      <c r="A11" s="3" t="s">
        <v>2704</v>
      </c>
      <c r="B11" s="27">
        <v>24715</v>
      </c>
    </row>
    <row r="12" spans="1:2" x14ac:dyDescent="0.25">
      <c r="A12" s="3" t="s">
        <v>2705</v>
      </c>
      <c r="B12" s="27">
        <v>15117</v>
      </c>
    </row>
    <row r="13" spans="1:2" x14ac:dyDescent="0.25">
      <c r="A13" s="3" t="s">
        <v>2706</v>
      </c>
      <c r="B13" s="27">
        <v>19884</v>
      </c>
    </row>
    <row r="14" spans="1:2" x14ac:dyDescent="0.25">
      <c r="A14" s="3" t="s">
        <v>2707</v>
      </c>
      <c r="B14" s="27">
        <v>18391</v>
      </c>
    </row>
    <row r="15" spans="1:2" x14ac:dyDescent="0.25">
      <c r="A15" s="3" t="s">
        <v>2708</v>
      </c>
      <c r="B15" s="27">
        <v>22129</v>
      </c>
    </row>
    <row r="16" spans="1:2" x14ac:dyDescent="0.25">
      <c r="A16" s="3" t="s">
        <v>2709</v>
      </c>
      <c r="B16" s="27">
        <v>18729</v>
      </c>
    </row>
    <row r="17" spans="1:2" x14ac:dyDescent="0.25">
      <c r="A17" s="3" t="s">
        <v>2710</v>
      </c>
      <c r="B17" s="27">
        <v>19793</v>
      </c>
    </row>
    <row r="18" spans="1:2" x14ac:dyDescent="0.25">
      <c r="A18" s="3" t="s">
        <v>2711</v>
      </c>
      <c r="B18" s="27">
        <v>13704</v>
      </c>
    </row>
    <row r="20" spans="1:2" x14ac:dyDescent="0.25">
      <c r="A20" s="1" t="s">
        <v>2714</v>
      </c>
      <c r="B20" s="29">
        <f>SUM(B3:B18)</f>
        <v>297447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3:Y6"/>
  <sheetViews>
    <sheetView topLeftCell="A2" workbookViewId="0">
      <selection activeCell="C13" sqref="C13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12" bestFit="1" customWidth="1"/>
    <col min="4" max="7" width="10.5703125" bestFit="1" customWidth="1"/>
    <col min="8" max="8" width="10.7109375" bestFit="1" customWidth="1"/>
    <col min="9" max="10" width="10.5703125" bestFit="1" customWidth="1"/>
    <col min="11" max="11" width="12" bestFit="1" customWidth="1"/>
    <col min="12" max="13" width="10.5703125" bestFit="1" customWidth="1"/>
    <col min="14" max="14" width="12" bestFit="1" customWidth="1"/>
    <col min="15" max="21" width="10.5703125" bestFit="1" customWidth="1"/>
    <col min="22" max="22" width="12" bestFit="1" customWidth="1"/>
    <col min="23" max="24" width="10.5703125" bestFit="1" customWidth="1"/>
    <col min="25" max="25" width="10.7109375" bestFit="1" customWidth="1"/>
  </cols>
  <sheetData>
    <row r="3" spans="1:25" x14ac:dyDescent="0.25">
      <c r="A3" s="25" t="s">
        <v>38</v>
      </c>
      <c r="B3" s="6" t="s">
        <v>39</v>
      </c>
      <c r="C3" s="6" t="s">
        <v>56</v>
      </c>
      <c r="D3" s="6" t="s">
        <v>55</v>
      </c>
      <c r="E3" s="6" t="s">
        <v>54</v>
      </c>
      <c r="F3" s="6" t="s">
        <v>53</v>
      </c>
      <c r="G3" s="6" t="s">
        <v>52</v>
      </c>
      <c r="H3" s="6" t="s">
        <v>51</v>
      </c>
      <c r="I3" s="6" t="s">
        <v>49</v>
      </c>
      <c r="J3" s="6" t="s">
        <v>47</v>
      </c>
      <c r="K3" s="6" t="s">
        <v>45</v>
      </c>
      <c r="L3" s="6" t="s">
        <v>43</v>
      </c>
      <c r="M3" s="6" t="s">
        <v>41</v>
      </c>
      <c r="N3" s="6" t="s">
        <v>51</v>
      </c>
      <c r="O3" s="6" t="s">
        <v>49</v>
      </c>
      <c r="P3" s="6" t="s">
        <v>53</v>
      </c>
      <c r="Q3" s="6" t="s">
        <v>47</v>
      </c>
      <c r="R3" s="6" t="s">
        <v>54</v>
      </c>
      <c r="S3" s="6" t="s">
        <v>55</v>
      </c>
      <c r="T3" s="6" t="s">
        <v>56</v>
      </c>
      <c r="U3" s="6" t="s">
        <v>39</v>
      </c>
      <c r="V3" s="6" t="s">
        <v>52</v>
      </c>
      <c r="W3" s="6" t="s">
        <v>45</v>
      </c>
      <c r="X3" s="6" t="s">
        <v>43</v>
      </c>
      <c r="Y3" s="6" t="s">
        <v>41</v>
      </c>
    </row>
    <row r="4" spans="1:25" x14ac:dyDescent="0.25">
      <c r="A4" s="17" t="s">
        <v>37</v>
      </c>
      <c r="B4" s="26" t="s">
        <v>34</v>
      </c>
      <c r="C4" s="26" t="s">
        <v>44</v>
      </c>
      <c r="D4" s="26" t="s">
        <v>48</v>
      </c>
      <c r="E4" s="26" t="s">
        <v>46</v>
      </c>
      <c r="F4" s="26" t="s">
        <v>34</v>
      </c>
      <c r="G4" s="26" t="s">
        <v>40</v>
      </c>
      <c r="H4" s="26" t="s">
        <v>50</v>
      </c>
      <c r="I4" s="26" t="s">
        <v>48</v>
      </c>
      <c r="J4" s="26" t="s">
        <v>46</v>
      </c>
      <c r="K4" s="26" t="s">
        <v>44</v>
      </c>
      <c r="L4" s="26" t="s">
        <v>42</v>
      </c>
      <c r="M4" s="26" t="s">
        <v>40</v>
      </c>
      <c r="N4" s="26" t="s">
        <v>44</v>
      </c>
      <c r="O4" s="26" t="s">
        <v>34</v>
      </c>
      <c r="P4" s="26" t="s">
        <v>42</v>
      </c>
      <c r="Q4" s="26" t="s">
        <v>48</v>
      </c>
      <c r="R4" s="26" t="s">
        <v>48</v>
      </c>
      <c r="S4" s="26" t="s">
        <v>34</v>
      </c>
      <c r="T4" s="26" t="s">
        <v>40</v>
      </c>
      <c r="U4" s="26" t="s">
        <v>40</v>
      </c>
      <c r="V4" s="26" t="s">
        <v>44</v>
      </c>
      <c r="W4" s="26" t="s">
        <v>46</v>
      </c>
      <c r="X4" s="26" t="s">
        <v>46</v>
      </c>
      <c r="Y4" s="26" t="s">
        <v>50</v>
      </c>
    </row>
    <row r="5" spans="1:25" x14ac:dyDescent="0.25">
      <c r="A5" s="17" t="s">
        <v>36</v>
      </c>
      <c r="B5" s="27">
        <v>5000</v>
      </c>
      <c r="C5" s="27">
        <v>3400</v>
      </c>
      <c r="D5" s="27">
        <v>6000</v>
      </c>
      <c r="E5" s="27">
        <v>4300</v>
      </c>
      <c r="F5" s="27">
        <v>5800</v>
      </c>
      <c r="G5" s="27">
        <v>3000</v>
      </c>
      <c r="H5" s="27">
        <v>5900</v>
      </c>
      <c r="I5" s="27">
        <v>4200</v>
      </c>
      <c r="J5" s="27">
        <v>5000</v>
      </c>
      <c r="K5" s="27">
        <v>6200</v>
      </c>
      <c r="L5" s="27">
        <v>3900</v>
      </c>
      <c r="M5" s="27">
        <v>5300</v>
      </c>
      <c r="N5" s="27">
        <v>6200</v>
      </c>
      <c r="O5" s="27">
        <v>6000</v>
      </c>
      <c r="P5" s="27">
        <v>5900</v>
      </c>
      <c r="Q5" s="27">
        <v>5800</v>
      </c>
      <c r="R5" s="27">
        <v>5300</v>
      </c>
      <c r="S5" s="27">
        <v>5000</v>
      </c>
      <c r="T5" s="27">
        <v>5000</v>
      </c>
      <c r="U5" s="27">
        <v>4300</v>
      </c>
      <c r="V5" s="27">
        <v>4200</v>
      </c>
      <c r="W5" s="27">
        <v>3900</v>
      </c>
      <c r="X5" s="27">
        <v>3400</v>
      </c>
      <c r="Y5" s="27">
        <v>3000</v>
      </c>
    </row>
    <row r="6" spans="1:25" x14ac:dyDescent="0.25">
      <c r="A6" s="17" t="s">
        <v>35</v>
      </c>
      <c r="B6" s="27">
        <v>1000</v>
      </c>
      <c r="C6" s="27">
        <v>500</v>
      </c>
      <c r="D6" s="27">
        <v>1200</v>
      </c>
      <c r="E6" s="27">
        <v>600</v>
      </c>
      <c r="F6" s="27">
        <v>900</v>
      </c>
      <c r="G6" s="27">
        <v>600</v>
      </c>
      <c r="H6" s="27">
        <v>1100</v>
      </c>
      <c r="I6" s="27">
        <v>800</v>
      </c>
      <c r="J6" s="27">
        <v>1000</v>
      </c>
      <c r="K6" s="27">
        <v>500</v>
      </c>
      <c r="L6" s="27">
        <v>600</v>
      </c>
      <c r="M6" s="27">
        <v>900</v>
      </c>
      <c r="N6" s="27">
        <v>1200</v>
      </c>
      <c r="O6" s="27">
        <v>1100</v>
      </c>
      <c r="P6" s="27">
        <v>1000</v>
      </c>
      <c r="Q6" s="27">
        <v>1000</v>
      </c>
      <c r="R6" s="27">
        <v>900</v>
      </c>
      <c r="S6" s="27">
        <v>900</v>
      </c>
      <c r="T6" s="27">
        <v>800</v>
      </c>
      <c r="U6" s="27">
        <v>600</v>
      </c>
      <c r="V6" s="27">
        <v>600</v>
      </c>
      <c r="W6" s="27">
        <v>600</v>
      </c>
      <c r="X6" s="27">
        <v>500</v>
      </c>
      <c r="Y6" s="27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2:C26"/>
  <sheetViews>
    <sheetView workbookViewId="0">
      <selection activeCell="C13" sqref="C13"/>
    </sheetView>
  </sheetViews>
  <sheetFormatPr defaultRowHeight="15" x14ac:dyDescent="0.25"/>
  <cols>
    <col min="2" max="2" width="19.5703125" customWidth="1"/>
  </cols>
  <sheetData>
    <row r="2" spans="1:3" x14ac:dyDescent="0.25">
      <c r="A2" s="17" t="s">
        <v>2061</v>
      </c>
      <c r="B2" s="25" t="s">
        <v>38</v>
      </c>
    </row>
    <row r="3" spans="1:3" x14ac:dyDescent="0.25">
      <c r="A3" s="55">
        <v>1</v>
      </c>
      <c r="B3" s="6" t="s">
        <v>39</v>
      </c>
      <c r="C3" t="str">
        <f>HLOOKUP(B:B,Hlookup!$3:$6,2,0)</f>
        <v>Greenville</v>
      </c>
    </row>
    <row r="4" spans="1:3" x14ac:dyDescent="0.25">
      <c r="A4" s="55">
        <v>2</v>
      </c>
      <c r="B4" s="6" t="s">
        <v>56</v>
      </c>
      <c r="C4" t="str">
        <f>HLOOKUP(B:B,Hlookup!$3:$6,2,0)</f>
        <v>Georgetown</v>
      </c>
    </row>
    <row r="5" spans="1:3" x14ac:dyDescent="0.25">
      <c r="A5" s="55">
        <v>3</v>
      </c>
      <c r="B5" s="6" t="s">
        <v>55</v>
      </c>
      <c r="C5" t="str">
        <f>HLOOKUP(B:B,Hlookup!$3:$6,2,0)</f>
        <v>Clinton</v>
      </c>
    </row>
    <row r="6" spans="1:3" x14ac:dyDescent="0.25">
      <c r="A6" s="55">
        <v>4</v>
      </c>
      <c r="B6" s="6" t="s">
        <v>54</v>
      </c>
      <c r="C6" t="str">
        <f>HLOOKUP(B:B,Hlookup!$3:$6,2,0)</f>
        <v>Marion</v>
      </c>
    </row>
    <row r="7" spans="1:3" x14ac:dyDescent="0.25">
      <c r="A7" s="55">
        <v>5</v>
      </c>
      <c r="B7" s="6" t="s">
        <v>53</v>
      </c>
      <c r="C7" t="str">
        <f>HLOOKUP(B:B,Hlookup!$3:$6,2,0)</f>
        <v>Greenville</v>
      </c>
    </row>
    <row r="8" spans="1:3" x14ac:dyDescent="0.25">
      <c r="A8" s="55">
        <v>6</v>
      </c>
      <c r="B8" s="6" t="s">
        <v>52</v>
      </c>
      <c r="C8" t="str">
        <f>HLOOKUP(B:B,Hlookup!$3:$6,2,0)</f>
        <v>Chester</v>
      </c>
    </row>
    <row r="9" spans="1:3" x14ac:dyDescent="0.25">
      <c r="A9" s="55">
        <v>7</v>
      </c>
      <c r="B9" s="6" t="s">
        <v>51</v>
      </c>
      <c r="C9" t="str">
        <f>HLOOKUP(B:B,Hlookup!$3:$6,2,0)</f>
        <v>Springfield</v>
      </c>
    </row>
    <row r="10" spans="1:3" x14ac:dyDescent="0.25">
      <c r="A10" s="55">
        <v>8</v>
      </c>
      <c r="B10" s="6" t="s">
        <v>49</v>
      </c>
      <c r="C10" t="str">
        <f>HLOOKUP(B:B,Hlookup!$3:$6,2,0)</f>
        <v>Clinton</v>
      </c>
    </row>
    <row r="11" spans="1:3" x14ac:dyDescent="0.25">
      <c r="A11" s="55">
        <v>9</v>
      </c>
      <c r="B11" s="6" t="s">
        <v>47</v>
      </c>
      <c r="C11" t="str">
        <f>HLOOKUP(B:B,Hlookup!$3:$6,2,0)</f>
        <v>Marion</v>
      </c>
    </row>
    <row r="12" spans="1:3" x14ac:dyDescent="0.25">
      <c r="A12" s="55">
        <v>10</v>
      </c>
      <c r="B12" s="6" t="s">
        <v>45</v>
      </c>
      <c r="C12" t="str">
        <f>HLOOKUP(B:B,Hlookup!$3:$6,2,0)</f>
        <v>Georgetown</v>
      </c>
    </row>
    <row r="13" spans="1:3" x14ac:dyDescent="0.25">
      <c r="A13" s="55">
        <v>11</v>
      </c>
      <c r="B13" s="6" t="s">
        <v>43</v>
      </c>
      <c r="C13" t="str">
        <f>HLOOKUP(B:B,Hlookup!$3:$6,2,0)</f>
        <v>Franklin</v>
      </c>
    </row>
    <row r="14" spans="1:3" x14ac:dyDescent="0.25">
      <c r="A14" s="55">
        <v>12</v>
      </c>
      <c r="B14" s="6" t="s">
        <v>41</v>
      </c>
      <c r="C14" t="str">
        <f>HLOOKUP(B:B,Hlookup!$3:$6,2,0)</f>
        <v>Chester</v>
      </c>
    </row>
    <row r="15" spans="1:3" x14ac:dyDescent="0.25">
      <c r="A15" s="55">
        <v>13</v>
      </c>
      <c r="B15" s="6" t="s">
        <v>51</v>
      </c>
      <c r="C15" t="str">
        <f>HLOOKUP(B:B,Hlookup!$3:$6,2,0)</f>
        <v>Springfield</v>
      </c>
    </row>
    <row r="16" spans="1:3" x14ac:dyDescent="0.25">
      <c r="A16" s="55">
        <v>14</v>
      </c>
      <c r="B16" s="6" t="s">
        <v>49</v>
      </c>
      <c r="C16" t="str">
        <f>HLOOKUP(B:B,Hlookup!$3:$6,2,0)</f>
        <v>Clinton</v>
      </c>
    </row>
    <row r="17" spans="1:3" x14ac:dyDescent="0.25">
      <c r="A17" s="55">
        <v>15</v>
      </c>
      <c r="B17" s="6" t="s">
        <v>53</v>
      </c>
      <c r="C17" t="str">
        <f>HLOOKUP(B:B,Hlookup!$3:$6,2,0)</f>
        <v>Greenville</v>
      </c>
    </row>
    <row r="18" spans="1:3" x14ac:dyDescent="0.25">
      <c r="A18" s="55">
        <v>16</v>
      </c>
      <c r="B18" s="6" t="s">
        <v>47</v>
      </c>
      <c r="C18" t="str">
        <f>HLOOKUP(B:B,Hlookup!$3:$6,2,0)</f>
        <v>Marion</v>
      </c>
    </row>
    <row r="19" spans="1:3" x14ac:dyDescent="0.25">
      <c r="A19" s="55">
        <v>17</v>
      </c>
      <c r="B19" s="6" t="s">
        <v>54</v>
      </c>
      <c r="C19" t="str">
        <f>HLOOKUP(B:B,Hlookup!$3:$6,2,0)</f>
        <v>Marion</v>
      </c>
    </row>
    <row r="20" spans="1:3" x14ac:dyDescent="0.25">
      <c r="A20" s="55">
        <v>18</v>
      </c>
      <c r="B20" s="6" t="s">
        <v>55</v>
      </c>
      <c r="C20" t="str">
        <f>HLOOKUP(B:B,Hlookup!$3:$6,2,0)</f>
        <v>Clinton</v>
      </c>
    </row>
    <row r="21" spans="1:3" x14ac:dyDescent="0.25">
      <c r="A21" s="55">
        <v>19</v>
      </c>
      <c r="B21" s="6" t="s">
        <v>56</v>
      </c>
      <c r="C21" t="str">
        <f>HLOOKUP(B:B,Hlookup!$3:$6,2,0)</f>
        <v>Georgetown</v>
      </c>
    </row>
    <row r="22" spans="1:3" x14ac:dyDescent="0.25">
      <c r="A22" s="55">
        <v>20</v>
      </c>
      <c r="B22" s="6" t="s">
        <v>39</v>
      </c>
      <c r="C22" t="str">
        <f>HLOOKUP(B:B,Hlookup!$3:$6,2,0)</f>
        <v>Greenville</v>
      </c>
    </row>
    <row r="23" spans="1:3" x14ac:dyDescent="0.25">
      <c r="A23" s="55">
        <v>21</v>
      </c>
      <c r="B23" s="6" t="s">
        <v>52</v>
      </c>
      <c r="C23" t="str">
        <f>HLOOKUP(B:B,Hlookup!$3:$6,2,0)</f>
        <v>Chester</v>
      </c>
    </row>
    <row r="24" spans="1:3" x14ac:dyDescent="0.25">
      <c r="A24" s="55">
        <v>22</v>
      </c>
      <c r="B24" s="6" t="s">
        <v>45</v>
      </c>
      <c r="C24" t="str">
        <f>HLOOKUP(B:B,Hlookup!$3:$6,2,0)</f>
        <v>Georgetown</v>
      </c>
    </row>
    <row r="25" spans="1:3" x14ac:dyDescent="0.25">
      <c r="A25" s="55">
        <v>23</v>
      </c>
      <c r="B25" s="6" t="s">
        <v>43</v>
      </c>
      <c r="C25" t="str">
        <f>HLOOKUP(B:B,Hlookup!$3:$6,2,0)</f>
        <v>Franklin</v>
      </c>
    </row>
    <row r="26" spans="1:3" x14ac:dyDescent="0.25">
      <c r="A26" s="55">
        <v>24</v>
      </c>
      <c r="B26" s="6" t="s">
        <v>41</v>
      </c>
      <c r="C26" t="str">
        <f>HLOOKUP(B:B,Hlookup!$3:$6,2,0)</f>
        <v>Chester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51"/>
  <sheetViews>
    <sheetView workbookViewId="0">
      <selection activeCell="F2" sqref="F2"/>
    </sheetView>
  </sheetViews>
  <sheetFormatPr defaultRowHeight="15" x14ac:dyDescent="0.25"/>
  <cols>
    <col min="1" max="1" width="21.140625" bestFit="1" customWidth="1"/>
    <col min="2" max="2" width="9.28515625" customWidth="1"/>
    <col min="3" max="3" width="23" customWidth="1"/>
    <col min="4" max="4" width="15.140625" customWidth="1"/>
  </cols>
  <sheetData>
    <row r="1" spans="1:13" x14ac:dyDescent="0.25">
      <c r="A1" s="57" t="s">
        <v>2191</v>
      </c>
      <c r="B1" s="57" t="s">
        <v>2192</v>
      </c>
      <c r="C1" s="57" t="s">
        <v>2190</v>
      </c>
      <c r="D1" s="57" t="s">
        <v>36</v>
      </c>
    </row>
    <row r="2" spans="1:13" x14ac:dyDescent="0.25">
      <c r="A2" t="s">
        <v>2194</v>
      </c>
      <c r="B2" t="s">
        <v>2195</v>
      </c>
      <c r="C2" t="s">
        <v>2193</v>
      </c>
      <c r="D2">
        <v>4584</v>
      </c>
      <c r="F2" t="e">
        <f>LOOKUP(M2,C:C,D:D)</f>
        <v>#N/A</v>
      </c>
      <c r="M2" t="s">
        <v>2196</v>
      </c>
    </row>
    <row r="3" spans="1:13" x14ac:dyDescent="0.25">
      <c r="A3" t="s">
        <v>2197</v>
      </c>
      <c r="B3" t="s">
        <v>2195</v>
      </c>
      <c r="C3" t="s">
        <v>2196</v>
      </c>
      <c r="D3">
        <v>4902</v>
      </c>
      <c r="M3" t="s">
        <v>2198</v>
      </c>
    </row>
    <row r="4" spans="1:13" x14ac:dyDescent="0.25">
      <c r="A4" t="s">
        <v>2199</v>
      </c>
      <c r="B4" t="s">
        <v>2195</v>
      </c>
      <c r="C4" t="s">
        <v>2198</v>
      </c>
      <c r="D4">
        <v>1222</v>
      </c>
      <c r="M4" t="s">
        <v>2200</v>
      </c>
    </row>
    <row r="5" spans="1:13" x14ac:dyDescent="0.25">
      <c r="A5" t="s">
        <v>2201</v>
      </c>
      <c r="B5" t="s">
        <v>2202</v>
      </c>
      <c r="C5" t="s">
        <v>2200</v>
      </c>
      <c r="D5">
        <v>2394</v>
      </c>
      <c r="M5" t="s">
        <v>2203</v>
      </c>
    </row>
    <row r="6" spans="1:13" x14ac:dyDescent="0.25">
      <c r="A6" t="s">
        <v>2204</v>
      </c>
      <c r="B6" t="s">
        <v>2195</v>
      </c>
      <c r="C6" t="s">
        <v>2203</v>
      </c>
      <c r="D6">
        <v>2179</v>
      </c>
      <c r="M6" t="s">
        <v>2205</v>
      </c>
    </row>
    <row r="7" spans="1:13" x14ac:dyDescent="0.25">
      <c r="A7" t="s">
        <v>2206</v>
      </c>
      <c r="B7" t="s">
        <v>2202</v>
      </c>
      <c r="C7" t="s">
        <v>2205</v>
      </c>
      <c r="D7">
        <v>3751</v>
      </c>
      <c r="M7" t="s">
        <v>2207</v>
      </c>
    </row>
    <row r="8" spans="1:13" x14ac:dyDescent="0.25">
      <c r="A8" t="s">
        <v>2208</v>
      </c>
      <c r="B8" t="s">
        <v>2202</v>
      </c>
      <c r="C8" t="s">
        <v>2207</v>
      </c>
      <c r="D8">
        <v>2517</v>
      </c>
      <c r="M8" t="s">
        <v>2209</v>
      </c>
    </row>
    <row r="9" spans="1:13" x14ac:dyDescent="0.25">
      <c r="A9" t="s">
        <v>2210</v>
      </c>
      <c r="B9" t="s">
        <v>2195</v>
      </c>
      <c r="C9" t="s">
        <v>2209</v>
      </c>
      <c r="D9">
        <v>4525</v>
      </c>
      <c r="M9" t="s">
        <v>2211</v>
      </c>
    </row>
    <row r="10" spans="1:13" x14ac:dyDescent="0.25">
      <c r="A10" t="s">
        <v>2212</v>
      </c>
      <c r="B10" t="s">
        <v>2195</v>
      </c>
      <c r="C10" t="s">
        <v>2211</v>
      </c>
      <c r="D10">
        <v>4495</v>
      </c>
      <c r="M10" t="s">
        <v>2213</v>
      </c>
    </row>
    <row r="11" spans="1:13" x14ac:dyDescent="0.25">
      <c r="A11" t="s">
        <v>2214</v>
      </c>
      <c r="B11" t="s">
        <v>2202</v>
      </c>
      <c r="C11" t="s">
        <v>2213</v>
      </c>
      <c r="D11">
        <v>2750</v>
      </c>
    </row>
    <row r="12" spans="1:13" x14ac:dyDescent="0.25">
      <c r="A12" t="s">
        <v>2216</v>
      </c>
      <c r="B12" t="s">
        <v>2202</v>
      </c>
      <c r="C12" t="s">
        <v>2215</v>
      </c>
      <c r="D12">
        <v>2501</v>
      </c>
    </row>
    <row r="13" spans="1:13" x14ac:dyDescent="0.25">
      <c r="A13" t="s">
        <v>2218</v>
      </c>
      <c r="B13" t="s">
        <v>2202</v>
      </c>
      <c r="C13" t="s">
        <v>2217</v>
      </c>
      <c r="D13">
        <v>2569</v>
      </c>
    </row>
    <row r="14" spans="1:13" x14ac:dyDescent="0.25">
      <c r="A14" t="s">
        <v>2220</v>
      </c>
      <c r="B14" t="s">
        <v>2202</v>
      </c>
      <c r="C14" t="s">
        <v>2219</v>
      </c>
      <c r="D14">
        <v>3466</v>
      </c>
    </row>
    <row r="15" spans="1:13" x14ac:dyDescent="0.25">
      <c r="A15" t="s">
        <v>2222</v>
      </c>
      <c r="B15" t="s">
        <v>2202</v>
      </c>
      <c r="C15" t="s">
        <v>2221</v>
      </c>
      <c r="D15">
        <v>1873</v>
      </c>
    </row>
    <row r="16" spans="1:13" x14ac:dyDescent="0.25">
      <c r="A16" t="s">
        <v>2224</v>
      </c>
      <c r="B16" t="s">
        <v>2202</v>
      </c>
      <c r="C16" t="s">
        <v>2223</v>
      </c>
      <c r="D16">
        <v>3189</v>
      </c>
    </row>
    <row r="17" spans="1:4" x14ac:dyDescent="0.25">
      <c r="A17" t="s">
        <v>2226</v>
      </c>
      <c r="B17" t="s">
        <v>2195</v>
      </c>
      <c r="C17" t="s">
        <v>2225</v>
      </c>
      <c r="D17">
        <v>3373</v>
      </c>
    </row>
    <row r="18" spans="1:4" x14ac:dyDescent="0.25">
      <c r="A18" t="s">
        <v>2228</v>
      </c>
      <c r="B18" t="s">
        <v>2202</v>
      </c>
      <c r="C18" t="s">
        <v>2227</v>
      </c>
      <c r="D18">
        <v>2602</v>
      </c>
    </row>
    <row r="19" spans="1:4" x14ac:dyDescent="0.25">
      <c r="A19" t="s">
        <v>2230</v>
      </c>
      <c r="B19" t="s">
        <v>2202</v>
      </c>
      <c r="C19" t="s">
        <v>2229</v>
      </c>
      <c r="D19">
        <v>4429</v>
      </c>
    </row>
    <row r="20" spans="1:4" x14ac:dyDescent="0.25">
      <c r="A20" t="s">
        <v>2232</v>
      </c>
      <c r="B20" t="s">
        <v>2195</v>
      </c>
      <c r="C20" t="s">
        <v>2231</v>
      </c>
      <c r="D20">
        <v>1347</v>
      </c>
    </row>
    <row r="21" spans="1:4" x14ac:dyDescent="0.25">
      <c r="A21" t="s">
        <v>2234</v>
      </c>
      <c r="B21" t="s">
        <v>2195</v>
      </c>
      <c r="C21" t="s">
        <v>2233</v>
      </c>
      <c r="D21">
        <v>4105</v>
      </c>
    </row>
    <row r="22" spans="1:4" x14ac:dyDescent="0.25">
      <c r="A22" t="s">
        <v>2236</v>
      </c>
      <c r="B22" t="s">
        <v>2202</v>
      </c>
      <c r="C22" t="s">
        <v>2235</v>
      </c>
      <c r="D22">
        <v>2315</v>
      </c>
    </row>
    <row r="23" spans="1:4" x14ac:dyDescent="0.25">
      <c r="A23" t="s">
        <v>2238</v>
      </c>
      <c r="B23" t="s">
        <v>2195</v>
      </c>
      <c r="C23" t="s">
        <v>2237</v>
      </c>
      <c r="D23">
        <v>3894</v>
      </c>
    </row>
    <row r="24" spans="1:4" x14ac:dyDescent="0.25">
      <c r="A24" t="s">
        <v>2240</v>
      </c>
      <c r="B24" t="s">
        <v>2202</v>
      </c>
      <c r="C24" t="s">
        <v>2239</v>
      </c>
      <c r="D24">
        <v>3589</v>
      </c>
    </row>
    <row r="25" spans="1:4" x14ac:dyDescent="0.25">
      <c r="A25" t="s">
        <v>2242</v>
      </c>
      <c r="B25" t="s">
        <v>2202</v>
      </c>
      <c r="C25" t="s">
        <v>2241</v>
      </c>
      <c r="D25">
        <v>3483</v>
      </c>
    </row>
    <row r="26" spans="1:4" x14ac:dyDescent="0.25">
      <c r="A26" t="s">
        <v>2244</v>
      </c>
      <c r="B26" t="s">
        <v>2202</v>
      </c>
      <c r="C26" t="s">
        <v>2243</v>
      </c>
      <c r="D26">
        <v>3709</v>
      </c>
    </row>
    <row r="27" spans="1:4" x14ac:dyDescent="0.25">
      <c r="A27" t="s">
        <v>2246</v>
      </c>
      <c r="B27" t="s">
        <v>2202</v>
      </c>
      <c r="C27" t="s">
        <v>2245</v>
      </c>
      <c r="D27">
        <v>3783</v>
      </c>
    </row>
    <row r="28" spans="1:4" x14ac:dyDescent="0.25">
      <c r="A28" t="s">
        <v>2248</v>
      </c>
      <c r="B28" t="s">
        <v>2195</v>
      </c>
      <c r="C28" t="s">
        <v>2247</v>
      </c>
      <c r="D28">
        <v>4718</v>
      </c>
    </row>
    <row r="29" spans="1:4" x14ac:dyDescent="0.25">
      <c r="A29" t="s">
        <v>2250</v>
      </c>
      <c r="B29" t="s">
        <v>2202</v>
      </c>
      <c r="C29" t="s">
        <v>2249</v>
      </c>
      <c r="D29">
        <v>1342</v>
      </c>
    </row>
    <row r="30" spans="1:4" x14ac:dyDescent="0.25">
      <c r="A30" t="s">
        <v>2252</v>
      </c>
      <c r="B30" t="s">
        <v>2195</v>
      </c>
      <c r="C30" t="s">
        <v>2251</v>
      </c>
      <c r="D30">
        <v>3989</v>
      </c>
    </row>
    <row r="31" spans="1:4" x14ac:dyDescent="0.25">
      <c r="A31" t="s">
        <v>2254</v>
      </c>
      <c r="B31" t="s">
        <v>2202</v>
      </c>
      <c r="C31" t="s">
        <v>2253</v>
      </c>
      <c r="D31">
        <v>1699</v>
      </c>
    </row>
    <row r="32" spans="1:4" x14ac:dyDescent="0.25">
      <c r="A32" t="s">
        <v>2256</v>
      </c>
      <c r="B32" t="s">
        <v>2202</v>
      </c>
      <c r="C32" t="s">
        <v>2255</v>
      </c>
      <c r="D32">
        <v>4350</v>
      </c>
    </row>
    <row r="33" spans="1:4" x14ac:dyDescent="0.25">
      <c r="A33" t="s">
        <v>2258</v>
      </c>
      <c r="B33" t="s">
        <v>2202</v>
      </c>
      <c r="C33" t="s">
        <v>2257</v>
      </c>
      <c r="D33">
        <v>2573</v>
      </c>
    </row>
    <row r="34" spans="1:4" x14ac:dyDescent="0.25">
      <c r="A34" t="s">
        <v>2260</v>
      </c>
      <c r="B34" t="s">
        <v>2195</v>
      </c>
      <c r="C34" t="s">
        <v>2259</v>
      </c>
      <c r="D34">
        <v>2495</v>
      </c>
    </row>
    <row r="35" spans="1:4" x14ac:dyDescent="0.25">
      <c r="A35" t="s">
        <v>2262</v>
      </c>
      <c r="B35" t="s">
        <v>2202</v>
      </c>
      <c r="C35" t="s">
        <v>2261</v>
      </c>
      <c r="D35">
        <v>1076</v>
      </c>
    </row>
    <row r="36" spans="1:4" x14ac:dyDescent="0.25">
      <c r="A36" t="s">
        <v>2264</v>
      </c>
      <c r="B36" t="s">
        <v>2202</v>
      </c>
      <c r="C36" t="s">
        <v>2263</v>
      </c>
      <c r="D36">
        <v>3999</v>
      </c>
    </row>
    <row r="37" spans="1:4" x14ac:dyDescent="0.25">
      <c r="A37" t="s">
        <v>2266</v>
      </c>
      <c r="B37" t="s">
        <v>2195</v>
      </c>
      <c r="C37" t="s">
        <v>2265</v>
      </c>
      <c r="D37">
        <v>1771</v>
      </c>
    </row>
    <row r="38" spans="1:4" x14ac:dyDescent="0.25">
      <c r="A38" t="s">
        <v>2268</v>
      </c>
      <c r="B38" t="s">
        <v>2202</v>
      </c>
      <c r="C38" t="s">
        <v>2267</v>
      </c>
      <c r="D38">
        <v>2176</v>
      </c>
    </row>
    <row r="39" spans="1:4" x14ac:dyDescent="0.25">
      <c r="A39" t="s">
        <v>2270</v>
      </c>
      <c r="B39" t="s">
        <v>2195</v>
      </c>
      <c r="C39" t="s">
        <v>2269</v>
      </c>
      <c r="D39">
        <v>1963</v>
      </c>
    </row>
    <row r="40" spans="1:4" x14ac:dyDescent="0.25">
      <c r="A40" t="s">
        <v>2272</v>
      </c>
      <c r="B40" t="s">
        <v>2202</v>
      </c>
      <c r="C40" t="s">
        <v>2271</v>
      </c>
      <c r="D40">
        <v>1388</v>
      </c>
    </row>
    <row r="41" spans="1:4" x14ac:dyDescent="0.25">
      <c r="A41" t="s">
        <v>2274</v>
      </c>
      <c r="B41" t="s">
        <v>2202</v>
      </c>
      <c r="C41" t="s">
        <v>2273</v>
      </c>
      <c r="D41">
        <v>4002</v>
      </c>
    </row>
    <row r="42" spans="1:4" x14ac:dyDescent="0.25">
      <c r="A42" t="s">
        <v>2276</v>
      </c>
      <c r="B42" t="s">
        <v>2202</v>
      </c>
      <c r="C42" t="s">
        <v>2275</v>
      </c>
      <c r="D42">
        <v>2969</v>
      </c>
    </row>
    <row r="43" spans="1:4" x14ac:dyDescent="0.25">
      <c r="A43" t="s">
        <v>2278</v>
      </c>
      <c r="B43" t="s">
        <v>2195</v>
      </c>
      <c r="C43" t="s">
        <v>2277</v>
      </c>
      <c r="D43">
        <v>4613</v>
      </c>
    </row>
    <row r="44" spans="1:4" x14ac:dyDescent="0.25">
      <c r="A44" t="s">
        <v>2280</v>
      </c>
      <c r="B44" t="s">
        <v>2202</v>
      </c>
      <c r="C44" t="s">
        <v>2279</v>
      </c>
      <c r="D44">
        <v>1957</v>
      </c>
    </row>
    <row r="45" spans="1:4" x14ac:dyDescent="0.25">
      <c r="A45" t="s">
        <v>2282</v>
      </c>
      <c r="B45" t="s">
        <v>2195</v>
      </c>
      <c r="C45" t="s">
        <v>2281</v>
      </c>
      <c r="D45">
        <v>4224</v>
      </c>
    </row>
    <row r="46" spans="1:4" x14ac:dyDescent="0.25">
      <c r="A46" t="s">
        <v>2284</v>
      </c>
      <c r="B46" t="s">
        <v>2195</v>
      </c>
      <c r="C46" t="s">
        <v>2283</v>
      </c>
      <c r="D46">
        <v>4366</v>
      </c>
    </row>
    <row r="47" spans="1:4" x14ac:dyDescent="0.25">
      <c r="A47" t="s">
        <v>2286</v>
      </c>
      <c r="B47" t="s">
        <v>2202</v>
      </c>
      <c r="C47" t="s">
        <v>2285</v>
      </c>
      <c r="D47">
        <v>4200</v>
      </c>
    </row>
    <row r="48" spans="1:4" x14ac:dyDescent="0.25">
      <c r="A48" t="s">
        <v>2288</v>
      </c>
      <c r="B48" t="s">
        <v>2195</v>
      </c>
      <c r="C48" t="s">
        <v>2287</v>
      </c>
      <c r="D48">
        <v>4691</v>
      </c>
    </row>
    <row r="49" spans="1:4" x14ac:dyDescent="0.25">
      <c r="A49" t="s">
        <v>2290</v>
      </c>
      <c r="B49" t="s">
        <v>2202</v>
      </c>
      <c r="C49" t="s">
        <v>2289</v>
      </c>
      <c r="D49">
        <v>1171</v>
      </c>
    </row>
    <row r="50" spans="1:4" x14ac:dyDescent="0.25">
      <c r="A50" t="s">
        <v>2292</v>
      </c>
      <c r="B50" t="s">
        <v>2195</v>
      </c>
      <c r="C50" t="s">
        <v>2291</v>
      </c>
      <c r="D50">
        <v>3710</v>
      </c>
    </row>
    <row r="51" spans="1:4" x14ac:dyDescent="0.25">
      <c r="A51" t="s">
        <v>2294</v>
      </c>
      <c r="B51" t="s">
        <v>2195</v>
      </c>
      <c r="C51" t="s">
        <v>2293</v>
      </c>
      <c r="D51">
        <v>4327</v>
      </c>
    </row>
    <row r="52" spans="1:4" x14ac:dyDescent="0.25">
      <c r="A52" t="s">
        <v>2296</v>
      </c>
      <c r="B52" t="s">
        <v>2195</v>
      </c>
      <c r="C52" t="s">
        <v>2295</v>
      </c>
      <c r="D52">
        <v>2628</v>
      </c>
    </row>
    <row r="53" spans="1:4" x14ac:dyDescent="0.25">
      <c r="A53" t="s">
        <v>2298</v>
      </c>
      <c r="B53" t="s">
        <v>2195</v>
      </c>
      <c r="C53" t="s">
        <v>2297</v>
      </c>
      <c r="D53">
        <v>4089</v>
      </c>
    </row>
    <row r="54" spans="1:4" x14ac:dyDescent="0.25">
      <c r="A54" t="s">
        <v>2300</v>
      </c>
      <c r="B54" t="s">
        <v>2195</v>
      </c>
      <c r="C54" t="s">
        <v>2299</v>
      </c>
      <c r="D54">
        <v>1318</v>
      </c>
    </row>
    <row r="55" spans="1:4" x14ac:dyDescent="0.25">
      <c r="A55" t="s">
        <v>2302</v>
      </c>
      <c r="B55" t="s">
        <v>2195</v>
      </c>
      <c r="C55" t="s">
        <v>2301</v>
      </c>
      <c r="D55">
        <v>1677</v>
      </c>
    </row>
    <row r="56" spans="1:4" x14ac:dyDescent="0.25">
      <c r="A56" t="s">
        <v>2304</v>
      </c>
      <c r="B56" t="s">
        <v>2202</v>
      </c>
      <c r="C56" t="s">
        <v>2303</v>
      </c>
      <c r="D56">
        <v>3557</v>
      </c>
    </row>
    <row r="57" spans="1:4" x14ac:dyDescent="0.25">
      <c r="A57" t="s">
        <v>2306</v>
      </c>
      <c r="B57" t="s">
        <v>2195</v>
      </c>
      <c r="C57" t="s">
        <v>2305</v>
      </c>
      <c r="D57">
        <v>4790</v>
      </c>
    </row>
    <row r="58" spans="1:4" x14ac:dyDescent="0.25">
      <c r="A58" t="s">
        <v>2308</v>
      </c>
      <c r="B58" t="s">
        <v>2202</v>
      </c>
      <c r="C58" t="s">
        <v>2307</v>
      </c>
      <c r="D58">
        <v>1497</v>
      </c>
    </row>
    <row r="59" spans="1:4" x14ac:dyDescent="0.25">
      <c r="A59" t="s">
        <v>2310</v>
      </c>
      <c r="B59" t="s">
        <v>2195</v>
      </c>
      <c r="C59" t="s">
        <v>2309</v>
      </c>
      <c r="D59">
        <v>3622</v>
      </c>
    </row>
    <row r="60" spans="1:4" x14ac:dyDescent="0.25">
      <c r="A60" t="s">
        <v>2312</v>
      </c>
      <c r="B60" t="s">
        <v>2202</v>
      </c>
      <c r="C60" t="s">
        <v>2311</v>
      </c>
      <c r="D60">
        <v>1562</v>
      </c>
    </row>
    <row r="61" spans="1:4" x14ac:dyDescent="0.25">
      <c r="A61" t="s">
        <v>2314</v>
      </c>
      <c r="B61" t="s">
        <v>2202</v>
      </c>
      <c r="C61" t="s">
        <v>2313</v>
      </c>
      <c r="D61">
        <v>1411</v>
      </c>
    </row>
    <row r="62" spans="1:4" x14ac:dyDescent="0.25">
      <c r="A62" t="s">
        <v>2316</v>
      </c>
      <c r="B62" t="s">
        <v>2202</v>
      </c>
      <c r="C62" t="s">
        <v>2315</v>
      </c>
      <c r="D62">
        <v>3489</v>
      </c>
    </row>
    <row r="63" spans="1:4" x14ac:dyDescent="0.25">
      <c r="A63" t="s">
        <v>2318</v>
      </c>
      <c r="B63" t="s">
        <v>2195</v>
      </c>
      <c r="C63" t="s">
        <v>2317</v>
      </c>
      <c r="D63">
        <v>2818</v>
      </c>
    </row>
    <row r="64" spans="1:4" x14ac:dyDescent="0.25">
      <c r="A64" t="s">
        <v>2320</v>
      </c>
      <c r="B64" t="s">
        <v>2202</v>
      </c>
      <c r="C64" t="s">
        <v>2319</v>
      </c>
      <c r="D64">
        <v>4400</v>
      </c>
    </row>
    <row r="65" spans="1:4" x14ac:dyDescent="0.25">
      <c r="A65" t="s">
        <v>2322</v>
      </c>
      <c r="B65" t="s">
        <v>2195</v>
      </c>
      <c r="C65" t="s">
        <v>2321</v>
      </c>
      <c r="D65">
        <v>4346</v>
      </c>
    </row>
    <row r="66" spans="1:4" x14ac:dyDescent="0.25">
      <c r="A66" t="s">
        <v>2324</v>
      </c>
      <c r="B66" t="s">
        <v>2202</v>
      </c>
      <c r="C66" t="s">
        <v>2323</v>
      </c>
      <c r="D66">
        <v>2455</v>
      </c>
    </row>
    <row r="67" spans="1:4" x14ac:dyDescent="0.25">
      <c r="A67" t="s">
        <v>2326</v>
      </c>
      <c r="B67" t="s">
        <v>2202</v>
      </c>
      <c r="C67" t="s">
        <v>2325</v>
      </c>
      <c r="D67">
        <v>1753</v>
      </c>
    </row>
    <row r="68" spans="1:4" x14ac:dyDescent="0.25">
      <c r="A68" t="s">
        <v>2328</v>
      </c>
      <c r="B68" t="s">
        <v>2195</v>
      </c>
      <c r="C68" t="s">
        <v>2327</v>
      </c>
      <c r="D68">
        <v>1669</v>
      </c>
    </row>
    <row r="69" spans="1:4" x14ac:dyDescent="0.25">
      <c r="A69" t="s">
        <v>2330</v>
      </c>
      <c r="B69" t="s">
        <v>2202</v>
      </c>
      <c r="C69" t="s">
        <v>2329</v>
      </c>
      <c r="D69">
        <v>2141</v>
      </c>
    </row>
    <row r="70" spans="1:4" x14ac:dyDescent="0.25">
      <c r="A70" t="s">
        <v>2332</v>
      </c>
      <c r="B70" t="s">
        <v>2202</v>
      </c>
      <c r="C70" t="s">
        <v>2331</v>
      </c>
      <c r="D70">
        <v>1837</v>
      </c>
    </row>
    <row r="71" spans="1:4" x14ac:dyDescent="0.25">
      <c r="A71" t="s">
        <v>2334</v>
      </c>
      <c r="B71" t="s">
        <v>2195</v>
      </c>
      <c r="C71" t="s">
        <v>2333</v>
      </c>
      <c r="D71">
        <v>2183</v>
      </c>
    </row>
    <row r="72" spans="1:4" x14ac:dyDescent="0.25">
      <c r="A72" t="s">
        <v>2336</v>
      </c>
      <c r="B72" t="s">
        <v>2195</v>
      </c>
      <c r="C72" t="s">
        <v>2335</v>
      </c>
      <c r="D72">
        <v>3799</v>
      </c>
    </row>
    <row r="73" spans="1:4" x14ac:dyDescent="0.25">
      <c r="A73" t="s">
        <v>2338</v>
      </c>
      <c r="B73" t="s">
        <v>2202</v>
      </c>
      <c r="C73" t="s">
        <v>2337</v>
      </c>
      <c r="D73">
        <v>1415</v>
      </c>
    </row>
    <row r="74" spans="1:4" x14ac:dyDescent="0.25">
      <c r="A74" t="s">
        <v>2340</v>
      </c>
      <c r="B74" t="s">
        <v>2195</v>
      </c>
      <c r="C74" t="s">
        <v>2339</v>
      </c>
      <c r="D74">
        <v>2147</v>
      </c>
    </row>
    <row r="75" spans="1:4" x14ac:dyDescent="0.25">
      <c r="A75" t="s">
        <v>2342</v>
      </c>
      <c r="B75" t="s">
        <v>2202</v>
      </c>
      <c r="C75" t="s">
        <v>2341</v>
      </c>
      <c r="D75">
        <v>2877</v>
      </c>
    </row>
    <row r="76" spans="1:4" x14ac:dyDescent="0.25">
      <c r="A76" t="s">
        <v>2344</v>
      </c>
      <c r="B76" t="s">
        <v>2195</v>
      </c>
      <c r="C76" t="s">
        <v>2343</v>
      </c>
      <c r="D76">
        <v>2201</v>
      </c>
    </row>
    <row r="77" spans="1:4" x14ac:dyDescent="0.25">
      <c r="A77" t="s">
        <v>2346</v>
      </c>
      <c r="B77" t="s">
        <v>2195</v>
      </c>
      <c r="C77" t="s">
        <v>2345</v>
      </c>
      <c r="D77">
        <v>2105</v>
      </c>
    </row>
    <row r="78" spans="1:4" x14ac:dyDescent="0.25">
      <c r="A78" t="s">
        <v>2348</v>
      </c>
      <c r="B78" t="s">
        <v>2195</v>
      </c>
      <c r="C78" t="s">
        <v>2347</v>
      </c>
      <c r="D78">
        <v>4655</v>
      </c>
    </row>
    <row r="79" spans="1:4" x14ac:dyDescent="0.25">
      <c r="A79" t="s">
        <v>2350</v>
      </c>
      <c r="B79" t="s">
        <v>2202</v>
      </c>
      <c r="C79" t="s">
        <v>2349</v>
      </c>
      <c r="D79">
        <v>3383</v>
      </c>
    </row>
    <row r="80" spans="1:4" x14ac:dyDescent="0.25">
      <c r="A80" t="s">
        <v>2352</v>
      </c>
      <c r="B80" t="s">
        <v>2195</v>
      </c>
      <c r="C80" t="s">
        <v>2351</v>
      </c>
      <c r="D80">
        <v>4284</v>
      </c>
    </row>
    <row r="81" spans="1:4" x14ac:dyDescent="0.25">
      <c r="A81" t="s">
        <v>2354</v>
      </c>
      <c r="B81" t="s">
        <v>2195</v>
      </c>
      <c r="C81" t="s">
        <v>2353</v>
      </c>
      <c r="D81">
        <v>1755</v>
      </c>
    </row>
    <row r="82" spans="1:4" x14ac:dyDescent="0.25">
      <c r="A82" t="s">
        <v>2356</v>
      </c>
      <c r="B82" t="s">
        <v>2202</v>
      </c>
      <c r="C82" t="s">
        <v>2355</v>
      </c>
      <c r="D82">
        <v>1917</v>
      </c>
    </row>
    <row r="83" spans="1:4" x14ac:dyDescent="0.25">
      <c r="A83" t="s">
        <v>2358</v>
      </c>
      <c r="B83" t="s">
        <v>2202</v>
      </c>
      <c r="C83" t="s">
        <v>2357</v>
      </c>
      <c r="D83">
        <v>1383</v>
      </c>
    </row>
    <row r="84" spans="1:4" x14ac:dyDescent="0.25">
      <c r="A84" t="s">
        <v>2360</v>
      </c>
      <c r="B84" t="s">
        <v>2195</v>
      </c>
      <c r="C84" t="s">
        <v>2359</v>
      </c>
      <c r="D84">
        <v>3590</v>
      </c>
    </row>
    <row r="85" spans="1:4" x14ac:dyDescent="0.25">
      <c r="A85" t="s">
        <v>2362</v>
      </c>
      <c r="B85" t="s">
        <v>2202</v>
      </c>
      <c r="C85" t="s">
        <v>2361</v>
      </c>
      <c r="D85">
        <v>3545</v>
      </c>
    </row>
    <row r="86" spans="1:4" x14ac:dyDescent="0.25">
      <c r="A86" t="s">
        <v>2364</v>
      </c>
      <c r="B86" t="s">
        <v>2202</v>
      </c>
      <c r="C86" t="s">
        <v>2363</v>
      </c>
      <c r="D86">
        <v>4143</v>
      </c>
    </row>
    <row r="87" spans="1:4" x14ac:dyDescent="0.25">
      <c r="A87" t="s">
        <v>2366</v>
      </c>
      <c r="B87" t="s">
        <v>2202</v>
      </c>
      <c r="C87" t="s">
        <v>2365</v>
      </c>
      <c r="D87">
        <v>2462</v>
      </c>
    </row>
    <row r="88" spans="1:4" x14ac:dyDescent="0.25">
      <c r="A88" t="s">
        <v>2368</v>
      </c>
      <c r="B88" t="s">
        <v>2195</v>
      </c>
      <c r="C88" t="s">
        <v>2367</v>
      </c>
      <c r="D88">
        <v>3111</v>
      </c>
    </row>
    <row r="89" spans="1:4" x14ac:dyDescent="0.25">
      <c r="A89" t="s">
        <v>2370</v>
      </c>
      <c r="B89" t="s">
        <v>2202</v>
      </c>
      <c r="C89" t="s">
        <v>2369</v>
      </c>
      <c r="D89">
        <v>4062</v>
      </c>
    </row>
    <row r="90" spans="1:4" x14ac:dyDescent="0.25">
      <c r="A90" t="s">
        <v>2372</v>
      </c>
      <c r="B90" t="s">
        <v>2195</v>
      </c>
      <c r="C90" t="s">
        <v>2371</v>
      </c>
      <c r="D90">
        <v>1663</v>
      </c>
    </row>
    <row r="91" spans="1:4" x14ac:dyDescent="0.25">
      <c r="A91" t="s">
        <v>2374</v>
      </c>
      <c r="B91" t="s">
        <v>2202</v>
      </c>
      <c r="C91" t="s">
        <v>2373</v>
      </c>
      <c r="D91">
        <v>2204</v>
      </c>
    </row>
    <row r="92" spans="1:4" x14ac:dyDescent="0.25">
      <c r="A92" t="s">
        <v>2376</v>
      </c>
      <c r="B92" t="s">
        <v>2202</v>
      </c>
      <c r="C92" t="s">
        <v>2375</v>
      </c>
      <c r="D92">
        <v>4635</v>
      </c>
    </row>
    <row r="93" spans="1:4" x14ac:dyDescent="0.25">
      <c r="A93" t="s">
        <v>2378</v>
      </c>
      <c r="B93" t="s">
        <v>2202</v>
      </c>
      <c r="C93" t="s">
        <v>2377</v>
      </c>
      <c r="D93">
        <v>1320</v>
      </c>
    </row>
    <row r="94" spans="1:4" x14ac:dyDescent="0.25">
      <c r="A94" t="s">
        <v>2380</v>
      </c>
      <c r="B94" t="s">
        <v>2202</v>
      </c>
      <c r="C94" t="s">
        <v>2379</v>
      </c>
      <c r="D94">
        <v>3740</v>
      </c>
    </row>
    <row r="95" spans="1:4" x14ac:dyDescent="0.25">
      <c r="A95" t="s">
        <v>2382</v>
      </c>
      <c r="B95" t="s">
        <v>2195</v>
      </c>
      <c r="C95" t="s">
        <v>2381</v>
      </c>
      <c r="D95">
        <v>2138</v>
      </c>
    </row>
    <row r="96" spans="1:4" x14ac:dyDescent="0.25">
      <c r="A96" t="s">
        <v>2384</v>
      </c>
      <c r="B96" t="s">
        <v>2195</v>
      </c>
      <c r="C96" t="s">
        <v>2383</v>
      </c>
      <c r="D96">
        <v>2484</v>
      </c>
    </row>
    <row r="97" spans="1:4" x14ac:dyDescent="0.25">
      <c r="A97" t="s">
        <v>2386</v>
      </c>
      <c r="B97" t="s">
        <v>2202</v>
      </c>
      <c r="C97" t="s">
        <v>2385</v>
      </c>
      <c r="D97">
        <v>2216</v>
      </c>
    </row>
    <row r="98" spans="1:4" x14ac:dyDescent="0.25">
      <c r="A98" t="s">
        <v>2388</v>
      </c>
      <c r="B98" t="s">
        <v>2202</v>
      </c>
      <c r="C98" t="s">
        <v>2387</v>
      </c>
      <c r="D98">
        <v>1361</v>
      </c>
    </row>
    <row r="99" spans="1:4" x14ac:dyDescent="0.25">
      <c r="A99" t="s">
        <v>2390</v>
      </c>
      <c r="B99" t="s">
        <v>2195</v>
      </c>
      <c r="C99" t="s">
        <v>2389</v>
      </c>
      <c r="D99">
        <v>1183</v>
      </c>
    </row>
    <row r="100" spans="1:4" x14ac:dyDescent="0.25">
      <c r="A100" t="s">
        <v>2392</v>
      </c>
      <c r="B100" t="s">
        <v>2195</v>
      </c>
      <c r="C100" t="s">
        <v>2391</v>
      </c>
      <c r="D100">
        <v>1125</v>
      </c>
    </row>
    <row r="101" spans="1:4" x14ac:dyDescent="0.25">
      <c r="A101" t="s">
        <v>2394</v>
      </c>
      <c r="B101" t="s">
        <v>2202</v>
      </c>
      <c r="C101" t="s">
        <v>2393</v>
      </c>
      <c r="D101">
        <v>4842</v>
      </c>
    </row>
    <row r="102" spans="1:4" x14ac:dyDescent="0.25">
      <c r="A102" t="s">
        <v>2396</v>
      </c>
      <c r="B102" t="s">
        <v>2195</v>
      </c>
      <c r="C102" t="s">
        <v>2395</v>
      </c>
      <c r="D102">
        <v>2035</v>
      </c>
    </row>
    <row r="103" spans="1:4" x14ac:dyDescent="0.25">
      <c r="A103" t="s">
        <v>2398</v>
      </c>
      <c r="B103" t="s">
        <v>2195</v>
      </c>
      <c r="C103" t="s">
        <v>2397</v>
      </c>
      <c r="D103">
        <v>2447</v>
      </c>
    </row>
    <row r="104" spans="1:4" x14ac:dyDescent="0.25">
      <c r="A104" t="s">
        <v>2400</v>
      </c>
      <c r="B104" t="s">
        <v>2202</v>
      </c>
      <c r="C104" t="s">
        <v>2399</v>
      </c>
      <c r="D104">
        <v>3214</v>
      </c>
    </row>
    <row r="105" spans="1:4" x14ac:dyDescent="0.25">
      <c r="A105" t="s">
        <v>2402</v>
      </c>
      <c r="B105" t="s">
        <v>2202</v>
      </c>
      <c r="C105" t="s">
        <v>2401</v>
      </c>
      <c r="D105">
        <v>3786</v>
      </c>
    </row>
    <row r="106" spans="1:4" x14ac:dyDescent="0.25">
      <c r="A106" t="s">
        <v>2404</v>
      </c>
      <c r="B106" t="s">
        <v>2202</v>
      </c>
      <c r="C106" t="s">
        <v>2403</v>
      </c>
      <c r="D106">
        <v>2241</v>
      </c>
    </row>
    <row r="107" spans="1:4" x14ac:dyDescent="0.25">
      <c r="A107" t="s">
        <v>2406</v>
      </c>
      <c r="B107" t="s">
        <v>2202</v>
      </c>
      <c r="C107" t="s">
        <v>2405</v>
      </c>
      <c r="D107">
        <v>2967</v>
      </c>
    </row>
    <row r="108" spans="1:4" x14ac:dyDescent="0.25">
      <c r="A108" t="s">
        <v>2408</v>
      </c>
      <c r="B108" t="s">
        <v>2195</v>
      </c>
      <c r="C108" t="s">
        <v>2407</v>
      </c>
      <c r="D108">
        <v>2815</v>
      </c>
    </row>
    <row r="109" spans="1:4" x14ac:dyDescent="0.25">
      <c r="A109" t="s">
        <v>2410</v>
      </c>
      <c r="B109" t="s">
        <v>2195</v>
      </c>
      <c r="C109" t="s">
        <v>2409</v>
      </c>
      <c r="D109">
        <v>1398</v>
      </c>
    </row>
    <row r="110" spans="1:4" x14ac:dyDescent="0.25">
      <c r="A110" t="s">
        <v>2412</v>
      </c>
      <c r="B110" t="s">
        <v>2202</v>
      </c>
      <c r="C110" t="s">
        <v>2411</v>
      </c>
      <c r="D110">
        <v>2109</v>
      </c>
    </row>
    <row r="111" spans="1:4" x14ac:dyDescent="0.25">
      <c r="A111" t="s">
        <v>2414</v>
      </c>
      <c r="B111" t="s">
        <v>2195</v>
      </c>
      <c r="C111" t="s">
        <v>2413</v>
      </c>
      <c r="D111">
        <v>4577</v>
      </c>
    </row>
    <row r="112" spans="1:4" x14ac:dyDescent="0.25">
      <c r="A112" t="s">
        <v>2416</v>
      </c>
      <c r="B112" t="s">
        <v>2195</v>
      </c>
      <c r="C112" t="s">
        <v>2415</v>
      </c>
      <c r="D112">
        <v>3566</v>
      </c>
    </row>
    <row r="113" spans="1:4" x14ac:dyDescent="0.25">
      <c r="A113" t="s">
        <v>2418</v>
      </c>
      <c r="B113" t="s">
        <v>2195</v>
      </c>
      <c r="C113" t="s">
        <v>2417</v>
      </c>
      <c r="D113">
        <v>3208</v>
      </c>
    </row>
    <row r="114" spans="1:4" x14ac:dyDescent="0.25">
      <c r="A114" t="s">
        <v>2420</v>
      </c>
      <c r="B114" t="s">
        <v>2202</v>
      </c>
      <c r="C114" t="s">
        <v>2419</v>
      </c>
      <c r="D114">
        <v>1463</v>
      </c>
    </row>
    <row r="115" spans="1:4" x14ac:dyDescent="0.25">
      <c r="A115" t="s">
        <v>2422</v>
      </c>
      <c r="B115" t="s">
        <v>2202</v>
      </c>
      <c r="C115" t="s">
        <v>2421</v>
      </c>
      <c r="D115">
        <v>2928</v>
      </c>
    </row>
    <row r="116" spans="1:4" x14ac:dyDescent="0.25">
      <c r="A116" t="s">
        <v>2424</v>
      </c>
      <c r="B116" t="s">
        <v>2202</v>
      </c>
      <c r="C116" t="s">
        <v>2423</v>
      </c>
      <c r="D116">
        <v>1905</v>
      </c>
    </row>
    <row r="117" spans="1:4" x14ac:dyDescent="0.25">
      <c r="A117" t="s">
        <v>2426</v>
      </c>
      <c r="B117" t="s">
        <v>2195</v>
      </c>
      <c r="C117" t="s">
        <v>2425</v>
      </c>
      <c r="D117">
        <v>4386</v>
      </c>
    </row>
    <row r="118" spans="1:4" x14ac:dyDescent="0.25">
      <c r="A118" t="s">
        <v>2428</v>
      </c>
      <c r="B118" t="s">
        <v>2195</v>
      </c>
      <c r="C118" t="s">
        <v>2427</v>
      </c>
      <c r="D118">
        <v>4725</v>
      </c>
    </row>
    <row r="119" spans="1:4" x14ac:dyDescent="0.25">
      <c r="A119" t="s">
        <v>2430</v>
      </c>
      <c r="B119" t="s">
        <v>2195</v>
      </c>
      <c r="C119" t="s">
        <v>2429</v>
      </c>
      <c r="D119">
        <v>2796</v>
      </c>
    </row>
    <row r="120" spans="1:4" x14ac:dyDescent="0.25">
      <c r="A120" t="s">
        <v>2432</v>
      </c>
      <c r="B120" t="s">
        <v>2195</v>
      </c>
      <c r="C120" t="s">
        <v>2431</v>
      </c>
      <c r="D120">
        <v>2425</v>
      </c>
    </row>
    <row r="121" spans="1:4" x14ac:dyDescent="0.25">
      <c r="A121" t="s">
        <v>2434</v>
      </c>
      <c r="B121" t="s">
        <v>2195</v>
      </c>
      <c r="C121" t="s">
        <v>2433</v>
      </c>
      <c r="D121">
        <v>4984</v>
      </c>
    </row>
    <row r="122" spans="1:4" x14ac:dyDescent="0.25">
      <c r="A122" t="s">
        <v>2436</v>
      </c>
      <c r="B122" t="s">
        <v>2202</v>
      </c>
      <c r="C122" t="s">
        <v>2435</v>
      </c>
      <c r="D122">
        <v>4626</v>
      </c>
    </row>
    <row r="123" spans="1:4" x14ac:dyDescent="0.25">
      <c r="A123" t="s">
        <v>2438</v>
      </c>
      <c r="B123" t="s">
        <v>2195</v>
      </c>
      <c r="C123" t="s">
        <v>2437</v>
      </c>
      <c r="D123">
        <v>2963</v>
      </c>
    </row>
    <row r="124" spans="1:4" x14ac:dyDescent="0.25">
      <c r="A124" t="s">
        <v>2440</v>
      </c>
      <c r="B124" t="s">
        <v>2202</v>
      </c>
      <c r="C124" t="s">
        <v>2439</v>
      </c>
      <c r="D124">
        <v>2572</v>
      </c>
    </row>
    <row r="125" spans="1:4" x14ac:dyDescent="0.25">
      <c r="A125" t="s">
        <v>2442</v>
      </c>
      <c r="B125" t="s">
        <v>2202</v>
      </c>
      <c r="C125" t="s">
        <v>2441</v>
      </c>
      <c r="D125">
        <v>4666</v>
      </c>
    </row>
    <row r="126" spans="1:4" x14ac:dyDescent="0.25">
      <c r="A126" t="s">
        <v>2444</v>
      </c>
      <c r="B126" t="s">
        <v>2202</v>
      </c>
      <c r="C126" t="s">
        <v>2443</v>
      </c>
      <c r="D126">
        <v>3568</v>
      </c>
    </row>
    <row r="127" spans="1:4" x14ac:dyDescent="0.25">
      <c r="A127" t="s">
        <v>2446</v>
      </c>
      <c r="B127" t="s">
        <v>2202</v>
      </c>
      <c r="C127" t="s">
        <v>2445</v>
      </c>
      <c r="D127">
        <v>4405</v>
      </c>
    </row>
    <row r="128" spans="1:4" x14ac:dyDescent="0.25">
      <c r="A128" t="s">
        <v>2448</v>
      </c>
      <c r="B128" t="s">
        <v>2202</v>
      </c>
      <c r="C128" t="s">
        <v>2447</v>
      </c>
      <c r="D128">
        <v>2402</v>
      </c>
    </row>
    <row r="129" spans="1:4" x14ac:dyDescent="0.25">
      <c r="A129" t="s">
        <v>2450</v>
      </c>
      <c r="B129" t="s">
        <v>2202</v>
      </c>
      <c r="C129" t="s">
        <v>2449</v>
      </c>
      <c r="D129">
        <v>2795</v>
      </c>
    </row>
    <row r="130" spans="1:4" x14ac:dyDescent="0.25">
      <c r="A130" t="s">
        <v>2452</v>
      </c>
      <c r="B130" t="s">
        <v>2195</v>
      </c>
      <c r="C130" t="s">
        <v>2451</v>
      </c>
      <c r="D130">
        <v>2231</v>
      </c>
    </row>
    <row r="131" spans="1:4" x14ac:dyDescent="0.25">
      <c r="A131" t="s">
        <v>2454</v>
      </c>
      <c r="B131" t="s">
        <v>2195</v>
      </c>
      <c r="C131" t="s">
        <v>2453</v>
      </c>
      <c r="D131">
        <v>2131</v>
      </c>
    </row>
    <row r="132" spans="1:4" x14ac:dyDescent="0.25">
      <c r="A132" t="s">
        <v>2456</v>
      </c>
      <c r="B132" t="s">
        <v>2195</v>
      </c>
      <c r="C132" t="s">
        <v>2455</v>
      </c>
      <c r="D132">
        <v>2575</v>
      </c>
    </row>
    <row r="133" spans="1:4" x14ac:dyDescent="0.25">
      <c r="A133" t="s">
        <v>2458</v>
      </c>
      <c r="B133" t="s">
        <v>2202</v>
      </c>
      <c r="C133" t="s">
        <v>2457</v>
      </c>
      <c r="D133">
        <v>1848</v>
      </c>
    </row>
    <row r="134" spans="1:4" x14ac:dyDescent="0.25">
      <c r="A134" t="s">
        <v>2460</v>
      </c>
      <c r="B134" t="s">
        <v>2202</v>
      </c>
      <c r="C134" t="s">
        <v>2459</v>
      </c>
      <c r="D134">
        <v>4155</v>
      </c>
    </row>
    <row r="135" spans="1:4" x14ac:dyDescent="0.25">
      <c r="A135" t="s">
        <v>2462</v>
      </c>
      <c r="B135" t="s">
        <v>2202</v>
      </c>
      <c r="C135" t="s">
        <v>2461</v>
      </c>
      <c r="D135">
        <v>2543</v>
      </c>
    </row>
    <row r="136" spans="1:4" x14ac:dyDescent="0.25">
      <c r="A136" t="s">
        <v>2464</v>
      </c>
      <c r="B136" t="s">
        <v>2195</v>
      </c>
      <c r="C136" t="s">
        <v>2463</v>
      </c>
      <c r="D136">
        <v>1350</v>
      </c>
    </row>
    <row r="137" spans="1:4" x14ac:dyDescent="0.25">
      <c r="A137" t="s">
        <v>2466</v>
      </c>
      <c r="B137" t="s">
        <v>2202</v>
      </c>
      <c r="C137" t="s">
        <v>2465</v>
      </c>
      <c r="D137">
        <v>1012</v>
      </c>
    </row>
    <row r="138" spans="1:4" x14ac:dyDescent="0.25">
      <c r="A138" t="s">
        <v>2468</v>
      </c>
      <c r="B138" t="s">
        <v>2202</v>
      </c>
      <c r="C138" t="s">
        <v>2467</v>
      </c>
      <c r="D138">
        <v>2120</v>
      </c>
    </row>
    <row r="139" spans="1:4" x14ac:dyDescent="0.25">
      <c r="A139" t="s">
        <v>2470</v>
      </c>
      <c r="B139" t="s">
        <v>2195</v>
      </c>
      <c r="C139" t="s">
        <v>2469</v>
      </c>
      <c r="D139">
        <v>2437</v>
      </c>
    </row>
    <row r="140" spans="1:4" x14ac:dyDescent="0.25">
      <c r="A140" t="s">
        <v>2472</v>
      </c>
      <c r="B140" t="s">
        <v>2202</v>
      </c>
      <c r="C140" t="s">
        <v>2471</v>
      </c>
      <c r="D140">
        <v>4582</v>
      </c>
    </row>
    <row r="141" spans="1:4" x14ac:dyDescent="0.25">
      <c r="A141" t="s">
        <v>2474</v>
      </c>
      <c r="B141" t="s">
        <v>2202</v>
      </c>
      <c r="C141" t="s">
        <v>2473</v>
      </c>
      <c r="D141">
        <v>3097</v>
      </c>
    </row>
    <row r="142" spans="1:4" x14ac:dyDescent="0.25">
      <c r="A142" t="s">
        <v>2476</v>
      </c>
      <c r="B142" t="s">
        <v>2202</v>
      </c>
      <c r="C142" t="s">
        <v>2475</v>
      </c>
      <c r="D142">
        <v>4278</v>
      </c>
    </row>
    <row r="143" spans="1:4" x14ac:dyDescent="0.25">
      <c r="A143" t="s">
        <v>2478</v>
      </c>
      <c r="B143" t="s">
        <v>2195</v>
      </c>
      <c r="C143" t="s">
        <v>2477</v>
      </c>
      <c r="D143">
        <v>2108</v>
      </c>
    </row>
    <row r="144" spans="1:4" x14ac:dyDescent="0.25">
      <c r="A144" t="s">
        <v>2480</v>
      </c>
      <c r="B144" t="s">
        <v>2202</v>
      </c>
      <c r="C144" t="s">
        <v>2479</v>
      </c>
      <c r="D144">
        <v>4017</v>
      </c>
    </row>
    <row r="145" spans="1:4" x14ac:dyDescent="0.25">
      <c r="A145" t="s">
        <v>2482</v>
      </c>
      <c r="B145" t="s">
        <v>2202</v>
      </c>
      <c r="C145" t="s">
        <v>2481</v>
      </c>
      <c r="D145">
        <v>2228</v>
      </c>
    </row>
    <row r="146" spans="1:4" x14ac:dyDescent="0.25">
      <c r="A146" t="s">
        <v>2484</v>
      </c>
      <c r="B146" t="s">
        <v>2195</v>
      </c>
      <c r="C146" t="s">
        <v>2483</v>
      </c>
      <c r="D146">
        <v>1421</v>
      </c>
    </row>
    <row r="147" spans="1:4" x14ac:dyDescent="0.25">
      <c r="A147" t="s">
        <v>2486</v>
      </c>
      <c r="B147" t="s">
        <v>2195</v>
      </c>
      <c r="C147" t="s">
        <v>2485</v>
      </c>
      <c r="D147">
        <v>2658</v>
      </c>
    </row>
    <row r="148" spans="1:4" x14ac:dyDescent="0.25">
      <c r="A148" t="s">
        <v>2488</v>
      </c>
      <c r="B148" t="s">
        <v>2195</v>
      </c>
      <c r="C148" t="s">
        <v>2487</v>
      </c>
      <c r="D148">
        <v>1018</v>
      </c>
    </row>
    <row r="149" spans="1:4" x14ac:dyDescent="0.25">
      <c r="A149" t="s">
        <v>2490</v>
      </c>
      <c r="B149" t="s">
        <v>2202</v>
      </c>
      <c r="C149" t="s">
        <v>2489</v>
      </c>
      <c r="D149">
        <v>3780</v>
      </c>
    </row>
    <row r="150" spans="1:4" x14ac:dyDescent="0.25">
      <c r="A150" t="s">
        <v>2492</v>
      </c>
      <c r="B150" t="s">
        <v>2195</v>
      </c>
      <c r="C150" t="s">
        <v>2491</v>
      </c>
      <c r="D150">
        <v>2495</v>
      </c>
    </row>
    <row r="151" spans="1:4" x14ac:dyDescent="0.25">
      <c r="A151" t="s">
        <v>2494</v>
      </c>
      <c r="B151" t="s">
        <v>2195</v>
      </c>
      <c r="C151" t="s">
        <v>2493</v>
      </c>
      <c r="D151">
        <v>4175</v>
      </c>
    </row>
    <row r="152" spans="1:4" x14ac:dyDescent="0.25">
      <c r="A152" t="s">
        <v>2496</v>
      </c>
      <c r="B152" t="s">
        <v>2202</v>
      </c>
      <c r="C152" t="s">
        <v>2495</v>
      </c>
      <c r="D152">
        <v>4445</v>
      </c>
    </row>
    <row r="153" spans="1:4" x14ac:dyDescent="0.25">
      <c r="A153" t="s">
        <v>2498</v>
      </c>
      <c r="B153" t="s">
        <v>2195</v>
      </c>
      <c r="C153" t="s">
        <v>2497</v>
      </c>
      <c r="D153">
        <v>2641</v>
      </c>
    </row>
    <row r="154" spans="1:4" x14ac:dyDescent="0.25">
      <c r="A154" t="s">
        <v>2500</v>
      </c>
      <c r="B154" t="s">
        <v>2202</v>
      </c>
      <c r="C154" t="s">
        <v>2499</v>
      </c>
      <c r="D154">
        <v>1689</v>
      </c>
    </row>
    <row r="155" spans="1:4" x14ac:dyDescent="0.25">
      <c r="A155" t="s">
        <v>2502</v>
      </c>
      <c r="B155" t="s">
        <v>2202</v>
      </c>
      <c r="C155" t="s">
        <v>2501</v>
      </c>
      <c r="D155">
        <v>4445</v>
      </c>
    </row>
    <row r="156" spans="1:4" x14ac:dyDescent="0.25">
      <c r="A156" t="s">
        <v>2504</v>
      </c>
      <c r="B156" t="s">
        <v>2195</v>
      </c>
      <c r="C156" t="s">
        <v>2503</v>
      </c>
      <c r="D156">
        <v>3160</v>
      </c>
    </row>
    <row r="157" spans="1:4" x14ac:dyDescent="0.25">
      <c r="A157" t="s">
        <v>2506</v>
      </c>
      <c r="B157" t="s">
        <v>2195</v>
      </c>
      <c r="C157" t="s">
        <v>2505</v>
      </c>
      <c r="D157">
        <v>4171</v>
      </c>
    </row>
    <row r="158" spans="1:4" x14ac:dyDescent="0.25">
      <c r="A158" t="s">
        <v>2508</v>
      </c>
      <c r="B158" t="s">
        <v>2202</v>
      </c>
      <c r="C158" t="s">
        <v>2507</v>
      </c>
      <c r="D158">
        <v>1229</v>
      </c>
    </row>
    <row r="159" spans="1:4" x14ac:dyDescent="0.25">
      <c r="A159" t="s">
        <v>2510</v>
      </c>
      <c r="B159" t="s">
        <v>2195</v>
      </c>
      <c r="C159" t="s">
        <v>2509</v>
      </c>
      <c r="D159">
        <v>1514</v>
      </c>
    </row>
    <row r="160" spans="1:4" x14ac:dyDescent="0.25">
      <c r="A160" t="s">
        <v>2512</v>
      </c>
      <c r="B160" t="s">
        <v>2202</v>
      </c>
      <c r="C160" t="s">
        <v>2511</v>
      </c>
      <c r="D160">
        <v>1918</v>
      </c>
    </row>
    <row r="161" spans="1:4" x14ac:dyDescent="0.25">
      <c r="A161" t="s">
        <v>2514</v>
      </c>
      <c r="B161" t="s">
        <v>2202</v>
      </c>
      <c r="C161" t="s">
        <v>2513</v>
      </c>
      <c r="D161">
        <v>2976</v>
      </c>
    </row>
    <row r="162" spans="1:4" x14ac:dyDescent="0.25">
      <c r="A162" t="s">
        <v>2516</v>
      </c>
      <c r="B162" t="s">
        <v>2195</v>
      </c>
      <c r="C162" t="s">
        <v>2515</v>
      </c>
      <c r="D162">
        <v>2583</v>
      </c>
    </row>
    <row r="163" spans="1:4" x14ac:dyDescent="0.25">
      <c r="A163" t="s">
        <v>2518</v>
      </c>
      <c r="B163" t="s">
        <v>2195</v>
      </c>
      <c r="C163" t="s">
        <v>2517</v>
      </c>
      <c r="D163">
        <v>2215</v>
      </c>
    </row>
    <row r="164" spans="1:4" x14ac:dyDescent="0.25">
      <c r="A164" t="s">
        <v>2520</v>
      </c>
      <c r="B164" t="s">
        <v>2195</v>
      </c>
      <c r="C164" t="s">
        <v>2519</v>
      </c>
      <c r="D164">
        <v>1731</v>
      </c>
    </row>
    <row r="165" spans="1:4" x14ac:dyDescent="0.25">
      <c r="A165" t="s">
        <v>2522</v>
      </c>
      <c r="B165" t="s">
        <v>2195</v>
      </c>
      <c r="C165" t="s">
        <v>2521</v>
      </c>
      <c r="D165">
        <v>4420</v>
      </c>
    </row>
    <row r="166" spans="1:4" x14ac:dyDescent="0.25">
      <c r="A166" t="s">
        <v>2524</v>
      </c>
      <c r="B166" t="s">
        <v>2195</v>
      </c>
      <c r="C166" t="s">
        <v>2523</v>
      </c>
      <c r="D166">
        <v>1735</v>
      </c>
    </row>
    <row r="167" spans="1:4" x14ac:dyDescent="0.25">
      <c r="A167" t="s">
        <v>2526</v>
      </c>
      <c r="B167" t="s">
        <v>2195</v>
      </c>
      <c r="C167" t="s">
        <v>2525</v>
      </c>
      <c r="D167">
        <v>2074</v>
      </c>
    </row>
    <row r="168" spans="1:4" x14ac:dyDescent="0.25">
      <c r="A168" t="s">
        <v>2528</v>
      </c>
      <c r="B168" t="s">
        <v>2195</v>
      </c>
      <c r="C168" t="s">
        <v>2527</v>
      </c>
      <c r="D168">
        <v>4435</v>
      </c>
    </row>
    <row r="169" spans="1:4" x14ac:dyDescent="0.25">
      <c r="A169" t="s">
        <v>2530</v>
      </c>
      <c r="B169" t="s">
        <v>2195</v>
      </c>
      <c r="C169" t="s">
        <v>2529</v>
      </c>
      <c r="D169">
        <v>4691</v>
      </c>
    </row>
    <row r="170" spans="1:4" x14ac:dyDescent="0.25">
      <c r="A170" t="s">
        <v>2532</v>
      </c>
      <c r="B170" t="s">
        <v>2202</v>
      </c>
      <c r="C170" t="s">
        <v>2531</v>
      </c>
      <c r="D170">
        <v>1275</v>
      </c>
    </row>
    <row r="171" spans="1:4" x14ac:dyDescent="0.25">
      <c r="A171" t="s">
        <v>2534</v>
      </c>
      <c r="B171" t="s">
        <v>2195</v>
      </c>
      <c r="C171" t="s">
        <v>2533</v>
      </c>
      <c r="D171">
        <v>3847</v>
      </c>
    </row>
    <row r="172" spans="1:4" x14ac:dyDescent="0.25">
      <c r="A172" t="s">
        <v>2536</v>
      </c>
      <c r="B172" t="s">
        <v>2195</v>
      </c>
      <c r="C172" t="s">
        <v>2535</v>
      </c>
      <c r="D172">
        <v>3267</v>
      </c>
    </row>
    <row r="173" spans="1:4" x14ac:dyDescent="0.25">
      <c r="A173" t="s">
        <v>2538</v>
      </c>
      <c r="B173" t="s">
        <v>2195</v>
      </c>
      <c r="C173" t="s">
        <v>2537</v>
      </c>
      <c r="D173">
        <v>1410</v>
      </c>
    </row>
    <row r="174" spans="1:4" x14ac:dyDescent="0.25">
      <c r="A174" t="s">
        <v>2540</v>
      </c>
      <c r="B174" t="s">
        <v>2202</v>
      </c>
      <c r="C174" t="s">
        <v>2539</v>
      </c>
      <c r="D174">
        <v>2313</v>
      </c>
    </row>
    <row r="175" spans="1:4" x14ac:dyDescent="0.25">
      <c r="A175" t="s">
        <v>2542</v>
      </c>
      <c r="B175" t="s">
        <v>2195</v>
      </c>
      <c r="C175" t="s">
        <v>2541</v>
      </c>
      <c r="D175">
        <v>4251</v>
      </c>
    </row>
    <row r="176" spans="1:4" x14ac:dyDescent="0.25">
      <c r="A176" t="s">
        <v>2544</v>
      </c>
      <c r="B176" t="s">
        <v>2195</v>
      </c>
      <c r="C176" t="s">
        <v>2543</v>
      </c>
      <c r="D176">
        <v>2958</v>
      </c>
    </row>
    <row r="177" spans="1:4" x14ac:dyDescent="0.25">
      <c r="A177" t="s">
        <v>2546</v>
      </c>
      <c r="B177" t="s">
        <v>2195</v>
      </c>
      <c r="C177" t="s">
        <v>2545</v>
      </c>
      <c r="D177">
        <v>1025</v>
      </c>
    </row>
    <row r="178" spans="1:4" x14ac:dyDescent="0.25">
      <c r="A178" t="s">
        <v>2548</v>
      </c>
      <c r="B178" t="s">
        <v>2195</v>
      </c>
      <c r="C178" t="s">
        <v>2547</v>
      </c>
      <c r="D178">
        <v>1917</v>
      </c>
    </row>
    <row r="179" spans="1:4" x14ac:dyDescent="0.25">
      <c r="A179" t="s">
        <v>2550</v>
      </c>
      <c r="B179" t="s">
        <v>2195</v>
      </c>
      <c r="C179" t="s">
        <v>2549</v>
      </c>
      <c r="D179">
        <v>1057</v>
      </c>
    </row>
    <row r="180" spans="1:4" x14ac:dyDescent="0.25">
      <c r="A180" t="s">
        <v>2552</v>
      </c>
      <c r="B180" t="s">
        <v>2195</v>
      </c>
      <c r="C180" t="s">
        <v>2551</v>
      </c>
      <c r="D180">
        <v>3458</v>
      </c>
    </row>
    <row r="181" spans="1:4" x14ac:dyDescent="0.25">
      <c r="A181" t="s">
        <v>2554</v>
      </c>
      <c r="B181" t="s">
        <v>2195</v>
      </c>
      <c r="C181" t="s">
        <v>2553</v>
      </c>
      <c r="D181">
        <v>3246</v>
      </c>
    </row>
    <row r="182" spans="1:4" x14ac:dyDescent="0.25">
      <c r="A182" t="s">
        <v>2556</v>
      </c>
      <c r="B182" t="s">
        <v>2195</v>
      </c>
      <c r="C182" t="s">
        <v>2555</v>
      </c>
      <c r="D182">
        <v>2265</v>
      </c>
    </row>
    <row r="183" spans="1:4" x14ac:dyDescent="0.25">
      <c r="A183" t="s">
        <v>2558</v>
      </c>
      <c r="B183" t="s">
        <v>2202</v>
      </c>
      <c r="C183" t="s">
        <v>2557</v>
      </c>
      <c r="D183">
        <v>4230</v>
      </c>
    </row>
    <row r="184" spans="1:4" x14ac:dyDescent="0.25">
      <c r="A184" t="s">
        <v>2560</v>
      </c>
      <c r="B184" t="s">
        <v>2195</v>
      </c>
      <c r="C184" t="s">
        <v>2559</v>
      </c>
      <c r="D184">
        <v>1108</v>
      </c>
    </row>
    <row r="185" spans="1:4" x14ac:dyDescent="0.25">
      <c r="A185" t="s">
        <v>2562</v>
      </c>
      <c r="B185" t="s">
        <v>2195</v>
      </c>
      <c r="C185" t="s">
        <v>2561</v>
      </c>
      <c r="D185">
        <v>2058</v>
      </c>
    </row>
    <row r="186" spans="1:4" x14ac:dyDescent="0.25">
      <c r="A186" t="s">
        <v>2564</v>
      </c>
      <c r="B186" t="s">
        <v>2202</v>
      </c>
      <c r="C186" t="s">
        <v>2563</v>
      </c>
      <c r="D186">
        <v>3107</v>
      </c>
    </row>
    <row r="187" spans="1:4" x14ac:dyDescent="0.25">
      <c r="A187" t="s">
        <v>2566</v>
      </c>
      <c r="B187" t="s">
        <v>2195</v>
      </c>
      <c r="C187" t="s">
        <v>2565</v>
      </c>
      <c r="D187">
        <v>3341</v>
      </c>
    </row>
    <row r="188" spans="1:4" x14ac:dyDescent="0.25">
      <c r="A188" t="s">
        <v>2568</v>
      </c>
      <c r="B188" t="s">
        <v>2195</v>
      </c>
      <c r="C188" t="s">
        <v>2567</v>
      </c>
      <c r="D188">
        <v>1383</v>
      </c>
    </row>
    <row r="189" spans="1:4" x14ac:dyDescent="0.25">
      <c r="A189" t="s">
        <v>2570</v>
      </c>
      <c r="B189" t="s">
        <v>2202</v>
      </c>
      <c r="C189" t="s">
        <v>2569</v>
      </c>
      <c r="D189">
        <v>4915</v>
      </c>
    </row>
    <row r="190" spans="1:4" x14ac:dyDescent="0.25">
      <c r="A190" t="s">
        <v>2572</v>
      </c>
      <c r="B190" t="s">
        <v>2195</v>
      </c>
      <c r="C190" t="s">
        <v>2571</v>
      </c>
      <c r="D190">
        <v>2680</v>
      </c>
    </row>
    <row r="191" spans="1:4" x14ac:dyDescent="0.25">
      <c r="A191" t="s">
        <v>2574</v>
      </c>
      <c r="B191" t="s">
        <v>2195</v>
      </c>
      <c r="C191" t="s">
        <v>2573</v>
      </c>
      <c r="D191">
        <v>1608</v>
      </c>
    </row>
    <row r="192" spans="1:4" x14ac:dyDescent="0.25">
      <c r="A192" t="s">
        <v>2576</v>
      </c>
      <c r="B192" t="s">
        <v>2202</v>
      </c>
      <c r="C192" t="s">
        <v>2575</v>
      </c>
      <c r="D192">
        <v>2638</v>
      </c>
    </row>
    <row r="193" spans="1:4" x14ac:dyDescent="0.25">
      <c r="A193" t="s">
        <v>2578</v>
      </c>
      <c r="B193" t="s">
        <v>2202</v>
      </c>
      <c r="C193" t="s">
        <v>2577</v>
      </c>
      <c r="D193">
        <v>3472</v>
      </c>
    </row>
    <row r="194" spans="1:4" x14ac:dyDescent="0.25">
      <c r="A194" t="s">
        <v>2580</v>
      </c>
      <c r="B194" t="s">
        <v>2195</v>
      </c>
      <c r="C194" t="s">
        <v>2579</v>
      </c>
      <c r="D194">
        <v>3430</v>
      </c>
    </row>
    <row r="195" spans="1:4" x14ac:dyDescent="0.25">
      <c r="A195" t="s">
        <v>2582</v>
      </c>
      <c r="B195" t="s">
        <v>2202</v>
      </c>
      <c r="C195" t="s">
        <v>2581</v>
      </c>
      <c r="D195">
        <v>4284</v>
      </c>
    </row>
    <row r="196" spans="1:4" x14ac:dyDescent="0.25">
      <c r="A196" t="s">
        <v>2584</v>
      </c>
      <c r="B196" t="s">
        <v>2195</v>
      </c>
      <c r="C196" t="s">
        <v>2583</v>
      </c>
      <c r="D196">
        <v>4216</v>
      </c>
    </row>
    <row r="197" spans="1:4" x14ac:dyDescent="0.25">
      <c r="A197" t="s">
        <v>2586</v>
      </c>
      <c r="B197" t="s">
        <v>2195</v>
      </c>
      <c r="C197" t="s">
        <v>2585</v>
      </c>
      <c r="D197">
        <v>1878</v>
      </c>
    </row>
    <row r="198" spans="1:4" x14ac:dyDescent="0.25">
      <c r="A198" t="s">
        <v>2588</v>
      </c>
      <c r="B198" t="s">
        <v>2195</v>
      </c>
      <c r="C198" t="s">
        <v>2587</v>
      </c>
      <c r="D198">
        <v>3632</v>
      </c>
    </row>
    <row r="199" spans="1:4" x14ac:dyDescent="0.25">
      <c r="A199" t="s">
        <v>2590</v>
      </c>
      <c r="B199" t="s">
        <v>2195</v>
      </c>
      <c r="C199" t="s">
        <v>2589</v>
      </c>
      <c r="D199">
        <v>4473</v>
      </c>
    </row>
    <row r="200" spans="1:4" x14ac:dyDescent="0.25">
      <c r="A200" t="s">
        <v>2592</v>
      </c>
      <c r="B200" t="s">
        <v>2202</v>
      </c>
      <c r="C200" t="s">
        <v>2591</v>
      </c>
      <c r="D200">
        <v>2532</v>
      </c>
    </row>
    <row r="201" spans="1:4" x14ac:dyDescent="0.25">
      <c r="A201" t="s">
        <v>2594</v>
      </c>
      <c r="B201" t="s">
        <v>2195</v>
      </c>
      <c r="C201" t="s">
        <v>2593</v>
      </c>
      <c r="D201">
        <v>4757</v>
      </c>
    </row>
    <row r="202" spans="1:4" x14ac:dyDescent="0.25">
      <c r="A202" t="s">
        <v>2596</v>
      </c>
      <c r="B202" t="s">
        <v>2195</v>
      </c>
      <c r="C202" t="s">
        <v>2595</v>
      </c>
      <c r="D202">
        <v>4099</v>
      </c>
    </row>
    <row r="203" spans="1:4" x14ac:dyDescent="0.25">
      <c r="A203" t="s">
        <v>2598</v>
      </c>
      <c r="B203" t="s">
        <v>2195</v>
      </c>
      <c r="C203" t="s">
        <v>2597</v>
      </c>
      <c r="D203">
        <v>2291</v>
      </c>
    </row>
    <row r="204" spans="1:4" x14ac:dyDescent="0.25">
      <c r="A204" t="s">
        <v>2600</v>
      </c>
      <c r="B204" t="s">
        <v>2202</v>
      </c>
      <c r="C204" t="s">
        <v>2599</v>
      </c>
      <c r="D204">
        <v>3429</v>
      </c>
    </row>
    <row r="205" spans="1:4" x14ac:dyDescent="0.25">
      <c r="A205" t="s">
        <v>2602</v>
      </c>
      <c r="B205" t="s">
        <v>2195</v>
      </c>
      <c r="C205" t="s">
        <v>2601</v>
      </c>
      <c r="D205">
        <v>2167</v>
      </c>
    </row>
    <row r="206" spans="1:4" x14ac:dyDescent="0.25">
      <c r="A206" t="s">
        <v>2604</v>
      </c>
      <c r="B206" t="s">
        <v>2195</v>
      </c>
      <c r="C206" t="s">
        <v>2603</v>
      </c>
      <c r="D206">
        <v>1469</v>
      </c>
    </row>
    <row r="207" spans="1:4" x14ac:dyDescent="0.25">
      <c r="A207" t="s">
        <v>2606</v>
      </c>
      <c r="B207" t="s">
        <v>2202</v>
      </c>
      <c r="C207" t="s">
        <v>2605</v>
      </c>
      <c r="D207">
        <v>1218</v>
      </c>
    </row>
    <row r="208" spans="1:4" x14ac:dyDescent="0.25">
      <c r="A208" t="s">
        <v>2608</v>
      </c>
      <c r="B208" t="s">
        <v>2195</v>
      </c>
      <c r="C208" t="s">
        <v>2607</v>
      </c>
      <c r="D208">
        <v>2559</v>
      </c>
    </row>
    <row r="209" spans="1:4" x14ac:dyDescent="0.25">
      <c r="A209" t="s">
        <v>2610</v>
      </c>
      <c r="B209" t="s">
        <v>2195</v>
      </c>
      <c r="C209" t="s">
        <v>2609</v>
      </c>
      <c r="D209">
        <v>1633</v>
      </c>
    </row>
    <row r="210" spans="1:4" x14ac:dyDescent="0.25">
      <c r="A210" t="s">
        <v>2612</v>
      </c>
      <c r="B210" t="s">
        <v>2202</v>
      </c>
      <c r="C210" t="s">
        <v>2611</v>
      </c>
      <c r="D210">
        <v>3204</v>
      </c>
    </row>
    <row r="211" spans="1:4" x14ac:dyDescent="0.25">
      <c r="A211" t="s">
        <v>2614</v>
      </c>
      <c r="B211" t="s">
        <v>2195</v>
      </c>
      <c r="C211" t="s">
        <v>2613</v>
      </c>
      <c r="D211">
        <v>3747</v>
      </c>
    </row>
    <row r="212" spans="1:4" x14ac:dyDescent="0.25">
      <c r="A212" t="s">
        <v>2616</v>
      </c>
      <c r="B212" t="s">
        <v>2202</v>
      </c>
      <c r="C212" t="s">
        <v>2615</v>
      </c>
      <c r="D212">
        <v>3941</v>
      </c>
    </row>
    <row r="213" spans="1:4" x14ac:dyDescent="0.25">
      <c r="A213" t="s">
        <v>2618</v>
      </c>
      <c r="B213" t="s">
        <v>2195</v>
      </c>
      <c r="C213" t="s">
        <v>2617</v>
      </c>
      <c r="D213">
        <v>1989</v>
      </c>
    </row>
    <row r="214" spans="1:4" x14ac:dyDescent="0.25">
      <c r="A214" t="s">
        <v>2620</v>
      </c>
      <c r="B214" t="s">
        <v>2202</v>
      </c>
      <c r="C214" t="s">
        <v>2619</v>
      </c>
      <c r="D214">
        <v>2266</v>
      </c>
    </row>
    <row r="215" spans="1:4" x14ac:dyDescent="0.25">
      <c r="A215" t="s">
        <v>2622</v>
      </c>
      <c r="B215" t="s">
        <v>2202</v>
      </c>
      <c r="C215" t="s">
        <v>2621</v>
      </c>
      <c r="D215">
        <v>1648</v>
      </c>
    </row>
    <row r="216" spans="1:4" x14ac:dyDescent="0.25">
      <c r="A216" t="s">
        <v>2624</v>
      </c>
      <c r="B216" t="s">
        <v>2202</v>
      </c>
      <c r="C216" t="s">
        <v>2623</v>
      </c>
      <c r="D216">
        <v>2135</v>
      </c>
    </row>
    <row r="217" spans="1:4" x14ac:dyDescent="0.25">
      <c r="A217" t="s">
        <v>2626</v>
      </c>
      <c r="B217" t="s">
        <v>2202</v>
      </c>
      <c r="C217" t="s">
        <v>2625</v>
      </c>
      <c r="D217">
        <v>4780</v>
      </c>
    </row>
    <row r="218" spans="1:4" x14ac:dyDescent="0.25">
      <c r="A218" t="s">
        <v>2628</v>
      </c>
      <c r="B218" t="s">
        <v>2202</v>
      </c>
      <c r="C218" t="s">
        <v>2627</v>
      </c>
      <c r="D218">
        <v>3377</v>
      </c>
    </row>
    <row r="219" spans="1:4" x14ac:dyDescent="0.25">
      <c r="A219" t="s">
        <v>2630</v>
      </c>
      <c r="B219" t="s">
        <v>2202</v>
      </c>
      <c r="C219" t="s">
        <v>2629</v>
      </c>
      <c r="D219">
        <v>3439</v>
      </c>
    </row>
    <row r="220" spans="1:4" x14ac:dyDescent="0.25">
      <c r="A220" t="s">
        <v>2632</v>
      </c>
      <c r="B220" t="s">
        <v>2195</v>
      </c>
      <c r="C220" t="s">
        <v>2631</v>
      </c>
      <c r="D220">
        <v>2546</v>
      </c>
    </row>
    <row r="221" spans="1:4" x14ac:dyDescent="0.25">
      <c r="A221" t="s">
        <v>2634</v>
      </c>
      <c r="B221" t="s">
        <v>2195</v>
      </c>
      <c r="C221" t="s">
        <v>2633</v>
      </c>
      <c r="D221">
        <v>1454</v>
      </c>
    </row>
    <row r="222" spans="1:4" x14ac:dyDescent="0.25">
      <c r="A222" t="s">
        <v>2636</v>
      </c>
      <c r="B222" t="s">
        <v>2195</v>
      </c>
      <c r="C222" t="s">
        <v>2635</v>
      </c>
      <c r="D222">
        <v>3983</v>
      </c>
    </row>
    <row r="223" spans="1:4" x14ac:dyDescent="0.25">
      <c r="A223" t="s">
        <v>2638</v>
      </c>
      <c r="B223" t="s">
        <v>2195</v>
      </c>
      <c r="C223" t="s">
        <v>2637</v>
      </c>
      <c r="D223">
        <v>1315</v>
      </c>
    </row>
    <row r="224" spans="1:4" x14ac:dyDescent="0.25">
      <c r="A224" t="s">
        <v>2640</v>
      </c>
      <c r="B224" t="s">
        <v>2195</v>
      </c>
      <c r="C224" t="s">
        <v>2639</v>
      </c>
      <c r="D224">
        <v>4963</v>
      </c>
    </row>
    <row r="225" spans="1:4" x14ac:dyDescent="0.25">
      <c r="A225" t="s">
        <v>2642</v>
      </c>
      <c r="B225" t="s">
        <v>2202</v>
      </c>
      <c r="C225" t="s">
        <v>2641</v>
      </c>
      <c r="D225">
        <v>3096</v>
      </c>
    </row>
    <row r="226" spans="1:4" x14ac:dyDescent="0.25">
      <c r="A226" t="s">
        <v>2644</v>
      </c>
      <c r="B226" t="s">
        <v>2202</v>
      </c>
      <c r="C226" t="s">
        <v>2643</v>
      </c>
      <c r="D226">
        <v>2548</v>
      </c>
    </row>
    <row r="227" spans="1:4" x14ac:dyDescent="0.25">
      <c r="A227" t="s">
        <v>2646</v>
      </c>
      <c r="B227" t="s">
        <v>2202</v>
      </c>
      <c r="C227" t="s">
        <v>2645</v>
      </c>
      <c r="D227">
        <v>4080</v>
      </c>
    </row>
    <row r="228" spans="1:4" x14ac:dyDescent="0.25">
      <c r="A228" t="s">
        <v>2648</v>
      </c>
      <c r="B228" t="s">
        <v>2195</v>
      </c>
      <c r="C228" t="s">
        <v>2647</v>
      </c>
      <c r="D228">
        <v>1874</v>
      </c>
    </row>
    <row r="229" spans="1:4" x14ac:dyDescent="0.25">
      <c r="A229" t="s">
        <v>2650</v>
      </c>
      <c r="B229" t="s">
        <v>2195</v>
      </c>
      <c r="C229" t="s">
        <v>2649</v>
      </c>
      <c r="D229">
        <v>4544</v>
      </c>
    </row>
    <row r="230" spans="1:4" x14ac:dyDescent="0.25">
      <c r="A230" t="s">
        <v>2652</v>
      </c>
      <c r="B230" t="s">
        <v>2202</v>
      </c>
      <c r="C230" t="s">
        <v>2651</v>
      </c>
      <c r="D230">
        <v>1227</v>
      </c>
    </row>
    <row r="231" spans="1:4" x14ac:dyDescent="0.25">
      <c r="A231" t="s">
        <v>2654</v>
      </c>
      <c r="B231" t="s">
        <v>2195</v>
      </c>
      <c r="C231" t="s">
        <v>2653</v>
      </c>
      <c r="D231">
        <v>4527</v>
      </c>
    </row>
    <row r="232" spans="1:4" x14ac:dyDescent="0.25">
      <c r="A232" t="s">
        <v>2656</v>
      </c>
      <c r="B232" t="s">
        <v>2195</v>
      </c>
      <c r="C232" t="s">
        <v>2655</v>
      </c>
      <c r="D232">
        <v>1934</v>
      </c>
    </row>
    <row r="233" spans="1:4" x14ac:dyDescent="0.25">
      <c r="A233" t="s">
        <v>2658</v>
      </c>
      <c r="B233" t="s">
        <v>2195</v>
      </c>
      <c r="C233" t="s">
        <v>2657</v>
      </c>
      <c r="D233">
        <v>2859</v>
      </c>
    </row>
    <row r="234" spans="1:4" x14ac:dyDescent="0.25">
      <c r="A234" t="s">
        <v>2660</v>
      </c>
      <c r="B234" t="s">
        <v>2195</v>
      </c>
      <c r="C234" t="s">
        <v>2659</v>
      </c>
      <c r="D234">
        <v>4884</v>
      </c>
    </row>
    <row r="235" spans="1:4" x14ac:dyDescent="0.25">
      <c r="A235" t="s">
        <v>2662</v>
      </c>
      <c r="B235" t="s">
        <v>2202</v>
      </c>
      <c r="C235" t="s">
        <v>2661</v>
      </c>
      <c r="D235">
        <v>3404</v>
      </c>
    </row>
    <row r="236" spans="1:4" x14ac:dyDescent="0.25">
      <c r="A236" t="s">
        <v>2664</v>
      </c>
      <c r="B236" t="s">
        <v>2195</v>
      </c>
      <c r="C236" t="s">
        <v>2663</v>
      </c>
      <c r="D236">
        <v>1727</v>
      </c>
    </row>
    <row r="237" spans="1:4" x14ac:dyDescent="0.25">
      <c r="A237" t="s">
        <v>2666</v>
      </c>
      <c r="B237" t="s">
        <v>2195</v>
      </c>
      <c r="C237" t="s">
        <v>2665</v>
      </c>
      <c r="D237">
        <v>3561</v>
      </c>
    </row>
    <row r="238" spans="1:4" x14ac:dyDescent="0.25">
      <c r="A238" t="s">
        <v>2668</v>
      </c>
      <c r="B238" t="s">
        <v>2195</v>
      </c>
      <c r="C238" t="s">
        <v>2667</v>
      </c>
      <c r="D238">
        <v>2897</v>
      </c>
    </row>
    <row r="239" spans="1:4" x14ac:dyDescent="0.25">
      <c r="A239" t="s">
        <v>2670</v>
      </c>
      <c r="B239" t="s">
        <v>2202</v>
      </c>
      <c r="C239" t="s">
        <v>2669</v>
      </c>
      <c r="D239">
        <v>1267</v>
      </c>
    </row>
    <row r="240" spans="1:4" x14ac:dyDescent="0.25">
      <c r="A240" t="s">
        <v>2672</v>
      </c>
      <c r="B240" t="s">
        <v>2202</v>
      </c>
      <c r="C240" t="s">
        <v>2671</v>
      </c>
      <c r="D240">
        <v>3117</v>
      </c>
    </row>
    <row r="241" spans="1:4" x14ac:dyDescent="0.25">
      <c r="A241" t="s">
        <v>2674</v>
      </c>
      <c r="B241" t="s">
        <v>2195</v>
      </c>
      <c r="C241" t="s">
        <v>2673</v>
      </c>
      <c r="D241">
        <v>1484</v>
      </c>
    </row>
    <row r="242" spans="1:4" x14ac:dyDescent="0.25">
      <c r="A242" t="s">
        <v>2676</v>
      </c>
      <c r="B242" t="s">
        <v>2202</v>
      </c>
      <c r="C242" t="s">
        <v>2675</v>
      </c>
      <c r="D242">
        <v>2816</v>
      </c>
    </row>
    <row r="243" spans="1:4" x14ac:dyDescent="0.25">
      <c r="A243" t="s">
        <v>2678</v>
      </c>
      <c r="B243" t="s">
        <v>2202</v>
      </c>
      <c r="C243" t="s">
        <v>2677</v>
      </c>
      <c r="D243">
        <v>1005</v>
      </c>
    </row>
    <row r="244" spans="1:4" x14ac:dyDescent="0.25">
      <c r="A244" t="s">
        <v>2680</v>
      </c>
      <c r="B244" t="s">
        <v>2202</v>
      </c>
      <c r="C244" t="s">
        <v>2679</v>
      </c>
      <c r="D244">
        <v>4242</v>
      </c>
    </row>
    <row r="245" spans="1:4" x14ac:dyDescent="0.25">
      <c r="A245" t="s">
        <v>2682</v>
      </c>
      <c r="B245" t="s">
        <v>2195</v>
      </c>
      <c r="C245" t="s">
        <v>2681</v>
      </c>
      <c r="D245">
        <v>2545</v>
      </c>
    </row>
    <row r="246" spans="1:4" x14ac:dyDescent="0.25">
      <c r="A246" t="s">
        <v>2684</v>
      </c>
      <c r="B246" t="s">
        <v>2202</v>
      </c>
      <c r="C246" t="s">
        <v>2683</v>
      </c>
      <c r="D246">
        <v>3941</v>
      </c>
    </row>
    <row r="247" spans="1:4" x14ac:dyDescent="0.25">
      <c r="A247" t="s">
        <v>2686</v>
      </c>
      <c r="B247" t="s">
        <v>2202</v>
      </c>
      <c r="C247" t="s">
        <v>2685</v>
      </c>
      <c r="D247">
        <v>2531</v>
      </c>
    </row>
    <row r="248" spans="1:4" x14ac:dyDescent="0.25">
      <c r="A248" t="s">
        <v>2688</v>
      </c>
      <c r="B248" t="s">
        <v>2202</v>
      </c>
      <c r="C248" t="s">
        <v>2687</v>
      </c>
      <c r="D248">
        <v>3321</v>
      </c>
    </row>
    <row r="249" spans="1:4" x14ac:dyDescent="0.25">
      <c r="A249" t="s">
        <v>2690</v>
      </c>
      <c r="B249" t="s">
        <v>2202</v>
      </c>
      <c r="C249" t="s">
        <v>2689</v>
      </c>
      <c r="D249">
        <v>3818</v>
      </c>
    </row>
    <row r="250" spans="1:4" x14ac:dyDescent="0.25">
      <c r="A250" t="s">
        <v>2692</v>
      </c>
      <c r="B250" t="s">
        <v>2202</v>
      </c>
      <c r="C250" t="s">
        <v>2691</v>
      </c>
      <c r="D250">
        <v>3684</v>
      </c>
    </row>
    <row r="251" spans="1:4" x14ac:dyDescent="0.25">
      <c r="A251" t="s">
        <v>2694</v>
      </c>
      <c r="B251" t="s">
        <v>2195</v>
      </c>
      <c r="C251" t="s">
        <v>2693</v>
      </c>
      <c r="D251">
        <v>1924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51"/>
  <sheetViews>
    <sheetView workbookViewId="0">
      <selection activeCell="D2" sqref="D2"/>
    </sheetView>
  </sheetViews>
  <sheetFormatPr defaultRowHeight="15" x14ac:dyDescent="0.25"/>
  <cols>
    <col min="1" max="1" width="28.85546875" customWidth="1"/>
    <col min="2" max="2" width="19" customWidth="1"/>
    <col min="3" max="3" width="43.85546875" bestFit="1" customWidth="1"/>
  </cols>
  <sheetData>
    <row r="1" spans="1:3" x14ac:dyDescent="0.25">
      <c r="A1" s="1" t="s">
        <v>2190</v>
      </c>
    </row>
    <row r="2" spans="1:3" x14ac:dyDescent="0.25">
      <c r="A2" t="s">
        <v>2193</v>
      </c>
      <c r="B2" t="str">
        <f>INDEX(Index_Match!A:A,MATCH('Index_Match Result'!A:A,Index_Match!C:C,0))</f>
        <v>Ruì Gonzalez</v>
      </c>
      <c r="C2" t="s">
        <v>2695</v>
      </c>
    </row>
    <row r="3" spans="1:3" x14ac:dyDescent="0.25">
      <c r="A3" t="s">
        <v>2196</v>
      </c>
      <c r="B3" t="str">
        <f>INDEX(Index_Match!A:A,MATCH('Index_Match Result'!A:A,Index_Match!C:C,0))</f>
        <v>Alizée Daniels</v>
      </c>
    </row>
    <row r="4" spans="1:3" x14ac:dyDescent="0.25">
      <c r="A4" t="s">
        <v>2198</v>
      </c>
      <c r="B4" t="str">
        <f>INDEX(Index_Match!A:A,MATCH('Index_Match Result'!A:A,Index_Match!C:C,0))</f>
        <v>Märta Jacobs</v>
      </c>
    </row>
    <row r="5" spans="1:3" x14ac:dyDescent="0.25">
      <c r="A5" t="s">
        <v>2200</v>
      </c>
      <c r="B5" t="str">
        <f>INDEX(Index_Match!A:A,MATCH('Index_Match Result'!A:A,Index_Match!C:C,0))</f>
        <v>Maï Scott</v>
      </c>
    </row>
    <row r="6" spans="1:3" x14ac:dyDescent="0.25">
      <c r="A6" t="s">
        <v>2203</v>
      </c>
      <c r="B6" t="str">
        <f>INDEX(Index_Match!A:A,MATCH('Index_Match Result'!A:A,Index_Match!C:C,0))</f>
        <v>Clélia Gilbert</v>
      </c>
    </row>
    <row r="7" spans="1:3" x14ac:dyDescent="0.25">
      <c r="A7" t="s">
        <v>2205</v>
      </c>
      <c r="B7" t="str">
        <f>INDEX(Index_Match!A:A,MATCH('Index_Match Result'!A:A,Index_Match!C:C,0))</f>
        <v>Maéna Wagner</v>
      </c>
    </row>
    <row r="8" spans="1:3" x14ac:dyDescent="0.25">
      <c r="A8" t="s">
        <v>2207</v>
      </c>
      <c r="B8" t="str">
        <f>INDEX(Index_Match!A:A,MATCH('Index_Match Result'!A:A,Index_Match!C:C,0))</f>
        <v>Rachèle Matthews</v>
      </c>
    </row>
    <row r="9" spans="1:3" x14ac:dyDescent="0.25">
      <c r="A9" t="s">
        <v>2209</v>
      </c>
      <c r="B9" t="str">
        <f>INDEX(Index_Match!A:A,MATCH('Index_Match Result'!A:A,Index_Match!C:C,0))</f>
        <v>Illustrée Morris</v>
      </c>
    </row>
    <row r="10" spans="1:3" x14ac:dyDescent="0.25">
      <c r="A10" t="s">
        <v>2211</v>
      </c>
      <c r="B10" t="str">
        <f>INDEX(Index_Match!A:A,MATCH('Index_Match Result'!A:A,Index_Match!C:C,0))</f>
        <v>Noémie Miller</v>
      </c>
    </row>
    <row r="11" spans="1:3" x14ac:dyDescent="0.25">
      <c r="A11" t="s">
        <v>2213</v>
      </c>
      <c r="B11" t="str">
        <f>INDEX(Index_Match!A:A,MATCH('Index_Match Result'!A:A,Index_Match!C:C,0))</f>
        <v>Fèi Pierce</v>
      </c>
    </row>
    <row r="12" spans="1:3" x14ac:dyDescent="0.25">
      <c r="A12" t="s">
        <v>2215</v>
      </c>
      <c r="B12" t="str">
        <f>INDEX(Index_Match!A:A,MATCH('Index_Match Result'!A:A,Index_Match!C:C,0))</f>
        <v>Mélina Gardner</v>
      </c>
    </row>
    <row r="13" spans="1:3" x14ac:dyDescent="0.25">
      <c r="A13" t="s">
        <v>2217</v>
      </c>
      <c r="B13" t="str">
        <f>INDEX(Index_Match!A:A,MATCH('Index_Match Result'!A:A,Index_Match!C:C,0))</f>
        <v>Méghane Medina</v>
      </c>
    </row>
    <row r="14" spans="1:3" x14ac:dyDescent="0.25">
      <c r="A14" t="s">
        <v>2219</v>
      </c>
      <c r="B14" t="str">
        <f>INDEX(Index_Match!A:A,MATCH('Index_Match Result'!A:A,Index_Match!C:C,0))</f>
        <v>Adèle Ellis</v>
      </c>
    </row>
    <row r="15" spans="1:3" x14ac:dyDescent="0.25">
      <c r="A15" t="s">
        <v>2221</v>
      </c>
      <c r="B15" t="str">
        <f>INDEX(Index_Match!A:A,MATCH('Index_Match Result'!A:A,Index_Match!C:C,0))</f>
        <v>Méryl Robertson</v>
      </c>
    </row>
    <row r="16" spans="1:3" x14ac:dyDescent="0.25">
      <c r="A16" t="s">
        <v>2223</v>
      </c>
      <c r="B16" t="str">
        <f>INDEX(Index_Match!A:A,MATCH('Index_Match Result'!A:A,Index_Match!C:C,0))</f>
        <v>Adélie Mason</v>
      </c>
    </row>
    <row r="17" spans="1:2" x14ac:dyDescent="0.25">
      <c r="A17" t="s">
        <v>2225</v>
      </c>
      <c r="B17" t="str">
        <f>INDEX(Index_Match!A:A,MATCH('Index_Match Result'!A:A,Index_Match!C:C,0))</f>
        <v>Liè Porter</v>
      </c>
    </row>
    <row r="18" spans="1:2" x14ac:dyDescent="0.25">
      <c r="A18" t="s">
        <v>2227</v>
      </c>
      <c r="B18" t="str">
        <f>INDEX(Index_Match!A:A,MATCH('Index_Match Result'!A:A,Index_Match!C:C,0))</f>
        <v>Aurélie Crawford</v>
      </c>
    </row>
    <row r="19" spans="1:2" x14ac:dyDescent="0.25">
      <c r="A19" t="s">
        <v>2229</v>
      </c>
      <c r="B19" t="str">
        <f>INDEX(Index_Match!A:A,MATCH('Index_Match Result'!A:A,Index_Match!C:C,0))</f>
        <v>Bérengère Taylor</v>
      </c>
    </row>
    <row r="20" spans="1:2" x14ac:dyDescent="0.25">
      <c r="A20" t="s">
        <v>2231</v>
      </c>
      <c r="B20" t="str">
        <f>INDEX(Index_Match!A:A,MATCH('Index_Match Result'!A:A,Index_Match!C:C,0))</f>
        <v>Yénora Jacobs</v>
      </c>
    </row>
    <row r="21" spans="1:2" x14ac:dyDescent="0.25">
      <c r="A21" t="s">
        <v>2233</v>
      </c>
      <c r="B21" t="str">
        <f>INDEX(Index_Match!A:A,MATCH('Index_Match Result'!A:A,Index_Match!C:C,0))</f>
        <v>Mélissandre Howell</v>
      </c>
    </row>
    <row r="22" spans="1:2" x14ac:dyDescent="0.25">
      <c r="A22" t="s">
        <v>2235</v>
      </c>
      <c r="B22" t="str">
        <f>INDEX(Index_Match!A:A,MATCH('Index_Match Result'!A:A,Index_Match!C:C,0))</f>
        <v>Aurélie Matthews</v>
      </c>
    </row>
    <row r="23" spans="1:2" x14ac:dyDescent="0.25">
      <c r="A23" t="s">
        <v>2237</v>
      </c>
      <c r="B23" t="str">
        <f>INDEX(Index_Match!A:A,MATCH('Index_Match Result'!A:A,Index_Match!C:C,0))</f>
        <v>Bénédicte Miller</v>
      </c>
    </row>
    <row r="24" spans="1:2" x14ac:dyDescent="0.25">
      <c r="A24" t="s">
        <v>2239</v>
      </c>
      <c r="B24" t="str">
        <f>INDEX(Index_Match!A:A,MATCH('Index_Match Result'!A:A,Index_Match!C:C,0))</f>
        <v>Bérénice Rogers</v>
      </c>
    </row>
    <row r="25" spans="1:2" x14ac:dyDescent="0.25">
      <c r="A25" t="s">
        <v>2241</v>
      </c>
      <c r="B25" t="str">
        <f>INDEX(Index_Match!A:A,MATCH('Index_Match Result'!A:A,Index_Match!C:C,0))</f>
        <v>Méryl Brooks</v>
      </c>
    </row>
    <row r="26" spans="1:2" x14ac:dyDescent="0.25">
      <c r="A26" t="s">
        <v>2243</v>
      </c>
      <c r="B26" t="str">
        <f>INDEX(Index_Match!A:A,MATCH('Index_Match Result'!A:A,Index_Match!C:C,0))</f>
        <v>Naéva Lopez</v>
      </c>
    </row>
    <row r="27" spans="1:2" x14ac:dyDescent="0.25">
      <c r="A27" t="s">
        <v>2245</v>
      </c>
      <c r="B27" t="str">
        <f>INDEX(Index_Match!A:A,MATCH('Index_Match Result'!A:A,Index_Match!C:C,0))</f>
        <v>Yénora Barnes</v>
      </c>
    </row>
    <row r="28" spans="1:2" x14ac:dyDescent="0.25">
      <c r="A28" t="s">
        <v>2247</v>
      </c>
      <c r="B28" t="str">
        <f>INDEX(Index_Match!A:A,MATCH('Index_Match Result'!A:A,Index_Match!C:C,0))</f>
        <v>Loïs Cruz</v>
      </c>
    </row>
    <row r="29" spans="1:2" x14ac:dyDescent="0.25">
      <c r="A29" t="s">
        <v>2249</v>
      </c>
      <c r="B29" t="str">
        <f>INDEX(Index_Match!A:A,MATCH('Index_Match Result'!A:A,Index_Match!C:C,0))</f>
        <v>Maëlys Franklin</v>
      </c>
    </row>
    <row r="30" spans="1:2" x14ac:dyDescent="0.25">
      <c r="A30" t="s">
        <v>2251</v>
      </c>
      <c r="B30" t="str">
        <f>INDEX(Index_Match!A:A,MATCH('Index_Match Result'!A:A,Index_Match!C:C,0))</f>
        <v>Ophélie Banks</v>
      </c>
    </row>
    <row r="31" spans="1:2" x14ac:dyDescent="0.25">
      <c r="A31" t="s">
        <v>2253</v>
      </c>
      <c r="B31" t="str">
        <f>INDEX(Index_Match!A:A,MATCH('Index_Match Result'!A:A,Index_Match!C:C,0))</f>
        <v>Yú Armstrong</v>
      </c>
    </row>
    <row r="32" spans="1:2" x14ac:dyDescent="0.25">
      <c r="A32" t="s">
        <v>2255</v>
      </c>
      <c r="B32" t="str">
        <f>INDEX(Index_Match!A:A,MATCH('Index_Match Result'!A:A,Index_Match!C:C,0))</f>
        <v>Cécile West</v>
      </c>
    </row>
    <row r="33" spans="1:2" x14ac:dyDescent="0.25">
      <c r="A33" t="s">
        <v>2257</v>
      </c>
      <c r="B33" t="str">
        <f>INDEX(Index_Match!A:A,MATCH('Index_Match Result'!A:A,Index_Match!C:C,0))</f>
        <v>Félicie Bishop</v>
      </c>
    </row>
    <row r="34" spans="1:2" x14ac:dyDescent="0.25">
      <c r="A34" t="s">
        <v>2259</v>
      </c>
      <c r="B34" t="str">
        <f>INDEX(Index_Match!A:A,MATCH('Index_Match Result'!A:A,Index_Match!C:C,0))</f>
        <v>Liè Kennedy</v>
      </c>
    </row>
    <row r="35" spans="1:2" x14ac:dyDescent="0.25">
      <c r="A35" t="s">
        <v>2261</v>
      </c>
      <c r="B35" t="str">
        <f>INDEX(Index_Match!A:A,MATCH('Index_Match Result'!A:A,Index_Match!C:C,0))</f>
        <v>Uò Owens</v>
      </c>
    </row>
    <row r="36" spans="1:2" x14ac:dyDescent="0.25">
      <c r="A36" t="s">
        <v>2263</v>
      </c>
      <c r="B36" t="str">
        <f>INDEX(Index_Match!A:A,MATCH('Index_Match Result'!A:A,Index_Match!C:C,0))</f>
        <v>Pélagie Diaz</v>
      </c>
    </row>
    <row r="37" spans="1:2" x14ac:dyDescent="0.25">
      <c r="A37" t="s">
        <v>2265</v>
      </c>
      <c r="B37" t="str">
        <f>INDEX(Index_Match!A:A,MATCH('Index_Match Result'!A:A,Index_Match!C:C,0))</f>
        <v>Gaïa Ortiz</v>
      </c>
    </row>
    <row r="38" spans="1:2" x14ac:dyDescent="0.25">
      <c r="A38" t="s">
        <v>2267</v>
      </c>
      <c r="B38" t="str">
        <f>INDEX(Index_Match!A:A,MATCH('Index_Match Result'!A:A,Index_Match!C:C,0))</f>
        <v>Loïs Mason</v>
      </c>
    </row>
    <row r="39" spans="1:2" x14ac:dyDescent="0.25">
      <c r="A39" t="s">
        <v>2269</v>
      </c>
      <c r="B39" t="str">
        <f>INDEX(Index_Match!A:A,MATCH('Index_Match Result'!A:A,Index_Match!C:C,0))</f>
        <v>Léonore Moreno</v>
      </c>
    </row>
    <row r="40" spans="1:2" x14ac:dyDescent="0.25">
      <c r="A40" t="s">
        <v>2271</v>
      </c>
      <c r="B40" t="str">
        <f>INDEX(Index_Match!A:A,MATCH('Index_Match Result'!A:A,Index_Match!C:C,0))</f>
        <v>Noémie Williamson</v>
      </c>
    </row>
    <row r="41" spans="1:2" x14ac:dyDescent="0.25">
      <c r="A41" t="s">
        <v>2273</v>
      </c>
      <c r="B41" t="str">
        <f>INDEX(Index_Match!A:A,MATCH('Index_Match Result'!A:A,Index_Match!C:C,0))</f>
        <v>Maïlys Butler</v>
      </c>
    </row>
    <row r="42" spans="1:2" x14ac:dyDescent="0.25">
      <c r="A42" t="s">
        <v>2275</v>
      </c>
      <c r="B42" t="str">
        <f>INDEX(Index_Match!A:A,MATCH('Index_Match Result'!A:A,Index_Match!C:C,0))</f>
        <v>Börje Carter</v>
      </c>
    </row>
    <row r="43" spans="1:2" x14ac:dyDescent="0.25">
      <c r="A43" t="s">
        <v>2277</v>
      </c>
      <c r="B43" t="str">
        <f>INDEX(Index_Match!A:A,MATCH('Index_Match Result'!A:A,Index_Match!C:C,0))</f>
        <v>Estée Owens</v>
      </c>
    </row>
    <row r="44" spans="1:2" x14ac:dyDescent="0.25">
      <c r="A44" t="s">
        <v>2279</v>
      </c>
      <c r="B44" t="str">
        <f>INDEX(Index_Match!A:A,MATCH('Index_Match Result'!A:A,Index_Match!C:C,0))</f>
        <v>Anaé Lewis</v>
      </c>
    </row>
    <row r="45" spans="1:2" x14ac:dyDescent="0.25">
      <c r="A45" t="s">
        <v>2281</v>
      </c>
      <c r="B45" t="str">
        <f>INDEX(Index_Match!A:A,MATCH('Index_Match Result'!A:A,Index_Match!C:C,0))</f>
        <v>Mylène Moore</v>
      </c>
    </row>
    <row r="46" spans="1:2" x14ac:dyDescent="0.25">
      <c r="A46" t="s">
        <v>2283</v>
      </c>
      <c r="B46" t="str">
        <f>INDEX(Index_Match!A:A,MATCH('Index_Match Result'!A:A,Index_Match!C:C,0))</f>
        <v>Fèi Hayes</v>
      </c>
    </row>
    <row r="47" spans="1:2" x14ac:dyDescent="0.25">
      <c r="A47" t="s">
        <v>2285</v>
      </c>
      <c r="B47" t="str">
        <f>INDEX(Index_Match!A:A,MATCH('Index_Match Result'!A:A,Index_Match!C:C,0))</f>
        <v>Yú Hunter</v>
      </c>
    </row>
    <row r="48" spans="1:2" x14ac:dyDescent="0.25">
      <c r="A48" t="s">
        <v>2287</v>
      </c>
      <c r="B48" t="str">
        <f>INDEX(Index_Match!A:A,MATCH('Index_Match Result'!A:A,Index_Match!C:C,0))</f>
        <v>Kuí Bowman</v>
      </c>
    </row>
    <row r="49" spans="1:2" x14ac:dyDescent="0.25">
      <c r="A49" t="s">
        <v>2289</v>
      </c>
      <c r="B49" t="str">
        <f>INDEX(Index_Match!A:A,MATCH('Index_Match Result'!A:A,Index_Match!C:C,0))</f>
        <v>Lóng Castillo</v>
      </c>
    </row>
    <row r="50" spans="1:2" x14ac:dyDescent="0.25">
      <c r="A50" t="s">
        <v>2291</v>
      </c>
      <c r="B50" t="str">
        <f>INDEX(Index_Match!A:A,MATCH('Index_Match Result'!A:A,Index_Match!C:C,0))</f>
        <v>Annotée Bell</v>
      </c>
    </row>
    <row r="51" spans="1:2" x14ac:dyDescent="0.25">
      <c r="A51" t="s">
        <v>2293</v>
      </c>
      <c r="B51" t="str">
        <f>INDEX(Index_Match!A:A,MATCH('Index_Match Result'!A:A,Index_Match!C:C,0))</f>
        <v>Cinéma Little</v>
      </c>
    </row>
    <row r="52" spans="1:2" x14ac:dyDescent="0.25">
      <c r="A52" t="s">
        <v>2295</v>
      </c>
      <c r="B52" t="str">
        <f>INDEX(Index_Match!A:A,MATCH('Index_Match Result'!A:A,Index_Match!C:C,0))</f>
        <v>Laïla Willis</v>
      </c>
    </row>
    <row r="53" spans="1:2" x14ac:dyDescent="0.25">
      <c r="A53" t="s">
        <v>2297</v>
      </c>
      <c r="B53" t="str">
        <f>INDEX(Index_Match!A:A,MATCH('Index_Match Result'!A:A,Index_Match!C:C,0))</f>
        <v>Adélaïde Griffin</v>
      </c>
    </row>
    <row r="54" spans="1:2" x14ac:dyDescent="0.25">
      <c r="A54" t="s">
        <v>2299</v>
      </c>
      <c r="B54" t="str">
        <f>INDEX(Index_Match!A:A,MATCH('Index_Match Result'!A:A,Index_Match!C:C,0))</f>
        <v>Laurène Allen</v>
      </c>
    </row>
    <row r="55" spans="1:2" x14ac:dyDescent="0.25">
      <c r="A55" t="s">
        <v>2301</v>
      </c>
      <c r="B55" t="str">
        <f>INDEX(Index_Match!A:A,MATCH('Index_Match Result'!A:A,Index_Match!C:C,0))</f>
        <v>Réjane Barnes</v>
      </c>
    </row>
    <row r="56" spans="1:2" x14ac:dyDescent="0.25">
      <c r="A56" t="s">
        <v>2303</v>
      </c>
      <c r="B56" t="str">
        <f>INDEX(Index_Match!A:A,MATCH('Index_Match Result'!A:A,Index_Match!C:C,0))</f>
        <v>Véronique Russell</v>
      </c>
    </row>
    <row r="57" spans="1:2" x14ac:dyDescent="0.25">
      <c r="A57" t="s">
        <v>2305</v>
      </c>
      <c r="B57" t="str">
        <f>INDEX(Index_Match!A:A,MATCH('Index_Match Result'!A:A,Index_Match!C:C,0))</f>
        <v>Annotés Collins</v>
      </c>
    </row>
    <row r="58" spans="1:2" x14ac:dyDescent="0.25">
      <c r="A58" t="s">
        <v>2307</v>
      </c>
      <c r="B58" t="str">
        <f>INDEX(Index_Match!A:A,MATCH('Index_Match Result'!A:A,Index_Match!C:C,0))</f>
        <v>Cinéma Kelly</v>
      </c>
    </row>
    <row r="59" spans="1:2" x14ac:dyDescent="0.25">
      <c r="A59" t="s">
        <v>2309</v>
      </c>
      <c r="B59" t="str">
        <f>INDEX(Index_Match!A:A,MATCH('Index_Match Result'!A:A,Index_Match!C:C,0))</f>
        <v>Léonie Brooks</v>
      </c>
    </row>
    <row r="60" spans="1:2" x14ac:dyDescent="0.25">
      <c r="A60" t="s">
        <v>2311</v>
      </c>
      <c r="B60" t="str">
        <f>INDEX(Index_Match!A:A,MATCH('Index_Match Result'!A:A,Index_Match!C:C,0))</f>
        <v>Gwenaëlle Riley</v>
      </c>
    </row>
    <row r="61" spans="1:2" x14ac:dyDescent="0.25">
      <c r="A61" t="s">
        <v>2313</v>
      </c>
      <c r="B61" t="str">
        <f>INDEX(Index_Match!A:A,MATCH('Index_Match Result'!A:A,Index_Match!C:C,0))</f>
        <v>Gösta Hunter</v>
      </c>
    </row>
    <row r="62" spans="1:2" x14ac:dyDescent="0.25">
      <c r="A62" t="s">
        <v>2315</v>
      </c>
      <c r="B62" t="str">
        <f>INDEX(Index_Match!A:A,MATCH('Index_Match Result'!A:A,Index_Match!C:C,0))</f>
        <v>Alizée Hayes</v>
      </c>
    </row>
    <row r="63" spans="1:2" x14ac:dyDescent="0.25">
      <c r="A63" t="s">
        <v>2317</v>
      </c>
      <c r="B63" t="str">
        <f>INDEX(Index_Match!A:A,MATCH('Index_Match Result'!A:A,Index_Match!C:C,0))</f>
        <v>Cléa Murphy</v>
      </c>
    </row>
    <row r="64" spans="1:2" x14ac:dyDescent="0.25">
      <c r="A64" t="s">
        <v>2319</v>
      </c>
      <c r="B64" t="str">
        <f>INDEX(Index_Match!A:A,MATCH('Index_Match Result'!A:A,Index_Match!C:C,0))</f>
        <v>Laïla Rodriguez</v>
      </c>
    </row>
    <row r="65" spans="1:2" x14ac:dyDescent="0.25">
      <c r="A65" t="s">
        <v>2321</v>
      </c>
      <c r="B65" t="str">
        <f>INDEX(Index_Match!A:A,MATCH('Index_Match Result'!A:A,Index_Match!C:C,0))</f>
        <v>Maëlann King</v>
      </c>
    </row>
    <row r="66" spans="1:2" x14ac:dyDescent="0.25">
      <c r="A66" t="s">
        <v>2323</v>
      </c>
      <c r="B66" t="str">
        <f>INDEX(Index_Match!A:A,MATCH('Index_Match Result'!A:A,Index_Match!C:C,0))</f>
        <v>Océane Lynch</v>
      </c>
    </row>
    <row r="67" spans="1:2" x14ac:dyDescent="0.25">
      <c r="A67" t="s">
        <v>2325</v>
      </c>
      <c r="B67" t="str">
        <f>INDEX(Index_Match!A:A,MATCH('Index_Match Result'!A:A,Index_Match!C:C,0))</f>
        <v>Léonie Bowman</v>
      </c>
    </row>
    <row r="68" spans="1:2" x14ac:dyDescent="0.25">
      <c r="A68" t="s">
        <v>2327</v>
      </c>
      <c r="B68" t="str">
        <f>INDEX(Index_Match!A:A,MATCH('Index_Match Result'!A:A,Index_Match!C:C,0))</f>
        <v>Maïté Spencer</v>
      </c>
    </row>
    <row r="69" spans="1:2" x14ac:dyDescent="0.25">
      <c r="A69" t="s">
        <v>2329</v>
      </c>
      <c r="B69" t="str">
        <f>INDEX(Index_Match!A:A,MATCH('Index_Match Result'!A:A,Index_Match!C:C,0))</f>
        <v>Cinéma Hanson</v>
      </c>
    </row>
    <row r="70" spans="1:2" x14ac:dyDescent="0.25">
      <c r="A70" t="s">
        <v>2331</v>
      </c>
      <c r="B70" t="str">
        <f>INDEX(Index_Match!A:A,MATCH('Index_Match Result'!A:A,Index_Match!C:C,0))</f>
        <v>Maïté Kelley</v>
      </c>
    </row>
    <row r="71" spans="1:2" x14ac:dyDescent="0.25">
      <c r="A71" t="s">
        <v>2333</v>
      </c>
      <c r="B71" t="str">
        <f>INDEX(Index_Match!A:A,MATCH('Index_Match Result'!A:A,Index_Match!C:C,0))</f>
        <v>Yénora Murphy</v>
      </c>
    </row>
    <row r="72" spans="1:2" x14ac:dyDescent="0.25">
      <c r="A72" t="s">
        <v>2335</v>
      </c>
      <c r="B72" t="str">
        <f>INDEX(Index_Match!A:A,MATCH('Index_Match Result'!A:A,Index_Match!C:C,0))</f>
        <v>Pål Grant</v>
      </c>
    </row>
    <row r="73" spans="1:2" x14ac:dyDescent="0.25">
      <c r="A73" t="s">
        <v>2337</v>
      </c>
      <c r="B73" t="str">
        <f>INDEX(Index_Match!A:A,MATCH('Index_Match Result'!A:A,Index_Match!C:C,0))</f>
        <v>Marie-ève Moreno</v>
      </c>
    </row>
    <row r="74" spans="1:2" x14ac:dyDescent="0.25">
      <c r="A74" t="s">
        <v>2339</v>
      </c>
      <c r="B74" t="str">
        <f>INDEX(Index_Match!A:A,MATCH('Index_Match Result'!A:A,Index_Match!C:C,0))</f>
        <v>Annotés Perez</v>
      </c>
    </row>
    <row r="75" spans="1:2" x14ac:dyDescent="0.25">
      <c r="A75" t="s">
        <v>2341</v>
      </c>
      <c r="B75" t="str">
        <f>INDEX(Index_Match!A:A,MATCH('Index_Match Result'!A:A,Index_Match!C:C,0))</f>
        <v>Maïly Ryan</v>
      </c>
    </row>
    <row r="76" spans="1:2" x14ac:dyDescent="0.25">
      <c r="A76" t="s">
        <v>2343</v>
      </c>
      <c r="B76" t="str">
        <f>INDEX(Index_Match!A:A,MATCH('Index_Match Result'!A:A,Index_Match!C:C,0))</f>
        <v>Méthode Perez</v>
      </c>
    </row>
    <row r="77" spans="1:2" x14ac:dyDescent="0.25">
      <c r="A77" t="s">
        <v>2345</v>
      </c>
      <c r="B77" t="str">
        <f>INDEX(Index_Match!A:A,MATCH('Index_Match Result'!A:A,Index_Match!C:C,0))</f>
        <v>Laurène Taylor</v>
      </c>
    </row>
    <row r="78" spans="1:2" x14ac:dyDescent="0.25">
      <c r="A78" t="s">
        <v>2347</v>
      </c>
      <c r="B78" t="str">
        <f>INDEX(Index_Match!A:A,MATCH('Index_Match Result'!A:A,Index_Match!C:C,0))</f>
        <v>Mahélie Fowler</v>
      </c>
    </row>
    <row r="79" spans="1:2" x14ac:dyDescent="0.25">
      <c r="A79" t="s">
        <v>2349</v>
      </c>
      <c r="B79" t="str">
        <f>INDEX(Index_Match!A:A,MATCH('Index_Match Result'!A:A,Index_Match!C:C,0))</f>
        <v>Cléopatre Cruz</v>
      </c>
    </row>
    <row r="80" spans="1:2" x14ac:dyDescent="0.25">
      <c r="A80" t="s">
        <v>2351</v>
      </c>
      <c r="B80" t="str">
        <f>INDEX(Index_Match!A:A,MATCH('Index_Match Result'!A:A,Index_Match!C:C,0))</f>
        <v>Béatrice Sanchez</v>
      </c>
    </row>
    <row r="81" spans="1:2" x14ac:dyDescent="0.25">
      <c r="A81" t="s">
        <v>2353</v>
      </c>
      <c r="B81" t="str">
        <f>INDEX(Index_Match!A:A,MATCH('Index_Match Result'!A:A,Index_Match!C:C,0))</f>
        <v>Méghane Ramirez</v>
      </c>
    </row>
    <row r="82" spans="1:2" x14ac:dyDescent="0.25">
      <c r="A82" t="s">
        <v>2355</v>
      </c>
      <c r="B82" t="str">
        <f>INDEX(Index_Match!A:A,MATCH('Index_Match Result'!A:A,Index_Match!C:C,0))</f>
        <v>Zhì Howard</v>
      </c>
    </row>
    <row r="83" spans="1:2" x14ac:dyDescent="0.25">
      <c r="A83" t="s">
        <v>2357</v>
      </c>
      <c r="B83" t="str">
        <f>INDEX(Index_Match!A:A,MATCH('Index_Match Result'!A:A,Index_Match!C:C,0))</f>
        <v>Mégane Armstrong</v>
      </c>
    </row>
    <row r="84" spans="1:2" x14ac:dyDescent="0.25">
      <c r="A84" t="s">
        <v>2359</v>
      </c>
      <c r="B84" t="str">
        <f>INDEX(Index_Match!A:A,MATCH('Index_Match Result'!A:A,Index_Match!C:C,0))</f>
        <v>Valérie Bowman</v>
      </c>
    </row>
    <row r="85" spans="1:2" x14ac:dyDescent="0.25">
      <c r="A85" t="s">
        <v>2361</v>
      </c>
      <c r="B85" t="str">
        <f>INDEX(Index_Match!A:A,MATCH('Index_Match Result'!A:A,Index_Match!C:C,0))</f>
        <v>Rachèle Fields</v>
      </c>
    </row>
    <row r="86" spans="1:2" x14ac:dyDescent="0.25">
      <c r="A86" t="s">
        <v>2363</v>
      </c>
      <c r="B86" t="str">
        <f>INDEX(Index_Match!A:A,MATCH('Index_Match Result'!A:A,Index_Match!C:C,0))</f>
        <v>Yú Rogers</v>
      </c>
    </row>
    <row r="87" spans="1:2" x14ac:dyDescent="0.25">
      <c r="A87" t="s">
        <v>2365</v>
      </c>
      <c r="B87" t="str">
        <f>INDEX(Index_Match!A:A,MATCH('Index_Match Result'!A:A,Index_Match!C:C,0))</f>
        <v>Pélagie Austin</v>
      </c>
    </row>
    <row r="88" spans="1:2" x14ac:dyDescent="0.25">
      <c r="A88" t="s">
        <v>2367</v>
      </c>
      <c r="B88" t="str">
        <f>INDEX(Index_Match!A:A,MATCH('Index_Match Result'!A:A,Index_Match!C:C,0))</f>
        <v>Marie-françoise Webb</v>
      </c>
    </row>
    <row r="89" spans="1:2" x14ac:dyDescent="0.25">
      <c r="A89" t="s">
        <v>2369</v>
      </c>
      <c r="B89" t="str">
        <f>INDEX(Index_Match!A:A,MATCH('Index_Match Result'!A:A,Index_Match!C:C,0))</f>
        <v>Régine Burke</v>
      </c>
    </row>
    <row r="90" spans="1:2" x14ac:dyDescent="0.25">
      <c r="A90" t="s">
        <v>2371</v>
      </c>
      <c r="B90" t="str">
        <f>INDEX(Index_Match!A:A,MATCH('Index_Match Result'!A:A,Index_Match!C:C,0))</f>
        <v>Dà Greene</v>
      </c>
    </row>
    <row r="91" spans="1:2" x14ac:dyDescent="0.25">
      <c r="A91" t="s">
        <v>2373</v>
      </c>
      <c r="B91" t="str">
        <f>INDEX(Index_Match!A:A,MATCH('Index_Match Result'!A:A,Index_Match!C:C,0))</f>
        <v>Méthode Cook</v>
      </c>
    </row>
    <row r="92" spans="1:2" x14ac:dyDescent="0.25">
      <c r="A92" t="s">
        <v>2375</v>
      </c>
      <c r="B92" t="str">
        <f>INDEX(Index_Match!A:A,MATCH('Index_Match Result'!A:A,Index_Match!C:C,0))</f>
        <v>Maïlis Parker</v>
      </c>
    </row>
    <row r="93" spans="1:2" x14ac:dyDescent="0.25">
      <c r="A93" t="s">
        <v>2377</v>
      </c>
      <c r="B93" t="str">
        <f>INDEX(Index_Match!A:A,MATCH('Index_Match Result'!A:A,Index_Match!C:C,0))</f>
        <v>Torbjörn Young</v>
      </c>
    </row>
    <row r="94" spans="1:2" x14ac:dyDescent="0.25">
      <c r="A94" t="s">
        <v>2379</v>
      </c>
      <c r="B94" t="str">
        <f>INDEX(Index_Match!A:A,MATCH('Index_Match Result'!A:A,Index_Match!C:C,0))</f>
        <v>Mégane Harvey</v>
      </c>
    </row>
    <row r="95" spans="1:2" x14ac:dyDescent="0.25">
      <c r="A95" t="s">
        <v>2381</v>
      </c>
      <c r="B95" t="str">
        <f>INDEX(Index_Match!A:A,MATCH('Index_Match Result'!A:A,Index_Match!C:C,0))</f>
        <v>Ruò Coleman</v>
      </c>
    </row>
    <row r="96" spans="1:2" x14ac:dyDescent="0.25">
      <c r="A96" t="s">
        <v>2383</v>
      </c>
      <c r="B96" t="str">
        <f>INDEX(Index_Match!A:A,MATCH('Index_Match Result'!A:A,Index_Match!C:C,0))</f>
        <v>Kévina Moreno</v>
      </c>
    </row>
    <row r="97" spans="1:2" x14ac:dyDescent="0.25">
      <c r="A97" t="s">
        <v>2385</v>
      </c>
      <c r="B97" t="str">
        <f>INDEX(Index_Match!A:A,MATCH('Index_Match Result'!A:A,Index_Match!C:C,0))</f>
        <v>Lài Smith</v>
      </c>
    </row>
    <row r="98" spans="1:2" x14ac:dyDescent="0.25">
      <c r="A98" t="s">
        <v>2387</v>
      </c>
      <c r="B98" t="str">
        <f>INDEX(Index_Match!A:A,MATCH('Index_Match Result'!A:A,Index_Match!C:C,0))</f>
        <v>Mélina Phillips</v>
      </c>
    </row>
    <row r="99" spans="1:2" x14ac:dyDescent="0.25">
      <c r="A99" t="s">
        <v>2389</v>
      </c>
      <c r="B99" t="str">
        <f>INDEX(Index_Match!A:A,MATCH('Index_Match Result'!A:A,Index_Match!C:C,0))</f>
        <v>Dorothée Howard</v>
      </c>
    </row>
    <row r="100" spans="1:2" x14ac:dyDescent="0.25">
      <c r="A100" t="s">
        <v>2391</v>
      </c>
      <c r="B100" t="str">
        <f>INDEX(Index_Match!A:A,MATCH('Index_Match Result'!A:A,Index_Match!C:C,0))</f>
        <v>Gisèle Peterson</v>
      </c>
    </row>
    <row r="101" spans="1:2" x14ac:dyDescent="0.25">
      <c r="A101" t="s">
        <v>2393</v>
      </c>
      <c r="B101" t="str">
        <f>INDEX(Index_Match!A:A,MATCH('Index_Match Result'!A:A,Index_Match!C:C,0))</f>
        <v>Pénélope Mcdonald</v>
      </c>
    </row>
    <row r="102" spans="1:2" x14ac:dyDescent="0.25">
      <c r="A102" t="s">
        <v>2395</v>
      </c>
      <c r="B102" t="str">
        <f>INDEX(Index_Match!A:A,MATCH('Index_Match Result'!A:A,Index_Match!C:C,0))</f>
        <v>Publicité Little</v>
      </c>
    </row>
    <row r="103" spans="1:2" x14ac:dyDescent="0.25">
      <c r="A103" t="s">
        <v>2397</v>
      </c>
      <c r="B103" t="str">
        <f>INDEX(Index_Match!A:A,MATCH('Index_Match Result'!A:A,Index_Match!C:C,0))</f>
        <v>Måns Oliver</v>
      </c>
    </row>
    <row r="104" spans="1:2" x14ac:dyDescent="0.25">
      <c r="A104" t="s">
        <v>2399</v>
      </c>
      <c r="B104" t="str">
        <f>INDEX(Index_Match!A:A,MATCH('Index_Match Result'!A:A,Index_Match!C:C,0))</f>
        <v>Géraldine Cruz</v>
      </c>
    </row>
    <row r="105" spans="1:2" x14ac:dyDescent="0.25">
      <c r="A105" t="s">
        <v>2401</v>
      </c>
      <c r="B105" t="str">
        <f>INDEX(Index_Match!A:A,MATCH('Index_Match Result'!A:A,Index_Match!C:C,0))</f>
        <v>Dù Fuller</v>
      </c>
    </row>
    <row r="106" spans="1:2" x14ac:dyDescent="0.25">
      <c r="A106" t="s">
        <v>2403</v>
      </c>
      <c r="B106" t="str">
        <f>INDEX(Index_Match!A:A,MATCH('Index_Match Result'!A:A,Index_Match!C:C,0))</f>
        <v>Ruò Harvey</v>
      </c>
    </row>
    <row r="107" spans="1:2" x14ac:dyDescent="0.25">
      <c r="A107" t="s">
        <v>2405</v>
      </c>
      <c r="B107" t="str">
        <f>INDEX(Index_Match!A:A,MATCH('Index_Match Result'!A:A,Index_Match!C:C,0))</f>
        <v>Adélie Woods</v>
      </c>
    </row>
    <row r="108" spans="1:2" x14ac:dyDescent="0.25">
      <c r="A108" t="s">
        <v>2407</v>
      </c>
      <c r="B108" t="str">
        <f>INDEX(Index_Match!A:A,MATCH('Index_Match Result'!A:A,Index_Match!C:C,0))</f>
        <v>Fèi Green</v>
      </c>
    </row>
    <row r="109" spans="1:2" x14ac:dyDescent="0.25">
      <c r="A109" t="s">
        <v>2409</v>
      </c>
      <c r="B109" t="str">
        <f>INDEX(Index_Match!A:A,MATCH('Index_Match Result'!A:A,Index_Match!C:C,0))</f>
        <v>Judicaël Rivera</v>
      </c>
    </row>
    <row r="110" spans="1:2" x14ac:dyDescent="0.25">
      <c r="A110" t="s">
        <v>2411</v>
      </c>
      <c r="B110" t="str">
        <f>INDEX(Index_Match!A:A,MATCH('Index_Match Result'!A:A,Index_Match!C:C,0))</f>
        <v>Eloïse Powell</v>
      </c>
    </row>
    <row r="111" spans="1:2" x14ac:dyDescent="0.25">
      <c r="A111" t="s">
        <v>2413</v>
      </c>
      <c r="B111" t="str">
        <f>INDEX(Index_Match!A:A,MATCH('Index_Match Result'!A:A,Index_Match!C:C,0))</f>
        <v>Pélagie Elliott</v>
      </c>
    </row>
    <row r="112" spans="1:2" x14ac:dyDescent="0.25">
      <c r="A112" t="s">
        <v>2415</v>
      </c>
      <c r="B112" t="str">
        <f>INDEX(Index_Match!A:A,MATCH('Index_Match Result'!A:A,Index_Match!C:C,0))</f>
        <v>Pò Bowman</v>
      </c>
    </row>
    <row r="113" spans="1:2" x14ac:dyDescent="0.25">
      <c r="A113" t="s">
        <v>2417</v>
      </c>
      <c r="B113" t="str">
        <f>INDEX(Index_Match!A:A,MATCH('Index_Match Result'!A:A,Index_Match!C:C,0))</f>
        <v>Dù Henry</v>
      </c>
    </row>
    <row r="114" spans="1:2" x14ac:dyDescent="0.25">
      <c r="A114" t="s">
        <v>2419</v>
      </c>
      <c r="B114" t="str">
        <f>INDEX(Index_Match!A:A,MATCH('Index_Match Result'!A:A,Index_Match!C:C,0))</f>
        <v>Joséphine Franklin</v>
      </c>
    </row>
    <row r="115" spans="1:2" x14ac:dyDescent="0.25">
      <c r="A115" t="s">
        <v>2421</v>
      </c>
      <c r="B115" t="str">
        <f>INDEX(Index_Match!A:A,MATCH('Index_Match Result'!A:A,Index_Match!C:C,0))</f>
        <v>Mélanie Lawrence</v>
      </c>
    </row>
    <row r="116" spans="1:2" x14ac:dyDescent="0.25">
      <c r="A116" t="s">
        <v>2423</v>
      </c>
      <c r="B116" t="str">
        <f>INDEX(Index_Match!A:A,MATCH('Index_Match Result'!A:A,Index_Match!C:C,0))</f>
        <v>Ophélie Lynch</v>
      </c>
    </row>
    <row r="117" spans="1:2" x14ac:dyDescent="0.25">
      <c r="A117" t="s">
        <v>2425</v>
      </c>
      <c r="B117" t="str">
        <f>INDEX(Index_Match!A:A,MATCH('Index_Match Result'!A:A,Index_Match!C:C,0))</f>
        <v>Mégane Mccoy</v>
      </c>
    </row>
    <row r="118" spans="1:2" x14ac:dyDescent="0.25">
      <c r="A118" t="s">
        <v>2427</v>
      </c>
      <c r="B118" t="str">
        <f>INDEX(Index_Match!A:A,MATCH('Index_Match Result'!A:A,Index_Match!C:C,0))</f>
        <v>Rachèle Smith</v>
      </c>
    </row>
    <row r="119" spans="1:2" x14ac:dyDescent="0.25">
      <c r="A119" t="s">
        <v>2429</v>
      </c>
      <c r="B119" t="str">
        <f>INDEX(Index_Match!A:A,MATCH('Index_Match Result'!A:A,Index_Match!C:C,0))</f>
        <v>Séréna Foster</v>
      </c>
    </row>
    <row r="120" spans="1:2" x14ac:dyDescent="0.25">
      <c r="A120" t="s">
        <v>2431</v>
      </c>
      <c r="B120" t="str">
        <f>INDEX(Index_Match!A:A,MATCH('Index_Match Result'!A:A,Index_Match!C:C,0))</f>
        <v>Cléa Dunn</v>
      </c>
    </row>
    <row r="121" spans="1:2" x14ac:dyDescent="0.25">
      <c r="A121" t="s">
        <v>2433</v>
      </c>
      <c r="B121" t="str">
        <f>INDEX(Index_Match!A:A,MATCH('Index_Match Result'!A:A,Index_Match!C:C,0))</f>
        <v>Åslög Webb</v>
      </c>
    </row>
    <row r="122" spans="1:2" x14ac:dyDescent="0.25">
      <c r="A122" t="s">
        <v>2435</v>
      </c>
      <c r="B122" t="str">
        <f>INDEX(Index_Match!A:A,MATCH('Index_Match Result'!A:A,Index_Match!C:C,0))</f>
        <v>Adèle Alvarez</v>
      </c>
    </row>
    <row r="123" spans="1:2" x14ac:dyDescent="0.25">
      <c r="A123" t="s">
        <v>2437</v>
      </c>
      <c r="B123" t="str">
        <f>INDEX(Index_Match!A:A,MATCH('Index_Match Result'!A:A,Index_Match!C:C,0))</f>
        <v>Athéna Collins</v>
      </c>
    </row>
    <row r="124" spans="1:2" x14ac:dyDescent="0.25">
      <c r="A124" t="s">
        <v>2439</v>
      </c>
      <c r="B124" t="str">
        <f>INDEX(Index_Match!A:A,MATCH('Index_Match Result'!A:A,Index_Match!C:C,0))</f>
        <v>Judicaël Lawrence</v>
      </c>
    </row>
    <row r="125" spans="1:2" x14ac:dyDescent="0.25">
      <c r="A125" t="s">
        <v>2441</v>
      </c>
      <c r="B125" t="str">
        <f>INDEX(Index_Match!A:A,MATCH('Index_Match Result'!A:A,Index_Match!C:C,0))</f>
        <v>Vérane Wagner</v>
      </c>
    </row>
    <row r="126" spans="1:2" x14ac:dyDescent="0.25">
      <c r="A126" t="s">
        <v>2443</v>
      </c>
      <c r="B126" t="str">
        <f>INDEX(Index_Match!A:A,MATCH('Index_Match Result'!A:A,Index_Match!C:C,0))</f>
        <v>Annotée Cunningham</v>
      </c>
    </row>
    <row r="127" spans="1:2" x14ac:dyDescent="0.25">
      <c r="A127" t="s">
        <v>2445</v>
      </c>
      <c r="B127" t="str">
        <f>INDEX(Index_Match!A:A,MATCH('Index_Match Result'!A:A,Index_Match!C:C,0))</f>
        <v>Chloé Gutierrez</v>
      </c>
    </row>
    <row r="128" spans="1:2" x14ac:dyDescent="0.25">
      <c r="A128" t="s">
        <v>2447</v>
      </c>
      <c r="B128" t="str">
        <f>INDEX(Index_Match!A:A,MATCH('Index_Match Result'!A:A,Index_Match!C:C,0))</f>
        <v>Maëlla Meyer</v>
      </c>
    </row>
    <row r="129" spans="1:2" x14ac:dyDescent="0.25">
      <c r="A129" t="s">
        <v>2449</v>
      </c>
      <c r="B129" t="str">
        <f>INDEX(Index_Match!A:A,MATCH('Index_Match Result'!A:A,Index_Match!C:C,0))</f>
        <v>Cinéma Rice</v>
      </c>
    </row>
    <row r="130" spans="1:2" x14ac:dyDescent="0.25">
      <c r="A130" t="s">
        <v>2451</v>
      </c>
      <c r="B130" t="str">
        <f>INDEX(Index_Match!A:A,MATCH('Index_Match Result'!A:A,Index_Match!C:C,0))</f>
        <v>Rébecca Rice</v>
      </c>
    </row>
    <row r="131" spans="1:2" x14ac:dyDescent="0.25">
      <c r="A131" t="s">
        <v>2453</v>
      </c>
      <c r="B131" t="str">
        <f>INDEX(Index_Match!A:A,MATCH('Index_Match Result'!A:A,Index_Match!C:C,0))</f>
        <v>Séréna Stone</v>
      </c>
    </row>
    <row r="132" spans="1:2" x14ac:dyDescent="0.25">
      <c r="A132" t="s">
        <v>2455</v>
      </c>
      <c r="B132" t="str">
        <f>INDEX(Index_Match!A:A,MATCH('Index_Match Result'!A:A,Index_Match!C:C,0))</f>
        <v>Inès Torres</v>
      </c>
    </row>
    <row r="133" spans="1:2" x14ac:dyDescent="0.25">
      <c r="A133" t="s">
        <v>2457</v>
      </c>
      <c r="B133" t="str">
        <f>INDEX(Index_Match!A:A,MATCH('Index_Match Result'!A:A,Index_Match!C:C,0))</f>
        <v>Maëlyss Fox</v>
      </c>
    </row>
    <row r="134" spans="1:2" x14ac:dyDescent="0.25">
      <c r="A134" t="s">
        <v>2459</v>
      </c>
      <c r="B134" t="str">
        <f>INDEX(Index_Match!A:A,MATCH('Index_Match Result'!A:A,Index_Match!C:C,0))</f>
        <v>Pål Harris</v>
      </c>
    </row>
    <row r="135" spans="1:2" x14ac:dyDescent="0.25">
      <c r="A135" t="s">
        <v>2461</v>
      </c>
      <c r="B135" t="str">
        <f>INDEX(Index_Match!A:A,MATCH('Index_Match Result'!A:A,Index_Match!C:C,0))</f>
        <v>Zhì Lawson</v>
      </c>
    </row>
    <row r="136" spans="1:2" x14ac:dyDescent="0.25">
      <c r="A136" t="s">
        <v>2463</v>
      </c>
      <c r="B136" t="str">
        <f>INDEX(Index_Match!A:A,MATCH('Index_Match Result'!A:A,Index_Match!C:C,0))</f>
        <v>Yáo Richardson</v>
      </c>
    </row>
    <row r="137" spans="1:2" x14ac:dyDescent="0.25">
      <c r="A137" t="s">
        <v>2465</v>
      </c>
      <c r="B137" t="str">
        <f>INDEX(Index_Match!A:A,MATCH('Index_Match Result'!A:A,Index_Match!C:C,0))</f>
        <v>Séverine Anderson</v>
      </c>
    </row>
    <row r="138" spans="1:2" x14ac:dyDescent="0.25">
      <c r="A138" t="s">
        <v>2467</v>
      </c>
      <c r="B138" t="str">
        <f>INDEX(Index_Match!A:A,MATCH('Index_Match Result'!A:A,Index_Match!C:C,0))</f>
        <v>Andréa Chavez</v>
      </c>
    </row>
    <row r="139" spans="1:2" x14ac:dyDescent="0.25">
      <c r="A139" t="s">
        <v>2469</v>
      </c>
      <c r="B139" t="str">
        <f>INDEX(Index_Match!A:A,MATCH('Index_Match Result'!A:A,Index_Match!C:C,0))</f>
        <v>Bérénice Davis</v>
      </c>
    </row>
    <row r="140" spans="1:2" x14ac:dyDescent="0.25">
      <c r="A140" t="s">
        <v>2471</v>
      </c>
      <c r="B140" t="str">
        <f>INDEX(Index_Match!A:A,MATCH('Index_Match Result'!A:A,Index_Match!C:C,0))</f>
        <v>Gwenaëlle George</v>
      </c>
    </row>
    <row r="141" spans="1:2" x14ac:dyDescent="0.25">
      <c r="A141" t="s">
        <v>2473</v>
      </c>
      <c r="B141" t="str">
        <f>INDEX(Index_Match!A:A,MATCH('Index_Match Result'!A:A,Index_Match!C:C,0))</f>
        <v>Sòng Watson</v>
      </c>
    </row>
    <row r="142" spans="1:2" x14ac:dyDescent="0.25">
      <c r="A142" t="s">
        <v>2475</v>
      </c>
      <c r="B142" t="str">
        <f>INDEX(Index_Match!A:A,MATCH('Index_Match Result'!A:A,Index_Match!C:C,0))</f>
        <v>Eléonore Morgan</v>
      </c>
    </row>
    <row r="143" spans="1:2" x14ac:dyDescent="0.25">
      <c r="A143" t="s">
        <v>2477</v>
      </c>
      <c r="B143" t="str">
        <f>INDEX(Index_Match!A:A,MATCH('Index_Match Result'!A:A,Index_Match!C:C,0))</f>
        <v>Adélie Jackson</v>
      </c>
    </row>
    <row r="144" spans="1:2" x14ac:dyDescent="0.25">
      <c r="A144" t="s">
        <v>2479</v>
      </c>
      <c r="B144" t="str">
        <f>INDEX(Index_Match!A:A,MATCH('Index_Match Result'!A:A,Index_Match!C:C,0))</f>
        <v>Maëlla Hall</v>
      </c>
    </row>
    <row r="145" spans="1:2" x14ac:dyDescent="0.25">
      <c r="A145" t="s">
        <v>2481</v>
      </c>
      <c r="B145" t="str">
        <f>INDEX(Index_Match!A:A,MATCH('Index_Match Result'!A:A,Index_Match!C:C,0))</f>
        <v>Joséphine Hill</v>
      </c>
    </row>
    <row r="146" spans="1:2" x14ac:dyDescent="0.25">
      <c r="A146" t="s">
        <v>2483</v>
      </c>
      <c r="B146" t="str">
        <f>INDEX(Index_Match!A:A,MATCH('Index_Match Result'!A:A,Index_Match!C:C,0))</f>
        <v>Mélinda Ward</v>
      </c>
    </row>
    <row r="147" spans="1:2" x14ac:dyDescent="0.25">
      <c r="A147" t="s">
        <v>2485</v>
      </c>
      <c r="B147" t="str">
        <f>INDEX(Index_Match!A:A,MATCH('Index_Match Result'!A:A,Index_Match!C:C,0))</f>
        <v>Méryl Coleman</v>
      </c>
    </row>
    <row r="148" spans="1:2" x14ac:dyDescent="0.25">
      <c r="A148" t="s">
        <v>2487</v>
      </c>
      <c r="B148" t="str">
        <f>INDEX(Index_Match!A:A,MATCH('Index_Match Result'!A:A,Index_Match!C:C,0))</f>
        <v>Alizée Bennett</v>
      </c>
    </row>
    <row r="149" spans="1:2" x14ac:dyDescent="0.25">
      <c r="A149" t="s">
        <v>2489</v>
      </c>
      <c r="B149" t="str">
        <f>INDEX(Index_Match!A:A,MATCH('Index_Match Result'!A:A,Index_Match!C:C,0))</f>
        <v>Yénora Sanders</v>
      </c>
    </row>
    <row r="150" spans="1:2" x14ac:dyDescent="0.25">
      <c r="A150" t="s">
        <v>2491</v>
      </c>
      <c r="B150" t="str">
        <f>INDEX(Index_Match!A:A,MATCH('Index_Match Result'!A:A,Index_Match!C:C,0))</f>
        <v>Gaïa Castillo</v>
      </c>
    </row>
    <row r="151" spans="1:2" x14ac:dyDescent="0.25">
      <c r="A151" t="s">
        <v>2493</v>
      </c>
      <c r="B151" t="str">
        <f>INDEX(Index_Match!A:A,MATCH('Index_Match Result'!A:A,Index_Match!C:C,0))</f>
        <v>Ruì Adams</v>
      </c>
    </row>
    <row r="152" spans="1:2" x14ac:dyDescent="0.25">
      <c r="A152" t="s">
        <v>2495</v>
      </c>
      <c r="B152" t="str">
        <f>INDEX(Index_Match!A:A,MATCH('Index_Match Result'!A:A,Index_Match!C:C,0))</f>
        <v>Åslög Lawson</v>
      </c>
    </row>
    <row r="153" spans="1:2" x14ac:dyDescent="0.25">
      <c r="A153" t="s">
        <v>2497</v>
      </c>
      <c r="B153" t="str">
        <f>INDEX(Index_Match!A:A,MATCH('Index_Match Result'!A:A,Index_Match!C:C,0))</f>
        <v>Liè Brown</v>
      </c>
    </row>
    <row r="154" spans="1:2" x14ac:dyDescent="0.25">
      <c r="A154" t="s">
        <v>2499</v>
      </c>
      <c r="B154" t="str">
        <f>INDEX(Index_Match!A:A,MATCH('Index_Match Result'!A:A,Index_Match!C:C,0))</f>
        <v>Nélie Bennett</v>
      </c>
    </row>
    <row r="155" spans="1:2" x14ac:dyDescent="0.25">
      <c r="A155" t="s">
        <v>2501</v>
      </c>
      <c r="B155" t="str">
        <f>INDEX(Index_Match!A:A,MATCH('Index_Match Result'!A:A,Index_Match!C:C,0))</f>
        <v>Mårten Webb</v>
      </c>
    </row>
    <row r="156" spans="1:2" x14ac:dyDescent="0.25">
      <c r="A156" t="s">
        <v>2503</v>
      </c>
      <c r="B156" t="str">
        <f>INDEX(Index_Match!A:A,MATCH('Index_Match Result'!A:A,Index_Match!C:C,0))</f>
        <v>Maëlle Palmer</v>
      </c>
    </row>
    <row r="157" spans="1:2" x14ac:dyDescent="0.25">
      <c r="A157" t="s">
        <v>2505</v>
      </c>
      <c r="B157" t="str">
        <f>INDEX(Index_Match!A:A,MATCH('Index_Match Result'!A:A,Index_Match!C:C,0))</f>
        <v>Naéva Gilbert</v>
      </c>
    </row>
    <row r="158" spans="1:2" x14ac:dyDescent="0.25">
      <c r="A158" t="s">
        <v>2507</v>
      </c>
      <c r="B158" t="str">
        <f>INDEX(Index_Match!A:A,MATCH('Index_Match Result'!A:A,Index_Match!C:C,0))</f>
        <v>Dorothée Gardner</v>
      </c>
    </row>
    <row r="159" spans="1:2" x14ac:dyDescent="0.25">
      <c r="A159" t="s">
        <v>2509</v>
      </c>
      <c r="B159" t="str">
        <f>INDEX(Index_Match!A:A,MATCH('Index_Match Result'!A:A,Index_Match!C:C,0))</f>
        <v>Magdalène Stevens</v>
      </c>
    </row>
    <row r="160" spans="1:2" x14ac:dyDescent="0.25">
      <c r="A160" t="s">
        <v>2511</v>
      </c>
      <c r="B160" t="str">
        <f>INDEX(Index_Match!A:A,MATCH('Index_Match Result'!A:A,Index_Match!C:C,0))</f>
        <v>Stéphanie Turner</v>
      </c>
    </row>
    <row r="161" spans="1:2" x14ac:dyDescent="0.25">
      <c r="A161" t="s">
        <v>2513</v>
      </c>
      <c r="B161" t="str">
        <f>INDEX(Index_Match!A:A,MATCH('Index_Match Result'!A:A,Index_Match!C:C,0))</f>
        <v>Marie-françoise Butler</v>
      </c>
    </row>
    <row r="162" spans="1:2" x14ac:dyDescent="0.25">
      <c r="A162" t="s">
        <v>2515</v>
      </c>
      <c r="B162" t="str">
        <f>INDEX(Index_Match!A:A,MATCH('Index_Match Result'!A:A,Index_Match!C:C,0))</f>
        <v>Gérald Austin</v>
      </c>
    </row>
    <row r="163" spans="1:2" x14ac:dyDescent="0.25">
      <c r="A163" t="s">
        <v>2517</v>
      </c>
      <c r="B163" t="str">
        <f>INDEX(Index_Match!A:A,MATCH('Index_Match Result'!A:A,Index_Match!C:C,0))</f>
        <v>Cécile Wagner</v>
      </c>
    </row>
    <row r="164" spans="1:2" x14ac:dyDescent="0.25">
      <c r="A164" t="s">
        <v>2519</v>
      </c>
      <c r="B164" t="str">
        <f>INDEX(Index_Match!A:A,MATCH('Index_Match Result'!A:A,Index_Match!C:C,0))</f>
        <v>Jú Hawkins</v>
      </c>
    </row>
    <row r="165" spans="1:2" x14ac:dyDescent="0.25">
      <c r="A165" t="s">
        <v>2521</v>
      </c>
      <c r="B165" t="str">
        <f>INDEX(Index_Match!A:A,MATCH('Index_Match Result'!A:A,Index_Match!C:C,0))</f>
        <v>Maëlle Garza</v>
      </c>
    </row>
    <row r="166" spans="1:2" x14ac:dyDescent="0.25">
      <c r="A166" t="s">
        <v>2523</v>
      </c>
      <c r="B166" t="str">
        <f>INDEX(Index_Match!A:A,MATCH('Index_Match Result'!A:A,Index_Match!C:C,0))</f>
        <v>Cléopatre Davis</v>
      </c>
    </row>
    <row r="167" spans="1:2" x14ac:dyDescent="0.25">
      <c r="A167" t="s">
        <v>2525</v>
      </c>
      <c r="B167" t="str">
        <f>INDEX(Index_Match!A:A,MATCH('Index_Match Result'!A:A,Index_Match!C:C,0))</f>
        <v>Jú Meyer</v>
      </c>
    </row>
    <row r="168" spans="1:2" x14ac:dyDescent="0.25">
      <c r="A168" t="s">
        <v>2527</v>
      </c>
      <c r="B168" t="str">
        <f>INDEX(Index_Match!A:A,MATCH('Index_Match Result'!A:A,Index_Match!C:C,0))</f>
        <v>Cécilia Powell</v>
      </c>
    </row>
    <row r="169" spans="1:2" x14ac:dyDescent="0.25">
      <c r="A169" t="s">
        <v>2529</v>
      </c>
      <c r="B169" t="str">
        <f>INDEX(Index_Match!A:A,MATCH('Index_Match Result'!A:A,Index_Match!C:C,0))</f>
        <v>Maéna Woods</v>
      </c>
    </row>
    <row r="170" spans="1:2" x14ac:dyDescent="0.25">
      <c r="A170" t="s">
        <v>2531</v>
      </c>
      <c r="B170" t="str">
        <f>INDEX(Index_Match!A:A,MATCH('Index_Match Result'!A:A,Index_Match!C:C,0))</f>
        <v>Gisèle Miller</v>
      </c>
    </row>
    <row r="171" spans="1:2" x14ac:dyDescent="0.25">
      <c r="A171" t="s">
        <v>2533</v>
      </c>
      <c r="B171" t="str">
        <f>INDEX(Index_Match!A:A,MATCH('Index_Match Result'!A:A,Index_Match!C:C,0))</f>
        <v>Méthode Stephens</v>
      </c>
    </row>
    <row r="172" spans="1:2" x14ac:dyDescent="0.25">
      <c r="A172" t="s">
        <v>2535</v>
      </c>
      <c r="B172" t="str">
        <f>INDEX(Index_Match!A:A,MATCH('Index_Match Result'!A:A,Index_Match!C:C,0))</f>
        <v>Mélinda Day</v>
      </c>
    </row>
    <row r="173" spans="1:2" x14ac:dyDescent="0.25">
      <c r="A173" t="s">
        <v>2537</v>
      </c>
      <c r="B173" t="str">
        <f>INDEX(Index_Match!A:A,MATCH('Index_Match Result'!A:A,Index_Match!C:C,0))</f>
        <v>Léana Simpson</v>
      </c>
    </row>
    <row r="174" spans="1:2" x14ac:dyDescent="0.25">
      <c r="A174" t="s">
        <v>2539</v>
      </c>
      <c r="B174" t="str">
        <f>INDEX(Index_Match!A:A,MATCH('Index_Match Result'!A:A,Index_Match!C:C,0))</f>
        <v>Angèle Clark</v>
      </c>
    </row>
    <row r="175" spans="1:2" x14ac:dyDescent="0.25">
      <c r="A175" t="s">
        <v>2541</v>
      </c>
      <c r="B175" t="str">
        <f>INDEX(Index_Match!A:A,MATCH('Index_Match Result'!A:A,Index_Match!C:C,0))</f>
        <v>Laurène Gardner</v>
      </c>
    </row>
    <row r="176" spans="1:2" x14ac:dyDescent="0.25">
      <c r="A176" t="s">
        <v>2543</v>
      </c>
      <c r="B176" t="str">
        <f>INDEX(Index_Match!A:A,MATCH('Index_Match Result'!A:A,Index_Match!C:C,0))</f>
        <v>Maï Dixon</v>
      </c>
    </row>
    <row r="177" spans="1:2" x14ac:dyDescent="0.25">
      <c r="A177" t="s">
        <v>2545</v>
      </c>
      <c r="B177" t="str">
        <f>INDEX(Index_Match!A:A,MATCH('Index_Match Result'!A:A,Index_Match!C:C,0))</f>
        <v>Ruò Black</v>
      </c>
    </row>
    <row r="178" spans="1:2" x14ac:dyDescent="0.25">
      <c r="A178" t="s">
        <v>2547</v>
      </c>
      <c r="B178" t="str">
        <f>INDEX(Index_Match!A:A,MATCH('Index_Match Result'!A:A,Index_Match!C:C,0))</f>
        <v>Styrbjörn Allen</v>
      </c>
    </row>
    <row r="179" spans="1:2" x14ac:dyDescent="0.25">
      <c r="A179" t="s">
        <v>2549</v>
      </c>
      <c r="B179" t="str">
        <f>INDEX(Index_Match!A:A,MATCH('Index_Match Result'!A:A,Index_Match!C:C,0))</f>
        <v>Véronique Simmons</v>
      </c>
    </row>
    <row r="180" spans="1:2" x14ac:dyDescent="0.25">
      <c r="A180" t="s">
        <v>2551</v>
      </c>
      <c r="B180" t="str">
        <f>INDEX(Index_Match!A:A,MATCH('Index_Match Result'!A:A,Index_Match!C:C,0))</f>
        <v>Véronique Robinson</v>
      </c>
    </row>
    <row r="181" spans="1:2" x14ac:dyDescent="0.25">
      <c r="A181" t="s">
        <v>2553</v>
      </c>
      <c r="B181" t="str">
        <f>INDEX(Index_Match!A:A,MATCH('Index_Match Result'!A:A,Index_Match!C:C,0))</f>
        <v>Kuí Burns</v>
      </c>
    </row>
    <row r="182" spans="1:2" x14ac:dyDescent="0.25">
      <c r="A182" t="s">
        <v>2555</v>
      </c>
      <c r="B182" t="str">
        <f>INDEX(Index_Match!A:A,MATCH('Index_Match Result'!A:A,Index_Match!C:C,0))</f>
        <v>Illustrée Simpson</v>
      </c>
    </row>
    <row r="183" spans="1:2" x14ac:dyDescent="0.25">
      <c r="A183" t="s">
        <v>2557</v>
      </c>
      <c r="B183" t="str">
        <f>INDEX(Index_Match!A:A,MATCH('Index_Match Result'!A:A,Index_Match!C:C,0))</f>
        <v>Dà Graham</v>
      </c>
    </row>
    <row r="184" spans="1:2" x14ac:dyDescent="0.25">
      <c r="A184" t="s">
        <v>2559</v>
      </c>
      <c r="B184" t="str">
        <f>INDEX(Index_Match!A:A,MATCH('Index_Match Result'!A:A,Index_Match!C:C,0))</f>
        <v>Erwéi Burns</v>
      </c>
    </row>
    <row r="185" spans="1:2" x14ac:dyDescent="0.25">
      <c r="A185" t="s">
        <v>2561</v>
      </c>
      <c r="B185" t="str">
        <f>INDEX(Index_Match!A:A,MATCH('Index_Match Result'!A:A,Index_Match!C:C,0))</f>
        <v>Garçon Thompson</v>
      </c>
    </row>
    <row r="186" spans="1:2" x14ac:dyDescent="0.25">
      <c r="A186" t="s">
        <v>2563</v>
      </c>
      <c r="B186" t="str">
        <f>INDEX(Index_Match!A:A,MATCH('Index_Match Result'!A:A,Index_Match!C:C,0))</f>
        <v>Méryl Riley</v>
      </c>
    </row>
    <row r="187" spans="1:2" x14ac:dyDescent="0.25">
      <c r="A187" t="s">
        <v>2565</v>
      </c>
      <c r="B187" t="str">
        <f>INDEX(Index_Match!A:A,MATCH('Index_Match Result'!A:A,Index_Match!C:C,0))</f>
        <v>Stévina Peterson</v>
      </c>
    </row>
    <row r="188" spans="1:2" x14ac:dyDescent="0.25">
      <c r="A188" t="s">
        <v>2567</v>
      </c>
      <c r="B188" t="str">
        <f>INDEX(Index_Match!A:A,MATCH('Index_Match Result'!A:A,Index_Match!C:C,0))</f>
        <v>Yóu Martinez</v>
      </c>
    </row>
    <row r="189" spans="1:2" x14ac:dyDescent="0.25">
      <c r="A189" t="s">
        <v>2569</v>
      </c>
      <c r="B189" t="str">
        <f>INDEX(Index_Match!A:A,MATCH('Index_Match Result'!A:A,Index_Match!C:C,0))</f>
        <v>Mélodie Mcdonald</v>
      </c>
    </row>
    <row r="190" spans="1:2" x14ac:dyDescent="0.25">
      <c r="A190" t="s">
        <v>2571</v>
      </c>
      <c r="B190" t="str">
        <f>INDEX(Index_Match!A:A,MATCH('Index_Match Result'!A:A,Index_Match!C:C,0))</f>
        <v>Célestine Greene</v>
      </c>
    </row>
    <row r="191" spans="1:2" x14ac:dyDescent="0.25">
      <c r="A191" t="s">
        <v>2573</v>
      </c>
      <c r="B191" t="str">
        <f>INDEX(Index_Match!A:A,MATCH('Index_Match Result'!A:A,Index_Match!C:C,0))</f>
        <v>Lén Sullivan</v>
      </c>
    </row>
    <row r="192" spans="1:2" x14ac:dyDescent="0.25">
      <c r="A192" t="s">
        <v>2575</v>
      </c>
      <c r="B192" t="str">
        <f>INDEX(Index_Match!A:A,MATCH('Index_Match Result'!A:A,Index_Match!C:C,0))</f>
        <v>Styrbjörn Miller</v>
      </c>
    </row>
    <row r="193" spans="1:2" x14ac:dyDescent="0.25">
      <c r="A193" t="s">
        <v>2577</v>
      </c>
      <c r="B193" t="str">
        <f>INDEX(Index_Match!A:A,MATCH('Index_Match Result'!A:A,Index_Match!C:C,0))</f>
        <v>Adélaïde Bailey</v>
      </c>
    </row>
    <row r="194" spans="1:2" x14ac:dyDescent="0.25">
      <c r="A194" t="s">
        <v>2579</v>
      </c>
      <c r="B194" t="str">
        <f>INDEX(Index_Match!A:A,MATCH('Index_Match Result'!A:A,Index_Match!C:C,0))</f>
        <v>Océanne Howell</v>
      </c>
    </row>
    <row r="195" spans="1:2" x14ac:dyDescent="0.25">
      <c r="A195" t="s">
        <v>2581</v>
      </c>
      <c r="B195" t="str">
        <f>INDEX(Index_Match!A:A,MATCH('Index_Match Result'!A:A,Index_Match!C:C,0))</f>
        <v>Eloïse Reynolds</v>
      </c>
    </row>
    <row r="196" spans="1:2" x14ac:dyDescent="0.25">
      <c r="A196" t="s">
        <v>2583</v>
      </c>
      <c r="B196" t="str">
        <f>INDEX(Index_Match!A:A,MATCH('Index_Match Result'!A:A,Index_Match!C:C,0))</f>
        <v>Mélys Williams</v>
      </c>
    </row>
    <row r="197" spans="1:2" x14ac:dyDescent="0.25">
      <c r="A197" t="s">
        <v>2585</v>
      </c>
      <c r="B197" t="str">
        <f>INDEX(Index_Match!A:A,MATCH('Index_Match Result'!A:A,Index_Match!C:C,0))</f>
        <v>Gérald Snyder</v>
      </c>
    </row>
    <row r="198" spans="1:2" x14ac:dyDescent="0.25">
      <c r="A198" t="s">
        <v>2587</v>
      </c>
      <c r="B198" t="str">
        <f>INDEX(Index_Match!A:A,MATCH('Index_Match Result'!A:A,Index_Match!C:C,0))</f>
        <v>Pål Mccoy</v>
      </c>
    </row>
    <row r="199" spans="1:2" x14ac:dyDescent="0.25">
      <c r="A199" t="s">
        <v>2589</v>
      </c>
      <c r="B199" t="str">
        <f>INDEX(Index_Match!A:A,MATCH('Index_Match Result'!A:A,Index_Match!C:C,0))</f>
        <v>Mylène Bailey</v>
      </c>
    </row>
    <row r="200" spans="1:2" x14ac:dyDescent="0.25">
      <c r="A200" t="s">
        <v>2591</v>
      </c>
      <c r="B200" t="str">
        <f>INDEX(Index_Match!A:A,MATCH('Index_Match Result'!A:A,Index_Match!C:C,0))</f>
        <v>Tán Dixon</v>
      </c>
    </row>
    <row r="201" spans="1:2" x14ac:dyDescent="0.25">
      <c r="A201" t="s">
        <v>2593</v>
      </c>
      <c r="B201" t="str">
        <f>INDEX(Index_Match!A:A,MATCH('Index_Match Result'!A:A,Index_Match!C:C,0))</f>
        <v>Noémie Hernandez</v>
      </c>
    </row>
    <row r="202" spans="1:2" x14ac:dyDescent="0.25">
      <c r="A202" t="s">
        <v>2595</v>
      </c>
      <c r="B202" t="str">
        <f>INDEX(Index_Match!A:A,MATCH('Index_Match Result'!A:A,Index_Match!C:C,0))</f>
        <v>Cloé Morgan</v>
      </c>
    </row>
    <row r="203" spans="1:2" x14ac:dyDescent="0.25">
      <c r="A203" t="s">
        <v>2597</v>
      </c>
      <c r="B203" t="str">
        <f>INDEX(Index_Match!A:A,MATCH('Index_Match Result'!A:A,Index_Match!C:C,0))</f>
        <v>Yénora Johnson</v>
      </c>
    </row>
    <row r="204" spans="1:2" x14ac:dyDescent="0.25">
      <c r="A204" t="s">
        <v>2599</v>
      </c>
      <c r="B204" t="str">
        <f>INDEX(Index_Match!A:A,MATCH('Index_Match Result'!A:A,Index_Match!C:C,0))</f>
        <v>Aimée Fox</v>
      </c>
    </row>
    <row r="205" spans="1:2" x14ac:dyDescent="0.25">
      <c r="A205" t="s">
        <v>2601</v>
      </c>
      <c r="B205" t="str">
        <f>INDEX(Index_Match!A:A,MATCH('Index_Match Result'!A:A,Index_Match!C:C,0))</f>
        <v>Eugénie Morris</v>
      </c>
    </row>
    <row r="206" spans="1:2" x14ac:dyDescent="0.25">
      <c r="A206" t="s">
        <v>2603</v>
      </c>
      <c r="B206" t="str">
        <f>INDEX(Index_Match!A:A,MATCH('Index_Match Result'!A:A,Index_Match!C:C,0))</f>
        <v>Illustrée Burns</v>
      </c>
    </row>
    <row r="207" spans="1:2" x14ac:dyDescent="0.25">
      <c r="A207" t="s">
        <v>2605</v>
      </c>
      <c r="B207" t="str">
        <f>INDEX(Index_Match!A:A,MATCH('Index_Match Result'!A:A,Index_Match!C:C,0))</f>
        <v>Örjan Jordan</v>
      </c>
    </row>
    <row r="208" spans="1:2" x14ac:dyDescent="0.25">
      <c r="A208" t="s">
        <v>2607</v>
      </c>
      <c r="B208" t="str">
        <f>INDEX(Index_Match!A:A,MATCH('Index_Match Result'!A:A,Index_Match!C:C,0))</f>
        <v>Mà Sullivan</v>
      </c>
    </row>
    <row r="209" spans="1:2" x14ac:dyDescent="0.25">
      <c r="A209" t="s">
        <v>2609</v>
      </c>
      <c r="B209" t="str">
        <f>INDEX(Index_Match!A:A,MATCH('Index_Match Result'!A:A,Index_Match!C:C,0))</f>
        <v>Maëlann Hughes</v>
      </c>
    </row>
    <row r="210" spans="1:2" x14ac:dyDescent="0.25">
      <c r="A210" t="s">
        <v>2611</v>
      </c>
      <c r="B210" t="str">
        <f>INDEX(Index_Match!A:A,MATCH('Index_Match Result'!A:A,Index_Match!C:C,0))</f>
        <v>Nuó Burns</v>
      </c>
    </row>
    <row r="211" spans="1:2" x14ac:dyDescent="0.25">
      <c r="A211" t="s">
        <v>2613</v>
      </c>
      <c r="B211" t="str">
        <f>INDEX(Index_Match!A:A,MATCH('Index_Match Result'!A:A,Index_Match!C:C,0))</f>
        <v>Clélia Tucker</v>
      </c>
    </row>
    <row r="212" spans="1:2" x14ac:dyDescent="0.25">
      <c r="A212" t="s">
        <v>2615</v>
      </c>
      <c r="B212" t="str">
        <f>INDEX(Index_Match!A:A,MATCH('Index_Match Result'!A:A,Index_Match!C:C,0))</f>
        <v>Táng Murray</v>
      </c>
    </row>
    <row r="213" spans="1:2" x14ac:dyDescent="0.25">
      <c r="A213" t="s">
        <v>2617</v>
      </c>
      <c r="B213" t="str">
        <f>INDEX(Index_Match!A:A,MATCH('Index_Match Result'!A:A,Index_Match!C:C,0))</f>
        <v>Ruò Gray</v>
      </c>
    </row>
    <row r="214" spans="1:2" x14ac:dyDescent="0.25">
      <c r="A214" t="s">
        <v>2619</v>
      </c>
      <c r="B214" t="str">
        <f>INDEX(Index_Match!A:A,MATCH('Index_Match Result'!A:A,Index_Match!C:C,0))</f>
        <v>Lauréna Morrison</v>
      </c>
    </row>
    <row r="215" spans="1:2" x14ac:dyDescent="0.25">
      <c r="A215" t="s">
        <v>2621</v>
      </c>
      <c r="B215" t="str">
        <f>INDEX(Index_Match!A:A,MATCH('Index_Match Result'!A:A,Index_Match!C:C,0))</f>
        <v>Garçon Murphy</v>
      </c>
    </row>
    <row r="216" spans="1:2" x14ac:dyDescent="0.25">
      <c r="A216" t="s">
        <v>2623</v>
      </c>
      <c r="B216" t="str">
        <f>INDEX(Index_Match!A:A,MATCH('Index_Match Result'!A:A,Index_Match!C:C,0))</f>
        <v>Fèi Schmidt</v>
      </c>
    </row>
    <row r="217" spans="1:2" x14ac:dyDescent="0.25">
      <c r="A217" t="s">
        <v>2625</v>
      </c>
      <c r="B217" t="str">
        <f>INDEX(Index_Match!A:A,MATCH('Index_Match Result'!A:A,Index_Match!C:C,0))</f>
        <v>Sòng Vasquez</v>
      </c>
    </row>
    <row r="218" spans="1:2" x14ac:dyDescent="0.25">
      <c r="A218" t="s">
        <v>2627</v>
      </c>
      <c r="B218" t="str">
        <f>INDEX(Index_Match!A:A,MATCH('Index_Match Result'!A:A,Index_Match!C:C,0))</f>
        <v>Naëlle Rice</v>
      </c>
    </row>
    <row r="219" spans="1:2" x14ac:dyDescent="0.25">
      <c r="A219" t="s">
        <v>2629</v>
      </c>
      <c r="B219" t="str">
        <f>INDEX(Index_Match!A:A,MATCH('Index_Match Result'!A:A,Index_Match!C:C,0))</f>
        <v>Fèi Phillips</v>
      </c>
    </row>
    <row r="220" spans="1:2" x14ac:dyDescent="0.25">
      <c r="A220" t="s">
        <v>2631</v>
      </c>
      <c r="B220" t="str">
        <f>INDEX(Index_Match!A:A,MATCH('Index_Match Result'!A:A,Index_Match!C:C,0))</f>
        <v>Mélys Bailey</v>
      </c>
    </row>
    <row r="221" spans="1:2" x14ac:dyDescent="0.25">
      <c r="A221" t="s">
        <v>2633</v>
      </c>
      <c r="B221" t="str">
        <f>INDEX(Index_Match!A:A,MATCH('Index_Match Result'!A:A,Index_Match!C:C,0))</f>
        <v>Irène Wagner</v>
      </c>
    </row>
    <row r="222" spans="1:2" x14ac:dyDescent="0.25">
      <c r="A222" t="s">
        <v>2635</v>
      </c>
      <c r="B222" t="str">
        <f>INDEX(Index_Match!A:A,MATCH('Index_Match Result'!A:A,Index_Match!C:C,0))</f>
        <v>Ophélie Richardson</v>
      </c>
    </row>
    <row r="223" spans="1:2" x14ac:dyDescent="0.25">
      <c r="A223" t="s">
        <v>2637</v>
      </c>
      <c r="B223" t="str">
        <f>INDEX(Index_Match!A:A,MATCH('Index_Match Result'!A:A,Index_Match!C:C,0))</f>
        <v>Clélia Martinez</v>
      </c>
    </row>
    <row r="224" spans="1:2" x14ac:dyDescent="0.25">
      <c r="A224" t="s">
        <v>2639</v>
      </c>
      <c r="B224" t="str">
        <f>INDEX(Index_Match!A:A,MATCH('Index_Match Result'!A:A,Index_Match!C:C,0))</f>
        <v>Anaé Hayes</v>
      </c>
    </row>
    <row r="225" spans="1:2" x14ac:dyDescent="0.25">
      <c r="A225" t="s">
        <v>2641</v>
      </c>
      <c r="B225" t="str">
        <f>INDEX(Index_Match!A:A,MATCH('Index_Match Result'!A:A,Index_Match!C:C,0))</f>
        <v>Loïs Henry</v>
      </c>
    </row>
    <row r="226" spans="1:2" x14ac:dyDescent="0.25">
      <c r="A226" t="s">
        <v>2643</v>
      </c>
      <c r="B226" t="str">
        <f>INDEX(Index_Match!A:A,MATCH('Index_Match Result'!A:A,Index_Match!C:C,0))</f>
        <v>Mélina Armstrong</v>
      </c>
    </row>
    <row r="227" spans="1:2" x14ac:dyDescent="0.25">
      <c r="A227" t="s">
        <v>2645</v>
      </c>
      <c r="B227" t="str">
        <f>INDEX(Index_Match!A:A,MATCH('Index_Match Result'!A:A,Index_Match!C:C,0))</f>
        <v>Michèle Ellis</v>
      </c>
    </row>
    <row r="228" spans="1:2" x14ac:dyDescent="0.25">
      <c r="A228" t="s">
        <v>2647</v>
      </c>
      <c r="B228" t="str">
        <f>INDEX(Index_Match!A:A,MATCH('Index_Match Result'!A:A,Index_Match!C:C,0))</f>
        <v>Clélia Gomez</v>
      </c>
    </row>
    <row r="229" spans="1:2" x14ac:dyDescent="0.25">
      <c r="A229" t="s">
        <v>2649</v>
      </c>
      <c r="B229" t="str">
        <f>INDEX(Index_Match!A:A,MATCH('Index_Match Result'!A:A,Index_Match!C:C,0))</f>
        <v>Maïwenn Harvey</v>
      </c>
    </row>
    <row r="230" spans="1:2" x14ac:dyDescent="0.25">
      <c r="A230" t="s">
        <v>2651</v>
      </c>
      <c r="B230" t="str">
        <f>INDEX(Index_Match!A:A,MATCH('Index_Match Result'!A:A,Index_Match!C:C,0))</f>
        <v>Táng Young</v>
      </c>
    </row>
    <row r="231" spans="1:2" x14ac:dyDescent="0.25">
      <c r="A231" t="s">
        <v>2653</v>
      </c>
      <c r="B231" t="str">
        <f>INDEX(Index_Match!A:A,MATCH('Index_Match Result'!A:A,Index_Match!C:C,0))</f>
        <v>Bérengère Wallace</v>
      </c>
    </row>
    <row r="232" spans="1:2" x14ac:dyDescent="0.25">
      <c r="A232" t="s">
        <v>2655</v>
      </c>
      <c r="B232" t="str">
        <f>INDEX(Index_Match!A:A,MATCH('Index_Match Result'!A:A,Index_Match!C:C,0))</f>
        <v>Mélodie Black</v>
      </c>
    </row>
    <row r="233" spans="1:2" x14ac:dyDescent="0.25">
      <c r="A233" t="s">
        <v>2657</v>
      </c>
      <c r="B233" t="str">
        <f>INDEX(Index_Match!A:A,MATCH('Index_Match Result'!A:A,Index_Match!C:C,0))</f>
        <v>Gisèle Sanchez</v>
      </c>
    </row>
    <row r="234" spans="1:2" x14ac:dyDescent="0.25">
      <c r="A234" t="s">
        <v>2659</v>
      </c>
      <c r="B234" t="str">
        <f>INDEX(Index_Match!A:A,MATCH('Index_Match Result'!A:A,Index_Match!C:C,0))</f>
        <v>Maëlla Carpenter</v>
      </c>
    </row>
    <row r="235" spans="1:2" x14ac:dyDescent="0.25">
      <c r="A235" t="s">
        <v>2661</v>
      </c>
      <c r="B235" t="str">
        <f>INDEX(Index_Match!A:A,MATCH('Index_Match Result'!A:A,Index_Match!C:C,0))</f>
        <v>Daphnée Alexander</v>
      </c>
    </row>
    <row r="236" spans="1:2" x14ac:dyDescent="0.25">
      <c r="A236" t="s">
        <v>2663</v>
      </c>
      <c r="B236" t="str">
        <f>INDEX(Index_Match!A:A,MATCH('Index_Match Result'!A:A,Index_Match!C:C,0))</f>
        <v>Edmée Torres</v>
      </c>
    </row>
    <row r="237" spans="1:2" x14ac:dyDescent="0.25">
      <c r="A237" t="s">
        <v>2665</v>
      </c>
      <c r="B237" t="str">
        <f>INDEX(Index_Match!A:A,MATCH('Index_Match Result'!A:A,Index_Match!C:C,0))</f>
        <v>Félicie Martin</v>
      </c>
    </row>
    <row r="238" spans="1:2" x14ac:dyDescent="0.25">
      <c r="A238" t="s">
        <v>2667</v>
      </c>
      <c r="B238" t="str">
        <f>INDEX(Index_Match!A:A,MATCH('Index_Match Result'!A:A,Index_Match!C:C,0))</f>
        <v>Mélodie Brooks</v>
      </c>
    </row>
    <row r="239" spans="1:2" x14ac:dyDescent="0.25">
      <c r="A239" t="s">
        <v>2669</v>
      </c>
      <c r="B239" t="str">
        <f>INDEX(Index_Match!A:A,MATCH('Index_Match Result'!A:A,Index_Match!C:C,0))</f>
        <v>Noëlla Howard</v>
      </c>
    </row>
    <row r="240" spans="1:2" x14ac:dyDescent="0.25">
      <c r="A240" t="s">
        <v>2671</v>
      </c>
      <c r="B240" t="str">
        <f>INDEX(Index_Match!A:A,MATCH('Index_Match Result'!A:A,Index_Match!C:C,0))</f>
        <v>Loïca Robertson</v>
      </c>
    </row>
    <row r="241" spans="1:2" x14ac:dyDescent="0.25">
      <c r="A241" t="s">
        <v>2673</v>
      </c>
      <c r="B241" t="str">
        <f>INDEX(Index_Match!A:A,MATCH('Index_Match Result'!A:A,Index_Match!C:C,0))</f>
        <v>Laurène Hughes</v>
      </c>
    </row>
    <row r="242" spans="1:2" x14ac:dyDescent="0.25">
      <c r="A242" t="s">
        <v>2675</v>
      </c>
      <c r="B242" t="str">
        <f>INDEX(Index_Match!A:A,MATCH('Index_Match Result'!A:A,Index_Match!C:C,0))</f>
        <v>Kuí Graham</v>
      </c>
    </row>
    <row r="243" spans="1:2" x14ac:dyDescent="0.25">
      <c r="A243" t="s">
        <v>2677</v>
      </c>
      <c r="B243" t="str">
        <f>INDEX(Index_Match!A:A,MATCH('Index_Match Result'!A:A,Index_Match!C:C,0))</f>
        <v>Réservés Jacobs</v>
      </c>
    </row>
    <row r="244" spans="1:2" x14ac:dyDescent="0.25">
      <c r="A244" t="s">
        <v>2679</v>
      </c>
      <c r="B244" t="str">
        <f>INDEX(Index_Match!A:A,MATCH('Index_Match Result'!A:A,Index_Match!C:C,0))</f>
        <v>Bénédicte Walker</v>
      </c>
    </row>
    <row r="245" spans="1:2" x14ac:dyDescent="0.25">
      <c r="A245" t="s">
        <v>2681</v>
      </c>
      <c r="B245" t="str">
        <f>INDEX(Index_Match!A:A,MATCH('Index_Match Result'!A:A,Index_Match!C:C,0))</f>
        <v>Pål Kennedy</v>
      </c>
    </row>
    <row r="246" spans="1:2" x14ac:dyDescent="0.25">
      <c r="A246" t="s">
        <v>2683</v>
      </c>
      <c r="B246" t="str">
        <f>INDEX(Index_Match!A:A,MATCH('Index_Match Result'!A:A,Index_Match!C:C,0))</f>
        <v>Eugénie Hill</v>
      </c>
    </row>
    <row r="247" spans="1:2" x14ac:dyDescent="0.25">
      <c r="A247" t="s">
        <v>2685</v>
      </c>
      <c r="B247" t="str">
        <f>INDEX(Index_Match!A:A,MATCH('Index_Match Result'!A:A,Index_Match!C:C,0))</f>
        <v>Noémie Perkins</v>
      </c>
    </row>
    <row r="248" spans="1:2" x14ac:dyDescent="0.25">
      <c r="A248" t="s">
        <v>2687</v>
      </c>
      <c r="B248" t="str">
        <f>INDEX(Index_Match!A:A,MATCH('Index_Match Result'!A:A,Index_Match!C:C,0))</f>
        <v>Faîtes Myers</v>
      </c>
    </row>
    <row r="249" spans="1:2" x14ac:dyDescent="0.25">
      <c r="A249" t="s">
        <v>2689</v>
      </c>
      <c r="B249" t="str">
        <f>INDEX(Index_Match!A:A,MATCH('Index_Match Result'!A:A,Index_Match!C:C,0))</f>
        <v>Solène Richards</v>
      </c>
    </row>
    <row r="250" spans="1:2" x14ac:dyDescent="0.25">
      <c r="A250" t="s">
        <v>2691</v>
      </c>
      <c r="B250" t="str">
        <f>INDEX(Index_Match!A:A,MATCH('Index_Match Result'!A:A,Index_Match!C:C,0))</f>
        <v>Lài Jenkins</v>
      </c>
    </row>
    <row r="251" spans="1:2" x14ac:dyDescent="0.25">
      <c r="A251" t="s">
        <v>2693</v>
      </c>
      <c r="B251" t="str">
        <f>INDEX(Index_Match!A:A,MATCH('Index_Match Result'!A:A,Index_Match!C:C,0))</f>
        <v>Ruì Peters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2:G35"/>
  <sheetViews>
    <sheetView workbookViewId="0">
      <selection activeCell="A3" sqref="A3"/>
    </sheetView>
  </sheetViews>
  <sheetFormatPr defaultRowHeight="15" x14ac:dyDescent="0.25"/>
  <cols>
    <col min="2" max="2" width="18.28515625" customWidth="1"/>
    <col min="3" max="3" width="17" customWidth="1"/>
    <col min="4" max="4" width="15.28515625" customWidth="1"/>
    <col min="5" max="5" width="12.42578125" customWidth="1"/>
    <col min="6" max="7" width="10.5703125" bestFit="1" customWidth="1"/>
  </cols>
  <sheetData>
    <row r="2" spans="1:7" x14ac:dyDescent="0.25">
      <c r="A2" s="17" t="s">
        <v>2061</v>
      </c>
      <c r="B2" s="25" t="s">
        <v>38</v>
      </c>
      <c r="C2" s="17" t="s">
        <v>37</v>
      </c>
      <c r="D2" s="17" t="s">
        <v>36</v>
      </c>
      <c r="E2" s="17" t="s">
        <v>35</v>
      </c>
    </row>
    <row r="3" spans="1:7" x14ac:dyDescent="0.25">
      <c r="A3" s="18">
        <v>1</v>
      </c>
      <c r="B3" s="6" t="s">
        <v>39</v>
      </c>
      <c r="C3" s="26" t="s">
        <v>34</v>
      </c>
      <c r="D3" s="27">
        <v>5000</v>
      </c>
      <c r="E3" s="27">
        <v>1000</v>
      </c>
      <c r="G3" s="29"/>
    </row>
    <row r="4" spans="1:7" x14ac:dyDescent="0.25">
      <c r="A4" s="18">
        <v>2</v>
      </c>
      <c r="B4" s="6" t="s">
        <v>56</v>
      </c>
      <c r="C4" s="26" t="s">
        <v>44</v>
      </c>
      <c r="D4" s="27">
        <v>3400</v>
      </c>
      <c r="E4" s="27">
        <v>500</v>
      </c>
    </row>
    <row r="5" spans="1:7" x14ac:dyDescent="0.25">
      <c r="A5" s="18">
        <v>3</v>
      </c>
      <c r="B5" s="6" t="s">
        <v>55</v>
      </c>
      <c r="C5" s="26" t="s">
        <v>48</v>
      </c>
      <c r="D5" s="27">
        <v>6000</v>
      </c>
      <c r="E5" s="27">
        <v>1200</v>
      </c>
    </row>
    <row r="6" spans="1:7" x14ac:dyDescent="0.25">
      <c r="A6" s="18">
        <v>4</v>
      </c>
      <c r="B6" s="6" t="s">
        <v>54</v>
      </c>
      <c r="C6" s="26" t="s">
        <v>46</v>
      </c>
      <c r="D6" s="27">
        <v>4300</v>
      </c>
      <c r="E6" s="27">
        <v>600</v>
      </c>
    </row>
    <row r="7" spans="1:7" x14ac:dyDescent="0.25">
      <c r="A7" s="18">
        <v>5</v>
      </c>
      <c r="B7" s="6" t="s">
        <v>53</v>
      </c>
      <c r="C7" s="26" t="s">
        <v>34</v>
      </c>
      <c r="D7" s="27">
        <v>5800</v>
      </c>
      <c r="E7" s="27">
        <v>900</v>
      </c>
    </row>
    <row r="8" spans="1:7" x14ac:dyDescent="0.25">
      <c r="A8" s="18">
        <v>6</v>
      </c>
      <c r="B8" s="6" t="s">
        <v>52</v>
      </c>
      <c r="C8" s="26" t="s">
        <v>40</v>
      </c>
      <c r="D8" s="27">
        <v>3000</v>
      </c>
      <c r="E8" s="27">
        <v>600</v>
      </c>
    </row>
    <row r="9" spans="1:7" x14ac:dyDescent="0.25">
      <c r="A9" s="18">
        <v>7</v>
      </c>
      <c r="B9" s="6" t="s">
        <v>51</v>
      </c>
      <c r="C9" s="26" t="s">
        <v>50</v>
      </c>
      <c r="D9" s="27">
        <v>5900</v>
      </c>
      <c r="E9" s="27">
        <v>1100</v>
      </c>
    </row>
    <row r="10" spans="1:7" x14ac:dyDescent="0.25">
      <c r="A10" s="18">
        <v>8</v>
      </c>
      <c r="B10" s="6" t="s">
        <v>49</v>
      </c>
      <c r="C10" s="26" t="s">
        <v>48</v>
      </c>
      <c r="D10" s="27">
        <v>4200</v>
      </c>
      <c r="E10" s="27">
        <v>800</v>
      </c>
    </row>
    <row r="11" spans="1:7" x14ac:dyDescent="0.25">
      <c r="A11" s="18">
        <v>9</v>
      </c>
      <c r="B11" s="6" t="s">
        <v>47</v>
      </c>
      <c r="C11" s="26" t="s">
        <v>46</v>
      </c>
      <c r="D11" s="27">
        <v>5000</v>
      </c>
      <c r="E11" s="27">
        <v>1000</v>
      </c>
    </row>
    <row r="12" spans="1:7" x14ac:dyDescent="0.25">
      <c r="A12" s="18">
        <v>10</v>
      </c>
      <c r="B12" s="6" t="s">
        <v>45</v>
      </c>
      <c r="C12" s="26" t="s">
        <v>44</v>
      </c>
      <c r="D12" s="27">
        <v>6200</v>
      </c>
      <c r="E12" s="27">
        <v>500</v>
      </c>
    </row>
    <row r="13" spans="1:7" x14ac:dyDescent="0.25">
      <c r="A13" s="18">
        <v>11</v>
      </c>
      <c r="B13" s="6" t="s">
        <v>43</v>
      </c>
      <c r="C13" s="26" t="s">
        <v>42</v>
      </c>
      <c r="D13" s="27">
        <v>3900</v>
      </c>
      <c r="E13" s="27">
        <v>600</v>
      </c>
    </row>
    <row r="14" spans="1:7" x14ac:dyDescent="0.25">
      <c r="A14" s="18">
        <v>12</v>
      </c>
      <c r="B14" s="6" t="s">
        <v>41</v>
      </c>
      <c r="C14" s="26" t="s">
        <v>40</v>
      </c>
      <c r="D14" s="27">
        <v>5300</v>
      </c>
      <c r="E14" s="27">
        <v>900</v>
      </c>
    </row>
    <row r="15" spans="1:7" x14ac:dyDescent="0.25">
      <c r="A15" s="18">
        <v>13</v>
      </c>
      <c r="B15" s="6" t="s">
        <v>51</v>
      </c>
      <c r="C15" s="26" t="s">
        <v>44</v>
      </c>
      <c r="D15" s="27">
        <v>6200</v>
      </c>
      <c r="E15" s="27">
        <v>1200</v>
      </c>
    </row>
    <row r="16" spans="1:7" x14ac:dyDescent="0.25">
      <c r="A16" s="18">
        <v>14</v>
      </c>
      <c r="B16" s="6" t="s">
        <v>49</v>
      </c>
      <c r="C16" s="26" t="s">
        <v>34</v>
      </c>
      <c r="D16" s="27">
        <v>6000</v>
      </c>
      <c r="E16" s="27">
        <v>1100</v>
      </c>
    </row>
    <row r="17" spans="1:5" x14ac:dyDescent="0.25">
      <c r="A17" s="18">
        <v>15</v>
      </c>
      <c r="B17" s="6" t="s">
        <v>53</v>
      </c>
      <c r="C17" s="26" t="s">
        <v>42</v>
      </c>
      <c r="D17" s="27">
        <v>5900</v>
      </c>
      <c r="E17" s="27">
        <v>1000</v>
      </c>
    </row>
    <row r="18" spans="1:5" x14ac:dyDescent="0.25">
      <c r="A18" s="18">
        <v>16</v>
      </c>
      <c r="B18" s="6" t="s">
        <v>47</v>
      </c>
      <c r="C18" s="26" t="s">
        <v>48</v>
      </c>
      <c r="D18" s="27">
        <v>5800</v>
      </c>
      <c r="E18" s="27">
        <v>1000</v>
      </c>
    </row>
    <row r="19" spans="1:5" x14ac:dyDescent="0.25">
      <c r="A19" s="18">
        <v>17</v>
      </c>
      <c r="B19" s="6" t="s">
        <v>54</v>
      </c>
      <c r="C19" s="26" t="s">
        <v>48</v>
      </c>
      <c r="D19" s="27">
        <v>5300</v>
      </c>
      <c r="E19" s="27">
        <v>900</v>
      </c>
    </row>
    <row r="20" spans="1:5" x14ac:dyDescent="0.25">
      <c r="A20" s="18">
        <v>18</v>
      </c>
      <c r="B20" s="6" t="s">
        <v>55</v>
      </c>
      <c r="C20" s="26" t="s">
        <v>34</v>
      </c>
      <c r="D20" s="27">
        <v>5000</v>
      </c>
      <c r="E20" s="27">
        <v>900</v>
      </c>
    </row>
    <row r="21" spans="1:5" x14ac:dyDescent="0.25">
      <c r="A21" s="18">
        <v>19</v>
      </c>
      <c r="B21" s="6" t="s">
        <v>56</v>
      </c>
      <c r="C21" s="26" t="s">
        <v>40</v>
      </c>
      <c r="D21" s="27">
        <v>5000</v>
      </c>
      <c r="E21" s="27">
        <v>800</v>
      </c>
    </row>
    <row r="22" spans="1:5" x14ac:dyDescent="0.25">
      <c r="A22" s="18">
        <v>20</v>
      </c>
      <c r="B22" s="6" t="s">
        <v>39</v>
      </c>
      <c r="C22" s="26" t="s">
        <v>40</v>
      </c>
      <c r="D22" s="27">
        <v>4300</v>
      </c>
      <c r="E22" s="27">
        <v>600</v>
      </c>
    </row>
    <row r="23" spans="1:5" x14ac:dyDescent="0.25">
      <c r="A23" s="18">
        <v>21</v>
      </c>
      <c r="B23" s="6" t="s">
        <v>52</v>
      </c>
      <c r="C23" s="26" t="s">
        <v>44</v>
      </c>
      <c r="D23" s="27">
        <v>4200</v>
      </c>
      <c r="E23" s="27">
        <v>600</v>
      </c>
    </row>
    <row r="24" spans="1:5" x14ac:dyDescent="0.25">
      <c r="A24" s="18">
        <v>22</v>
      </c>
      <c r="B24" s="6" t="s">
        <v>45</v>
      </c>
      <c r="C24" s="26" t="s">
        <v>46</v>
      </c>
      <c r="D24" s="27">
        <v>3900</v>
      </c>
      <c r="E24" s="27">
        <v>600</v>
      </c>
    </row>
    <row r="25" spans="1:5" x14ac:dyDescent="0.25">
      <c r="A25" s="18">
        <v>23</v>
      </c>
      <c r="B25" s="6" t="s">
        <v>43</v>
      </c>
      <c r="C25" s="26" t="s">
        <v>46</v>
      </c>
      <c r="D25" s="27">
        <v>3400</v>
      </c>
      <c r="E25" s="27">
        <v>500</v>
      </c>
    </row>
    <row r="26" spans="1:5" x14ac:dyDescent="0.25">
      <c r="A26" s="18">
        <v>24</v>
      </c>
      <c r="B26" s="6" t="s">
        <v>41</v>
      </c>
      <c r="C26" s="26" t="s">
        <v>50</v>
      </c>
      <c r="D26" s="27">
        <v>3000</v>
      </c>
      <c r="E26" s="27">
        <v>500</v>
      </c>
    </row>
    <row r="28" spans="1:5" x14ac:dyDescent="0.25">
      <c r="D28">
        <f>SUMIFS(D3:D26,E3:E26,"&gt;=1000",C3:C26,"Greenville")</f>
        <v>11000</v>
      </c>
    </row>
    <row r="29" spans="1:5" x14ac:dyDescent="0.25">
      <c r="D29">
        <f>COUNTIFS(C3:C26,"Greenville",E3:E26,"&gt;=1000",D3:D26,"&gt;=6000")</f>
        <v>1</v>
      </c>
    </row>
    <row r="31" spans="1:5" x14ac:dyDescent="0.25">
      <c r="A31" s="17" t="s">
        <v>2061</v>
      </c>
      <c r="B31" s="25" t="s">
        <v>38</v>
      </c>
      <c r="C31" s="17" t="s">
        <v>37</v>
      </c>
      <c r="D31" s="17" t="s">
        <v>36</v>
      </c>
      <c r="E31" s="17" t="s">
        <v>35</v>
      </c>
    </row>
    <row r="32" spans="1:5" x14ac:dyDescent="0.25">
      <c r="B32" t="s">
        <v>2101</v>
      </c>
    </row>
    <row r="33" spans="2:4" x14ac:dyDescent="0.25">
      <c r="B33" t="s">
        <v>2813</v>
      </c>
    </row>
    <row r="34" spans="2:4" x14ac:dyDescent="0.25">
      <c r="C34" t="s">
        <v>34</v>
      </c>
    </row>
    <row r="35" spans="2:4" x14ac:dyDescent="0.25">
      <c r="D35" t="s">
        <v>2102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1009"/>
  <sheetViews>
    <sheetView workbookViewId="0">
      <selection activeCell="G1" sqref="G1"/>
    </sheetView>
  </sheetViews>
  <sheetFormatPr defaultColWidth="17" defaultRowHeight="12.75" x14ac:dyDescent="0.2"/>
  <cols>
    <col min="1" max="1" width="17" style="14"/>
    <col min="2" max="2" width="18.140625" style="14" customWidth="1"/>
    <col min="3" max="3" width="24.28515625" style="14" customWidth="1"/>
    <col min="4" max="7" width="17" style="14"/>
    <col min="8" max="9" width="17" style="16"/>
    <col min="10" max="257" width="17" style="14"/>
    <col min="258" max="258" width="18.140625" style="14" customWidth="1"/>
    <col min="259" max="259" width="49.28515625" style="14" customWidth="1"/>
    <col min="260" max="513" width="17" style="14"/>
    <col min="514" max="514" width="18.140625" style="14" customWidth="1"/>
    <col min="515" max="515" width="49.28515625" style="14" customWidth="1"/>
    <col min="516" max="769" width="17" style="14"/>
    <col min="770" max="770" width="18.140625" style="14" customWidth="1"/>
    <col min="771" max="771" width="49.28515625" style="14" customWidth="1"/>
    <col min="772" max="1025" width="17" style="14"/>
    <col min="1026" max="1026" width="18.140625" style="14" customWidth="1"/>
    <col min="1027" max="1027" width="49.28515625" style="14" customWidth="1"/>
    <col min="1028" max="1281" width="17" style="14"/>
    <col min="1282" max="1282" width="18.140625" style="14" customWidth="1"/>
    <col min="1283" max="1283" width="49.28515625" style="14" customWidth="1"/>
    <col min="1284" max="1537" width="17" style="14"/>
    <col min="1538" max="1538" width="18.140625" style="14" customWidth="1"/>
    <col min="1539" max="1539" width="49.28515625" style="14" customWidth="1"/>
    <col min="1540" max="1793" width="17" style="14"/>
    <col min="1794" max="1794" width="18.140625" style="14" customWidth="1"/>
    <col min="1795" max="1795" width="49.28515625" style="14" customWidth="1"/>
    <col min="1796" max="2049" width="17" style="14"/>
    <col min="2050" max="2050" width="18.140625" style="14" customWidth="1"/>
    <col min="2051" max="2051" width="49.28515625" style="14" customWidth="1"/>
    <col min="2052" max="2305" width="17" style="14"/>
    <col min="2306" max="2306" width="18.140625" style="14" customWidth="1"/>
    <col min="2307" max="2307" width="49.28515625" style="14" customWidth="1"/>
    <col min="2308" max="2561" width="17" style="14"/>
    <col min="2562" max="2562" width="18.140625" style="14" customWidth="1"/>
    <col min="2563" max="2563" width="49.28515625" style="14" customWidth="1"/>
    <col min="2564" max="2817" width="17" style="14"/>
    <col min="2818" max="2818" width="18.140625" style="14" customWidth="1"/>
    <col min="2819" max="2819" width="49.28515625" style="14" customWidth="1"/>
    <col min="2820" max="3073" width="17" style="14"/>
    <col min="3074" max="3074" width="18.140625" style="14" customWidth="1"/>
    <col min="3075" max="3075" width="49.28515625" style="14" customWidth="1"/>
    <col min="3076" max="3329" width="17" style="14"/>
    <col min="3330" max="3330" width="18.140625" style="14" customWidth="1"/>
    <col min="3331" max="3331" width="49.28515625" style="14" customWidth="1"/>
    <col min="3332" max="3585" width="17" style="14"/>
    <col min="3586" max="3586" width="18.140625" style="14" customWidth="1"/>
    <col min="3587" max="3587" width="49.28515625" style="14" customWidth="1"/>
    <col min="3588" max="3841" width="17" style="14"/>
    <col min="3842" max="3842" width="18.140625" style="14" customWidth="1"/>
    <col min="3843" max="3843" width="49.28515625" style="14" customWidth="1"/>
    <col min="3844" max="4097" width="17" style="14"/>
    <col min="4098" max="4098" width="18.140625" style="14" customWidth="1"/>
    <col min="4099" max="4099" width="49.28515625" style="14" customWidth="1"/>
    <col min="4100" max="4353" width="17" style="14"/>
    <col min="4354" max="4354" width="18.140625" style="14" customWidth="1"/>
    <col min="4355" max="4355" width="49.28515625" style="14" customWidth="1"/>
    <col min="4356" max="4609" width="17" style="14"/>
    <col min="4610" max="4610" width="18.140625" style="14" customWidth="1"/>
    <col min="4611" max="4611" width="49.28515625" style="14" customWidth="1"/>
    <col min="4612" max="4865" width="17" style="14"/>
    <col min="4866" max="4866" width="18.140625" style="14" customWidth="1"/>
    <col min="4867" max="4867" width="49.28515625" style="14" customWidth="1"/>
    <col min="4868" max="5121" width="17" style="14"/>
    <col min="5122" max="5122" width="18.140625" style="14" customWidth="1"/>
    <col min="5123" max="5123" width="49.28515625" style="14" customWidth="1"/>
    <col min="5124" max="5377" width="17" style="14"/>
    <col min="5378" max="5378" width="18.140625" style="14" customWidth="1"/>
    <col min="5379" max="5379" width="49.28515625" style="14" customWidth="1"/>
    <col min="5380" max="5633" width="17" style="14"/>
    <col min="5634" max="5634" width="18.140625" style="14" customWidth="1"/>
    <col min="5635" max="5635" width="49.28515625" style="14" customWidth="1"/>
    <col min="5636" max="5889" width="17" style="14"/>
    <col min="5890" max="5890" width="18.140625" style="14" customWidth="1"/>
    <col min="5891" max="5891" width="49.28515625" style="14" customWidth="1"/>
    <col min="5892" max="6145" width="17" style="14"/>
    <col min="6146" max="6146" width="18.140625" style="14" customWidth="1"/>
    <col min="6147" max="6147" width="49.28515625" style="14" customWidth="1"/>
    <col min="6148" max="6401" width="17" style="14"/>
    <col min="6402" max="6402" width="18.140625" style="14" customWidth="1"/>
    <col min="6403" max="6403" width="49.28515625" style="14" customWidth="1"/>
    <col min="6404" max="6657" width="17" style="14"/>
    <col min="6658" max="6658" width="18.140625" style="14" customWidth="1"/>
    <col min="6659" max="6659" width="49.28515625" style="14" customWidth="1"/>
    <col min="6660" max="6913" width="17" style="14"/>
    <col min="6914" max="6914" width="18.140625" style="14" customWidth="1"/>
    <col min="6915" max="6915" width="49.28515625" style="14" customWidth="1"/>
    <col min="6916" max="7169" width="17" style="14"/>
    <col min="7170" max="7170" width="18.140625" style="14" customWidth="1"/>
    <col min="7171" max="7171" width="49.28515625" style="14" customWidth="1"/>
    <col min="7172" max="7425" width="17" style="14"/>
    <col min="7426" max="7426" width="18.140625" style="14" customWidth="1"/>
    <col min="7427" max="7427" width="49.28515625" style="14" customWidth="1"/>
    <col min="7428" max="7681" width="17" style="14"/>
    <col min="7682" max="7682" width="18.140625" style="14" customWidth="1"/>
    <col min="7683" max="7683" width="49.28515625" style="14" customWidth="1"/>
    <col min="7684" max="7937" width="17" style="14"/>
    <col min="7938" max="7938" width="18.140625" style="14" customWidth="1"/>
    <col min="7939" max="7939" width="49.28515625" style="14" customWidth="1"/>
    <col min="7940" max="8193" width="17" style="14"/>
    <col min="8194" max="8194" width="18.140625" style="14" customWidth="1"/>
    <col min="8195" max="8195" width="49.28515625" style="14" customWidth="1"/>
    <col min="8196" max="8449" width="17" style="14"/>
    <col min="8450" max="8450" width="18.140625" style="14" customWidth="1"/>
    <col min="8451" max="8451" width="49.28515625" style="14" customWidth="1"/>
    <col min="8452" max="8705" width="17" style="14"/>
    <col min="8706" max="8706" width="18.140625" style="14" customWidth="1"/>
    <col min="8707" max="8707" width="49.28515625" style="14" customWidth="1"/>
    <col min="8708" max="8961" width="17" style="14"/>
    <col min="8962" max="8962" width="18.140625" style="14" customWidth="1"/>
    <col min="8963" max="8963" width="49.28515625" style="14" customWidth="1"/>
    <col min="8964" max="9217" width="17" style="14"/>
    <col min="9218" max="9218" width="18.140625" style="14" customWidth="1"/>
    <col min="9219" max="9219" width="49.28515625" style="14" customWidth="1"/>
    <col min="9220" max="9473" width="17" style="14"/>
    <col min="9474" max="9474" width="18.140625" style="14" customWidth="1"/>
    <col min="9475" max="9475" width="49.28515625" style="14" customWidth="1"/>
    <col min="9476" max="9729" width="17" style="14"/>
    <col min="9730" max="9730" width="18.140625" style="14" customWidth="1"/>
    <col min="9731" max="9731" width="49.28515625" style="14" customWidth="1"/>
    <col min="9732" max="9985" width="17" style="14"/>
    <col min="9986" max="9986" width="18.140625" style="14" customWidth="1"/>
    <col min="9987" max="9987" width="49.28515625" style="14" customWidth="1"/>
    <col min="9988" max="10241" width="17" style="14"/>
    <col min="10242" max="10242" width="18.140625" style="14" customWidth="1"/>
    <col min="10243" max="10243" width="49.28515625" style="14" customWidth="1"/>
    <col min="10244" max="10497" width="17" style="14"/>
    <col min="10498" max="10498" width="18.140625" style="14" customWidth="1"/>
    <col min="10499" max="10499" width="49.28515625" style="14" customWidth="1"/>
    <col min="10500" max="10753" width="17" style="14"/>
    <col min="10754" max="10754" width="18.140625" style="14" customWidth="1"/>
    <col min="10755" max="10755" width="49.28515625" style="14" customWidth="1"/>
    <col min="10756" max="11009" width="17" style="14"/>
    <col min="11010" max="11010" width="18.140625" style="14" customWidth="1"/>
    <col min="11011" max="11011" width="49.28515625" style="14" customWidth="1"/>
    <col min="11012" max="11265" width="17" style="14"/>
    <col min="11266" max="11266" width="18.140625" style="14" customWidth="1"/>
    <col min="11267" max="11267" width="49.28515625" style="14" customWidth="1"/>
    <col min="11268" max="11521" width="17" style="14"/>
    <col min="11522" max="11522" width="18.140625" style="14" customWidth="1"/>
    <col min="11523" max="11523" width="49.28515625" style="14" customWidth="1"/>
    <col min="11524" max="11777" width="17" style="14"/>
    <col min="11778" max="11778" width="18.140625" style="14" customWidth="1"/>
    <col min="11779" max="11779" width="49.28515625" style="14" customWidth="1"/>
    <col min="11780" max="12033" width="17" style="14"/>
    <col min="12034" max="12034" width="18.140625" style="14" customWidth="1"/>
    <col min="12035" max="12035" width="49.28515625" style="14" customWidth="1"/>
    <col min="12036" max="12289" width="17" style="14"/>
    <col min="12290" max="12290" width="18.140625" style="14" customWidth="1"/>
    <col min="12291" max="12291" width="49.28515625" style="14" customWidth="1"/>
    <col min="12292" max="12545" width="17" style="14"/>
    <col min="12546" max="12546" width="18.140625" style="14" customWidth="1"/>
    <col min="12547" max="12547" width="49.28515625" style="14" customWidth="1"/>
    <col min="12548" max="12801" width="17" style="14"/>
    <col min="12802" max="12802" width="18.140625" style="14" customWidth="1"/>
    <col min="12803" max="12803" width="49.28515625" style="14" customWidth="1"/>
    <col min="12804" max="13057" width="17" style="14"/>
    <col min="13058" max="13058" width="18.140625" style="14" customWidth="1"/>
    <col min="13059" max="13059" width="49.28515625" style="14" customWidth="1"/>
    <col min="13060" max="13313" width="17" style="14"/>
    <col min="13314" max="13314" width="18.140625" style="14" customWidth="1"/>
    <col min="13315" max="13315" width="49.28515625" style="14" customWidth="1"/>
    <col min="13316" max="13569" width="17" style="14"/>
    <col min="13570" max="13570" width="18.140625" style="14" customWidth="1"/>
    <col min="13571" max="13571" width="49.28515625" style="14" customWidth="1"/>
    <col min="13572" max="13825" width="17" style="14"/>
    <col min="13826" max="13826" width="18.140625" style="14" customWidth="1"/>
    <col min="13827" max="13827" width="49.28515625" style="14" customWidth="1"/>
    <col min="13828" max="14081" width="17" style="14"/>
    <col min="14082" max="14082" width="18.140625" style="14" customWidth="1"/>
    <col min="14083" max="14083" width="49.28515625" style="14" customWidth="1"/>
    <col min="14084" max="14337" width="17" style="14"/>
    <col min="14338" max="14338" width="18.140625" style="14" customWidth="1"/>
    <col min="14339" max="14339" width="49.28515625" style="14" customWidth="1"/>
    <col min="14340" max="14593" width="17" style="14"/>
    <col min="14594" max="14594" width="18.140625" style="14" customWidth="1"/>
    <col min="14595" max="14595" width="49.28515625" style="14" customWidth="1"/>
    <col min="14596" max="14849" width="17" style="14"/>
    <col min="14850" max="14850" width="18.140625" style="14" customWidth="1"/>
    <col min="14851" max="14851" width="49.28515625" style="14" customWidth="1"/>
    <col min="14852" max="15105" width="17" style="14"/>
    <col min="15106" max="15106" width="18.140625" style="14" customWidth="1"/>
    <col min="15107" max="15107" width="49.28515625" style="14" customWidth="1"/>
    <col min="15108" max="15361" width="17" style="14"/>
    <col min="15362" max="15362" width="18.140625" style="14" customWidth="1"/>
    <col min="15363" max="15363" width="49.28515625" style="14" customWidth="1"/>
    <col min="15364" max="15617" width="17" style="14"/>
    <col min="15618" max="15618" width="18.140625" style="14" customWidth="1"/>
    <col min="15619" max="15619" width="49.28515625" style="14" customWidth="1"/>
    <col min="15620" max="15873" width="17" style="14"/>
    <col min="15874" max="15874" width="18.140625" style="14" customWidth="1"/>
    <col min="15875" max="15875" width="49.28515625" style="14" customWidth="1"/>
    <col min="15876" max="16129" width="17" style="14"/>
    <col min="16130" max="16130" width="18.140625" style="14" customWidth="1"/>
    <col min="16131" max="16131" width="49.28515625" style="14" customWidth="1"/>
    <col min="16132" max="16384" width="17" style="14"/>
  </cols>
  <sheetData>
    <row r="1" spans="1:16" s="12" customFormat="1" x14ac:dyDescent="0.2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2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2">
      <c r="A3" s="14">
        <v>5998</v>
      </c>
      <c r="B3" s="14" t="s">
        <v>84</v>
      </c>
      <c r="C3" s="14" t="s">
        <v>85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2">
      <c r="A4" s="14">
        <v>5999</v>
      </c>
      <c r="B4" s="14" t="s">
        <v>88</v>
      </c>
      <c r="C4" s="14" t="s">
        <v>89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5692351</v>
      </c>
      <c r="O4" s="14">
        <v>43131</v>
      </c>
      <c r="P4" s="14" t="s">
        <v>83</v>
      </c>
    </row>
    <row r="5" spans="1:16" x14ac:dyDescent="0.2">
      <c r="A5" s="14">
        <v>6000</v>
      </c>
      <c r="B5" s="14" t="s">
        <v>91</v>
      </c>
      <c r="C5" s="14" t="s">
        <v>92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2">
      <c r="A6" s="14">
        <v>6001</v>
      </c>
      <c r="B6" s="14" t="s">
        <v>94</v>
      </c>
      <c r="C6" s="14" t="s">
        <v>95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2">
      <c r="A7" s="14">
        <v>6002</v>
      </c>
      <c r="B7" s="14" t="s">
        <v>97</v>
      </c>
      <c r="C7" s="14" t="s">
        <v>98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2">
      <c r="A8" s="14">
        <v>6003</v>
      </c>
      <c r="B8" s="14" t="s">
        <v>100</v>
      </c>
      <c r="C8" s="14" t="s">
        <v>101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2">
      <c r="A9" s="14">
        <v>6004</v>
      </c>
      <c r="B9" s="14" t="s">
        <v>104</v>
      </c>
      <c r="C9" s="14" t="s">
        <v>105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2">
      <c r="A10" s="14">
        <v>6005</v>
      </c>
      <c r="B10" s="14" t="s">
        <v>108</v>
      </c>
      <c r="C10" s="14" t="s">
        <v>109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2">
      <c r="A11" s="14">
        <v>6006</v>
      </c>
      <c r="B11" s="14" t="s">
        <v>111</v>
      </c>
      <c r="C11" s="14" t="s">
        <v>112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2">
      <c r="A12" s="14">
        <v>6007</v>
      </c>
      <c r="B12" s="14" t="s">
        <v>114</v>
      </c>
      <c r="C12" s="14" t="s">
        <v>115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2">
      <c r="A13" s="14">
        <v>6008</v>
      </c>
      <c r="B13" s="14" t="s">
        <v>117</v>
      </c>
      <c r="C13" s="14" t="s">
        <v>118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2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2">
      <c r="A15" s="14">
        <v>6010</v>
      </c>
      <c r="B15" s="14" t="s">
        <v>122</v>
      </c>
      <c r="C15" s="14" t="s">
        <v>123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2">
      <c r="A16" s="14">
        <v>6011</v>
      </c>
      <c r="B16" s="14" t="s">
        <v>125</v>
      </c>
      <c r="C16" s="14" t="s">
        <v>126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2">
      <c r="A17" s="14">
        <v>6012</v>
      </c>
      <c r="B17" s="14" t="s">
        <v>128</v>
      </c>
      <c r="C17" s="14" t="s">
        <v>129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2">
      <c r="A18" s="14">
        <v>6013</v>
      </c>
      <c r="B18" s="14" t="s">
        <v>131</v>
      </c>
      <c r="C18" s="14" t="s">
        <v>132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2">
      <c r="A19" s="14">
        <v>6014</v>
      </c>
      <c r="B19" s="14" t="s">
        <v>134</v>
      </c>
      <c r="C19" s="14" t="s">
        <v>135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2">
      <c r="A20" s="14">
        <v>6015</v>
      </c>
      <c r="B20" s="14" t="s">
        <v>137</v>
      </c>
      <c r="C20" s="14" t="s">
        <v>109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2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2">
      <c r="A22" s="14">
        <v>6017</v>
      </c>
      <c r="B22" s="14" t="s">
        <v>142</v>
      </c>
      <c r="C22" s="14" t="s">
        <v>143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2">
      <c r="A23" s="14">
        <v>6018</v>
      </c>
      <c r="B23" s="14" t="s">
        <v>145</v>
      </c>
      <c r="C23" s="14" t="s">
        <v>129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2">
      <c r="A24" s="14">
        <v>6019</v>
      </c>
      <c r="B24" s="14" t="s">
        <v>147</v>
      </c>
      <c r="C24" s="14" t="s">
        <v>148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2">
      <c r="A25" s="14">
        <v>6020</v>
      </c>
      <c r="B25" s="14" t="s">
        <v>150</v>
      </c>
      <c r="C25" s="14" t="s">
        <v>151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2">
      <c r="A26" s="14">
        <v>6021</v>
      </c>
      <c r="B26" s="14" t="s">
        <v>154</v>
      </c>
      <c r="C26" s="14" t="s">
        <v>155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2">
      <c r="A27" s="14">
        <v>6022</v>
      </c>
      <c r="B27" s="14" t="s">
        <v>157</v>
      </c>
      <c r="C27" s="14" t="s">
        <v>158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2">
      <c r="A28" s="14">
        <v>6023</v>
      </c>
      <c r="B28" s="14" t="s">
        <v>160</v>
      </c>
      <c r="C28" s="14" t="s">
        <v>161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2">
      <c r="A29" s="14">
        <v>6024</v>
      </c>
      <c r="B29" s="14" t="s">
        <v>163</v>
      </c>
      <c r="C29" s="14" t="s">
        <v>164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2">
      <c r="A30" s="14">
        <v>6025</v>
      </c>
      <c r="B30" s="14" t="s">
        <v>167</v>
      </c>
      <c r="C30" s="14" t="s">
        <v>168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2">
      <c r="A31" s="14">
        <v>6026</v>
      </c>
      <c r="B31" s="14" t="s">
        <v>170</v>
      </c>
      <c r="C31" s="14" t="s">
        <v>171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2">
      <c r="A32" s="14">
        <v>6027</v>
      </c>
      <c r="B32" s="14" t="s">
        <v>173</v>
      </c>
      <c r="C32" s="14" t="s">
        <v>129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2">
      <c r="A33" s="14">
        <v>6028</v>
      </c>
      <c r="B33" s="14" t="s">
        <v>175</v>
      </c>
      <c r="C33" s="14" t="s">
        <v>176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2">
      <c r="A34" s="14">
        <v>6029</v>
      </c>
      <c r="B34" s="14" t="s">
        <v>178</v>
      </c>
      <c r="C34" s="14" t="s">
        <v>135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2">
      <c r="A35" s="14">
        <v>6030</v>
      </c>
      <c r="B35" s="14" t="s">
        <v>180</v>
      </c>
      <c r="C35" s="14" t="s">
        <v>181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2">
      <c r="A36" s="14">
        <v>6031</v>
      </c>
      <c r="B36" s="14" t="s">
        <v>183</v>
      </c>
      <c r="C36" s="14" t="s">
        <v>184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2">
      <c r="A37" s="14">
        <v>6032</v>
      </c>
      <c r="B37" s="14" t="s">
        <v>186</v>
      </c>
      <c r="C37" s="14" t="s">
        <v>135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2">
      <c r="A38" s="14">
        <v>6033</v>
      </c>
      <c r="B38" s="14" t="s">
        <v>188</v>
      </c>
      <c r="C38" s="14" t="s">
        <v>189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2">
      <c r="A39" s="14">
        <v>6034</v>
      </c>
      <c r="B39" s="14" t="s">
        <v>191</v>
      </c>
      <c r="C39" s="14" t="s">
        <v>95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2">
      <c r="A40" s="14">
        <v>6035</v>
      </c>
      <c r="B40" s="14" t="s">
        <v>192</v>
      </c>
      <c r="C40" s="14" t="s">
        <v>193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2">
      <c r="A41" s="14">
        <v>6036</v>
      </c>
      <c r="B41" s="14" t="s">
        <v>195</v>
      </c>
      <c r="C41" s="14" t="s">
        <v>196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2">
      <c r="A42" s="14">
        <v>6037</v>
      </c>
      <c r="B42" s="14" t="s">
        <v>198</v>
      </c>
      <c r="C42" s="14" t="s">
        <v>199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2">
      <c r="A43" s="14">
        <v>6038</v>
      </c>
      <c r="B43" s="14" t="s">
        <v>201</v>
      </c>
      <c r="C43" s="14" t="s">
        <v>202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2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2">
      <c r="A45" s="14">
        <v>6040</v>
      </c>
      <c r="B45" s="14" t="s">
        <v>207</v>
      </c>
      <c r="C45" s="14" t="s">
        <v>208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2">
      <c r="A46" s="14">
        <v>6041</v>
      </c>
      <c r="B46" s="14" t="s">
        <v>210</v>
      </c>
      <c r="C46" s="14" t="s">
        <v>189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2">
      <c r="A47" s="14">
        <v>6042</v>
      </c>
      <c r="B47" s="14" t="s">
        <v>212</v>
      </c>
      <c r="C47" s="14" t="s">
        <v>213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2">
      <c r="A48" s="14">
        <v>6043</v>
      </c>
      <c r="B48" s="14" t="s">
        <v>215</v>
      </c>
      <c r="C48" s="14" t="s">
        <v>216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2">
      <c r="A49" s="14">
        <v>6044</v>
      </c>
      <c r="B49" s="14" t="s">
        <v>218</v>
      </c>
      <c r="C49" s="14" t="s">
        <v>219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2">
      <c r="A50" s="14">
        <v>6045</v>
      </c>
      <c r="B50" s="14" t="s">
        <v>221</v>
      </c>
      <c r="C50" s="14" t="s">
        <v>171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2">
      <c r="A51" s="14">
        <v>6046</v>
      </c>
      <c r="B51" s="14" t="s">
        <v>223</v>
      </c>
      <c r="C51" s="14" t="s">
        <v>224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2">
      <c r="A52" s="14">
        <v>6047</v>
      </c>
      <c r="B52" s="14" t="s">
        <v>226</v>
      </c>
      <c r="C52" s="14" t="s">
        <v>227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2">
      <c r="A53" s="14">
        <v>6048</v>
      </c>
      <c r="B53" s="14" t="s">
        <v>229</v>
      </c>
      <c r="C53" s="14" t="s">
        <v>230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2">
      <c r="A54" s="14">
        <v>6049</v>
      </c>
      <c r="B54" s="14" t="s">
        <v>232</v>
      </c>
      <c r="C54" s="14" t="s">
        <v>233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2">
      <c r="A55" s="14">
        <v>6050</v>
      </c>
      <c r="B55" s="14" t="s">
        <v>235</v>
      </c>
      <c r="C55" s="14" t="s">
        <v>236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2">
      <c r="A56" s="14">
        <v>6051</v>
      </c>
      <c r="B56" s="14" t="s">
        <v>238</v>
      </c>
      <c r="C56" s="14" t="s">
        <v>239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2">
      <c r="A57" s="14">
        <v>6052</v>
      </c>
      <c r="B57" s="14" t="s">
        <v>241</v>
      </c>
      <c r="C57" s="14" t="s">
        <v>242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2">
      <c r="A58" s="14">
        <v>6053</v>
      </c>
      <c r="B58" s="14" t="s">
        <v>244</v>
      </c>
      <c r="C58" s="14" t="s">
        <v>245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2">
      <c r="A59" s="14">
        <v>6054</v>
      </c>
      <c r="B59" s="14" t="s">
        <v>247</v>
      </c>
      <c r="C59" s="14" t="s">
        <v>168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2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2">
      <c r="A61" s="14">
        <v>6056</v>
      </c>
      <c r="B61" s="14" t="s">
        <v>251</v>
      </c>
      <c r="C61" s="14" t="s">
        <v>126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2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2">
      <c r="A63" s="14">
        <v>6058</v>
      </c>
      <c r="B63" s="14" t="s">
        <v>255</v>
      </c>
      <c r="C63" s="14" t="s">
        <v>256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2">
      <c r="A64" s="14">
        <v>6059</v>
      </c>
      <c r="B64" s="14" t="s">
        <v>258</v>
      </c>
      <c r="C64" s="14" t="s">
        <v>242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2">
      <c r="A65" s="14">
        <v>6060</v>
      </c>
      <c r="B65" s="14" t="s">
        <v>260</v>
      </c>
      <c r="C65" s="14" t="s">
        <v>161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2">
      <c r="A66" s="14">
        <v>6061</v>
      </c>
      <c r="B66" s="14" t="s">
        <v>262</v>
      </c>
      <c r="C66" s="14" t="s">
        <v>140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2">
      <c r="A67" s="14">
        <v>6062</v>
      </c>
      <c r="B67" s="14" t="s">
        <v>264</v>
      </c>
      <c r="C67" s="14" t="s">
        <v>265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2">
      <c r="A68" s="14">
        <v>6063</v>
      </c>
      <c r="B68" s="14" t="s">
        <v>267</v>
      </c>
      <c r="C68" s="14" t="s">
        <v>202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2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2">
      <c r="A70" s="14">
        <v>6065</v>
      </c>
      <c r="B70" s="14" t="s">
        <v>272</v>
      </c>
      <c r="C70" s="14" t="s">
        <v>245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2">
      <c r="A71" s="14">
        <v>6066</v>
      </c>
      <c r="B71" s="14" t="s">
        <v>274</v>
      </c>
      <c r="C71" s="14" t="s">
        <v>275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2">
      <c r="A72" s="14">
        <v>6067</v>
      </c>
      <c r="B72" s="14" t="s">
        <v>277</v>
      </c>
      <c r="C72" s="14" t="s">
        <v>278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2">
      <c r="A73" s="14">
        <v>6068</v>
      </c>
      <c r="B73" s="14" t="s">
        <v>280</v>
      </c>
      <c r="C73" s="14" t="s">
        <v>281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2">
      <c r="A74" s="14">
        <v>6069</v>
      </c>
      <c r="B74" s="14" t="s">
        <v>283</v>
      </c>
      <c r="C74" s="14" t="s">
        <v>284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2">
      <c r="A75" s="14">
        <v>6070</v>
      </c>
      <c r="B75" s="14" t="s">
        <v>286</v>
      </c>
      <c r="C75" s="14" t="s">
        <v>287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2">
      <c r="A76" s="14">
        <v>6071</v>
      </c>
      <c r="B76" s="14" t="s">
        <v>289</v>
      </c>
      <c r="C76" s="14" t="s">
        <v>216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2">
      <c r="A77" s="14">
        <v>6072</v>
      </c>
      <c r="B77" s="14" t="s">
        <v>291</v>
      </c>
      <c r="C77" s="14" t="s">
        <v>219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2">
      <c r="A78" s="14">
        <v>6073</v>
      </c>
      <c r="B78" s="14" t="s">
        <v>293</v>
      </c>
      <c r="C78" s="14" t="s">
        <v>168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2">
      <c r="A79" s="14">
        <v>6074</v>
      </c>
      <c r="B79" s="14" t="s">
        <v>295</v>
      </c>
      <c r="C79" s="14" t="s">
        <v>296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2">
      <c r="A80" s="14">
        <v>6075</v>
      </c>
      <c r="B80" s="14" t="s">
        <v>298</v>
      </c>
      <c r="C80" s="14" t="s">
        <v>299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2">
      <c r="A81" s="14">
        <v>6076</v>
      </c>
      <c r="B81" s="14" t="s">
        <v>301</v>
      </c>
      <c r="C81" s="14" t="s">
        <v>236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2">
      <c r="A82" s="14">
        <v>6077</v>
      </c>
      <c r="B82" s="14" t="s">
        <v>303</v>
      </c>
      <c r="C82" s="14" t="s">
        <v>278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2">
      <c r="A83" s="14">
        <v>6078</v>
      </c>
      <c r="B83" s="14" t="s">
        <v>305</v>
      </c>
      <c r="C83" s="14" t="s">
        <v>284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2">
      <c r="A84" s="14">
        <v>6079</v>
      </c>
      <c r="B84" s="14" t="s">
        <v>307</v>
      </c>
      <c r="C84" s="14" t="s">
        <v>205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2">
      <c r="A85" s="14">
        <v>6080</v>
      </c>
      <c r="B85" s="14" t="s">
        <v>309</v>
      </c>
      <c r="C85" s="14" t="s">
        <v>118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2">
      <c r="A86" s="14">
        <v>6081</v>
      </c>
      <c r="B86" s="14" t="s">
        <v>311</v>
      </c>
      <c r="C86" s="14" t="s">
        <v>312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2">
      <c r="A87" s="14">
        <v>6082</v>
      </c>
      <c r="B87" s="14" t="s">
        <v>314</v>
      </c>
      <c r="C87" s="14" t="s">
        <v>315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2">
      <c r="A88" s="14">
        <v>6083</v>
      </c>
      <c r="B88" s="14" t="s">
        <v>317</v>
      </c>
      <c r="C88" s="14" t="s">
        <v>318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2">
      <c r="A89" s="14">
        <v>6084</v>
      </c>
      <c r="B89" s="14" t="s">
        <v>320</v>
      </c>
      <c r="C89" s="14" t="s">
        <v>321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2">
      <c r="A90" s="14">
        <v>6085</v>
      </c>
      <c r="B90" s="14" t="s">
        <v>323</v>
      </c>
      <c r="C90" s="14" t="s">
        <v>219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2">
      <c r="A91" s="14">
        <v>6086</v>
      </c>
      <c r="B91" s="14" t="s">
        <v>325</v>
      </c>
      <c r="C91" s="14" t="s">
        <v>98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2">
      <c r="A92" s="14">
        <v>6087</v>
      </c>
      <c r="B92" s="14" t="s">
        <v>327</v>
      </c>
      <c r="C92" s="14" t="s">
        <v>328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2">
      <c r="A93" s="14">
        <v>6088</v>
      </c>
      <c r="B93" s="14" t="s">
        <v>330</v>
      </c>
      <c r="C93" s="14" t="s">
        <v>331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2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2">
      <c r="A95" s="14">
        <v>6090</v>
      </c>
      <c r="B95" s="14" t="s">
        <v>334</v>
      </c>
      <c r="C95" s="14" t="s">
        <v>335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2">
      <c r="A96" s="14">
        <v>6091</v>
      </c>
      <c r="B96" s="14" t="s">
        <v>337</v>
      </c>
      <c r="C96" s="14" t="s">
        <v>312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2">
      <c r="A97" s="14">
        <v>6092</v>
      </c>
      <c r="B97" s="14" t="s">
        <v>339</v>
      </c>
      <c r="C97" s="14" t="s">
        <v>340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2">
      <c r="A98" s="14">
        <v>6093</v>
      </c>
      <c r="B98" s="14" t="s">
        <v>342</v>
      </c>
      <c r="C98" s="14" t="s">
        <v>343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2">
      <c r="A99" s="14">
        <v>6094</v>
      </c>
      <c r="B99" s="14" t="s">
        <v>345</v>
      </c>
      <c r="C99" s="14" t="s">
        <v>318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2">
      <c r="A100" s="14">
        <v>6095</v>
      </c>
      <c r="B100" s="14" t="s">
        <v>347</v>
      </c>
      <c r="C100" s="14" t="s">
        <v>129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2">
      <c r="A101" s="14">
        <v>6096</v>
      </c>
      <c r="B101" s="14" t="s">
        <v>349</v>
      </c>
      <c r="C101" s="14" t="s">
        <v>284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2">
      <c r="A102" s="14">
        <v>6097</v>
      </c>
      <c r="B102" s="14" t="s">
        <v>351</v>
      </c>
      <c r="C102" s="14" t="s">
        <v>92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2">
      <c r="A103" s="14">
        <v>6098</v>
      </c>
      <c r="B103" s="14" t="s">
        <v>353</v>
      </c>
      <c r="C103" s="14" t="s">
        <v>284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2">
      <c r="A104" s="14">
        <v>6099</v>
      </c>
      <c r="B104" s="14" t="s">
        <v>355</v>
      </c>
      <c r="C104" s="14" t="s">
        <v>143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2">
      <c r="A105" s="14">
        <v>6100</v>
      </c>
      <c r="B105" s="14" t="s">
        <v>357</v>
      </c>
      <c r="C105" s="14" t="s">
        <v>328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2">
      <c r="A106" s="14">
        <v>6101</v>
      </c>
      <c r="B106" s="14" t="s">
        <v>359</v>
      </c>
      <c r="C106" s="14" t="s">
        <v>123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2">
      <c r="A107" s="14">
        <v>6102</v>
      </c>
      <c r="B107" s="14" t="s">
        <v>361</v>
      </c>
      <c r="C107" s="14" t="s">
        <v>340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2">
      <c r="A108" s="14">
        <v>6103</v>
      </c>
      <c r="B108" s="14" t="s">
        <v>363</v>
      </c>
      <c r="C108" s="14" t="s">
        <v>233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2">
      <c r="A109" s="14">
        <v>6104</v>
      </c>
      <c r="B109" s="14" t="s">
        <v>365</v>
      </c>
      <c r="C109" s="14" t="s">
        <v>227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2">
      <c r="A110" s="14">
        <v>6105</v>
      </c>
      <c r="B110" s="14" t="s">
        <v>367</v>
      </c>
      <c r="C110" s="14" t="s">
        <v>181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2">
      <c r="A111" s="14">
        <v>6106</v>
      </c>
      <c r="B111" s="14" t="s">
        <v>369</v>
      </c>
      <c r="C111" s="14" t="s">
        <v>89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2">
      <c r="A112" s="14">
        <v>6107</v>
      </c>
      <c r="B112" s="14" t="s">
        <v>371</v>
      </c>
      <c r="C112" s="14" t="s">
        <v>101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2">
      <c r="A113" s="14">
        <v>6108</v>
      </c>
      <c r="B113" s="14" t="s">
        <v>373</v>
      </c>
      <c r="C113" s="14" t="s">
        <v>135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2">
      <c r="A114" s="14">
        <v>6109</v>
      </c>
      <c r="B114" s="14" t="s">
        <v>375</v>
      </c>
      <c r="C114" s="14" t="s">
        <v>376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2">
      <c r="A115" s="14">
        <v>6110</v>
      </c>
      <c r="B115" s="14" t="s">
        <v>378</v>
      </c>
      <c r="C115" s="14" t="s">
        <v>176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2">
      <c r="A116" s="14">
        <v>6111</v>
      </c>
      <c r="B116" s="14" t="s">
        <v>380</v>
      </c>
      <c r="C116" s="14" t="s">
        <v>256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2">
      <c r="A117" s="14">
        <v>6112</v>
      </c>
      <c r="B117" s="14" t="s">
        <v>382</v>
      </c>
      <c r="C117" s="14" t="s">
        <v>105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2">
      <c r="A118" s="14">
        <v>6113</v>
      </c>
      <c r="B118" s="14" t="s">
        <v>384</v>
      </c>
      <c r="C118" s="14" t="s">
        <v>77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2">
      <c r="A119" s="14">
        <v>6114</v>
      </c>
      <c r="B119" s="14" t="s">
        <v>385</v>
      </c>
      <c r="C119" s="14" t="s">
        <v>189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2">
      <c r="A120" s="14">
        <v>6115</v>
      </c>
      <c r="B120" s="14" t="s">
        <v>387</v>
      </c>
      <c r="C120" s="14" t="s">
        <v>312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2">
      <c r="A121" s="14">
        <v>6116</v>
      </c>
      <c r="B121" s="14" t="s">
        <v>389</v>
      </c>
      <c r="C121" s="14" t="s">
        <v>390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2">
      <c r="A122" s="14">
        <v>6117</v>
      </c>
      <c r="B122" s="14" t="s">
        <v>392</v>
      </c>
      <c r="C122" s="14" t="s">
        <v>393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2">
      <c r="A123" s="14">
        <v>6118</v>
      </c>
      <c r="B123" s="14" t="s">
        <v>395</v>
      </c>
      <c r="C123" s="14" t="s">
        <v>287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2">
      <c r="A124" s="14">
        <v>6119</v>
      </c>
      <c r="B124" s="14" t="s">
        <v>397</v>
      </c>
      <c r="C124" s="14" t="s">
        <v>398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2">
      <c r="A125" s="14">
        <v>6120</v>
      </c>
      <c r="B125" s="14" t="s">
        <v>400</v>
      </c>
      <c r="C125" s="14" t="s">
        <v>126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2">
      <c r="A126" s="14">
        <v>6121</v>
      </c>
      <c r="B126" s="14" t="s">
        <v>402</v>
      </c>
      <c r="C126" s="14" t="s">
        <v>403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2">
      <c r="A127" s="14">
        <v>6122</v>
      </c>
      <c r="B127" s="14" t="s">
        <v>405</v>
      </c>
      <c r="C127" s="14" t="s">
        <v>164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2">
      <c r="A128" s="14">
        <v>6123</v>
      </c>
      <c r="B128" s="14" t="s">
        <v>407</v>
      </c>
      <c r="C128" s="14" t="s">
        <v>408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2">
      <c r="A129" s="14">
        <v>6124</v>
      </c>
      <c r="B129" s="14" t="s">
        <v>410</v>
      </c>
      <c r="C129" s="14" t="s">
        <v>242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2">
      <c r="A130" s="14">
        <v>6125</v>
      </c>
      <c r="B130" s="14" t="s">
        <v>412</v>
      </c>
      <c r="C130" s="14" t="s">
        <v>398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2">
      <c r="A131" s="14">
        <v>6126</v>
      </c>
      <c r="B131" s="14" t="s">
        <v>414</v>
      </c>
      <c r="C131" s="14" t="s">
        <v>184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2">
      <c r="A132" s="14">
        <v>6127</v>
      </c>
      <c r="B132" s="14" t="s">
        <v>416</v>
      </c>
      <c r="C132" s="14" t="s">
        <v>164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2">
      <c r="A133" s="14">
        <v>6128</v>
      </c>
      <c r="B133" s="14" t="s">
        <v>418</v>
      </c>
      <c r="C133" s="14" t="s">
        <v>155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2">
      <c r="A134" s="14">
        <v>6129</v>
      </c>
      <c r="B134" s="14" t="s">
        <v>420</v>
      </c>
      <c r="C134" s="14" t="s">
        <v>318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2">
      <c r="A135" s="14">
        <v>6130</v>
      </c>
      <c r="B135" s="14" t="s">
        <v>422</v>
      </c>
      <c r="C135" s="14" t="s">
        <v>423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2">
      <c r="A136" s="14">
        <v>6131</v>
      </c>
      <c r="B136" s="14" t="s">
        <v>425</v>
      </c>
      <c r="C136" s="14" t="s">
        <v>85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2">
      <c r="A137" s="14">
        <v>6132</v>
      </c>
      <c r="B137" s="14" t="s">
        <v>427</v>
      </c>
      <c r="C137" s="14" t="s">
        <v>428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2">
      <c r="A138" s="14">
        <v>6133</v>
      </c>
      <c r="B138" s="14" t="s">
        <v>430</v>
      </c>
      <c r="C138" s="14" t="s">
        <v>181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2">
      <c r="A139" s="14">
        <v>6134</v>
      </c>
      <c r="B139" s="14" t="s">
        <v>432</v>
      </c>
      <c r="C139" s="14" t="s">
        <v>236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2">
      <c r="A140" s="14">
        <v>6135</v>
      </c>
      <c r="B140" s="14" t="s">
        <v>434</v>
      </c>
      <c r="C140" s="14" t="s">
        <v>236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2">
      <c r="A141" s="14">
        <v>6136</v>
      </c>
      <c r="B141" s="14" t="s">
        <v>436</v>
      </c>
      <c r="C141" s="14" t="s">
        <v>205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2">
      <c r="A142" s="14">
        <v>6137</v>
      </c>
      <c r="B142" s="14" t="s">
        <v>438</v>
      </c>
      <c r="C142" s="14" t="s">
        <v>89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2">
      <c r="A143" s="14">
        <v>6138</v>
      </c>
      <c r="B143" s="14" t="s">
        <v>440</v>
      </c>
      <c r="C143" s="14" t="s">
        <v>398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2">
      <c r="A144" s="14">
        <v>6139</v>
      </c>
      <c r="B144" s="14" t="s">
        <v>442</v>
      </c>
      <c r="C144" s="14" t="s">
        <v>331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2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2">
      <c r="A146" s="14">
        <v>6141</v>
      </c>
      <c r="B146" s="14" t="s">
        <v>447</v>
      </c>
      <c r="C146" s="14" t="s">
        <v>118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2">
      <c r="A147" s="14">
        <v>6142</v>
      </c>
      <c r="B147" s="14" t="s">
        <v>449</v>
      </c>
      <c r="C147" s="14" t="s">
        <v>158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2">
      <c r="A148" s="14">
        <v>6143</v>
      </c>
      <c r="B148" s="14" t="s">
        <v>451</v>
      </c>
      <c r="C148" s="14" t="s">
        <v>118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2">
      <c r="A149" s="14">
        <v>6144</v>
      </c>
      <c r="B149" s="14" t="s">
        <v>453</v>
      </c>
      <c r="C149" s="14" t="s">
        <v>454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2">
      <c r="A150" s="14">
        <v>6145</v>
      </c>
      <c r="B150" s="14" t="s">
        <v>456</v>
      </c>
      <c r="C150" s="14" t="s">
        <v>118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2">
      <c r="A151" s="14">
        <v>6146</v>
      </c>
      <c r="B151" s="14" t="s">
        <v>458</v>
      </c>
      <c r="C151" s="14" t="s">
        <v>205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2">
      <c r="A152" s="14">
        <v>6147</v>
      </c>
      <c r="B152" s="14" t="s">
        <v>460</v>
      </c>
      <c r="C152" s="14" t="s">
        <v>123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2">
      <c r="A153" s="14">
        <v>6148</v>
      </c>
      <c r="B153" s="14" t="s">
        <v>462</v>
      </c>
      <c r="C153" s="14" t="s">
        <v>463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2">
      <c r="A154" s="14">
        <v>6149</v>
      </c>
      <c r="B154" s="14" t="s">
        <v>465</v>
      </c>
      <c r="C154" s="14" t="s">
        <v>466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2">
      <c r="A155" s="14">
        <v>6150</v>
      </c>
      <c r="B155" s="14" t="s">
        <v>468</v>
      </c>
      <c r="C155" s="14" t="s">
        <v>164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2">
      <c r="A156" s="14">
        <v>6151</v>
      </c>
      <c r="B156" s="14" t="s">
        <v>470</v>
      </c>
      <c r="C156" s="14" t="s">
        <v>189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2">
      <c r="A157" s="14">
        <v>6152</v>
      </c>
      <c r="B157" s="14" t="s">
        <v>472</v>
      </c>
      <c r="C157" s="14" t="s">
        <v>143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2">
      <c r="A158" s="14">
        <v>6153</v>
      </c>
      <c r="B158" s="14" t="s">
        <v>474</v>
      </c>
      <c r="C158" s="14" t="s">
        <v>475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2">
      <c r="A159" s="14">
        <v>6154</v>
      </c>
      <c r="B159" s="14" t="s">
        <v>477</v>
      </c>
      <c r="C159" s="14" t="s">
        <v>230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2">
      <c r="A160" s="14">
        <v>6155</v>
      </c>
      <c r="B160" s="14" t="s">
        <v>40</v>
      </c>
      <c r="C160" s="14" t="s">
        <v>479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2">
      <c r="A161" s="14">
        <v>6156</v>
      </c>
      <c r="B161" s="14" t="s">
        <v>481</v>
      </c>
      <c r="C161" s="14" t="s">
        <v>98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2">
      <c r="A162" s="14">
        <v>6157</v>
      </c>
      <c r="B162" s="14" t="s">
        <v>483</v>
      </c>
      <c r="C162" s="14" t="s">
        <v>484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2">
      <c r="A163" s="14">
        <v>6158</v>
      </c>
      <c r="B163" s="14" t="s">
        <v>486</v>
      </c>
      <c r="C163" s="14" t="s">
        <v>454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2">
      <c r="A164" s="14">
        <v>6159</v>
      </c>
      <c r="B164" s="14" t="s">
        <v>488</v>
      </c>
      <c r="C164" s="14" t="s">
        <v>242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2">
      <c r="A165" s="14">
        <v>6160</v>
      </c>
      <c r="B165" s="14" t="s">
        <v>490</v>
      </c>
      <c r="C165" s="14" t="s">
        <v>299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2">
      <c r="A166" s="14">
        <v>6161</v>
      </c>
      <c r="B166" s="14" t="s">
        <v>492</v>
      </c>
      <c r="C166" s="14" t="s">
        <v>328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2">
      <c r="A167" s="14">
        <v>6162</v>
      </c>
      <c r="B167" s="14" t="s">
        <v>494</v>
      </c>
      <c r="C167" s="14" t="s">
        <v>296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2">
      <c r="A168" s="14">
        <v>6163</v>
      </c>
      <c r="B168" s="14" t="s">
        <v>496</v>
      </c>
      <c r="C168" s="14" t="s">
        <v>135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2">
      <c r="A169" s="14">
        <v>6164</v>
      </c>
      <c r="B169" s="14" t="s">
        <v>498</v>
      </c>
      <c r="C169" s="14" t="s">
        <v>499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2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2">
      <c r="A171" s="14">
        <v>6166</v>
      </c>
      <c r="B171" s="14" t="s">
        <v>503</v>
      </c>
      <c r="C171" s="14" t="s">
        <v>393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2">
      <c r="A172" s="14">
        <v>6167</v>
      </c>
      <c r="B172" s="14" t="s">
        <v>505</v>
      </c>
      <c r="C172" s="14" t="s">
        <v>230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2">
      <c r="A173" s="14">
        <v>6168</v>
      </c>
      <c r="B173" s="14" t="s">
        <v>507</v>
      </c>
      <c r="C173" s="14" t="s">
        <v>115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2">
      <c r="A174" s="14">
        <v>6169</v>
      </c>
      <c r="B174" s="14" t="s">
        <v>509</v>
      </c>
      <c r="C174" s="14" t="s">
        <v>193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2">
      <c r="A175" s="14">
        <v>6170</v>
      </c>
      <c r="B175" s="14" t="s">
        <v>511</v>
      </c>
      <c r="C175" s="14" t="s">
        <v>176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2">
      <c r="A176" s="14">
        <v>6171</v>
      </c>
      <c r="B176" s="14" t="s">
        <v>48</v>
      </c>
      <c r="C176" s="14" t="s">
        <v>164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2">
      <c r="A177" s="14">
        <v>6172</v>
      </c>
      <c r="B177" s="14" t="s">
        <v>514</v>
      </c>
      <c r="C177" s="14" t="s">
        <v>132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2">
      <c r="A178" s="14">
        <v>6173</v>
      </c>
      <c r="B178" s="14" t="s">
        <v>516</v>
      </c>
      <c r="C178" s="14" t="s">
        <v>92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2">
      <c r="A179" s="14">
        <v>6174</v>
      </c>
      <c r="B179" s="14" t="s">
        <v>518</v>
      </c>
      <c r="C179" s="14" t="s">
        <v>475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2">
      <c r="A180" s="14">
        <v>6175</v>
      </c>
      <c r="B180" s="14" t="s">
        <v>520</v>
      </c>
      <c r="C180" s="14" t="s">
        <v>242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2">
      <c r="A181" s="14">
        <v>6176</v>
      </c>
      <c r="B181" s="14" t="s">
        <v>522</v>
      </c>
      <c r="C181" s="14" t="s">
        <v>523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2">
      <c r="A182" s="14">
        <v>6177</v>
      </c>
      <c r="B182" s="14" t="s">
        <v>525</v>
      </c>
      <c r="C182" s="14" t="s">
        <v>118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2">
      <c r="A183" s="14">
        <v>6178</v>
      </c>
      <c r="B183" s="14" t="s">
        <v>527</v>
      </c>
      <c r="C183" s="14" t="s">
        <v>328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2">
      <c r="A184" s="14">
        <v>6179</v>
      </c>
      <c r="B184" s="14" t="s">
        <v>529</v>
      </c>
      <c r="C184" s="14" t="s">
        <v>530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2">
      <c r="A185" s="14">
        <v>6180</v>
      </c>
      <c r="B185" s="14" t="s">
        <v>532</v>
      </c>
      <c r="C185" s="14" t="s">
        <v>270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2">
      <c r="A186" s="14">
        <v>6181</v>
      </c>
      <c r="B186" s="14" t="s">
        <v>534</v>
      </c>
      <c r="C186" s="14" t="s">
        <v>328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2">
      <c r="A187" s="14">
        <v>6182</v>
      </c>
      <c r="B187" s="14" t="s">
        <v>536</v>
      </c>
      <c r="C187" s="14" t="s">
        <v>155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2">
      <c r="A188" s="14">
        <v>6183</v>
      </c>
      <c r="B188" s="14" t="s">
        <v>538</v>
      </c>
      <c r="C188" s="14" t="s">
        <v>155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2">
      <c r="A189" s="14">
        <v>6184</v>
      </c>
      <c r="B189" s="14" t="s">
        <v>540</v>
      </c>
      <c r="C189" s="14" t="s">
        <v>541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2">
      <c r="A190" s="14">
        <v>6185</v>
      </c>
      <c r="B190" s="14" t="s">
        <v>543</v>
      </c>
      <c r="C190" s="14" t="s">
        <v>541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2">
      <c r="A191" s="14">
        <v>6186</v>
      </c>
      <c r="B191" s="14" t="s">
        <v>545</v>
      </c>
      <c r="C191" s="14" t="s">
        <v>466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2">
      <c r="A192" s="14">
        <v>6187</v>
      </c>
      <c r="B192" s="14" t="s">
        <v>546</v>
      </c>
      <c r="C192" s="14" t="s">
        <v>213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2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2">
      <c r="A194" s="14">
        <v>6189</v>
      </c>
      <c r="B194" s="14" t="s">
        <v>550</v>
      </c>
      <c r="C194" s="14" t="s">
        <v>151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2">
      <c r="A195" s="14">
        <v>6190</v>
      </c>
      <c r="B195" s="14" t="s">
        <v>552</v>
      </c>
      <c r="C195" s="14" t="s">
        <v>216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2">
      <c r="A196" s="14">
        <v>6191</v>
      </c>
      <c r="B196" s="14" t="s">
        <v>553</v>
      </c>
      <c r="C196" s="14" t="s">
        <v>181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2">
      <c r="A197" s="14">
        <v>6192</v>
      </c>
      <c r="B197" s="14" t="s">
        <v>555</v>
      </c>
      <c r="C197" s="14" t="s">
        <v>265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2">
      <c r="A198" s="14">
        <v>6193</v>
      </c>
      <c r="B198" s="14" t="s">
        <v>557</v>
      </c>
      <c r="C198" s="14" t="s">
        <v>558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2">
      <c r="A199" s="14">
        <v>6194</v>
      </c>
      <c r="B199" s="14" t="s">
        <v>560</v>
      </c>
      <c r="C199" s="14" t="s">
        <v>561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2">
      <c r="A200" s="14">
        <v>6195</v>
      </c>
      <c r="B200" s="14" t="s">
        <v>563</v>
      </c>
      <c r="C200" s="14" t="s">
        <v>423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  <row r="201" spans="1:16" x14ac:dyDescent="0.2">
      <c r="A201" s="14">
        <v>6196</v>
      </c>
      <c r="B201" s="14" t="s">
        <v>565</v>
      </c>
      <c r="C201" s="14" t="s">
        <v>176</v>
      </c>
      <c r="D201" s="14" t="s">
        <v>78</v>
      </c>
      <c r="E201" s="14" t="s">
        <v>79</v>
      </c>
      <c r="F201" s="15" t="s">
        <v>566</v>
      </c>
      <c r="G201" s="14" t="s">
        <v>81</v>
      </c>
      <c r="H201" s="16">
        <v>42.474989999999998</v>
      </c>
      <c r="I201" s="16">
        <v>-95.785570000000007</v>
      </c>
      <c r="J201" s="15" t="s">
        <v>107</v>
      </c>
      <c r="K201" s="14">
        <v>811</v>
      </c>
      <c r="L201" s="14">
        <v>343</v>
      </c>
      <c r="M201" s="14">
        <v>38466</v>
      </c>
      <c r="N201" s="14">
        <v>1474143</v>
      </c>
      <c r="O201" s="14">
        <v>0</v>
      </c>
      <c r="P201" s="14" t="s">
        <v>83</v>
      </c>
    </row>
    <row r="202" spans="1:16" x14ac:dyDescent="0.2">
      <c r="A202" s="14">
        <v>6197</v>
      </c>
      <c r="B202" s="14" t="s">
        <v>567</v>
      </c>
      <c r="C202" s="14" t="s">
        <v>376</v>
      </c>
      <c r="D202" s="14" t="s">
        <v>78</v>
      </c>
      <c r="E202" s="14" t="s">
        <v>79</v>
      </c>
      <c r="F202" s="15" t="s">
        <v>568</v>
      </c>
      <c r="G202" s="14" t="s">
        <v>81</v>
      </c>
      <c r="H202" s="16">
        <v>42.992739999999998</v>
      </c>
      <c r="I202" s="16">
        <v>-93.957449999999994</v>
      </c>
      <c r="J202" s="15" t="s">
        <v>87</v>
      </c>
      <c r="K202" s="14">
        <v>269</v>
      </c>
      <c r="L202" s="14">
        <v>121</v>
      </c>
      <c r="M202" s="14">
        <v>32404</v>
      </c>
      <c r="N202" s="14">
        <v>3826274</v>
      </c>
      <c r="O202" s="14">
        <v>0</v>
      </c>
      <c r="P202" s="14" t="s">
        <v>83</v>
      </c>
    </row>
    <row r="203" spans="1:16" x14ac:dyDescent="0.2">
      <c r="A203" s="14">
        <v>6198</v>
      </c>
      <c r="B203" s="14" t="s">
        <v>569</v>
      </c>
      <c r="C203" s="14" t="s">
        <v>132</v>
      </c>
      <c r="D203" s="14" t="s">
        <v>78</v>
      </c>
      <c r="E203" s="14" t="s">
        <v>79</v>
      </c>
      <c r="F203" s="15" t="s">
        <v>570</v>
      </c>
      <c r="G203" s="14" t="s">
        <v>81</v>
      </c>
      <c r="H203" s="16">
        <v>40.756950000000003</v>
      </c>
      <c r="I203" s="16">
        <v>-93.318820000000002</v>
      </c>
      <c r="J203" s="15" t="s">
        <v>82</v>
      </c>
      <c r="K203" s="14">
        <v>1589</v>
      </c>
      <c r="L203" s="14">
        <v>644</v>
      </c>
      <c r="M203" s="14">
        <v>39833</v>
      </c>
      <c r="N203" s="14">
        <v>3607608</v>
      </c>
      <c r="O203" s="14">
        <v>0</v>
      </c>
      <c r="P203" s="14" t="s">
        <v>83</v>
      </c>
    </row>
    <row r="204" spans="1:16" x14ac:dyDescent="0.2">
      <c r="A204" s="14">
        <v>6199</v>
      </c>
      <c r="B204" s="14" t="s">
        <v>571</v>
      </c>
      <c r="C204" s="14" t="s">
        <v>541</v>
      </c>
      <c r="D204" s="14" t="s">
        <v>78</v>
      </c>
      <c r="E204" s="14" t="s">
        <v>79</v>
      </c>
      <c r="F204" s="15" t="s">
        <v>544</v>
      </c>
      <c r="G204" s="14" t="s">
        <v>81</v>
      </c>
      <c r="H204" s="16">
        <v>41.291969999999999</v>
      </c>
      <c r="I204" s="16">
        <v>-91.461550000000003</v>
      </c>
      <c r="J204" s="15" t="s">
        <v>103</v>
      </c>
      <c r="K204" s="14">
        <v>47</v>
      </c>
      <c r="L204" s="14">
        <v>30</v>
      </c>
      <c r="M204" s="14">
        <v>63750</v>
      </c>
      <c r="N204" s="14">
        <v>635742</v>
      </c>
      <c r="O204" s="14">
        <v>0</v>
      </c>
      <c r="P204" s="14" t="s">
        <v>83</v>
      </c>
    </row>
    <row r="205" spans="1:16" x14ac:dyDescent="0.2">
      <c r="A205" s="14">
        <v>6200</v>
      </c>
      <c r="B205" s="14" t="s">
        <v>572</v>
      </c>
      <c r="C205" s="14" t="s">
        <v>123</v>
      </c>
      <c r="D205" s="14" t="s">
        <v>78</v>
      </c>
      <c r="E205" s="14" t="s">
        <v>79</v>
      </c>
      <c r="F205" s="15" t="s">
        <v>573</v>
      </c>
      <c r="G205" s="14" t="s">
        <v>81</v>
      </c>
      <c r="H205" s="16">
        <v>42.737200000000001</v>
      </c>
      <c r="I205" s="16">
        <v>-93.369929999999997</v>
      </c>
      <c r="J205" s="15" t="s">
        <v>82</v>
      </c>
      <c r="K205" s="14">
        <v>271</v>
      </c>
      <c r="L205" s="14">
        <v>152</v>
      </c>
      <c r="M205" s="14">
        <v>45000</v>
      </c>
      <c r="N205" s="14">
        <v>6347773</v>
      </c>
      <c r="O205" s="14">
        <v>0</v>
      </c>
      <c r="P205" s="14" t="s">
        <v>83</v>
      </c>
    </row>
    <row r="206" spans="1:16" x14ac:dyDescent="0.2">
      <c r="A206" s="14">
        <v>6201</v>
      </c>
      <c r="B206" s="14" t="s">
        <v>574</v>
      </c>
      <c r="C206" s="14" t="s">
        <v>236</v>
      </c>
      <c r="D206" s="14" t="s">
        <v>78</v>
      </c>
      <c r="E206" s="14" t="s">
        <v>79</v>
      </c>
      <c r="F206" s="14" t="s">
        <v>575</v>
      </c>
      <c r="G206" s="14" t="s">
        <v>81</v>
      </c>
      <c r="H206" s="16">
        <v>41.261940000000003</v>
      </c>
      <c r="I206" s="16">
        <v>-95.860830000000007</v>
      </c>
      <c r="J206" s="15" t="s">
        <v>107</v>
      </c>
      <c r="K206" s="14">
        <v>62597</v>
      </c>
      <c r="L206" s="14">
        <v>24769</v>
      </c>
      <c r="M206" s="14">
        <v>45204</v>
      </c>
      <c r="N206" s="14">
        <v>110998561</v>
      </c>
      <c r="O206" s="14">
        <v>6849464</v>
      </c>
      <c r="P206" s="14" t="s">
        <v>83</v>
      </c>
    </row>
    <row r="207" spans="1:16" x14ac:dyDescent="0.2">
      <c r="A207" s="14">
        <v>6202</v>
      </c>
      <c r="B207" s="14" t="s">
        <v>576</v>
      </c>
      <c r="C207" s="14" t="s">
        <v>105</v>
      </c>
      <c r="D207" s="14" t="s">
        <v>78</v>
      </c>
      <c r="E207" s="14" t="s">
        <v>79</v>
      </c>
      <c r="F207" s="15" t="s">
        <v>577</v>
      </c>
      <c r="G207" s="14" t="s">
        <v>81</v>
      </c>
      <c r="H207" s="16">
        <v>42.895820000000001</v>
      </c>
      <c r="I207" s="16">
        <v>-96.309749999999994</v>
      </c>
      <c r="J207" s="15" t="s">
        <v>107</v>
      </c>
      <c r="K207" s="14">
        <v>87</v>
      </c>
      <c r="L207" s="14">
        <v>17</v>
      </c>
      <c r="M207" s="14">
        <v>56250</v>
      </c>
      <c r="N207" s="14">
        <v>234967</v>
      </c>
      <c r="O207" s="14">
        <v>0</v>
      </c>
      <c r="P207" s="14" t="s">
        <v>83</v>
      </c>
    </row>
    <row r="208" spans="1:16" x14ac:dyDescent="0.2">
      <c r="A208" s="14">
        <v>6203</v>
      </c>
      <c r="B208" s="14" t="s">
        <v>578</v>
      </c>
      <c r="C208" s="14" t="s">
        <v>101</v>
      </c>
      <c r="D208" s="14" t="s">
        <v>78</v>
      </c>
      <c r="E208" s="14" t="s">
        <v>79</v>
      </c>
      <c r="F208" s="15" t="s">
        <v>579</v>
      </c>
      <c r="G208" s="14" t="s">
        <v>81</v>
      </c>
      <c r="H208" s="16">
        <v>41.214559999999999</v>
      </c>
      <c r="I208" s="16">
        <v>-91.537310000000005</v>
      </c>
      <c r="J208" s="15" t="s">
        <v>103</v>
      </c>
      <c r="K208" s="14">
        <v>269</v>
      </c>
      <c r="L208" s="14">
        <v>118</v>
      </c>
      <c r="M208" s="14">
        <v>40000</v>
      </c>
      <c r="N208" s="14">
        <v>950326</v>
      </c>
      <c r="O208" s="14">
        <v>0</v>
      </c>
      <c r="P208" s="14" t="s">
        <v>83</v>
      </c>
    </row>
    <row r="209" spans="1:16" x14ac:dyDescent="0.2">
      <c r="A209" s="14">
        <v>6204</v>
      </c>
      <c r="B209" s="14" t="s">
        <v>580</v>
      </c>
      <c r="C209" s="14" t="s">
        <v>236</v>
      </c>
      <c r="D209" s="14" t="s">
        <v>78</v>
      </c>
      <c r="E209" s="14" t="s">
        <v>79</v>
      </c>
      <c r="F209" s="15" t="s">
        <v>581</v>
      </c>
      <c r="G209" s="14" t="s">
        <v>81</v>
      </c>
      <c r="H209" s="16">
        <v>41.365000000000002</v>
      </c>
      <c r="I209" s="16">
        <v>-95.858069999999998</v>
      </c>
      <c r="J209" s="15" t="s">
        <v>107</v>
      </c>
      <c r="K209" s="14">
        <v>630</v>
      </c>
      <c r="L209" s="14">
        <v>203</v>
      </c>
      <c r="M209" s="14">
        <v>80089</v>
      </c>
      <c r="N209" s="14">
        <v>2824413</v>
      </c>
      <c r="O209" s="14">
        <v>9261</v>
      </c>
      <c r="P209" s="14" t="s">
        <v>83</v>
      </c>
    </row>
    <row r="210" spans="1:16" x14ac:dyDescent="0.2">
      <c r="A210" s="14">
        <v>6205</v>
      </c>
      <c r="B210" s="14" t="s">
        <v>582</v>
      </c>
      <c r="C210" s="14" t="s">
        <v>479</v>
      </c>
      <c r="D210" s="14" t="s">
        <v>78</v>
      </c>
      <c r="E210" s="14" t="s">
        <v>79</v>
      </c>
      <c r="F210" s="15" t="s">
        <v>583</v>
      </c>
      <c r="G210" s="14" t="s">
        <v>81</v>
      </c>
      <c r="H210" s="16">
        <v>43.381360000000001</v>
      </c>
      <c r="I210" s="16">
        <v>-92.114050000000006</v>
      </c>
      <c r="J210" s="15" t="s">
        <v>166</v>
      </c>
      <c r="K210" s="14">
        <v>3833</v>
      </c>
      <c r="L210" s="14">
        <v>1610</v>
      </c>
      <c r="M210" s="14">
        <v>45656</v>
      </c>
      <c r="N210" s="14">
        <v>8671344</v>
      </c>
      <c r="O210" s="14">
        <v>0</v>
      </c>
      <c r="P210" s="14" t="s">
        <v>83</v>
      </c>
    </row>
    <row r="211" spans="1:16" x14ac:dyDescent="0.2">
      <c r="A211" s="14">
        <v>6206</v>
      </c>
      <c r="B211" s="14" t="s">
        <v>584</v>
      </c>
      <c r="C211" s="14" t="s">
        <v>95</v>
      </c>
      <c r="D211" s="14" t="s">
        <v>78</v>
      </c>
      <c r="E211" s="14" t="s">
        <v>79</v>
      </c>
      <c r="F211" s="15" t="s">
        <v>585</v>
      </c>
      <c r="G211" s="14" t="s">
        <v>81</v>
      </c>
      <c r="H211" s="16">
        <v>41.058599999999998</v>
      </c>
      <c r="I211" s="16">
        <v>-94.361350000000002</v>
      </c>
      <c r="J211" s="15" t="s">
        <v>82</v>
      </c>
      <c r="K211" s="14">
        <v>7854</v>
      </c>
      <c r="L211" s="14">
        <v>3322</v>
      </c>
      <c r="M211" s="14">
        <v>40551</v>
      </c>
      <c r="N211" s="14">
        <v>13435954</v>
      </c>
      <c r="O211" s="14">
        <v>163699</v>
      </c>
      <c r="P211" s="14" t="s">
        <v>83</v>
      </c>
    </row>
    <row r="212" spans="1:16" x14ac:dyDescent="0.2">
      <c r="A212" s="14">
        <v>6207</v>
      </c>
      <c r="B212" s="14" t="s">
        <v>586</v>
      </c>
      <c r="C212" s="14" t="s">
        <v>95</v>
      </c>
      <c r="D212" s="14" t="s">
        <v>78</v>
      </c>
      <c r="E212" s="14" t="s">
        <v>79</v>
      </c>
      <c r="F212" s="15" t="s">
        <v>587</v>
      </c>
      <c r="G212" s="14" t="s">
        <v>81</v>
      </c>
      <c r="H212" s="16">
        <v>41.039430000000003</v>
      </c>
      <c r="I212" s="16">
        <v>-94.461910000000003</v>
      </c>
      <c r="J212" s="15" t="s">
        <v>82</v>
      </c>
      <c r="K212" s="14">
        <v>106</v>
      </c>
      <c r="L212" s="14">
        <v>38</v>
      </c>
      <c r="M212" s="14">
        <v>51250</v>
      </c>
      <c r="N212" s="14">
        <v>751181</v>
      </c>
      <c r="O212" s="14">
        <v>0</v>
      </c>
      <c r="P212" s="14" t="s">
        <v>83</v>
      </c>
    </row>
    <row r="213" spans="1:16" x14ac:dyDescent="0.2">
      <c r="A213" s="14">
        <v>6208</v>
      </c>
      <c r="B213" s="14" t="s">
        <v>588</v>
      </c>
      <c r="C213" s="14" t="s">
        <v>376</v>
      </c>
      <c r="D213" s="14" t="s">
        <v>78</v>
      </c>
      <c r="E213" s="14" t="s">
        <v>79</v>
      </c>
      <c r="F213" s="15" t="s">
        <v>589</v>
      </c>
      <c r="G213" s="14" t="s">
        <v>81</v>
      </c>
      <c r="H213" s="16">
        <v>43.223289999999999</v>
      </c>
      <c r="I213" s="16">
        <v>-93.792439999999999</v>
      </c>
      <c r="J213" s="15" t="s">
        <v>82</v>
      </c>
      <c r="K213" s="14">
        <v>245</v>
      </c>
      <c r="L213" s="14">
        <v>102</v>
      </c>
      <c r="M213" s="14">
        <v>34545</v>
      </c>
      <c r="N213" s="14">
        <v>660041</v>
      </c>
      <c r="O213" s="14">
        <v>0</v>
      </c>
      <c r="P213" s="14" t="s">
        <v>83</v>
      </c>
    </row>
    <row r="214" spans="1:16" x14ac:dyDescent="0.2">
      <c r="A214" s="14">
        <v>6209</v>
      </c>
      <c r="B214" s="14" t="s">
        <v>590</v>
      </c>
      <c r="C214" s="14" t="s">
        <v>171</v>
      </c>
      <c r="D214" s="14" t="s">
        <v>78</v>
      </c>
      <c r="E214" s="14" t="s">
        <v>79</v>
      </c>
      <c r="F214" s="15" t="s">
        <v>591</v>
      </c>
      <c r="G214" s="14" t="s">
        <v>81</v>
      </c>
      <c r="H214" s="16">
        <v>41.274160000000002</v>
      </c>
      <c r="I214" s="16">
        <v>-94.870260000000002</v>
      </c>
      <c r="J214" s="15" t="s">
        <v>107</v>
      </c>
      <c r="K214" s="14">
        <v>253</v>
      </c>
      <c r="L214" s="14">
        <v>131</v>
      </c>
      <c r="M214" s="14">
        <v>32708</v>
      </c>
      <c r="N214" s="14">
        <v>1555633</v>
      </c>
      <c r="O214" s="14">
        <v>0</v>
      </c>
      <c r="P214" s="14" t="s">
        <v>83</v>
      </c>
    </row>
    <row r="215" spans="1:16" x14ac:dyDescent="0.2">
      <c r="A215" s="14">
        <v>6210</v>
      </c>
      <c r="B215" s="14" t="s">
        <v>592</v>
      </c>
      <c r="C215" s="14" t="s">
        <v>85</v>
      </c>
      <c r="D215" s="14" t="s">
        <v>78</v>
      </c>
      <c r="E215" s="14" t="s">
        <v>79</v>
      </c>
      <c r="F215" s="15" t="s">
        <v>593</v>
      </c>
      <c r="G215" s="14" t="s">
        <v>81</v>
      </c>
      <c r="H215" s="16">
        <v>41.483319999999999</v>
      </c>
      <c r="I215" s="16">
        <v>-93.762439999999998</v>
      </c>
      <c r="J215" s="15" t="s">
        <v>87</v>
      </c>
      <c r="K215" s="14">
        <v>397</v>
      </c>
      <c r="L215" s="14">
        <v>138</v>
      </c>
      <c r="M215" s="14">
        <v>96250</v>
      </c>
      <c r="N215" s="14">
        <v>6617921</v>
      </c>
      <c r="O215" s="14">
        <v>26333</v>
      </c>
      <c r="P215" s="14" t="s">
        <v>83</v>
      </c>
    </row>
    <row r="216" spans="1:16" x14ac:dyDescent="0.2">
      <c r="A216" s="14">
        <v>6211</v>
      </c>
      <c r="B216" s="14" t="s">
        <v>594</v>
      </c>
      <c r="C216" s="14" t="s">
        <v>239</v>
      </c>
      <c r="D216" s="14" t="s">
        <v>78</v>
      </c>
      <c r="E216" s="14" t="s">
        <v>79</v>
      </c>
      <c r="F216" s="15" t="s">
        <v>595</v>
      </c>
      <c r="G216" s="14" t="s">
        <v>81</v>
      </c>
      <c r="H216" s="16">
        <v>42.978859999999997</v>
      </c>
      <c r="I216" s="16">
        <v>-94.74109</v>
      </c>
      <c r="J216" s="15" t="s">
        <v>107</v>
      </c>
      <c r="K216" s="14">
        <v>57</v>
      </c>
      <c r="L216" s="14">
        <v>39</v>
      </c>
      <c r="M216" s="14">
        <v>27250</v>
      </c>
      <c r="N216" s="14">
        <v>1961909</v>
      </c>
      <c r="O216" s="14">
        <v>0</v>
      </c>
      <c r="P216" s="14" t="s">
        <v>83</v>
      </c>
    </row>
    <row r="217" spans="1:16" x14ac:dyDescent="0.2">
      <c r="A217" s="14">
        <v>6212</v>
      </c>
      <c r="B217" s="14" t="s">
        <v>596</v>
      </c>
      <c r="C217" s="14" t="s">
        <v>176</v>
      </c>
      <c r="D217" s="14" t="s">
        <v>78</v>
      </c>
      <c r="E217" s="14" t="s">
        <v>79</v>
      </c>
      <c r="F217" s="15" t="s">
        <v>597</v>
      </c>
      <c r="G217" s="14" t="s">
        <v>81</v>
      </c>
      <c r="H217" s="16">
        <v>42.464709999999997</v>
      </c>
      <c r="I217" s="16">
        <v>-95.67501</v>
      </c>
      <c r="J217" s="15" t="s">
        <v>107</v>
      </c>
      <c r="K217" s="14">
        <v>223</v>
      </c>
      <c r="L217" s="14">
        <v>91</v>
      </c>
      <c r="M217" s="14">
        <v>34688</v>
      </c>
      <c r="N217" s="14">
        <v>833637</v>
      </c>
      <c r="O217" s="14">
        <v>0</v>
      </c>
      <c r="P217" s="14" t="s">
        <v>83</v>
      </c>
    </row>
    <row r="218" spans="1:16" x14ac:dyDescent="0.2">
      <c r="A218" s="14">
        <v>6213</v>
      </c>
      <c r="B218" s="14" t="s">
        <v>598</v>
      </c>
      <c r="C218" s="14" t="s">
        <v>239</v>
      </c>
      <c r="D218" s="14" t="s">
        <v>78</v>
      </c>
      <c r="E218" s="14" t="s">
        <v>79</v>
      </c>
      <c r="F218" s="15" t="s">
        <v>599</v>
      </c>
      <c r="G218" s="14" t="s">
        <v>81</v>
      </c>
      <c r="H218" s="16">
        <v>43.088859999999997</v>
      </c>
      <c r="I218" s="16">
        <v>-94.553030000000007</v>
      </c>
      <c r="J218" s="15" t="s">
        <v>107</v>
      </c>
      <c r="K218" s="14">
        <v>86</v>
      </c>
      <c r="L218" s="14">
        <v>27</v>
      </c>
      <c r="M218" s="14">
        <v>54250</v>
      </c>
      <c r="N218" s="14">
        <v>205861</v>
      </c>
      <c r="O218" s="14">
        <v>0</v>
      </c>
      <c r="P218" s="14" t="s">
        <v>83</v>
      </c>
    </row>
    <row r="219" spans="1:16" x14ac:dyDescent="0.2">
      <c r="A219" s="14">
        <v>6214</v>
      </c>
      <c r="B219" s="14" t="s">
        <v>600</v>
      </c>
      <c r="C219" s="14" t="s">
        <v>340</v>
      </c>
      <c r="D219" s="14" t="s">
        <v>78</v>
      </c>
      <c r="E219" s="14" t="s">
        <v>79</v>
      </c>
      <c r="F219" s="15" t="s">
        <v>601</v>
      </c>
      <c r="G219" s="14" t="s">
        <v>81</v>
      </c>
      <c r="H219" s="16">
        <v>42.722189999999998</v>
      </c>
      <c r="I219" s="16">
        <v>-94.197180000000003</v>
      </c>
      <c r="J219" s="15" t="s">
        <v>87</v>
      </c>
      <c r="K219" s="14">
        <v>813</v>
      </c>
      <c r="L219" s="14">
        <v>326</v>
      </c>
      <c r="M219" s="14">
        <v>49000</v>
      </c>
      <c r="N219" s="14">
        <v>1909982</v>
      </c>
      <c r="O219" s="14">
        <v>97731</v>
      </c>
      <c r="P219" s="14" t="s">
        <v>83</v>
      </c>
    </row>
    <row r="220" spans="1:16" x14ac:dyDescent="0.2">
      <c r="A220" s="14">
        <v>6215</v>
      </c>
      <c r="B220" s="14" t="s">
        <v>602</v>
      </c>
      <c r="C220" s="14" t="s">
        <v>92</v>
      </c>
      <c r="D220" s="14" t="s">
        <v>78</v>
      </c>
      <c r="E220" s="14" t="s">
        <v>79</v>
      </c>
      <c r="F220" s="15" t="s">
        <v>603</v>
      </c>
      <c r="G220" s="14" t="s">
        <v>81</v>
      </c>
      <c r="H220" s="16">
        <v>41.684429999999999</v>
      </c>
      <c r="I220" s="16">
        <v>-93.961060000000003</v>
      </c>
      <c r="J220" s="15" t="s">
        <v>87</v>
      </c>
      <c r="K220" s="14">
        <v>1792</v>
      </c>
      <c r="L220" s="14">
        <v>621</v>
      </c>
      <c r="M220" s="14">
        <v>67768</v>
      </c>
      <c r="N220" s="14">
        <v>13697379</v>
      </c>
      <c r="O220" s="14">
        <v>0</v>
      </c>
      <c r="P220" s="14" t="s">
        <v>83</v>
      </c>
    </row>
    <row r="221" spans="1:16" x14ac:dyDescent="0.2">
      <c r="A221" s="14">
        <v>6216</v>
      </c>
      <c r="B221" s="14" t="s">
        <v>604</v>
      </c>
      <c r="C221" s="14" t="s">
        <v>484</v>
      </c>
      <c r="D221" s="14" t="s">
        <v>78</v>
      </c>
      <c r="E221" s="14" t="s">
        <v>79</v>
      </c>
      <c r="F221" s="15" t="s">
        <v>605</v>
      </c>
      <c r="G221" s="14" t="s">
        <v>81</v>
      </c>
      <c r="H221" s="16">
        <v>42.107480000000002</v>
      </c>
      <c r="I221" s="16">
        <v>-94.240799999999993</v>
      </c>
      <c r="J221" s="15" t="s">
        <v>87</v>
      </c>
      <c r="K221" s="14">
        <v>69</v>
      </c>
      <c r="L221" s="14">
        <v>28</v>
      </c>
      <c r="M221" s="14">
        <v>30000</v>
      </c>
      <c r="N221" s="14">
        <v>729022</v>
      </c>
      <c r="O221" s="14">
        <v>0</v>
      </c>
      <c r="P221" s="14" t="s">
        <v>83</v>
      </c>
    </row>
    <row r="222" spans="1:16" x14ac:dyDescent="0.2">
      <c r="A222" s="14">
        <v>6217</v>
      </c>
      <c r="B222" s="14" t="s">
        <v>606</v>
      </c>
      <c r="C222" s="14" t="s">
        <v>176</v>
      </c>
      <c r="D222" s="14" t="s">
        <v>78</v>
      </c>
      <c r="E222" s="14" t="s">
        <v>79</v>
      </c>
      <c r="F222" s="15" t="s">
        <v>607</v>
      </c>
      <c r="G222" s="14" t="s">
        <v>81</v>
      </c>
      <c r="H222" s="16">
        <v>42.234160000000003</v>
      </c>
      <c r="I222" s="16">
        <v>-95.722229999999996</v>
      </c>
      <c r="J222" s="15" t="s">
        <v>107</v>
      </c>
      <c r="K222" s="14">
        <v>342</v>
      </c>
      <c r="L222" s="14">
        <v>166</v>
      </c>
      <c r="M222" s="14">
        <v>40000</v>
      </c>
      <c r="N222" s="14">
        <v>1048625</v>
      </c>
      <c r="O222" s="14">
        <v>0</v>
      </c>
      <c r="P222" s="14" t="s">
        <v>83</v>
      </c>
    </row>
    <row r="223" spans="1:16" x14ac:dyDescent="0.2">
      <c r="A223" s="14">
        <v>6218</v>
      </c>
      <c r="B223" s="14" t="s">
        <v>608</v>
      </c>
      <c r="C223" s="14" t="s">
        <v>287</v>
      </c>
      <c r="D223" s="14" t="s">
        <v>78</v>
      </c>
      <c r="E223" s="14" t="s">
        <v>79</v>
      </c>
      <c r="F223" s="15" t="s">
        <v>609</v>
      </c>
      <c r="G223" s="14" t="s">
        <v>81</v>
      </c>
      <c r="H223" s="16">
        <v>40.86448</v>
      </c>
      <c r="I223" s="16">
        <v>-91.314599999999999</v>
      </c>
      <c r="J223" s="15" t="s">
        <v>103</v>
      </c>
      <c r="K223" s="14">
        <v>936</v>
      </c>
      <c r="L223" s="14">
        <v>369</v>
      </c>
      <c r="M223" s="14">
        <v>50781</v>
      </c>
      <c r="N223" s="14">
        <v>1954476</v>
      </c>
      <c r="O223" s="14">
        <v>0</v>
      </c>
      <c r="P223" s="14" t="s">
        <v>83</v>
      </c>
    </row>
    <row r="224" spans="1:16" x14ac:dyDescent="0.2">
      <c r="A224" s="14">
        <v>6219</v>
      </c>
      <c r="B224" s="14" t="s">
        <v>610</v>
      </c>
      <c r="C224" s="14" t="s">
        <v>312</v>
      </c>
      <c r="D224" s="14" t="s">
        <v>78</v>
      </c>
      <c r="E224" s="14" t="s">
        <v>79</v>
      </c>
      <c r="F224" s="14" t="s">
        <v>611</v>
      </c>
      <c r="G224" s="14" t="s">
        <v>81</v>
      </c>
      <c r="H224" s="16">
        <v>41.52364</v>
      </c>
      <c r="I224" s="16">
        <v>-90.577640000000002</v>
      </c>
      <c r="J224" s="15" t="s">
        <v>166</v>
      </c>
      <c r="K224" s="14">
        <v>102582</v>
      </c>
      <c r="L224" s="14">
        <v>40912</v>
      </c>
      <c r="M224" s="14">
        <v>45424</v>
      </c>
      <c r="N224" s="14">
        <v>162894540</v>
      </c>
      <c r="O224" s="14">
        <v>5501339</v>
      </c>
      <c r="P224" s="14" t="s">
        <v>83</v>
      </c>
    </row>
    <row r="225" spans="1:16" x14ac:dyDescent="0.2">
      <c r="A225" s="14">
        <v>6220</v>
      </c>
      <c r="B225" s="14" t="s">
        <v>612</v>
      </c>
      <c r="C225" s="14" t="s">
        <v>613</v>
      </c>
      <c r="D225" s="14" t="s">
        <v>78</v>
      </c>
      <c r="E225" s="14" t="s">
        <v>79</v>
      </c>
      <c r="F225" s="15" t="s">
        <v>614</v>
      </c>
      <c r="G225" s="14" t="s">
        <v>81</v>
      </c>
      <c r="H225" s="16">
        <v>40.63917</v>
      </c>
      <c r="I225" s="16">
        <v>-93.811610000000002</v>
      </c>
      <c r="J225" s="15" t="s">
        <v>82</v>
      </c>
      <c r="K225" s="14">
        <v>195</v>
      </c>
      <c r="L225" s="14">
        <v>109</v>
      </c>
      <c r="M225" s="14">
        <v>28594</v>
      </c>
      <c r="N225" s="14">
        <v>1527837</v>
      </c>
      <c r="O225" s="14">
        <v>0</v>
      </c>
      <c r="P225" s="14" t="s">
        <v>83</v>
      </c>
    </row>
    <row r="226" spans="1:16" x14ac:dyDescent="0.2">
      <c r="A226" s="14">
        <v>6221</v>
      </c>
      <c r="B226" s="14" t="s">
        <v>615</v>
      </c>
      <c r="C226" s="14" t="s">
        <v>92</v>
      </c>
      <c r="D226" s="14" t="s">
        <v>78</v>
      </c>
      <c r="E226" s="14" t="s">
        <v>79</v>
      </c>
      <c r="F226" s="15" t="s">
        <v>616</v>
      </c>
      <c r="G226" s="14" t="s">
        <v>81</v>
      </c>
      <c r="H226" s="16">
        <v>41.842759999999998</v>
      </c>
      <c r="I226" s="16">
        <v>-94.222459999999998</v>
      </c>
      <c r="J226" s="15" t="s">
        <v>87</v>
      </c>
      <c r="K226" s="14">
        <v>138</v>
      </c>
      <c r="L226" s="14">
        <v>65</v>
      </c>
      <c r="M226" s="14">
        <v>35208</v>
      </c>
      <c r="N226" s="14">
        <v>1278464</v>
      </c>
      <c r="O226" s="14">
        <v>0</v>
      </c>
      <c r="P226" s="14" t="s">
        <v>83</v>
      </c>
    </row>
    <row r="227" spans="1:16" x14ac:dyDescent="0.2">
      <c r="A227" s="14">
        <v>6222</v>
      </c>
      <c r="B227" s="14" t="s">
        <v>617</v>
      </c>
      <c r="C227" s="14" t="s">
        <v>242</v>
      </c>
      <c r="D227" s="14" t="s">
        <v>78</v>
      </c>
      <c r="E227" s="14" t="s">
        <v>79</v>
      </c>
      <c r="F227" s="15" t="s">
        <v>618</v>
      </c>
      <c r="G227" s="14" t="s">
        <v>81</v>
      </c>
      <c r="H227" s="16">
        <v>42.261360000000003</v>
      </c>
      <c r="I227" s="16">
        <v>-94.068569999999994</v>
      </c>
      <c r="J227" s="15" t="s">
        <v>87</v>
      </c>
      <c r="K227" s="14">
        <v>798</v>
      </c>
      <c r="L227" s="14">
        <v>348</v>
      </c>
      <c r="M227" s="14">
        <v>39063</v>
      </c>
      <c r="N227" s="14">
        <v>2191789</v>
      </c>
      <c r="O227" s="14">
        <v>0</v>
      </c>
      <c r="P227" s="14" t="s">
        <v>83</v>
      </c>
    </row>
    <row r="228" spans="1:16" x14ac:dyDescent="0.2">
      <c r="A228" s="14">
        <v>6223</v>
      </c>
      <c r="B228" s="14" t="s">
        <v>619</v>
      </c>
      <c r="C228" s="14" t="s">
        <v>613</v>
      </c>
      <c r="D228" s="14" t="s">
        <v>78</v>
      </c>
      <c r="E228" s="14" t="s">
        <v>79</v>
      </c>
      <c r="F228" s="15" t="s">
        <v>620</v>
      </c>
      <c r="G228" s="14" t="s">
        <v>81</v>
      </c>
      <c r="H228" s="16">
        <v>40.74194</v>
      </c>
      <c r="I228" s="16">
        <v>-93.833830000000006</v>
      </c>
      <c r="J228" s="15" t="s">
        <v>82</v>
      </c>
      <c r="K228" s="14">
        <v>188</v>
      </c>
      <c r="L228" s="14">
        <v>81</v>
      </c>
      <c r="M228" s="14">
        <v>38393</v>
      </c>
      <c r="N228" s="14">
        <v>1029372</v>
      </c>
      <c r="O228" s="14">
        <v>7906</v>
      </c>
      <c r="P228" s="14" t="s">
        <v>83</v>
      </c>
    </row>
    <row r="229" spans="1:16" x14ac:dyDescent="0.2">
      <c r="A229" s="14">
        <v>6224</v>
      </c>
      <c r="B229" s="14" t="s">
        <v>621</v>
      </c>
      <c r="C229" s="14" t="s">
        <v>398</v>
      </c>
      <c r="D229" s="14" t="s">
        <v>78</v>
      </c>
      <c r="E229" s="14" t="s">
        <v>79</v>
      </c>
      <c r="F229" s="15" t="s">
        <v>399</v>
      </c>
      <c r="G229" s="14" t="s">
        <v>81</v>
      </c>
      <c r="H229" s="16">
        <v>43.303310000000003</v>
      </c>
      <c r="I229" s="16">
        <v>-91.785709999999995</v>
      </c>
      <c r="J229" s="15" t="s">
        <v>166</v>
      </c>
      <c r="K229" s="14">
        <v>7907</v>
      </c>
      <c r="L229" s="14">
        <v>2841</v>
      </c>
      <c r="M229" s="14">
        <v>50361</v>
      </c>
      <c r="N229" s="14">
        <v>18165243</v>
      </c>
      <c r="O229" s="14">
        <v>64833</v>
      </c>
      <c r="P229" s="14" t="s">
        <v>83</v>
      </c>
    </row>
    <row r="230" spans="1:16" x14ac:dyDescent="0.2">
      <c r="A230" s="14">
        <v>6225</v>
      </c>
      <c r="B230" s="14" t="s">
        <v>622</v>
      </c>
      <c r="C230" s="14" t="s">
        <v>181</v>
      </c>
      <c r="D230" s="14" t="s">
        <v>78</v>
      </c>
      <c r="E230" s="14" t="s">
        <v>79</v>
      </c>
      <c r="F230" s="15" t="s">
        <v>623</v>
      </c>
      <c r="G230" s="14" t="s">
        <v>81</v>
      </c>
      <c r="H230" s="16">
        <v>41.906100000000002</v>
      </c>
      <c r="I230" s="16">
        <v>-94.822209999999998</v>
      </c>
      <c r="J230" s="15" t="s">
        <v>107</v>
      </c>
      <c r="K230" s="14">
        <v>263</v>
      </c>
      <c r="L230" s="14">
        <v>85</v>
      </c>
      <c r="M230" s="14">
        <v>53750</v>
      </c>
      <c r="N230" s="14">
        <v>1499716</v>
      </c>
      <c r="O230" s="14">
        <v>0</v>
      </c>
      <c r="P230" s="14" t="s">
        <v>83</v>
      </c>
    </row>
    <row r="231" spans="1:16" x14ac:dyDescent="0.2">
      <c r="A231" s="14">
        <v>6226</v>
      </c>
      <c r="B231" s="14" t="s">
        <v>624</v>
      </c>
      <c r="C231" s="14" t="s">
        <v>256</v>
      </c>
      <c r="D231" s="14" t="s">
        <v>78</v>
      </c>
      <c r="E231" s="14" t="s">
        <v>79</v>
      </c>
      <c r="F231" s="15" t="s">
        <v>625</v>
      </c>
      <c r="G231" s="14" t="s">
        <v>81</v>
      </c>
      <c r="H231" s="16">
        <v>41.580280000000002</v>
      </c>
      <c r="I231" s="16">
        <v>-92.37491</v>
      </c>
      <c r="J231" s="15" t="s">
        <v>82</v>
      </c>
      <c r="K231" s="14">
        <v>270</v>
      </c>
      <c r="L231" s="14">
        <v>131</v>
      </c>
      <c r="M231" s="14">
        <v>42125</v>
      </c>
      <c r="N231" s="14">
        <v>1101368</v>
      </c>
      <c r="O231" s="14">
        <v>0</v>
      </c>
      <c r="P231" s="14" t="s">
        <v>83</v>
      </c>
    </row>
    <row r="232" spans="1:16" x14ac:dyDescent="0.2">
      <c r="A232" s="14">
        <v>6227</v>
      </c>
      <c r="B232" s="14" t="s">
        <v>626</v>
      </c>
      <c r="C232" s="14" t="s">
        <v>561</v>
      </c>
      <c r="D232" s="14" t="s">
        <v>78</v>
      </c>
      <c r="E232" s="14" t="s">
        <v>79</v>
      </c>
      <c r="F232" s="15" t="s">
        <v>627</v>
      </c>
      <c r="G232" s="14" t="s">
        <v>81</v>
      </c>
      <c r="H232" s="16">
        <v>41.824150000000003</v>
      </c>
      <c r="I232" s="16">
        <v>-95.342780000000005</v>
      </c>
      <c r="J232" s="15" t="s">
        <v>107</v>
      </c>
      <c r="K232" s="14">
        <v>279</v>
      </c>
      <c r="L232" s="14">
        <v>111</v>
      </c>
      <c r="M232" s="14">
        <v>34688</v>
      </c>
      <c r="N232" s="14">
        <v>1020398</v>
      </c>
      <c r="O232" s="14">
        <v>0</v>
      </c>
      <c r="P232" s="14" t="s">
        <v>83</v>
      </c>
    </row>
    <row r="233" spans="1:16" x14ac:dyDescent="0.2">
      <c r="A233" s="14">
        <v>6228</v>
      </c>
      <c r="B233" s="14" t="s">
        <v>628</v>
      </c>
      <c r="C233" s="14" t="s">
        <v>530</v>
      </c>
      <c r="D233" s="14" t="s">
        <v>78</v>
      </c>
      <c r="E233" s="14" t="s">
        <v>79</v>
      </c>
      <c r="F233" s="15" t="s">
        <v>629</v>
      </c>
      <c r="G233" s="14" t="s">
        <v>81</v>
      </c>
      <c r="H233" s="16">
        <v>42.475270000000002</v>
      </c>
      <c r="I233" s="16">
        <v>-91.345420000000004</v>
      </c>
      <c r="J233" s="15" t="s">
        <v>166</v>
      </c>
      <c r="K233" s="14">
        <v>156</v>
      </c>
      <c r="L233" s="14">
        <v>78</v>
      </c>
      <c r="M233" s="14">
        <v>48182</v>
      </c>
      <c r="N233" s="14">
        <v>2073249</v>
      </c>
      <c r="O233" s="14">
        <v>28633</v>
      </c>
      <c r="P233" s="14" t="s">
        <v>83</v>
      </c>
    </row>
    <row r="234" spans="1:16" x14ac:dyDescent="0.2">
      <c r="A234" s="14">
        <v>6229</v>
      </c>
      <c r="B234" s="14" t="s">
        <v>630</v>
      </c>
      <c r="C234" s="14" t="s">
        <v>530</v>
      </c>
      <c r="D234" s="14" t="s">
        <v>78</v>
      </c>
      <c r="E234" s="14" t="s">
        <v>79</v>
      </c>
      <c r="F234" s="15" t="s">
        <v>631</v>
      </c>
      <c r="G234" s="14" t="s">
        <v>81</v>
      </c>
      <c r="H234" s="16">
        <v>42.42971</v>
      </c>
      <c r="I234" s="16">
        <v>-91.330979999999997</v>
      </c>
      <c r="J234" s="15" t="s">
        <v>166</v>
      </c>
      <c r="K234" s="14">
        <v>471</v>
      </c>
      <c r="L234" s="14">
        <v>216</v>
      </c>
      <c r="M234" s="14">
        <v>47750</v>
      </c>
      <c r="N234" s="14">
        <v>2522207</v>
      </c>
      <c r="O234" s="14">
        <v>140613</v>
      </c>
      <c r="P234" s="14" t="s">
        <v>83</v>
      </c>
    </row>
    <row r="235" spans="1:16" x14ac:dyDescent="0.2">
      <c r="A235" s="14">
        <v>6230</v>
      </c>
      <c r="B235" s="14" t="s">
        <v>632</v>
      </c>
      <c r="C235" s="14" t="s">
        <v>164</v>
      </c>
      <c r="D235" s="14" t="s">
        <v>78</v>
      </c>
      <c r="E235" s="14" t="s">
        <v>79</v>
      </c>
      <c r="F235" s="15" t="s">
        <v>633</v>
      </c>
      <c r="G235" s="14" t="s">
        <v>81</v>
      </c>
      <c r="H235" s="16">
        <v>42.002249999999997</v>
      </c>
      <c r="I235" s="16">
        <v>-90.607079999999996</v>
      </c>
      <c r="J235" s="15" t="s">
        <v>166</v>
      </c>
      <c r="K235" s="14">
        <v>502</v>
      </c>
      <c r="L235" s="14">
        <v>205</v>
      </c>
      <c r="M235" s="14">
        <v>49620</v>
      </c>
      <c r="N235" s="14">
        <v>1967459</v>
      </c>
      <c r="O235" s="14">
        <v>0</v>
      </c>
      <c r="P235" s="14" t="s">
        <v>83</v>
      </c>
    </row>
    <row r="236" spans="1:16" x14ac:dyDescent="0.2">
      <c r="A236" s="14">
        <v>6231</v>
      </c>
      <c r="B236" s="14" t="s">
        <v>634</v>
      </c>
      <c r="C236" s="14" t="s">
        <v>189</v>
      </c>
      <c r="D236" s="14" t="s">
        <v>78</v>
      </c>
      <c r="E236" s="14" t="s">
        <v>79</v>
      </c>
      <c r="F236" s="15" t="s">
        <v>635</v>
      </c>
      <c r="G236" s="14" t="s">
        <v>81</v>
      </c>
      <c r="H236" s="16">
        <v>42.097769999999997</v>
      </c>
      <c r="I236" s="16">
        <v>-95.322500000000005</v>
      </c>
      <c r="J236" s="15" t="s">
        <v>107</v>
      </c>
      <c r="K236" s="14">
        <v>264</v>
      </c>
      <c r="L236" s="14">
        <v>145</v>
      </c>
      <c r="M236" s="14">
        <v>35982</v>
      </c>
      <c r="N236" s="14">
        <v>1080211</v>
      </c>
      <c r="O236" s="14">
        <v>0</v>
      </c>
      <c r="P236" s="14" t="s">
        <v>83</v>
      </c>
    </row>
    <row r="237" spans="1:16" x14ac:dyDescent="0.2">
      <c r="A237" s="14">
        <v>6232</v>
      </c>
      <c r="B237" s="14" t="s">
        <v>636</v>
      </c>
      <c r="C237" s="14" t="s">
        <v>278</v>
      </c>
      <c r="D237" s="14" t="s">
        <v>78</v>
      </c>
      <c r="E237" s="14" t="s">
        <v>79</v>
      </c>
      <c r="F237" s="15" t="s">
        <v>637</v>
      </c>
      <c r="G237" s="14" t="s">
        <v>81</v>
      </c>
      <c r="H237" s="16">
        <v>40.663600000000002</v>
      </c>
      <c r="I237" s="16">
        <v>-94.339399999999998</v>
      </c>
      <c r="J237" s="15" t="s">
        <v>82</v>
      </c>
      <c r="K237" s="14">
        <v>25</v>
      </c>
      <c r="L237" s="14">
        <v>8</v>
      </c>
      <c r="M237" s="14">
        <v>10000</v>
      </c>
      <c r="N237" s="14">
        <v>576330</v>
      </c>
      <c r="O237" s="14">
        <v>1486</v>
      </c>
      <c r="P237" s="14" t="s">
        <v>83</v>
      </c>
    </row>
    <row r="238" spans="1:16" x14ac:dyDescent="0.2">
      <c r="A238" s="14">
        <v>6233</v>
      </c>
      <c r="B238" s="14" t="s">
        <v>638</v>
      </c>
      <c r="C238" s="14" t="s">
        <v>639</v>
      </c>
      <c r="D238" s="14" t="s">
        <v>78</v>
      </c>
      <c r="E238" s="14" t="s">
        <v>79</v>
      </c>
      <c r="F238" s="15" t="s">
        <v>640</v>
      </c>
      <c r="G238" s="14" t="s">
        <v>81</v>
      </c>
      <c r="H238" s="16">
        <v>41.322789999999998</v>
      </c>
      <c r="I238" s="16">
        <v>-92.330179999999999</v>
      </c>
      <c r="J238" s="15" t="s">
        <v>82</v>
      </c>
      <c r="K238" s="14">
        <v>317</v>
      </c>
      <c r="L238" s="14">
        <v>119</v>
      </c>
      <c r="M238" s="14">
        <v>29688</v>
      </c>
      <c r="N238" s="14">
        <v>2415731</v>
      </c>
      <c r="O238" s="14">
        <v>0</v>
      </c>
      <c r="P238" s="14" t="s">
        <v>83</v>
      </c>
    </row>
    <row r="239" spans="1:16" x14ac:dyDescent="0.2">
      <c r="A239" s="14">
        <v>6234</v>
      </c>
      <c r="B239" s="14" t="s">
        <v>641</v>
      </c>
      <c r="C239" s="14" t="s">
        <v>189</v>
      </c>
      <c r="D239" s="14" t="s">
        <v>78</v>
      </c>
      <c r="E239" s="14" t="s">
        <v>79</v>
      </c>
      <c r="F239" s="15" t="s">
        <v>642</v>
      </c>
      <c r="G239" s="14" t="s">
        <v>81</v>
      </c>
      <c r="H239" s="16">
        <v>42.017769999999999</v>
      </c>
      <c r="I239" s="16">
        <v>-95.355279999999993</v>
      </c>
      <c r="J239" s="15" t="s">
        <v>107</v>
      </c>
      <c r="K239" s="14">
        <v>8334</v>
      </c>
      <c r="L239" s="14">
        <v>2700</v>
      </c>
      <c r="M239" s="14">
        <v>45366</v>
      </c>
      <c r="N239" s="14">
        <v>16917594</v>
      </c>
      <c r="O239" s="14">
        <v>87403</v>
      </c>
      <c r="P239" s="14" t="s">
        <v>83</v>
      </c>
    </row>
    <row r="240" spans="1:16" x14ac:dyDescent="0.2">
      <c r="A240" s="14">
        <v>6235</v>
      </c>
      <c r="B240" s="14" t="s">
        <v>643</v>
      </c>
      <c r="C240" s="14" t="s">
        <v>644</v>
      </c>
      <c r="D240" s="14" t="s">
        <v>78</v>
      </c>
      <c r="E240" s="14" t="s">
        <v>79</v>
      </c>
      <c r="F240" s="15" t="s">
        <v>645</v>
      </c>
      <c r="G240" s="14" t="s">
        <v>153</v>
      </c>
      <c r="H240" s="16">
        <v>40.741709999999998</v>
      </c>
      <c r="I240" s="16">
        <v>-91.337370000000007</v>
      </c>
      <c r="J240" s="15" t="s">
        <v>103</v>
      </c>
      <c r="K240" s="14">
        <v>309</v>
      </c>
      <c r="L240" s="14">
        <v>162</v>
      </c>
      <c r="M240" s="14">
        <v>35000</v>
      </c>
      <c r="N240" s="14">
        <v>4301800</v>
      </c>
      <c r="O240" s="14">
        <v>6929</v>
      </c>
      <c r="P240" s="14" t="s">
        <v>83</v>
      </c>
    </row>
    <row r="241" spans="1:16" x14ac:dyDescent="0.2">
      <c r="A241" s="14">
        <v>6236</v>
      </c>
      <c r="B241" s="14" t="s">
        <v>646</v>
      </c>
      <c r="C241" s="14" t="s">
        <v>647</v>
      </c>
      <c r="D241" s="14" t="s">
        <v>78</v>
      </c>
      <c r="E241" s="14" t="s">
        <v>79</v>
      </c>
      <c r="F241" s="15" t="s">
        <v>648</v>
      </c>
      <c r="G241" s="14" t="s">
        <v>81</v>
      </c>
      <c r="H241" s="16">
        <v>42.671370000000003</v>
      </c>
      <c r="I241" s="16">
        <v>-92.337400000000002</v>
      </c>
      <c r="J241" s="15" t="s">
        <v>103</v>
      </c>
      <c r="K241" s="14">
        <v>1835</v>
      </c>
      <c r="L241" s="14">
        <v>703</v>
      </c>
      <c r="M241" s="14">
        <v>57688</v>
      </c>
      <c r="N241" s="14">
        <v>4248318</v>
      </c>
      <c r="O241" s="14">
        <v>35147</v>
      </c>
      <c r="P241" s="14" t="s">
        <v>83</v>
      </c>
    </row>
    <row r="242" spans="1:16" x14ac:dyDescent="0.2">
      <c r="A242" s="14">
        <v>6237</v>
      </c>
      <c r="B242" s="14" t="s">
        <v>649</v>
      </c>
      <c r="C242" s="14" t="s">
        <v>463</v>
      </c>
      <c r="D242" s="14" t="s">
        <v>78</v>
      </c>
      <c r="E242" s="14" t="s">
        <v>79</v>
      </c>
      <c r="F242" s="15" t="s">
        <v>650</v>
      </c>
      <c r="G242" s="14" t="s">
        <v>81</v>
      </c>
      <c r="H242" s="16">
        <v>40.931669999999997</v>
      </c>
      <c r="I242" s="16">
        <v>-93.456320000000005</v>
      </c>
      <c r="J242" s="15" t="s">
        <v>82</v>
      </c>
      <c r="K242" s="14">
        <v>113</v>
      </c>
      <c r="L242" s="14">
        <v>42</v>
      </c>
      <c r="M242" s="14">
        <v>48750</v>
      </c>
      <c r="N242" s="14">
        <v>673593</v>
      </c>
      <c r="O242" s="14">
        <v>0</v>
      </c>
      <c r="P242" s="14" t="s">
        <v>83</v>
      </c>
    </row>
    <row r="243" spans="1:16" x14ac:dyDescent="0.2">
      <c r="A243" s="14">
        <v>6238</v>
      </c>
      <c r="B243" s="14" t="s">
        <v>651</v>
      </c>
      <c r="C243" s="14" t="s">
        <v>85</v>
      </c>
      <c r="D243" s="14" t="s">
        <v>78</v>
      </c>
      <c r="E243" s="14" t="s">
        <v>79</v>
      </c>
      <c r="F243" s="14" t="s">
        <v>652</v>
      </c>
      <c r="G243" s="14" t="s">
        <v>81</v>
      </c>
      <c r="H243" s="16">
        <v>41.572589999999998</v>
      </c>
      <c r="I243" s="16">
        <v>-93.610240000000005</v>
      </c>
      <c r="J243" s="15" t="s">
        <v>87</v>
      </c>
      <c r="K243" s="14">
        <v>210330</v>
      </c>
      <c r="L243" s="14">
        <v>81239</v>
      </c>
      <c r="M243" s="14">
        <v>46430</v>
      </c>
      <c r="N243" s="14">
        <v>230329957</v>
      </c>
      <c r="O243" s="14">
        <v>4657227</v>
      </c>
      <c r="P243" s="14" t="s">
        <v>83</v>
      </c>
    </row>
    <row r="244" spans="1:16" x14ac:dyDescent="0.2">
      <c r="A244" s="14">
        <v>6239</v>
      </c>
      <c r="B244" s="14" t="s">
        <v>653</v>
      </c>
      <c r="C244" s="14" t="s">
        <v>92</v>
      </c>
      <c r="D244" s="14" t="s">
        <v>78</v>
      </c>
      <c r="E244" s="14" t="s">
        <v>79</v>
      </c>
      <c r="F244" s="15" t="s">
        <v>654</v>
      </c>
      <c r="G244" s="14" t="s">
        <v>81</v>
      </c>
      <c r="H244" s="16">
        <v>41.531660000000002</v>
      </c>
      <c r="I244" s="16">
        <v>-94.00967</v>
      </c>
      <c r="J244" s="15" t="s">
        <v>87</v>
      </c>
      <c r="K244" s="14">
        <v>1089</v>
      </c>
      <c r="L244" s="14">
        <v>391</v>
      </c>
      <c r="M244" s="14">
        <v>56953</v>
      </c>
      <c r="N244" s="14">
        <v>3947607</v>
      </c>
      <c r="O244" s="14">
        <v>5932</v>
      </c>
      <c r="P244" s="14" t="s">
        <v>83</v>
      </c>
    </row>
    <row r="245" spans="1:16" x14ac:dyDescent="0.2">
      <c r="A245" s="14">
        <v>6240</v>
      </c>
      <c r="B245" s="14" t="s">
        <v>655</v>
      </c>
      <c r="C245" s="14" t="s">
        <v>164</v>
      </c>
      <c r="D245" s="14" t="s">
        <v>78</v>
      </c>
      <c r="E245" s="14" t="s">
        <v>79</v>
      </c>
      <c r="F245" s="15" t="s">
        <v>656</v>
      </c>
      <c r="G245" s="14" t="s">
        <v>81</v>
      </c>
      <c r="H245" s="16">
        <v>41.823360000000001</v>
      </c>
      <c r="I245" s="16">
        <v>-90.53819</v>
      </c>
      <c r="J245" s="15" t="s">
        <v>166</v>
      </c>
      <c r="K245" s="14">
        <v>5242</v>
      </c>
      <c r="L245" s="14">
        <v>2153</v>
      </c>
      <c r="M245" s="14">
        <v>58438</v>
      </c>
      <c r="N245" s="14">
        <v>15505961</v>
      </c>
      <c r="O245" s="14">
        <v>0</v>
      </c>
      <c r="P245" s="14" t="s">
        <v>83</v>
      </c>
    </row>
    <row r="246" spans="1:16" x14ac:dyDescent="0.2">
      <c r="A246" s="14">
        <v>6241</v>
      </c>
      <c r="B246" s="14" t="s">
        <v>657</v>
      </c>
      <c r="C246" s="14" t="s">
        <v>92</v>
      </c>
      <c r="D246" s="14" t="s">
        <v>78</v>
      </c>
      <c r="E246" s="14" t="s">
        <v>79</v>
      </c>
      <c r="F246" s="15" t="s">
        <v>658</v>
      </c>
      <c r="G246" s="14" t="s">
        <v>81</v>
      </c>
      <c r="H246" s="16">
        <v>41.518320000000003</v>
      </c>
      <c r="I246" s="16">
        <v>-94.226349999999996</v>
      </c>
      <c r="J246" s="15" t="s">
        <v>87</v>
      </c>
      <c r="K246" s="14">
        <v>630</v>
      </c>
      <c r="L246" s="14">
        <v>295</v>
      </c>
      <c r="M246" s="14">
        <v>52083</v>
      </c>
      <c r="N246" s="14">
        <v>3242414</v>
      </c>
      <c r="O246" s="14">
        <v>0</v>
      </c>
      <c r="P246" s="14" t="s">
        <v>83</v>
      </c>
    </row>
    <row r="247" spans="1:16" x14ac:dyDescent="0.2">
      <c r="A247" s="14">
        <v>6242</v>
      </c>
      <c r="B247" s="14" t="s">
        <v>659</v>
      </c>
      <c r="C247" s="14" t="s">
        <v>278</v>
      </c>
      <c r="D247" s="14" t="s">
        <v>78</v>
      </c>
      <c r="E247" s="14" t="s">
        <v>79</v>
      </c>
      <c r="F247" s="15" t="s">
        <v>660</v>
      </c>
      <c r="G247" s="14" t="s">
        <v>81</v>
      </c>
      <c r="H247" s="16">
        <v>40.809429999999999</v>
      </c>
      <c r="I247" s="16">
        <v>-94.342179999999999</v>
      </c>
      <c r="J247" s="15" t="s">
        <v>82</v>
      </c>
      <c r="K247" s="14">
        <v>328</v>
      </c>
      <c r="L247" s="14">
        <v>119</v>
      </c>
      <c r="M247" s="14">
        <v>36625</v>
      </c>
      <c r="N247" s="14">
        <v>2341151</v>
      </c>
      <c r="O247" s="14">
        <v>4786</v>
      </c>
      <c r="P247" s="14" t="s">
        <v>83</v>
      </c>
    </row>
    <row r="248" spans="1:16" x14ac:dyDescent="0.2">
      <c r="A248" s="14">
        <v>6243</v>
      </c>
      <c r="B248" s="14" t="s">
        <v>661</v>
      </c>
      <c r="C248" s="14" t="s">
        <v>245</v>
      </c>
      <c r="D248" s="14" t="s">
        <v>78</v>
      </c>
      <c r="E248" s="14" t="s">
        <v>79</v>
      </c>
      <c r="F248" s="15" t="s">
        <v>658</v>
      </c>
      <c r="G248" s="14" t="s">
        <v>153</v>
      </c>
      <c r="H248" s="16">
        <v>41.55209</v>
      </c>
      <c r="I248" s="16">
        <v>-94.262219999999999</v>
      </c>
      <c r="J248" s="15" t="s">
        <v>87</v>
      </c>
      <c r="K248" s="14">
        <v>343</v>
      </c>
      <c r="L248" s="14">
        <v>146</v>
      </c>
      <c r="M248" s="14">
        <v>82500</v>
      </c>
      <c r="N248" s="14">
        <v>1614328</v>
      </c>
      <c r="O248" s="14">
        <v>411400</v>
      </c>
      <c r="P248" s="14" t="s">
        <v>83</v>
      </c>
    </row>
    <row r="249" spans="1:16" x14ac:dyDescent="0.2">
      <c r="A249" s="14">
        <v>6244</v>
      </c>
      <c r="B249" s="14" t="s">
        <v>662</v>
      </c>
      <c r="C249" s="14" t="s">
        <v>499</v>
      </c>
      <c r="D249" s="14" t="s">
        <v>78</v>
      </c>
      <c r="E249" s="14" t="s">
        <v>79</v>
      </c>
      <c r="F249" s="15" t="s">
        <v>663</v>
      </c>
      <c r="G249" s="14" t="s">
        <v>81</v>
      </c>
      <c r="H249" s="16">
        <v>43.131360000000001</v>
      </c>
      <c r="I249" s="16">
        <v>-95.023600000000002</v>
      </c>
      <c r="J249" s="15" t="s">
        <v>107</v>
      </c>
      <c r="K249" s="14">
        <v>182</v>
      </c>
      <c r="L249" s="14">
        <v>73</v>
      </c>
      <c r="M249" s="14">
        <v>38125</v>
      </c>
      <c r="N249" s="14">
        <v>2120397</v>
      </c>
      <c r="O249" s="14">
        <v>0</v>
      </c>
      <c r="P249" s="14" t="s">
        <v>83</v>
      </c>
    </row>
    <row r="250" spans="1:16" x14ac:dyDescent="0.2">
      <c r="A250" s="14">
        <v>6245</v>
      </c>
      <c r="B250" s="14" t="s">
        <v>664</v>
      </c>
      <c r="C250" s="14" t="s">
        <v>281</v>
      </c>
      <c r="D250" s="14" t="s">
        <v>78</v>
      </c>
      <c r="E250" s="14" t="s">
        <v>79</v>
      </c>
      <c r="F250" s="15" t="s">
        <v>665</v>
      </c>
      <c r="G250" s="14" t="s">
        <v>81</v>
      </c>
      <c r="H250" s="16">
        <v>42.464150000000004</v>
      </c>
      <c r="I250" s="16">
        <v>-92.628249999999994</v>
      </c>
      <c r="J250" s="15" t="s">
        <v>103</v>
      </c>
      <c r="K250" s="14">
        <v>1289</v>
      </c>
      <c r="L250" s="14">
        <v>536</v>
      </c>
      <c r="M250" s="14">
        <v>67097</v>
      </c>
      <c r="N250" s="14">
        <v>3616762</v>
      </c>
      <c r="O250" s="14">
        <v>0</v>
      </c>
      <c r="P250" s="14" t="s">
        <v>83</v>
      </c>
    </row>
    <row r="251" spans="1:16" x14ac:dyDescent="0.2">
      <c r="A251" s="14">
        <v>6246</v>
      </c>
      <c r="B251" s="14" t="s">
        <v>666</v>
      </c>
      <c r="C251" s="14" t="s">
        <v>312</v>
      </c>
      <c r="D251" s="14" t="s">
        <v>78</v>
      </c>
      <c r="E251" s="14" t="s">
        <v>79</v>
      </c>
      <c r="F251" s="15" t="s">
        <v>667</v>
      </c>
      <c r="G251" s="14" t="s">
        <v>81</v>
      </c>
      <c r="H251" s="16">
        <v>41.742800000000003</v>
      </c>
      <c r="I251" s="16">
        <v>-90.78237</v>
      </c>
      <c r="J251" s="15" t="s">
        <v>166</v>
      </c>
      <c r="K251" s="14">
        <v>248</v>
      </c>
      <c r="L251" s="14">
        <v>92</v>
      </c>
      <c r="M251" s="14">
        <v>43929</v>
      </c>
      <c r="N251" s="14">
        <v>323221</v>
      </c>
      <c r="O251" s="14">
        <v>0</v>
      </c>
      <c r="P251" s="14" t="s">
        <v>83</v>
      </c>
    </row>
    <row r="252" spans="1:16" x14ac:dyDescent="0.2">
      <c r="A252" s="14">
        <v>6247</v>
      </c>
      <c r="B252" s="14" t="s">
        <v>668</v>
      </c>
      <c r="C252" s="14" t="s">
        <v>196</v>
      </c>
      <c r="D252" s="14" t="s">
        <v>78</v>
      </c>
      <c r="E252" s="14" t="s">
        <v>79</v>
      </c>
      <c r="F252" s="15" t="s">
        <v>669</v>
      </c>
      <c r="G252" s="14" t="s">
        <v>81</v>
      </c>
      <c r="H252" s="16">
        <v>43.464399999999998</v>
      </c>
      <c r="I252" s="16">
        <v>-94.625259999999997</v>
      </c>
      <c r="J252" s="15" t="s">
        <v>107</v>
      </c>
      <c r="K252" s="14">
        <v>64</v>
      </c>
      <c r="L252" s="14">
        <v>33</v>
      </c>
      <c r="M252" s="14">
        <v>61250</v>
      </c>
      <c r="N252" s="14">
        <v>942727</v>
      </c>
      <c r="O252" s="14">
        <v>0</v>
      </c>
      <c r="P252" s="14" t="s">
        <v>83</v>
      </c>
    </row>
    <row r="253" spans="1:16" x14ac:dyDescent="0.2">
      <c r="A253" s="14">
        <v>6248</v>
      </c>
      <c r="B253" s="14" t="s">
        <v>670</v>
      </c>
      <c r="C253" s="14" t="s">
        <v>312</v>
      </c>
      <c r="D253" s="14" t="s">
        <v>78</v>
      </c>
      <c r="E253" s="14" t="s">
        <v>79</v>
      </c>
      <c r="F253" s="15" t="s">
        <v>671</v>
      </c>
      <c r="G253" s="14" t="s">
        <v>81</v>
      </c>
      <c r="H253" s="16">
        <v>41.694749999999999</v>
      </c>
      <c r="I253" s="16">
        <v>-90.675420000000003</v>
      </c>
      <c r="J253" s="15" t="s">
        <v>166</v>
      </c>
      <c r="K253" s="14">
        <v>369</v>
      </c>
      <c r="L253" s="14">
        <v>151</v>
      </c>
      <c r="M253" s="14">
        <v>67083</v>
      </c>
      <c r="N253" s="14">
        <v>918646</v>
      </c>
      <c r="O253" s="14">
        <v>0</v>
      </c>
      <c r="P253" s="14" t="s">
        <v>83</v>
      </c>
    </row>
    <row r="254" spans="1:16" x14ac:dyDescent="0.2">
      <c r="A254" s="14">
        <v>6249</v>
      </c>
      <c r="B254" s="14" t="s">
        <v>672</v>
      </c>
      <c r="C254" s="14" t="s">
        <v>644</v>
      </c>
      <c r="D254" s="14" t="s">
        <v>78</v>
      </c>
      <c r="E254" s="14" t="s">
        <v>79</v>
      </c>
      <c r="F254" s="15" t="s">
        <v>673</v>
      </c>
      <c r="G254" s="14" t="s">
        <v>81</v>
      </c>
      <c r="H254" s="16">
        <v>40.64282</v>
      </c>
      <c r="I254" s="16">
        <v>-91.564599999999999</v>
      </c>
      <c r="J254" s="15" t="s">
        <v>103</v>
      </c>
      <c r="K254" s="14">
        <v>901</v>
      </c>
      <c r="L254" s="14">
        <v>357</v>
      </c>
      <c r="M254" s="14">
        <v>34013</v>
      </c>
      <c r="N254" s="14">
        <v>3267755</v>
      </c>
      <c r="O254" s="14">
        <v>0</v>
      </c>
      <c r="P254" s="14" t="s">
        <v>83</v>
      </c>
    </row>
    <row r="255" spans="1:16" x14ac:dyDescent="0.2">
      <c r="A255" s="14">
        <v>6250</v>
      </c>
      <c r="B255" s="14" t="s">
        <v>674</v>
      </c>
      <c r="C255" s="14" t="s">
        <v>148</v>
      </c>
      <c r="D255" s="14" t="s">
        <v>78</v>
      </c>
      <c r="E255" s="14" t="s">
        <v>79</v>
      </c>
      <c r="F255" s="15" t="s">
        <v>675</v>
      </c>
      <c r="G255" s="14" t="s">
        <v>81</v>
      </c>
      <c r="H255" s="16">
        <v>43.279420000000002</v>
      </c>
      <c r="I255" s="16">
        <v>-96.232799999999997</v>
      </c>
      <c r="J255" s="15" t="s">
        <v>107</v>
      </c>
      <c r="K255" s="14">
        <v>591</v>
      </c>
      <c r="L255" s="14">
        <v>238</v>
      </c>
      <c r="M255" s="14">
        <v>48889</v>
      </c>
      <c r="N255" s="14">
        <v>1485177</v>
      </c>
      <c r="O255" s="14">
        <v>0</v>
      </c>
      <c r="P255" s="14" t="s">
        <v>83</v>
      </c>
    </row>
    <row r="256" spans="1:16" x14ac:dyDescent="0.2">
      <c r="A256" s="14">
        <v>6251</v>
      </c>
      <c r="B256" s="14" t="s">
        <v>676</v>
      </c>
      <c r="C256" s="14" t="s">
        <v>318</v>
      </c>
      <c r="D256" s="14" t="s">
        <v>78</v>
      </c>
      <c r="E256" s="14" t="s">
        <v>79</v>
      </c>
      <c r="F256" s="15" t="s">
        <v>677</v>
      </c>
      <c r="G256" s="14" t="s">
        <v>153</v>
      </c>
      <c r="H256" s="16">
        <v>40.839469999999999</v>
      </c>
      <c r="I256" s="16">
        <v>-92.086569999999995</v>
      </c>
      <c r="J256" s="15" t="s">
        <v>82</v>
      </c>
      <c r="K256" s="14">
        <v>47</v>
      </c>
      <c r="L256" s="14">
        <v>34</v>
      </c>
      <c r="M256" s="14">
        <v>37763</v>
      </c>
      <c r="N256" s="14">
        <v>5728517</v>
      </c>
      <c r="O256" s="14">
        <v>261817</v>
      </c>
      <c r="P256" s="14" t="s">
        <v>83</v>
      </c>
    </row>
    <row r="257" spans="1:16" x14ac:dyDescent="0.2">
      <c r="A257" s="14">
        <v>6252</v>
      </c>
      <c r="B257" s="14" t="s">
        <v>678</v>
      </c>
      <c r="C257" s="14" t="s">
        <v>393</v>
      </c>
      <c r="D257" s="14" t="s">
        <v>78</v>
      </c>
      <c r="E257" s="14" t="s">
        <v>79</v>
      </c>
      <c r="F257" s="15" t="s">
        <v>679</v>
      </c>
      <c r="G257" s="14" t="s">
        <v>81</v>
      </c>
      <c r="H257" s="16">
        <v>42.922190000000001</v>
      </c>
      <c r="I257" s="16">
        <v>-93.042140000000003</v>
      </c>
      <c r="J257" s="15" t="s">
        <v>82</v>
      </c>
      <c r="K257" s="14">
        <v>56</v>
      </c>
      <c r="L257" s="14">
        <v>31</v>
      </c>
      <c r="M257" s="14">
        <v>49375</v>
      </c>
      <c r="N257" s="14">
        <v>1422878</v>
      </c>
      <c r="O257" s="14">
        <v>0</v>
      </c>
      <c r="P257" s="14" t="s">
        <v>83</v>
      </c>
    </row>
    <row r="258" spans="1:16" x14ac:dyDescent="0.2">
      <c r="A258" s="14">
        <v>6253</v>
      </c>
      <c r="B258" s="14" t="s">
        <v>680</v>
      </c>
      <c r="C258" s="14" t="s">
        <v>189</v>
      </c>
      <c r="D258" s="14" t="s">
        <v>78</v>
      </c>
      <c r="E258" s="14" t="s">
        <v>79</v>
      </c>
      <c r="F258" s="15" t="s">
        <v>386</v>
      </c>
      <c r="G258" s="14" t="s">
        <v>81</v>
      </c>
      <c r="H258" s="16">
        <v>41.928879999999999</v>
      </c>
      <c r="I258" s="16">
        <v>-95.493889999999993</v>
      </c>
      <c r="J258" s="15" t="s">
        <v>107</v>
      </c>
      <c r="K258" s="14">
        <v>499</v>
      </c>
      <c r="L258" s="14">
        <v>256</v>
      </c>
      <c r="M258" s="14">
        <v>42647</v>
      </c>
      <c r="N258" s="14">
        <v>827409</v>
      </c>
      <c r="O258" s="14">
        <v>0</v>
      </c>
      <c r="P258" s="14" t="s">
        <v>83</v>
      </c>
    </row>
    <row r="259" spans="1:16" x14ac:dyDescent="0.2">
      <c r="A259" s="14">
        <v>6254</v>
      </c>
      <c r="B259" s="14" t="s">
        <v>681</v>
      </c>
      <c r="C259" s="14" t="s">
        <v>682</v>
      </c>
      <c r="D259" s="14" t="s">
        <v>78</v>
      </c>
      <c r="E259" s="14" t="s">
        <v>79</v>
      </c>
      <c r="F259" s="15" t="s">
        <v>683</v>
      </c>
      <c r="G259" s="14" t="s">
        <v>81</v>
      </c>
      <c r="H259" s="16">
        <v>42.661819999999999</v>
      </c>
      <c r="I259" s="16">
        <v>-93.505489999999995</v>
      </c>
      <c r="J259" s="15" t="s">
        <v>87</v>
      </c>
      <c r="K259" s="14">
        <v>514</v>
      </c>
      <c r="L259" s="14">
        <v>234</v>
      </c>
      <c r="M259" s="14">
        <v>31875</v>
      </c>
      <c r="N259" s="14">
        <v>1992375</v>
      </c>
      <c r="O259" s="14">
        <v>66777</v>
      </c>
      <c r="P259" s="14" t="s">
        <v>83</v>
      </c>
    </row>
    <row r="260" spans="1:16" x14ac:dyDescent="0.2">
      <c r="A260" s="14">
        <v>6255</v>
      </c>
      <c r="B260" s="14" t="s">
        <v>684</v>
      </c>
      <c r="C260" s="14" t="s">
        <v>335</v>
      </c>
      <c r="D260" s="14" t="s">
        <v>78</v>
      </c>
      <c r="E260" s="14" t="s">
        <v>79</v>
      </c>
      <c r="F260" s="15" t="s">
        <v>685</v>
      </c>
      <c r="G260" s="14" t="s">
        <v>81</v>
      </c>
      <c r="H260" s="16">
        <v>40.798349999999999</v>
      </c>
      <c r="I260" s="16">
        <v>-92.481579999999994</v>
      </c>
      <c r="J260" s="15" t="s">
        <v>82</v>
      </c>
      <c r="K260" s="14">
        <v>186</v>
      </c>
      <c r="L260" s="14">
        <v>93</v>
      </c>
      <c r="M260" s="14">
        <v>38542</v>
      </c>
      <c r="N260" s="14">
        <v>637324</v>
      </c>
      <c r="O260" s="14">
        <v>0</v>
      </c>
      <c r="P260" s="14" t="s">
        <v>83</v>
      </c>
    </row>
    <row r="261" spans="1:16" x14ac:dyDescent="0.2">
      <c r="A261" s="14">
        <v>6256</v>
      </c>
      <c r="B261" s="14" t="s">
        <v>686</v>
      </c>
      <c r="C261" s="14" t="s">
        <v>205</v>
      </c>
      <c r="D261" s="14" t="s">
        <v>78</v>
      </c>
      <c r="E261" s="14" t="s">
        <v>79</v>
      </c>
      <c r="F261" s="14" t="s">
        <v>687</v>
      </c>
      <c r="G261" s="14" t="s">
        <v>81</v>
      </c>
      <c r="H261" s="16">
        <v>42.50056</v>
      </c>
      <c r="I261" s="16">
        <v>-90.664569999999998</v>
      </c>
      <c r="J261" s="15" t="s">
        <v>166</v>
      </c>
      <c r="K261" s="14">
        <v>58799</v>
      </c>
      <c r="L261" s="14">
        <v>24025</v>
      </c>
      <c r="M261" s="14">
        <v>46806</v>
      </c>
      <c r="N261" s="14">
        <v>78840664</v>
      </c>
      <c r="O261" s="14">
        <v>2802123</v>
      </c>
      <c r="P261" s="14" t="s">
        <v>83</v>
      </c>
    </row>
    <row r="262" spans="1:16" x14ac:dyDescent="0.2">
      <c r="A262" s="14">
        <v>6257</v>
      </c>
      <c r="B262" s="14" t="s">
        <v>688</v>
      </c>
      <c r="C262" s="14" t="s">
        <v>135</v>
      </c>
      <c r="D262" s="14" t="s">
        <v>78</v>
      </c>
      <c r="E262" s="14" t="s">
        <v>79</v>
      </c>
      <c r="F262" s="15" t="s">
        <v>689</v>
      </c>
      <c r="G262" s="14" t="s">
        <v>81</v>
      </c>
      <c r="H262" s="16">
        <v>42.751919999999998</v>
      </c>
      <c r="I262" s="16">
        <v>-92.975470000000001</v>
      </c>
      <c r="J262" s="15" t="s">
        <v>82</v>
      </c>
      <c r="K262" s="14">
        <v>627</v>
      </c>
      <c r="L262" s="14">
        <v>280</v>
      </c>
      <c r="M262" s="14">
        <v>49625</v>
      </c>
      <c r="N262" s="14">
        <v>4547619</v>
      </c>
      <c r="O262" s="14">
        <v>0</v>
      </c>
      <c r="P262" s="14" t="s">
        <v>83</v>
      </c>
    </row>
    <row r="263" spans="1:16" x14ac:dyDescent="0.2">
      <c r="A263" s="14">
        <v>6258</v>
      </c>
      <c r="B263" s="14" t="s">
        <v>690</v>
      </c>
      <c r="C263" s="14" t="s">
        <v>376</v>
      </c>
      <c r="D263" s="14" t="s">
        <v>78</v>
      </c>
      <c r="E263" s="14" t="s">
        <v>79</v>
      </c>
      <c r="F263" s="15" t="s">
        <v>377</v>
      </c>
      <c r="G263" s="14" t="s">
        <v>153</v>
      </c>
      <c r="H263" s="16">
        <v>43.104680000000002</v>
      </c>
      <c r="I263" s="16">
        <v>-93.711330000000004</v>
      </c>
      <c r="J263" s="15" t="s">
        <v>82</v>
      </c>
      <c r="K263" s="14">
        <v>113</v>
      </c>
      <c r="L263" s="14">
        <v>24</v>
      </c>
      <c r="M263" s="14">
        <v>55000</v>
      </c>
      <c r="N263" s="14">
        <v>2034242</v>
      </c>
      <c r="O263" s="14">
        <v>18519</v>
      </c>
      <c r="P263" s="14" t="s">
        <v>83</v>
      </c>
    </row>
    <row r="264" spans="1:16" x14ac:dyDescent="0.2">
      <c r="A264" s="14">
        <v>6259</v>
      </c>
      <c r="B264" s="14" t="s">
        <v>691</v>
      </c>
      <c r="C264" s="14" t="s">
        <v>242</v>
      </c>
      <c r="D264" s="14" t="s">
        <v>78</v>
      </c>
      <c r="E264" s="14" t="s">
        <v>79</v>
      </c>
      <c r="F264" s="15" t="s">
        <v>692</v>
      </c>
      <c r="G264" s="14" t="s">
        <v>81</v>
      </c>
      <c r="H264" s="16">
        <v>42.470529999999997</v>
      </c>
      <c r="I264" s="16">
        <v>-93.993560000000002</v>
      </c>
      <c r="J264" s="15" t="s">
        <v>87</v>
      </c>
      <c r="K264" s="14">
        <v>394</v>
      </c>
      <c r="L264" s="14">
        <v>176</v>
      </c>
      <c r="M264" s="14">
        <v>41250</v>
      </c>
      <c r="N264" s="14">
        <v>5198348</v>
      </c>
      <c r="O264" s="14">
        <v>0</v>
      </c>
      <c r="P264" s="14" t="s">
        <v>83</v>
      </c>
    </row>
    <row r="265" spans="1:16" x14ac:dyDescent="0.2">
      <c r="A265" s="14">
        <v>6260</v>
      </c>
      <c r="B265" s="14" t="s">
        <v>693</v>
      </c>
      <c r="C265" s="14" t="s">
        <v>530</v>
      </c>
      <c r="D265" s="14" t="s">
        <v>78</v>
      </c>
      <c r="E265" s="14" t="s">
        <v>79</v>
      </c>
      <c r="F265" s="15" t="s">
        <v>694</v>
      </c>
      <c r="G265" s="14" t="s">
        <v>81</v>
      </c>
      <c r="H265" s="16">
        <v>42.579149999999998</v>
      </c>
      <c r="I265" s="16">
        <v>-91.546539999999993</v>
      </c>
      <c r="J265" s="15" t="s">
        <v>166</v>
      </c>
      <c r="K265" s="14">
        <v>170</v>
      </c>
      <c r="L265" s="14">
        <v>63</v>
      </c>
      <c r="M265" s="14">
        <v>42083</v>
      </c>
      <c r="N265" s="14">
        <v>938453</v>
      </c>
      <c r="O265" s="14">
        <v>0</v>
      </c>
      <c r="P265" s="14" t="s">
        <v>83</v>
      </c>
    </row>
    <row r="266" spans="1:16" x14ac:dyDescent="0.2">
      <c r="A266" s="14">
        <v>6261</v>
      </c>
      <c r="B266" s="14" t="s">
        <v>695</v>
      </c>
      <c r="C266" s="14" t="s">
        <v>445</v>
      </c>
      <c r="D266" s="14" t="s">
        <v>78</v>
      </c>
      <c r="E266" s="14" t="s">
        <v>79</v>
      </c>
      <c r="F266" s="15" t="s">
        <v>696</v>
      </c>
      <c r="G266" s="14" t="s">
        <v>81</v>
      </c>
      <c r="H266" s="16">
        <v>42.569989999999997</v>
      </c>
      <c r="I266" s="16">
        <v>-92.16046</v>
      </c>
      <c r="J266" s="15" t="s">
        <v>103</v>
      </c>
      <c r="K266" s="14">
        <v>842</v>
      </c>
      <c r="L266" s="14">
        <v>333</v>
      </c>
      <c r="M266" s="14">
        <v>51458</v>
      </c>
      <c r="N266" s="14">
        <v>2760320</v>
      </c>
      <c r="O266" s="14">
        <v>25976</v>
      </c>
      <c r="P266" s="14" t="s">
        <v>83</v>
      </c>
    </row>
    <row r="267" spans="1:16" x14ac:dyDescent="0.2">
      <c r="A267" s="14">
        <v>6262</v>
      </c>
      <c r="B267" s="14" t="s">
        <v>697</v>
      </c>
      <c r="C267" s="14" t="s">
        <v>408</v>
      </c>
      <c r="D267" s="14" t="s">
        <v>78</v>
      </c>
      <c r="E267" s="14" t="s">
        <v>79</v>
      </c>
      <c r="F267" s="15" t="s">
        <v>698</v>
      </c>
      <c r="G267" s="14" t="s">
        <v>81</v>
      </c>
      <c r="H267" s="16">
        <v>41.852469999999997</v>
      </c>
      <c r="I267" s="16">
        <v>-95.601249999999993</v>
      </c>
      <c r="J267" s="15" t="s">
        <v>107</v>
      </c>
      <c r="K267" s="14">
        <v>977</v>
      </c>
      <c r="L267" s="14">
        <v>449</v>
      </c>
      <c r="M267" s="14">
        <v>44250</v>
      </c>
      <c r="N267" s="14">
        <v>2924328</v>
      </c>
      <c r="O267" s="14">
        <v>41814</v>
      </c>
      <c r="P267" s="14" t="s">
        <v>83</v>
      </c>
    </row>
    <row r="268" spans="1:16" x14ac:dyDescent="0.2">
      <c r="A268" s="14">
        <v>6263</v>
      </c>
      <c r="B268" s="14" t="s">
        <v>699</v>
      </c>
      <c r="C268" s="14" t="s">
        <v>205</v>
      </c>
      <c r="D268" s="14" t="s">
        <v>78</v>
      </c>
      <c r="E268" s="14" t="s">
        <v>79</v>
      </c>
      <c r="F268" s="15" t="s">
        <v>700</v>
      </c>
      <c r="G268" s="14" t="s">
        <v>81</v>
      </c>
      <c r="H268" s="16">
        <v>42.560279999999999</v>
      </c>
      <c r="I268" s="16">
        <v>-90.775679999999994</v>
      </c>
      <c r="J268" s="15" t="s">
        <v>166</v>
      </c>
      <c r="K268" s="14">
        <v>24</v>
      </c>
      <c r="L268" s="14">
        <v>9</v>
      </c>
      <c r="M268" s="14">
        <v>32083</v>
      </c>
      <c r="N268" s="14">
        <v>109605</v>
      </c>
      <c r="O268" s="14">
        <v>0</v>
      </c>
      <c r="P268" s="14" t="s">
        <v>83</v>
      </c>
    </row>
    <row r="269" spans="1:16" x14ac:dyDescent="0.2">
      <c r="A269" s="14">
        <v>6264</v>
      </c>
      <c r="B269" s="14" t="s">
        <v>701</v>
      </c>
      <c r="C269" s="14" t="s">
        <v>299</v>
      </c>
      <c r="D269" s="14" t="s">
        <v>78</v>
      </c>
      <c r="E269" s="14" t="s">
        <v>79</v>
      </c>
      <c r="F269" s="15" t="s">
        <v>702</v>
      </c>
      <c r="G269" s="14" t="s">
        <v>81</v>
      </c>
      <c r="H269" s="16">
        <v>41.601480000000002</v>
      </c>
      <c r="I269" s="16">
        <v>-90.911940000000001</v>
      </c>
      <c r="J269" s="15" t="s">
        <v>166</v>
      </c>
      <c r="K269" s="14">
        <v>1816</v>
      </c>
      <c r="L269" s="14">
        <v>843</v>
      </c>
      <c r="M269" s="14">
        <v>61250</v>
      </c>
      <c r="N269" s="14">
        <v>2872600</v>
      </c>
      <c r="O269" s="14">
        <v>0</v>
      </c>
      <c r="P269" s="14" t="s">
        <v>83</v>
      </c>
    </row>
    <row r="270" spans="1:16" x14ac:dyDescent="0.2">
      <c r="A270" s="14">
        <v>6265</v>
      </c>
      <c r="B270" s="14" t="s">
        <v>703</v>
      </c>
      <c r="C270" s="14" t="s">
        <v>205</v>
      </c>
      <c r="D270" s="14" t="s">
        <v>78</v>
      </c>
      <c r="E270" s="14" t="s">
        <v>79</v>
      </c>
      <c r="F270" s="15" t="s">
        <v>704</v>
      </c>
      <c r="G270" s="14" t="s">
        <v>81</v>
      </c>
      <c r="H270" s="16">
        <v>42.481490000000001</v>
      </c>
      <c r="I270" s="16">
        <v>-91.116600000000005</v>
      </c>
      <c r="J270" s="15" t="s">
        <v>166</v>
      </c>
      <c r="K270" s="14">
        <v>4204</v>
      </c>
      <c r="L270" s="14">
        <v>1756</v>
      </c>
      <c r="M270" s="14">
        <v>49442</v>
      </c>
      <c r="N270" s="14">
        <v>17591244</v>
      </c>
      <c r="O270" s="14">
        <v>17223</v>
      </c>
      <c r="P270" s="14" t="s">
        <v>83</v>
      </c>
    </row>
    <row r="271" spans="1:16" x14ac:dyDescent="0.2">
      <c r="A271" s="14">
        <v>6266</v>
      </c>
      <c r="B271" s="14" t="s">
        <v>705</v>
      </c>
      <c r="C271" s="14" t="s">
        <v>475</v>
      </c>
      <c r="D271" s="14" t="s">
        <v>78</v>
      </c>
      <c r="E271" s="14" t="s">
        <v>79</v>
      </c>
      <c r="F271" s="15" t="s">
        <v>706</v>
      </c>
      <c r="G271" s="14" t="s">
        <v>81</v>
      </c>
      <c r="H271" s="16">
        <v>42.171660000000003</v>
      </c>
      <c r="I271" s="16">
        <v>-92.306299999999993</v>
      </c>
      <c r="J271" s="15" t="s">
        <v>103</v>
      </c>
      <c r="K271" s="14">
        <v>1354</v>
      </c>
      <c r="L271" s="14">
        <v>596</v>
      </c>
      <c r="M271" s="14">
        <v>53962</v>
      </c>
      <c r="N271" s="14">
        <v>3225037</v>
      </c>
      <c r="O271" s="14">
        <v>0</v>
      </c>
      <c r="P271" s="14" t="s">
        <v>83</v>
      </c>
    </row>
    <row r="272" spans="1:16" x14ac:dyDescent="0.2">
      <c r="A272" s="14">
        <v>6267</v>
      </c>
      <c r="B272" s="14" t="s">
        <v>707</v>
      </c>
      <c r="C272" s="14" t="s">
        <v>296</v>
      </c>
      <c r="D272" s="14" t="s">
        <v>78</v>
      </c>
      <c r="E272" s="14" t="s">
        <v>79</v>
      </c>
      <c r="F272" s="15" t="s">
        <v>708</v>
      </c>
      <c r="G272" s="14" t="s">
        <v>81</v>
      </c>
      <c r="H272" s="16">
        <v>42.664140000000003</v>
      </c>
      <c r="I272" s="16">
        <v>-93.904390000000006</v>
      </c>
      <c r="J272" s="15" t="s">
        <v>87</v>
      </c>
      <c r="K272" s="14">
        <v>3419</v>
      </c>
      <c r="L272" s="14">
        <v>1339</v>
      </c>
      <c r="M272" s="14">
        <v>45411</v>
      </c>
      <c r="N272" s="14">
        <v>10464911</v>
      </c>
      <c r="O272" s="14">
        <v>0</v>
      </c>
      <c r="P272" s="14" t="s">
        <v>83</v>
      </c>
    </row>
    <row r="273" spans="1:16" x14ac:dyDescent="0.2">
      <c r="A273" s="14">
        <v>6268</v>
      </c>
      <c r="B273" s="14" t="s">
        <v>709</v>
      </c>
      <c r="C273" s="14" t="s">
        <v>315</v>
      </c>
      <c r="D273" s="14" t="s">
        <v>78</v>
      </c>
      <c r="E273" s="14" t="s">
        <v>79</v>
      </c>
      <c r="F273" s="15" t="s">
        <v>710</v>
      </c>
      <c r="G273" s="14" t="s">
        <v>81</v>
      </c>
      <c r="H273" s="16">
        <v>41.491930000000004</v>
      </c>
      <c r="I273" s="16">
        <v>-94.124120000000005</v>
      </c>
      <c r="J273" s="15" t="s">
        <v>87</v>
      </c>
      <c r="K273" s="14">
        <v>1405</v>
      </c>
      <c r="L273" s="14">
        <v>630</v>
      </c>
      <c r="M273" s="14">
        <v>58714</v>
      </c>
      <c r="N273" s="14">
        <v>2505403</v>
      </c>
      <c r="O273" s="14">
        <v>0</v>
      </c>
      <c r="P273" s="14" t="s">
        <v>83</v>
      </c>
    </row>
    <row r="274" spans="1:16" x14ac:dyDescent="0.2">
      <c r="A274" s="14">
        <v>6269</v>
      </c>
      <c r="B274" s="14" t="s">
        <v>711</v>
      </c>
      <c r="C274" s="14" t="s">
        <v>561</v>
      </c>
      <c r="D274" s="14" t="s">
        <v>78</v>
      </c>
      <c r="E274" s="14" t="s">
        <v>79</v>
      </c>
      <c r="F274" s="15" t="s">
        <v>712</v>
      </c>
      <c r="G274" s="14" t="s">
        <v>81</v>
      </c>
      <c r="H274" s="16">
        <v>41.775539999999999</v>
      </c>
      <c r="I274" s="16">
        <v>-95.417500000000004</v>
      </c>
      <c r="J274" s="15" t="s">
        <v>107</v>
      </c>
      <c r="K274" s="14">
        <v>425</v>
      </c>
      <c r="L274" s="14">
        <v>201</v>
      </c>
      <c r="M274" s="14">
        <v>42344</v>
      </c>
      <c r="N274" s="14">
        <v>1560830</v>
      </c>
      <c r="O274" s="14">
        <v>0</v>
      </c>
      <c r="P274" s="14" t="s">
        <v>83</v>
      </c>
    </row>
    <row r="275" spans="1:16" x14ac:dyDescent="0.2">
      <c r="A275" s="14">
        <v>6270</v>
      </c>
      <c r="B275" s="14" t="s">
        <v>713</v>
      </c>
      <c r="C275" s="14" t="s">
        <v>530</v>
      </c>
      <c r="D275" s="14" t="s">
        <v>78</v>
      </c>
      <c r="E275" s="14" t="s">
        <v>79</v>
      </c>
      <c r="F275" s="15" t="s">
        <v>714</v>
      </c>
      <c r="G275" s="14" t="s">
        <v>81</v>
      </c>
      <c r="H275" s="16">
        <v>42.481659999999998</v>
      </c>
      <c r="I275" s="16">
        <v>-91.272360000000006</v>
      </c>
      <c r="J275" s="15" t="s">
        <v>166</v>
      </c>
      <c r="K275" s="14">
        <v>790</v>
      </c>
      <c r="L275" s="14">
        <v>320</v>
      </c>
      <c r="M275" s="14">
        <v>60417</v>
      </c>
      <c r="N275" s="14">
        <v>1431062</v>
      </c>
      <c r="O275" s="14">
        <v>0</v>
      </c>
      <c r="P275" s="14" t="s">
        <v>83</v>
      </c>
    </row>
    <row r="276" spans="1:16" x14ac:dyDescent="0.2">
      <c r="A276" s="14">
        <v>6271</v>
      </c>
      <c r="B276" s="14" t="s">
        <v>715</v>
      </c>
      <c r="C276" s="14" t="s">
        <v>224</v>
      </c>
      <c r="D276" s="14" t="s">
        <v>78</v>
      </c>
      <c r="E276" s="14" t="s">
        <v>79</v>
      </c>
      <c r="F276" s="15" t="s">
        <v>716</v>
      </c>
      <c r="G276" s="14" t="s">
        <v>81</v>
      </c>
      <c r="H276" s="16">
        <v>42.461370000000002</v>
      </c>
      <c r="I276" s="16">
        <v>-95.151939999999996</v>
      </c>
      <c r="J276" s="15" t="s">
        <v>107</v>
      </c>
      <c r="K276" s="14">
        <v>532</v>
      </c>
      <c r="L276" s="14">
        <v>290</v>
      </c>
      <c r="M276" s="14">
        <v>41471</v>
      </c>
      <c r="N276" s="14">
        <v>1013501</v>
      </c>
      <c r="O276" s="14">
        <v>0</v>
      </c>
      <c r="P276" s="14" t="s">
        <v>83</v>
      </c>
    </row>
    <row r="277" spans="1:16" x14ac:dyDescent="0.2">
      <c r="A277" s="14">
        <v>6272</v>
      </c>
      <c r="B277" s="14" t="s">
        <v>717</v>
      </c>
      <c r="C277" s="14" t="s">
        <v>151</v>
      </c>
      <c r="D277" s="14" t="s">
        <v>78</v>
      </c>
      <c r="E277" s="14" t="s">
        <v>79</v>
      </c>
      <c r="F277" s="15" t="s">
        <v>718</v>
      </c>
      <c r="G277" s="14" t="s">
        <v>153</v>
      </c>
      <c r="H277" s="16">
        <v>41.809170000000002</v>
      </c>
      <c r="I277" s="16">
        <v>-91.851010000000002</v>
      </c>
      <c r="J277" s="15" t="s">
        <v>103</v>
      </c>
      <c r="K277" s="14">
        <v>46</v>
      </c>
      <c r="L277" s="14">
        <v>25</v>
      </c>
      <c r="M277" s="14">
        <v>38281</v>
      </c>
      <c r="N277" s="14">
        <v>1849227</v>
      </c>
      <c r="O277" s="14">
        <v>0</v>
      </c>
      <c r="P277" s="14" t="s">
        <v>83</v>
      </c>
    </row>
    <row r="278" spans="1:16" x14ac:dyDescent="0.2">
      <c r="A278" s="14">
        <v>6273</v>
      </c>
      <c r="B278" s="14" t="s">
        <v>719</v>
      </c>
      <c r="C278" s="14" t="s">
        <v>315</v>
      </c>
      <c r="D278" s="14" t="s">
        <v>78</v>
      </c>
      <c r="E278" s="14" t="s">
        <v>79</v>
      </c>
      <c r="F278" s="15" t="s">
        <v>720</v>
      </c>
      <c r="G278" s="14" t="s">
        <v>81</v>
      </c>
      <c r="H278" s="16">
        <v>41.226939999999999</v>
      </c>
      <c r="I278" s="16">
        <v>-93.926339999999996</v>
      </c>
      <c r="J278" s="15" t="s">
        <v>82</v>
      </c>
      <c r="K278" s="14">
        <v>122</v>
      </c>
      <c r="L278" s="14">
        <v>31</v>
      </c>
      <c r="M278" s="14">
        <v>26250</v>
      </c>
      <c r="N278" s="14">
        <v>2423969</v>
      </c>
      <c r="O278" s="14">
        <v>0</v>
      </c>
      <c r="P278" s="14" t="s">
        <v>83</v>
      </c>
    </row>
    <row r="279" spans="1:16" x14ac:dyDescent="0.2">
      <c r="A279" s="14">
        <v>6274</v>
      </c>
      <c r="B279" s="14" t="s">
        <v>721</v>
      </c>
      <c r="C279" s="14" t="s">
        <v>275</v>
      </c>
      <c r="D279" s="14" t="s">
        <v>78</v>
      </c>
      <c r="E279" s="14" t="s">
        <v>79</v>
      </c>
      <c r="F279" s="15" t="s">
        <v>722</v>
      </c>
      <c r="G279" s="14" t="s">
        <v>81</v>
      </c>
      <c r="H279" s="16">
        <v>41.159210000000002</v>
      </c>
      <c r="I279" s="16">
        <v>-92.62979</v>
      </c>
      <c r="J279" s="15" t="s">
        <v>82</v>
      </c>
      <c r="K279" s="14">
        <v>1012</v>
      </c>
      <c r="L279" s="14">
        <v>457</v>
      </c>
      <c r="M279" s="14">
        <v>40521</v>
      </c>
      <c r="N279" s="14">
        <v>3059524</v>
      </c>
      <c r="O279" s="14">
        <v>0</v>
      </c>
      <c r="P279" s="14" t="s">
        <v>83</v>
      </c>
    </row>
    <row r="280" spans="1:16" x14ac:dyDescent="0.2">
      <c r="A280" s="14">
        <v>6275</v>
      </c>
      <c r="B280" s="14" t="s">
        <v>723</v>
      </c>
      <c r="C280" s="14" t="s">
        <v>499</v>
      </c>
      <c r="D280" s="14" t="s">
        <v>78</v>
      </c>
      <c r="E280" s="14" t="s">
        <v>79</v>
      </c>
      <c r="F280" s="15" t="s">
        <v>724</v>
      </c>
      <c r="G280" s="14" t="s">
        <v>81</v>
      </c>
      <c r="H280" s="16">
        <v>42.64423</v>
      </c>
      <c r="I280" s="16">
        <v>-91.401690000000002</v>
      </c>
      <c r="J280" s="15" t="s">
        <v>166</v>
      </c>
      <c r="K280" s="14">
        <v>867</v>
      </c>
      <c r="L280" s="14">
        <v>377</v>
      </c>
      <c r="M280" s="14">
        <v>34688</v>
      </c>
      <c r="N280" s="14">
        <v>2201381</v>
      </c>
      <c r="O280" s="14">
        <v>0</v>
      </c>
      <c r="P280" s="14" t="s">
        <v>83</v>
      </c>
    </row>
    <row r="281" spans="1:16" x14ac:dyDescent="0.2">
      <c r="A281" s="14">
        <v>6276</v>
      </c>
      <c r="B281" s="14" t="s">
        <v>725</v>
      </c>
      <c r="C281" s="14" t="s">
        <v>475</v>
      </c>
      <c r="D281" s="14" t="s">
        <v>78</v>
      </c>
      <c r="E281" s="14" t="s">
        <v>79</v>
      </c>
      <c r="F281" s="15" t="s">
        <v>726</v>
      </c>
      <c r="G281" s="14" t="s">
        <v>81</v>
      </c>
      <c r="H281" s="16">
        <v>42.00611</v>
      </c>
      <c r="I281" s="16">
        <v>-92.316850000000002</v>
      </c>
      <c r="J281" s="15" t="s">
        <v>103</v>
      </c>
      <c r="K281" s="14">
        <v>193</v>
      </c>
      <c r="L281" s="14">
        <v>78</v>
      </c>
      <c r="M281" s="14">
        <v>53125</v>
      </c>
      <c r="N281" s="14">
        <v>1692485</v>
      </c>
      <c r="O281" s="14">
        <v>0</v>
      </c>
      <c r="P281" s="14" t="s">
        <v>83</v>
      </c>
    </row>
    <row r="282" spans="1:16" x14ac:dyDescent="0.2">
      <c r="A282" s="14">
        <v>6277</v>
      </c>
      <c r="B282" s="14" t="s">
        <v>727</v>
      </c>
      <c r="C282" s="14" t="s">
        <v>98</v>
      </c>
      <c r="D282" s="14" t="s">
        <v>78</v>
      </c>
      <c r="E282" s="14" t="s">
        <v>79</v>
      </c>
      <c r="F282" s="15" t="s">
        <v>728</v>
      </c>
      <c r="G282" s="14" t="s">
        <v>81</v>
      </c>
      <c r="H282" s="16">
        <v>40.91863</v>
      </c>
      <c r="I282" s="16">
        <v>-92.22296</v>
      </c>
      <c r="J282" s="15" t="s">
        <v>82</v>
      </c>
      <c r="K282" s="14">
        <v>915</v>
      </c>
      <c r="L282" s="14">
        <v>444</v>
      </c>
      <c r="M282" s="14">
        <v>33750</v>
      </c>
      <c r="N282" s="14">
        <v>2882353</v>
      </c>
      <c r="O282" s="14">
        <v>18358</v>
      </c>
      <c r="P282" s="14" t="s">
        <v>83</v>
      </c>
    </row>
    <row r="283" spans="1:16" x14ac:dyDescent="0.2">
      <c r="A283" s="14">
        <v>6278</v>
      </c>
      <c r="B283" s="14" t="s">
        <v>729</v>
      </c>
      <c r="C283" s="14" t="s">
        <v>77</v>
      </c>
      <c r="D283" s="14" t="s">
        <v>78</v>
      </c>
      <c r="E283" s="14" t="s">
        <v>79</v>
      </c>
      <c r="F283" s="15" t="s">
        <v>730</v>
      </c>
      <c r="G283" s="14" t="s">
        <v>81</v>
      </c>
      <c r="H283" s="16">
        <v>42.360819999999997</v>
      </c>
      <c r="I283" s="16">
        <v>-93.099649999999997</v>
      </c>
      <c r="J283" s="15" t="s">
        <v>82</v>
      </c>
      <c r="K283" s="14">
        <v>2702</v>
      </c>
      <c r="L283" s="14">
        <v>959</v>
      </c>
      <c r="M283" s="14">
        <v>47269</v>
      </c>
      <c r="N283" s="14">
        <v>11209794</v>
      </c>
      <c r="O283" s="14">
        <v>0</v>
      </c>
      <c r="P283" s="14" t="s">
        <v>83</v>
      </c>
    </row>
    <row r="284" spans="1:16" x14ac:dyDescent="0.2">
      <c r="A284" s="14">
        <v>6279</v>
      </c>
      <c r="B284" s="14" t="s">
        <v>731</v>
      </c>
      <c r="C284" s="14" t="s">
        <v>312</v>
      </c>
      <c r="D284" s="14" t="s">
        <v>78</v>
      </c>
      <c r="E284" s="14" t="s">
        <v>79</v>
      </c>
      <c r="F284" s="15" t="s">
        <v>732</v>
      </c>
      <c r="G284" s="14" t="s">
        <v>81</v>
      </c>
      <c r="H284" s="16">
        <v>41.658090000000001</v>
      </c>
      <c r="I284" s="16">
        <v>-90.584580000000003</v>
      </c>
      <c r="J284" s="15" t="s">
        <v>166</v>
      </c>
      <c r="K284" s="14">
        <v>6232</v>
      </c>
      <c r="L284" s="14">
        <v>2242</v>
      </c>
      <c r="M284" s="14">
        <v>56154</v>
      </c>
      <c r="N284" s="14">
        <v>24733095</v>
      </c>
      <c r="O284" s="14">
        <v>0</v>
      </c>
      <c r="P284" s="14" t="s">
        <v>83</v>
      </c>
    </row>
    <row r="285" spans="1:16" x14ac:dyDescent="0.2">
      <c r="A285" s="14">
        <v>6280</v>
      </c>
      <c r="B285" s="14" t="s">
        <v>733</v>
      </c>
      <c r="C285" s="14" t="s">
        <v>193</v>
      </c>
      <c r="D285" s="14" t="s">
        <v>78</v>
      </c>
      <c r="E285" s="14" t="s">
        <v>79</v>
      </c>
      <c r="F285" s="15" t="s">
        <v>734</v>
      </c>
      <c r="G285" s="14" t="s">
        <v>81</v>
      </c>
      <c r="H285" s="16">
        <v>42.957479999999997</v>
      </c>
      <c r="I285" s="16">
        <v>-91.630709999999993</v>
      </c>
      <c r="J285" s="15" t="s">
        <v>166</v>
      </c>
      <c r="K285" s="14">
        <v>649</v>
      </c>
      <c r="L285" s="14">
        <v>347</v>
      </c>
      <c r="M285" s="14">
        <v>43250</v>
      </c>
      <c r="N285" s="14">
        <v>1714026</v>
      </c>
      <c r="O285" s="14">
        <v>0</v>
      </c>
      <c r="P285" s="14" t="s">
        <v>83</v>
      </c>
    </row>
    <row r="286" spans="1:16" x14ac:dyDescent="0.2">
      <c r="A286" s="14">
        <v>6281</v>
      </c>
      <c r="B286" s="14" t="s">
        <v>735</v>
      </c>
      <c r="C286" s="14" t="s">
        <v>499</v>
      </c>
      <c r="D286" s="14" t="s">
        <v>78</v>
      </c>
      <c r="E286" s="14" t="s">
        <v>79</v>
      </c>
      <c r="F286" s="15" t="s">
        <v>736</v>
      </c>
      <c r="G286" s="14" t="s">
        <v>81</v>
      </c>
      <c r="H286" s="16">
        <v>42.853870000000001</v>
      </c>
      <c r="I286" s="16">
        <v>-91.405420000000007</v>
      </c>
      <c r="J286" s="15" t="s">
        <v>166</v>
      </c>
      <c r="K286" s="14">
        <v>1213</v>
      </c>
      <c r="L286" s="14">
        <v>608</v>
      </c>
      <c r="M286" s="14">
        <v>47143</v>
      </c>
      <c r="N286" s="14">
        <v>3571118</v>
      </c>
      <c r="O286" s="14">
        <v>101883</v>
      </c>
      <c r="P286" s="14" t="s">
        <v>83</v>
      </c>
    </row>
    <row r="287" spans="1:16" x14ac:dyDescent="0.2">
      <c r="A287" s="14">
        <v>6282</v>
      </c>
      <c r="B287" s="14" t="s">
        <v>737</v>
      </c>
      <c r="C287" s="14" t="s">
        <v>129</v>
      </c>
      <c r="D287" s="14" t="s">
        <v>78</v>
      </c>
      <c r="E287" s="14" t="s">
        <v>79</v>
      </c>
      <c r="F287" s="15" t="s">
        <v>738</v>
      </c>
      <c r="G287" s="14" t="s">
        <v>81</v>
      </c>
      <c r="H287" s="16">
        <v>41.791649999999997</v>
      </c>
      <c r="I287" s="16">
        <v>-93.52216</v>
      </c>
      <c r="J287" s="15" t="s">
        <v>87</v>
      </c>
      <c r="K287" s="14">
        <v>742</v>
      </c>
      <c r="L287" s="14">
        <v>278</v>
      </c>
      <c r="M287" s="14">
        <v>49375</v>
      </c>
      <c r="N287" s="14">
        <v>4085964</v>
      </c>
      <c r="O287" s="14">
        <v>0</v>
      </c>
      <c r="P287" s="14" t="s">
        <v>83</v>
      </c>
    </row>
    <row r="288" spans="1:16" x14ac:dyDescent="0.2">
      <c r="A288" s="14">
        <v>6283</v>
      </c>
      <c r="B288" s="14" t="s">
        <v>739</v>
      </c>
      <c r="C288" s="14" t="s">
        <v>561</v>
      </c>
      <c r="D288" s="14" t="s">
        <v>78</v>
      </c>
      <c r="E288" s="14" t="s">
        <v>79</v>
      </c>
      <c r="F288" s="15" t="s">
        <v>740</v>
      </c>
      <c r="G288" s="14" t="s">
        <v>81</v>
      </c>
      <c r="H288" s="16">
        <v>41.591659999999997</v>
      </c>
      <c r="I288" s="16">
        <v>-95.059989999999999</v>
      </c>
      <c r="J288" s="15" t="s">
        <v>107</v>
      </c>
      <c r="K288" s="14">
        <v>638</v>
      </c>
      <c r="L288" s="14">
        <v>263</v>
      </c>
      <c r="M288" s="14">
        <v>46094</v>
      </c>
      <c r="N288" s="14">
        <v>1993143</v>
      </c>
      <c r="O288" s="14">
        <v>0</v>
      </c>
      <c r="P288" s="14" t="s">
        <v>83</v>
      </c>
    </row>
    <row r="289" spans="1:16" x14ac:dyDescent="0.2">
      <c r="A289" s="14">
        <v>6284</v>
      </c>
      <c r="B289" s="14" t="s">
        <v>741</v>
      </c>
      <c r="C289" s="14" t="s">
        <v>499</v>
      </c>
      <c r="D289" s="14" t="s">
        <v>78</v>
      </c>
      <c r="E289" s="14" t="s">
        <v>79</v>
      </c>
      <c r="F289" s="15" t="s">
        <v>742</v>
      </c>
      <c r="G289" s="14" t="s">
        <v>81</v>
      </c>
      <c r="H289" s="16">
        <v>42.739710000000002</v>
      </c>
      <c r="I289" s="16">
        <v>-91.277910000000006</v>
      </c>
      <c r="J289" s="15" t="s">
        <v>166</v>
      </c>
      <c r="K289" s="14">
        <v>36</v>
      </c>
      <c r="L289" s="14">
        <v>17</v>
      </c>
      <c r="M289" s="14">
        <v>30625</v>
      </c>
      <c r="N289" s="14">
        <v>645771</v>
      </c>
      <c r="O289" s="14">
        <v>0</v>
      </c>
      <c r="P289" s="14" t="s">
        <v>83</v>
      </c>
    </row>
    <row r="290" spans="1:16" x14ac:dyDescent="0.2">
      <c r="A290" s="14">
        <v>6285</v>
      </c>
      <c r="B290" s="14" t="s">
        <v>743</v>
      </c>
      <c r="C290" s="14" t="s">
        <v>445</v>
      </c>
      <c r="D290" s="14" t="s">
        <v>78</v>
      </c>
      <c r="E290" s="14" t="s">
        <v>79</v>
      </c>
      <c r="F290" s="15" t="s">
        <v>744</v>
      </c>
      <c r="G290" s="14" t="s">
        <v>81</v>
      </c>
      <c r="H290" s="16">
        <v>42.466929999999998</v>
      </c>
      <c r="I290" s="16">
        <v>-92.256569999999996</v>
      </c>
      <c r="J290" s="15" t="s">
        <v>103</v>
      </c>
      <c r="K290" s="14">
        <v>1134</v>
      </c>
      <c r="L290" s="14">
        <v>460</v>
      </c>
      <c r="M290" s="14">
        <v>50833</v>
      </c>
      <c r="N290" s="14">
        <v>2751614</v>
      </c>
      <c r="O290" s="14">
        <v>7782</v>
      </c>
      <c r="P290" s="14" t="s">
        <v>83</v>
      </c>
    </row>
    <row r="291" spans="1:16" x14ac:dyDescent="0.2">
      <c r="A291" s="14">
        <v>6286</v>
      </c>
      <c r="B291" s="14" t="s">
        <v>745</v>
      </c>
      <c r="C291" s="14" t="s">
        <v>523</v>
      </c>
      <c r="D291" s="14" t="s">
        <v>78</v>
      </c>
      <c r="E291" s="14" t="s">
        <v>79</v>
      </c>
      <c r="F291" s="15" t="s">
        <v>746</v>
      </c>
      <c r="G291" s="14" t="s">
        <v>81</v>
      </c>
      <c r="H291" s="16">
        <v>41.149160000000002</v>
      </c>
      <c r="I291" s="16">
        <v>-95.163880000000006</v>
      </c>
      <c r="J291" s="15" t="s">
        <v>107</v>
      </c>
      <c r="K291" s="14">
        <v>328</v>
      </c>
      <c r="L291" s="14">
        <v>141</v>
      </c>
      <c r="M291" s="14">
        <v>37917</v>
      </c>
      <c r="N291" s="14">
        <v>1079677</v>
      </c>
      <c r="O291" s="14">
        <v>0</v>
      </c>
      <c r="P291" s="14" t="s">
        <v>83</v>
      </c>
    </row>
    <row r="292" spans="1:16" x14ac:dyDescent="0.2">
      <c r="A292" s="14">
        <v>6287</v>
      </c>
      <c r="B292" s="14" t="s">
        <v>747</v>
      </c>
      <c r="C292" s="14" t="s">
        <v>278</v>
      </c>
      <c r="D292" s="14" t="s">
        <v>78</v>
      </c>
      <c r="E292" s="14" t="s">
        <v>79</v>
      </c>
      <c r="F292" s="15" t="s">
        <v>279</v>
      </c>
      <c r="G292" s="14" t="s">
        <v>81</v>
      </c>
      <c r="H292" s="16">
        <v>40.840269999999997</v>
      </c>
      <c r="I292" s="16">
        <v>-94.108559999999997</v>
      </c>
      <c r="J292" s="15" t="s">
        <v>82</v>
      </c>
      <c r="K292" s="14">
        <v>42</v>
      </c>
      <c r="L292" s="14">
        <v>17</v>
      </c>
      <c r="M292" s="14">
        <v>4861</v>
      </c>
      <c r="N292" s="14">
        <v>575918</v>
      </c>
      <c r="O292" s="14">
        <v>0</v>
      </c>
      <c r="P292" s="14" t="s">
        <v>83</v>
      </c>
    </row>
    <row r="293" spans="1:16" x14ac:dyDescent="0.2">
      <c r="A293" s="14">
        <v>6288</v>
      </c>
      <c r="B293" s="14" t="s">
        <v>748</v>
      </c>
      <c r="C293" s="14" t="s">
        <v>321</v>
      </c>
      <c r="D293" s="14" t="s">
        <v>78</v>
      </c>
      <c r="E293" s="14" t="s">
        <v>79</v>
      </c>
      <c r="F293" s="15" t="s">
        <v>749</v>
      </c>
      <c r="G293" s="14" t="s">
        <v>81</v>
      </c>
      <c r="H293" s="16">
        <v>42.312759999999997</v>
      </c>
      <c r="I293" s="16">
        <v>-93.578819999999993</v>
      </c>
      <c r="J293" s="15" t="s">
        <v>87</v>
      </c>
      <c r="K293" s="14">
        <v>509</v>
      </c>
      <c r="L293" s="14">
        <v>208</v>
      </c>
      <c r="M293" s="14">
        <v>54722</v>
      </c>
      <c r="N293" s="14">
        <v>2324029</v>
      </c>
      <c r="O293" s="14">
        <v>0</v>
      </c>
      <c r="P293" s="14" t="s">
        <v>83</v>
      </c>
    </row>
    <row r="294" spans="1:16" x14ac:dyDescent="0.2">
      <c r="A294" s="14">
        <v>6289</v>
      </c>
      <c r="B294" s="14" t="s">
        <v>750</v>
      </c>
      <c r="C294" s="14" t="s">
        <v>479</v>
      </c>
      <c r="D294" s="14" t="s">
        <v>78</v>
      </c>
      <c r="E294" s="14" t="s">
        <v>79</v>
      </c>
      <c r="F294" s="15" t="s">
        <v>751</v>
      </c>
      <c r="G294" s="14" t="s">
        <v>81</v>
      </c>
      <c r="H294" s="16">
        <v>43.246639999999999</v>
      </c>
      <c r="I294" s="16">
        <v>-92.436009999999996</v>
      </c>
      <c r="J294" s="15" t="s">
        <v>82</v>
      </c>
      <c r="K294" s="14">
        <v>539</v>
      </c>
      <c r="L294" s="14">
        <v>285</v>
      </c>
      <c r="M294" s="14">
        <v>37750</v>
      </c>
      <c r="N294" s="14">
        <v>3337307</v>
      </c>
      <c r="O294" s="14">
        <v>0</v>
      </c>
      <c r="P294" s="14" t="s">
        <v>83</v>
      </c>
    </row>
    <row r="295" spans="1:16" x14ac:dyDescent="0.2">
      <c r="A295" s="14">
        <v>6290</v>
      </c>
      <c r="B295" s="14" t="s">
        <v>752</v>
      </c>
      <c r="C295" s="14" t="s">
        <v>118</v>
      </c>
      <c r="D295" s="14" t="s">
        <v>78</v>
      </c>
      <c r="E295" s="14" t="s">
        <v>79</v>
      </c>
      <c r="F295" s="15" t="s">
        <v>753</v>
      </c>
      <c r="G295" s="14" t="s">
        <v>81</v>
      </c>
      <c r="H295" s="16">
        <v>41.873620000000003</v>
      </c>
      <c r="I295" s="16">
        <v>-91.585179999999994</v>
      </c>
      <c r="J295" s="15" t="s">
        <v>103</v>
      </c>
      <c r="K295" s="14">
        <v>2074</v>
      </c>
      <c r="L295" s="14">
        <v>712</v>
      </c>
      <c r="M295" s="14">
        <v>97955</v>
      </c>
      <c r="N295" s="14">
        <v>3731140</v>
      </c>
      <c r="O295" s="14">
        <v>10462</v>
      </c>
      <c r="P295" s="14" t="s">
        <v>83</v>
      </c>
    </row>
    <row r="296" spans="1:16" x14ac:dyDescent="0.2">
      <c r="A296" s="14">
        <v>6291</v>
      </c>
      <c r="B296" s="14" t="s">
        <v>754</v>
      </c>
      <c r="C296" s="14" t="s">
        <v>755</v>
      </c>
      <c r="D296" s="14" t="s">
        <v>78</v>
      </c>
      <c r="E296" s="14" t="s">
        <v>79</v>
      </c>
      <c r="F296" s="15" t="s">
        <v>756</v>
      </c>
      <c r="G296" s="14" t="s">
        <v>81</v>
      </c>
      <c r="H296" s="16">
        <v>41.017220000000002</v>
      </c>
      <c r="I296" s="16">
        <v>-95.40222</v>
      </c>
      <c r="J296" s="15" t="s">
        <v>107</v>
      </c>
      <c r="K296" s="14">
        <v>425</v>
      </c>
      <c r="L296" s="14">
        <v>182</v>
      </c>
      <c r="M296" s="14">
        <v>51765</v>
      </c>
      <c r="N296" s="14">
        <v>663400</v>
      </c>
      <c r="O296" s="14">
        <v>0</v>
      </c>
      <c r="P296" s="14" t="s">
        <v>83</v>
      </c>
    </row>
    <row r="297" spans="1:16" x14ac:dyDescent="0.2">
      <c r="A297" s="14">
        <v>6292</v>
      </c>
      <c r="B297" s="14" t="s">
        <v>757</v>
      </c>
      <c r="C297" s="14" t="s">
        <v>239</v>
      </c>
      <c r="D297" s="14" t="s">
        <v>78</v>
      </c>
      <c r="E297" s="14" t="s">
        <v>79</v>
      </c>
      <c r="F297" s="15" t="s">
        <v>758</v>
      </c>
      <c r="G297" s="14" t="s">
        <v>81</v>
      </c>
      <c r="H297" s="16">
        <v>43.112740000000002</v>
      </c>
      <c r="I297" s="16">
        <v>-94.683040000000005</v>
      </c>
      <c r="J297" s="15" t="s">
        <v>107</v>
      </c>
      <c r="K297" s="14">
        <v>3811</v>
      </c>
      <c r="L297" s="14">
        <v>1642</v>
      </c>
      <c r="M297" s="14">
        <v>43462</v>
      </c>
      <c r="N297" s="14">
        <v>9868761</v>
      </c>
      <c r="O297" s="14">
        <v>421897</v>
      </c>
      <c r="P297" s="14" t="s">
        <v>83</v>
      </c>
    </row>
    <row r="298" spans="1:16" x14ac:dyDescent="0.2">
      <c r="A298" s="14">
        <v>6293</v>
      </c>
      <c r="B298" s="14" t="s">
        <v>759</v>
      </c>
      <c r="C298" s="14" t="s">
        <v>205</v>
      </c>
      <c r="D298" s="14" t="s">
        <v>78</v>
      </c>
      <c r="E298" s="14" t="s">
        <v>79</v>
      </c>
      <c r="F298" s="15" t="s">
        <v>254</v>
      </c>
      <c r="G298" s="14" t="s">
        <v>81</v>
      </c>
      <c r="H298" s="16">
        <v>42.445</v>
      </c>
      <c r="I298" s="16">
        <v>-90.932079999999999</v>
      </c>
      <c r="J298" s="15" t="s">
        <v>166</v>
      </c>
      <c r="K298" s="14">
        <v>1955</v>
      </c>
      <c r="L298" s="14">
        <v>686</v>
      </c>
      <c r="M298" s="14">
        <v>69167</v>
      </c>
      <c r="N298" s="14">
        <v>4173550</v>
      </c>
      <c r="O298" s="14">
        <v>0</v>
      </c>
      <c r="P298" s="14" t="s">
        <v>83</v>
      </c>
    </row>
    <row r="299" spans="1:16" x14ac:dyDescent="0.2">
      <c r="A299" s="14">
        <v>6294</v>
      </c>
      <c r="B299" s="14" t="s">
        <v>760</v>
      </c>
      <c r="C299" s="14" t="s">
        <v>328</v>
      </c>
      <c r="D299" s="14" t="s">
        <v>78</v>
      </c>
      <c r="E299" s="14" t="s">
        <v>79</v>
      </c>
      <c r="F299" s="15" t="s">
        <v>761</v>
      </c>
      <c r="G299" s="14" t="s">
        <v>81</v>
      </c>
      <c r="H299" s="16">
        <v>40.83361</v>
      </c>
      <c r="I299" s="16">
        <v>-95.308319999999995</v>
      </c>
      <c r="J299" s="15" t="s">
        <v>107</v>
      </c>
      <c r="K299" s="14">
        <v>770</v>
      </c>
      <c r="L299" s="14">
        <v>416</v>
      </c>
      <c r="M299" s="14">
        <v>44792</v>
      </c>
      <c r="N299" s="14">
        <v>3897439</v>
      </c>
      <c r="O299" s="14">
        <v>0</v>
      </c>
      <c r="P299" s="14" t="s">
        <v>83</v>
      </c>
    </row>
    <row r="300" spans="1:16" x14ac:dyDescent="0.2">
      <c r="A300" s="14">
        <v>6295</v>
      </c>
      <c r="B300" s="14" t="s">
        <v>762</v>
      </c>
      <c r="C300" s="14" t="s">
        <v>196</v>
      </c>
      <c r="D300" s="14" t="s">
        <v>78</v>
      </c>
      <c r="E300" s="14" t="s">
        <v>79</v>
      </c>
      <c r="F300" s="15" t="s">
        <v>763</v>
      </c>
      <c r="G300" s="14" t="s">
        <v>81</v>
      </c>
      <c r="H300" s="16">
        <v>43.401629999999997</v>
      </c>
      <c r="I300" s="16">
        <v>-94.832759999999993</v>
      </c>
      <c r="J300" s="15" t="s">
        <v>107</v>
      </c>
      <c r="K300" s="14">
        <v>6011</v>
      </c>
      <c r="L300" s="14">
        <v>2479</v>
      </c>
      <c r="M300" s="14">
        <v>47513</v>
      </c>
      <c r="N300" s="14">
        <v>13889294</v>
      </c>
      <c r="O300" s="14">
        <v>0</v>
      </c>
      <c r="P300" s="14" t="s">
        <v>83</v>
      </c>
    </row>
    <row r="301" spans="1:16" x14ac:dyDescent="0.2">
      <c r="A301" s="14">
        <v>6296</v>
      </c>
      <c r="B301" s="14" t="s">
        <v>764</v>
      </c>
      <c r="C301" s="14" t="s">
        <v>445</v>
      </c>
      <c r="D301" s="14" t="s">
        <v>78</v>
      </c>
      <c r="E301" s="14" t="s">
        <v>79</v>
      </c>
      <c r="F301" s="15" t="s">
        <v>744</v>
      </c>
      <c r="G301" s="14" t="s">
        <v>81</v>
      </c>
      <c r="H301" s="16">
        <v>42.469149999999999</v>
      </c>
      <c r="I301" s="16">
        <v>-92.281019999999998</v>
      </c>
      <c r="J301" s="15" t="s">
        <v>103</v>
      </c>
      <c r="K301" s="14">
        <v>4812</v>
      </c>
      <c r="L301" s="14">
        <v>1921</v>
      </c>
      <c r="M301" s="14">
        <v>44498</v>
      </c>
      <c r="N301" s="14">
        <v>10487156</v>
      </c>
      <c r="O301" s="14">
        <v>168986</v>
      </c>
      <c r="P301" s="14" t="s">
        <v>83</v>
      </c>
    </row>
    <row r="302" spans="1:16" x14ac:dyDescent="0.2">
      <c r="A302" s="14">
        <v>6297</v>
      </c>
      <c r="B302" s="14" t="s">
        <v>765</v>
      </c>
      <c r="C302" s="14" t="s">
        <v>499</v>
      </c>
      <c r="D302" s="14" t="s">
        <v>78</v>
      </c>
      <c r="E302" s="14" t="s">
        <v>79</v>
      </c>
      <c r="F302" s="15" t="s">
        <v>766</v>
      </c>
      <c r="G302" s="14" t="s">
        <v>81</v>
      </c>
      <c r="H302" s="16">
        <v>43.159970000000001</v>
      </c>
      <c r="I302" s="16">
        <v>-95.327500000000001</v>
      </c>
      <c r="J302" s="15" t="s">
        <v>107</v>
      </c>
      <c r="K302" s="14">
        <v>581</v>
      </c>
      <c r="L302" s="14">
        <v>219</v>
      </c>
      <c r="M302" s="14">
        <v>52386</v>
      </c>
      <c r="N302" s="14">
        <v>2706946</v>
      </c>
      <c r="O302" s="14">
        <v>42626</v>
      </c>
      <c r="P302" s="14" t="s">
        <v>83</v>
      </c>
    </row>
    <row r="303" spans="1:16" x14ac:dyDescent="0.2">
      <c r="A303" s="14">
        <v>6298</v>
      </c>
      <c r="B303" s="14" t="s">
        <v>767</v>
      </c>
      <c r="C303" s="14" t="s">
        <v>227</v>
      </c>
      <c r="D303" s="14" t="s">
        <v>78</v>
      </c>
      <c r="E303" s="14" t="s">
        <v>79</v>
      </c>
      <c r="F303" s="15" t="s">
        <v>768</v>
      </c>
      <c r="G303" s="14" t="s">
        <v>81</v>
      </c>
      <c r="H303" s="16">
        <v>41.590820000000001</v>
      </c>
      <c r="I303" s="16">
        <v>-94.875540000000001</v>
      </c>
      <c r="J303" s="15" t="s">
        <v>107</v>
      </c>
      <c r="K303" s="14">
        <v>788</v>
      </c>
      <c r="L303" s="14">
        <v>383</v>
      </c>
      <c r="M303" s="14">
        <v>37361</v>
      </c>
      <c r="N303" s="14">
        <v>2632347</v>
      </c>
      <c r="O303" s="14">
        <v>0</v>
      </c>
      <c r="P303" s="14" t="s">
        <v>83</v>
      </c>
    </row>
    <row r="304" spans="1:16" x14ac:dyDescent="0.2">
      <c r="A304" s="14">
        <v>6299</v>
      </c>
      <c r="B304" s="14" t="s">
        <v>769</v>
      </c>
      <c r="C304" s="14" t="s">
        <v>454</v>
      </c>
      <c r="D304" s="14" t="s">
        <v>78</v>
      </c>
      <c r="E304" s="14" t="s">
        <v>79</v>
      </c>
      <c r="F304" s="15" t="s">
        <v>770</v>
      </c>
      <c r="G304" s="14" t="s">
        <v>81</v>
      </c>
      <c r="H304" s="16">
        <v>40.649180000000001</v>
      </c>
      <c r="I304" s="16">
        <v>-92.840479999999999</v>
      </c>
      <c r="J304" s="15" t="s">
        <v>82</v>
      </c>
      <c r="K304" s="14">
        <v>157</v>
      </c>
      <c r="L304" s="14">
        <v>66</v>
      </c>
      <c r="M304" s="14">
        <v>25000</v>
      </c>
      <c r="N304" s="14">
        <v>2568464</v>
      </c>
      <c r="O304" s="14">
        <v>0</v>
      </c>
      <c r="P304" s="14" t="s">
        <v>83</v>
      </c>
    </row>
    <row r="305" spans="1:16" x14ac:dyDescent="0.2">
      <c r="A305" s="14">
        <v>6300</v>
      </c>
      <c r="B305" s="14" t="s">
        <v>771</v>
      </c>
      <c r="C305" s="14" t="s">
        <v>193</v>
      </c>
      <c r="D305" s="14" t="s">
        <v>78</v>
      </c>
      <c r="E305" s="14" t="s">
        <v>79</v>
      </c>
      <c r="F305" s="15" t="s">
        <v>772</v>
      </c>
      <c r="G305" s="14" t="s">
        <v>81</v>
      </c>
      <c r="H305" s="16">
        <v>42.640140000000002</v>
      </c>
      <c r="I305" s="16">
        <v>-92.047790000000006</v>
      </c>
      <c r="J305" s="15" t="s">
        <v>103</v>
      </c>
      <c r="K305" s="14">
        <v>1117</v>
      </c>
      <c r="L305" s="14">
        <v>444</v>
      </c>
      <c r="M305" s="14">
        <v>62917</v>
      </c>
      <c r="N305" s="14">
        <v>1848118</v>
      </c>
      <c r="O305" s="14">
        <v>50215</v>
      </c>
      <c r="P305" s="14" t="s">
        <v>83</v>
      </c>
    </row>
    <row r="306" spans="1:16" x14ac:dyDescent="0.2">
      <c r="A306" s="14">
        <v>6301</v>
      </c>
      <c r="B306" s="14" t="s">
        <v>773</v>
      </c>
      <c r="C306" s="14" t="s">
        <v>118</v>
      </c>
      <c r="D306" s="14" t="s">
        <v>78</v>
      </c>
      <c r="E306" s="14" t="s">
        <v>79</v>
      </c>
      <c r="F306" s="15" t="s">
        <v>774</v>
      </c>
      <c r="G306" s="14" t="s">
        <v>81</v>
      </c>
      <c r="H306" s="16">
        <v>41.919449999999998</v>
      </c>
      <c r="I306" s="16">
        <v>-91.781009999999995</v>
      </c>
      <c r="J306" s="15" t="s">
        <v>103</v>
      </c>
      <c r="K306" s="14">
        <v>2497</v>
      </c>
      <c r="L306" s="14">
        <v>846</v>
      </c>
      <c r="M306" s="14">
        <v>88000</v>
      </c>
      <c r="N306" s="14">
        <v>4993772</v>
      </c>
      <c r="O306" s="14">
        <v>81565</v>
      </c>
      <c r="P306" s="14" t="s">
        <v>83</v>
      </c>
    </row>
    <row r="307" spans="1:16" x14ac:dyDescent="0.2">
      <c r="A307" s="14">
        <v>6302</v>
      </c>
      <c r="B307" s="14" t="s">
        <v>775</v>
      </c>
      <c r="C307" s="14" t="s">
        <v>265</v>
      </c>
      <c r="D307" s="14" t="s">
        <v>78</v>
      </c>
      <c r="E307" s="14" t="s">
        <v>79</v>
      </c>
      <c r="F307" s="14" t="s">
        <v>776</v>
      </c>
      <c r="G307" s="14" t="s">
        <v>81</v>
      </c>
      <c r="H307" s="16">
        <v>41.008629999999997</v>
      </c>
      <c r="I307" s="16">
        <v>-91.962670000000003</v>
      </c>
      <c r="J307" s="15" t="s">
        <v>82</v>
      </c>
      <c r="K307" s="14">
        <v>9892</v>
      </c>
      <c r="L307" s="14">
        <v>3990</v>
      </c>
      <c r="M307" s="14">
        <v>39044</v>
      </c>
      <c r="N307" s="14">
        <v>16256582</v>
      </c>
      <c r="O307" s="14">
        <v>408265</v>
      </c>
      <c r="P307" s="14" t="s">
        <v>83</v>
      </c>
    </row>
    <row r="308" spans="1:16" x14ac:dyDescent="0.2">
      <c r="A308" s="14">
        <v>6303</v>
      </c>
      <c r="B308" s="14" t="s">
        <v>777</v>
      </c>
      <c r="C308" s="14" t="s">
        <v>205</v>
      </c>
      <c r="D308" s="14" t="s">
        <v>78</v>
      </c>
      <c r="E308" s="14" t="s">
        <v>79</v>
      </c>
      <c r="F308" s="15" t="s">
        <v>778</v>
      </c>
      <c r="G308" s="14" t="s">
        <v>81</v>
      </c>
      <c r="H308" s="16">
        <v>42.442779999999999</v>
      </c>
      <c r="I308" s="16">
        <v>-91.006249999999994</v>
      </c>
      <c r="J308" s="15" t="s">
        <v>166</v>
      </c>
      <c r="K308" s="14">
        <v>1691</v>
      </c>
      <c r="L308" s="14">
        <v>568</v>
      </c>
      <c r="M308" s="14">
        <v>71944</v>
      </c>
      <c r="N308" s="14">
        <v>4173501</v>
      </c>
      <c r="O308" s="14">
        <v>0</v>
      </c>
      <c r="P308" s="14" t="s">
        <v>83</v>
      </c>
    </row>
    <row r="309" spans="1:16" x14ac:dyDescent="0.2">
      <c r="A309" s="14">
        <v>6304</v>
      </c>
      <c r="B309" s="14" t="s">
        <v>779</v>
      </c>
      <c r="C309" s="14" t="s">
        <v>499</v>
      </c>
      <c r="D309" s="14" t="s">
        <v>78</v>
      </c>
      <c r="E309" s="14" t="s">
        <v>79</v>
      </c>
      <c r="F309" s="15" t="s">
        <v>780</v>
      </c>
      <c r="G309" s="14" t="s">
        <v>81</v>
      </c>
      <c r="H309" s="16">
        <v>42.961100000000002</v>
      </c>
      <c r="I309" s="16">
        <v>-91.367909999999995</v>
      </c>
      <c r="J309" s="15" t="s">
        <v>166</v>
      </c>
      <c r="K309" s="14">
        <v>277</v>
      </c>
      <c r="L309" s="14">
        <v>112</v>
      </c>
      <c r="M309" s="14">
        <v>43333</v>
      </c>
      <c r="N309" s="14">
        <v>1039865</v>
      </c>
      <c r="O309" s="14">
        <v>0</v>
      </c>
      <c r="P309" s="14" t="s">
        <v>83</v>
      </c>
    </row>
    <row r="310" spans="1:16" x14ac:dyDescent="0.2">
      <c r="A310" s="14">
        <v>6305</v>
      </c>
      <c r="B310" s="14" t="s">
        <v>781</v>
      </c>
      <c r="C310" s="14" t="s">
        <v>318</v>
      </c>
      <c r="D310" s="14" t="s">
        <v>78</v>
      </c>
      <c r="E310" s="14" t="s">
        <v>79</v>
      </c>
      <c r="F310" s="15" t="s">
        <v>782</v>
      </c>
      <c r="G310" s="14" t="s">
        <v>81</v>
      </c>
      <c r="H310" s="16">
        <v>40.640309999999999</v>
      </c>
      <c r="I310" s="16">
        <v>-91.742940000000004</v>
      </c>
      <c r="J310" s="15" t="s">
        <v>103</v>
      </c>
      <c r="K310" s="14">
        <v>649</v>
      </c>
      <c r="L310" s="14">
        <v>344</v>
      </c>
      <c r="M310" s="14">
        <v>36875</v>
      </c>
      <c r="N310" s="14">
        <v>1213538</v>
      </c>
      <c r="O310" s="14">
        <v>0</v>
      </c>
      <c r="P310" s="14" t="s">
        <v>83</v>
      </c>
    </row>
    <row r="311" spans="1:16" x14ac:dyDescent="0.2">
      <c r="A311" s="14">
        <v>6306</v>
      </c>
      <c r="B311" s="14" t="s">
        <v>783</v>
      </c>
      <c r="C311" s="14" t="s">
        <v>242</v>
      </c>
      <c r="D311" s="14" t="s">
        <v>78</v>
      </c>
      <c r="E311" s="14" t="s">
        <v>79</v>
      </c>
      <c r="F311" s="15" t="s">
        <v>784</v>
      </c>
      <c r="G311" s="14" t="s">
        <v>81</v>
      </c>
      <c r="H311" s="16">
        <v>42.276479999999999</v>
      </c>
      <c r="I311" s="16">
        <v>-94.407709999999994</v>
      </c>
      <c r="J311" s="15" t="s">
        <v>87</v>
      </c>
      <c r="K311" s="14">
        <v>359</v>
      </c>
      <c r="L311" s="14">
        <v>177</v>
      </c>
      <c r="M311" s="14">
        <v>41382</v>
      </c>
      <c r="N311" s="14">
        <v>1690677</v>
      </c>
      <c r="O311" s="14">
        <v>16957</v>
      </c>
      <c r="P311" s="14" t="s">
        <v>83</v>
      </c>
    </row>
    <row r="312" spans="1:16" x14ac:dyDescent="0.2">
      <c r="A312" s="14">
        <v>6307</v>
      </c>
      <c r="B312" s="14" t="s">
        <v>785</v>
      </c>
      <c r="C312" s="14" t="s">
        <v>161</v>
      </c>
      <c r="D312" s="14" t="s">
        <v>78</v>
      </c>
      <c r="E312" s="14" t="s">
        <v>79</v>
      </c>
      <c r="F312" s="15" t="s">
        <v>786</v>
      </c>
      <c r="G312" s="14" t="s">
        <v>81</v>
      </c>
      <c r="H312" s="16">
        <v>40.721940000000004</v>
      </c>
      <c r="I312" s="16">
        <v>-95.480819999999994</v>
      </c>
      <c r="J312" s="15" t="s">
        <v>107</v>
      </c>
      <c r="K312" s="14">
        <v>439</v>
      </c>
      <c r="L312" s="14">
        <v>259</v>
      </c>
      <c r="M312" s="14">
        <v>48194</v>
      </c>
      <c r="N312" s="14">
        <v>1051419</v>
      </c>
      <c r="O312" s="14">
        <v>0</v>
      </c>
      <c r="P312" s="14" t="s">
        <v>83</v>
      </c>
    </row>
    <row r="313" spans="1:16" x14ac:dyDescent="0.2">
      <c r="A313" s="14">
        <v>6308</v>
      </c>
      <c r="B313" s="14" t="s">
        <v>787</v>
      </c>
      <c r="C313" s="14" t="s">
        <v>193</v>
      </c>
      <c r="D313" s="14" t="s">
        <v>78</v>
      </c>
      <c r="E313" s="14" t="s">
        <v>79</v>
      </c>
      <c r="F313" s="15" t="s">
        <v>788</v>
      </c>
      <c r="G313" s="14" t="s">
        <v>81</v>
      </c>
      <c r="H313" s="16">
        <v>42.841929999999998</v>
      </c>
      <c r="I313" s="16">
        <v>-91.802109999999999</v>
      </c>
      <c r="J313" s="15" t="s">
        <v>166</v>
      </c>
      <c r="K313" s="14">
        <v>1491</v>
      </c>
      <c r="L313" s="14">
        <v>344</v>
      </c>
      <c r="M313" s="14">
        <v>33438</v>
      </c>
      <c r="N313" s="14">
        <v>3826595</v>
      </c>
      <c r="O313" s="14">
        <v>0</v>
      </c>
      <c r="P313" s="14" t="s">
        <v>83</v>
      </c>
    </row>
    <row r="314" spans="1:16" x14ac:dyDescent="0.2">
      <c r="A314" s="14">
        <v>6309</v>
      </c>
      <c r="B314" s="14" t="s">
        <v>789</v>
      </c>
      <c r="C314" s="14" t="s">
        <v>126</v>
      </c>
      <c r="D314" s="14" t="s">
        <v>78</v>
      </c>
      <c r="E314" s="14" t="s">
        <v>79</v>
      </c>
      <c r="F314" s="15" t="s">
        <v>790</v>
      </c>
      <c r="G314" s="14" t="s">
        <v>81</v>
      </c>
      <c r="H314" s="16">
        <v>43.21969</v>
      </c>
      <c r="I314" s="16">
        <v>-94.430530000000005</v>
      </c>
      <c r="J314" s="15" t="s">
        <v>87</v>
      </c>
      <c r="K314" s="14">
        <v>263</v>
      </c>
      <c r="L314" s="14">
        <v>137</v>
      </c>
      <c r="M314" s="14">
        <v>54375</v>
      </c>
      <c r="N314" s="14">
        <v>890163</v>
      </c>
      <c r="O314" s="14">
        <v>0</v>
      </c>
      <c r="P314" s="14" t="s">
        <v>83</v>
      </c>
    </row>
    <row r="315" spans="1:16" x14ac:dyDescent="0.2">
      <c r="A315" s="14">
        <v>6310</v>
      </c>
      <c r="B315" s="14" t="s">
        <v>791</v>
      </c>
      <c r="C315" s="14" t="s">
        <v>115</v>
      </c>
      <c r="D315" s="14" t="s">
        <v>78</v>
      </c>
      <c r="E315" s="14" t="s">
        <v>79</v>
      </c>
      <c r="F315" s="15" t="s">
        <v>792</v>
      </c>
      <c r="G315" s="14" t="s">
        <v>81</v>
      </c>
      <c r="H315" s="16">
        <v>41.936929999999997</v>
      </c>
      <c r="I315" s="16">
        <v>-92.865750000000006</v>
      </c>
      <c r="J315" s="15" t="s">
        <v>82</v>
      </c>
      <c r="K315" s="14">
        <v>127</v>
      </c>
      <c r="L315" s="14">
        <v>53</v>
      </c>
      <c r="M315" s="14">
        <v>45536</v>
      </c>
      <c r="N315" s="14">
        <v>660700</v>
      </c>
      <c r="O315" s="14">
        <v>0</v>
      </c>
      <c r="P315" s="14" t="s">
        <v>83</v>
      </c>
    </row>
    <row r="316" spans="1:16" x14ac:dyDescent="0.2">
      <c r="A316" s="14">
        <v>6311</v>
      </c>
      <c r="B316" s="14" t="s">
        <v>793</v>
      </c>
      <c r="C316" s="14" t="s">
        <v>343</v>
      </c>
      <c r="D316" s="14" t="s">
        <v>78</v>
      </c>
      <c r="E316" s="14" t="s">
        <v>79</v>
      </c>
      <c r="F316" s="15" t="s">
        <v>794</v>
      </c>
      <c r="G316" s="14" t="s">
        <v>81</v>
      </c>
      <c r="H316" s="16">
        <v>43.264400000000002</v>
      </c>
      <c r="I316" s="16">
        <v>-93.418260000000004</v>
      </c>
      <c r="J316" s="15" t="s">
        <v>82</v>
      </c>
      <c r="K316" s="14">
        <v>372</v>
      </c>
      <c r="L316" s="14">
        <v>153</v>
      </c>
      <c r="M316" s="14">
        <v>42250</v>
      </c>
      <c r="N316" s="14">
        <v>2432030</v>
      </c>
      <c r="O316" s="14">
        <v>0</v>
      </c>
      <c r="P316" s="14" t="s">
        <v>83</v>
      </c>
    </row>
    <row r="317" spans="1:16" x14ac:dyDescent="0.2">
      <c r="A317" s="14">
        <v>6312</v>
      </c>
      <c r="B317" s="14" t="s">
        <v>795</v>
      </c>
      <c r="C317" s="14" t="s">
        <v>335</v>
      </c>
      <c r="D317" s="14" t="s">
        <v>78</v>
      </c>
      <c r="E317" s="14" t="s">
        <v>79</v>
      </c>
      <c r="F317" s="15" t="s">
        <v>796</v>
      </c>
      <c r="G317" s="14" t="s">
        <v>81</v>
      </c>
      <c r="H317" s="16">
        <v>40.865020000000001</v>
      </c>
      <c r="I317" s="16">
        <v>-92.33296</v>
      </c>
      <c r="J317" s="15" t="s">
        <v>82</v>
      </c>
      <c r="K317" s="14">
        <v>140</v>
      </c>
      <c r="L317" s="14">
        <v>59</v>
      </c>
      <c r="M317" s="14">
        <v>43750</v>
      </c>
      <c r="N317" s="14">
        <v>1253383</v>
      </c>
      <c r="O317" s="14">
        <v>0</v>
      </c>
      <c r="P317" s="14" t="s">
        <v>83</v>
      </c>
    </row>
    <row r="318" spans="1:16" x14ac:dyDescent="0.2">
      <c r="A318" s="14">
        <v>6313</v>
      </c>
      <c r="B318" s="14" t="s">
        <v>797</v>
      </c>
      <c r="C318" s="14" t="s">
        <v>466</v>
      </c>
      <c r="D318" s="14" t="s">
        <v>78</v>
      </c>
      <c r="E318" s="14" t="s">
        <v>79</v>
      </c>
      <c r="F318" s="15" t="s">
        <v>798</v>
      </c>
      <c r="G318" s="14" t="s">
        <v>81</v>
      </c>
      <c r="H318" s="16">
        <v>43.127749999999999</v>
      </c>
      <c r="I318" s="16">
        <v>-92.7363</v>
      </c>
      <c r="J318" s="15" t="s">
        <v>82</v>
      </c>
      <c r="K318" s="14">
        <v>328</v>
      </c>
      <c r="L318" s="14">
        <v>155</v>
      </c>
      <c r="M318" s="14">
        <v>36625</v>
      </c>
      <c r="N318" s="14">
        <v>1544990</v>
      </c>
      <c r="O318" s="14">
        <v>0</v>
      </c>
      <c r="P318" s="14" t="s">
        <v>83</v>
      </c>
    </row>
    <row r="319" spans="1:16" x14ac:dyDescent="0.2">
      <c r="A319" s="14">
        <v>6314</v>
      </c>
      <c r="B319" s="14" t="s">
        <v>799</v>
      </c>
      <c r="C319" s="14" t="s">
        <v>800</v>
      </c>
      <c r="D319" s="14" t="s">
        <v>78</v>
      </c>
      <c r="E319" s="14" t="s">
        <v>79</v>
      </c>
      <c r="F319" s="15" t="s">
        <v>801</v>
      </c>
      <c r="G319" s="14" t="s">
        <v>81</v>
      </c>
      <c r="H319" s="16">
        <v>42.58137</v>
      </c>
      <c r="I319" s="16">
        <v>-94.846100000000007</v>
      </c>
      <c r="J319" s="15" t="s">
        <v>107</v>
      </c>
      <c r="K319" s="14">
        <v>607</v>
      </c>
      <c r="L319" s="14">
        <v>229</v>
      </c>
      <c r="M319" s="14">
        <v>38281</v>
      </c>
      <c r="N319" s="14">
        <v>2710777</v>
      </c>
      <c r="O319" s="14">
        <v>0</v>
      </c>
      <c r="P319" s="14" t="s">
        <v>83</v>
      </c>
    </row>
    <row r="320" spans="1:16" x14ac:dyDescent="0.2">
      <c r="A320" s="14">
        <v>6315</v>
      </c>
      <c r="B320" s="14" t="s">
        <v>802</v>
      </c>
      <c r="C320" s="14" t="s">
        <v>89</v>
      </c>
      <c r="D320" s="14" t="s">
        <v>78</v>
      </c>
      <c r="E320" s="14" t="s">
        <v>79</v>
      </c>
      <c r="F320" s="15" t="s">
        <v>803</v>
      </c>
      <c r="G320" s="14" t="s">
        <v>81</v>
      </c>
      <c r="H320" s="16">
        <v>41.289709999999999</v>
      </c>
      <c r="I320" s="16">
        <v>-94.561639999999997</v>
      </c>
      <c r="J320" s="15" t="s">
        <v>82</v>
      </c>
      <c r="K320" s="14">
        <v>636</v>
      </c>
      <c r="L320" s="14">
        <v>308</v>
      </c>
      <c r="M320" s="14">
        <v>38654</v>
      </c>
      <c r="N320" s="14">
        <v>2475331</v>
      </c>
      <c r="O320" s="14">
        <v>0</v>
      </c>
      <c r="P320" s="14" t="s">
        <v>83</v>
      </c>
    </row>
    <row r="321" spans="1:16" x14ac:dyDescent="0.2">
      <c r="A321" s="14">
        <v>6316</v>
      </c>
      <c r="B321" s="14" t="s">
        <v>804</v>
      </c>
      <c r="C321" s="14" t="s">
        <v>376</v>
      </c>
      <c r="D321" s="14" t="s">
        <v>78</v>
      </c>
      <c r="E321" s="14" t="s">
        <v>79</v>
      </c>
      <c r="F321" s="15" t="s">
        <v>805</v>
      </c>
      <c r="G321" s="14" t="s">
        <v>81</v>
      </c>
      <c r="H321" s="16">
        <v>43.256970000000003</v>
      </c>
      <c r="I321" s="16">
        <v>-93.636409999999998</v>
      </c>
      <c r="J321" s="15" t="s">
        <v>82</v>
      </c>
      <c r="K321" s="14">
        <v>4018</v>
      </c>
      <c r="L321" s="14">
        <v>1734</v>
      </c>
      <c r="M321" s="14">
        <v>45906</v>
      </c>
      <c r="N321" s="14">
        <v>12022255</v>
      </c>
      <c r="O321" s="14">
        <v>0</v>
      </c>
      <c r="P321" s="14" t="s">
        <v>83</v>
      </c>
    </row>
    <row r="322" spans="1:16" x14ac:dyDescent="0.2">
      <c r="A322" s="14">
        <v>6317</v>
      </c>
      <c r="B322" s="14" t="s">
        <v>806</v>
      </c>
      <c r="C322" s="14" t="s">
        <v>398</v>
      </c>
      <c r="D322" s="14" t="s">
        <v>78</v>
      </c>
      <c r="E322" s="14" t="s">
        <v>79</v>
      </c>
      <c r="F322" s="15" t="s">
        <v>807</v>
      </c>
      <c r="G322" s="14" t="s">
        <v>81</v>
      </c>
      <c r="H322" s="16">
        <v>43.14331</v>
      </c>
      <c r="I322" s="16">
        <v>-91.932659999999998</v>
      </c>
      <c r="J322" s="15" t="s">
        <v>166</v>
      </c>
      <c r="K322" s="14">
        <v>336</v>
      </c>
      <c r="L322" s="14">
        <v>151</v>
      </c>
      <c r="M322" s="14">
        <v>37019</v>
      </c>
      <c r="N322" s="14">
        <v>810861</v>
      </c>
      <c r="O322" s="14">
        <v>0</v>
      </c>
      <c r="P322" s="14" t="s">
        <v>83</v>
      </c>
    </row>
    <row r="323" spans="1:16" x14ac:dyDescent="0.2">
      <c r="A323" s="14">
        <v>6318</v>
      </c>
      <c r="B323" s="14" t="s">
        <v>808</v>
      </c>
      <c r="C323" s="14" t="s">
        <v>242</v>
      </c>
      <c r="D323" s="14" t="s">
        <v>78</v>
      </c>
      <c r="E323" s="14" t="s">
        <v>79</v>
      </c>
      <c r="F323" s="15" t="s">
        <v>521</v>
      </c>
      <c r="G323" s="14" t="s">
        <v>81</v>
      </c>
      <c r="H323" s="16">
        <v>42.49747</v>
      </c>
      <c r="I323" s="16">
        <v>-94.168019999999999</v>
      </c>
      <c r="J323" s="15" t="s">
        <v>87</v>
      </c>
      <c r="K323" s="14">
        <v>24649</v>
      </c>
      <c r="L323" s="14">
        <v>10169</v>
      </c>
      <c r="M323" s="14">
        <v>38380</v>
      </c>
      <c r="N323" s="14">
        <v>41574201</v>
      </c>
      <c r="O323" s="14">
        <v>663141</v>
      </c>
      <c r="P323" s="14" t="s">
        <v>83</v>
      </c>
    </row>
    <row r="324" spans="1:16" x14ac:dyDescent="0.2">
      <c r="A324" s="14">
        <v>6319</v>
      </c>
      <c r="B324" s="14" t="s">
        <v>809</v>
      </c>
      <c r="C324" s="14" t="s">
        <v>644</v>
      </c>
      <c r="D324" s="14" t="s">
        <v>78</v>
      </c>
      <c r="E324" s="14" t="s">
        <v>79</v>
      </c>
      <c r="F324" s="15" t="s">
        <v>810</v>
      </c>
      <c r="G324" s="14" t="s">
        <v>81</v>
      </c>
      <c r="H324" s="16">
        <v>40.629759999999997</v>
      </c>
      <c r="I324" s="16">
        <v>-91.315150000000003</v>
      </c>
      <c r="J324" s="15" t="s">
        <v>103</v>
      </c>
      <c r="K324" s="14">
        <v>10717</v>
      </c>
      <c r="L324" s="14">
        <v>4500</v>
      </c>
      <c r="M324" s="14">
        <v>41875</v>
      </c>
      <c r="N324" s="14">
        <v>24584087</v>
      </c>
      <c r="O324" s="14">
        <v>9680849</v>
      </c>
      <c r="P324" s="14" t="s">
        <v>83</v>
      </c>
    </row>
    <row r="325" spans="1:16" x14ac:dyDescent="0.2">
      <c r="A325" s="14">
        <v>6320</v>
      </c>
      <c r="B325" s="14" t="s">
        <v>811</v>
      </c>
      <c r="C325" s="14" t="s">
        <v>499</v>
      </c>
      <c r="D325" s="14" t="s">
        <v>78</v>
      </c>
      <c r="E325" s="14" t="s">
        <v>79</v>
      </c>
      <c r="F325" s="15" t="s">
        <v>812</v>
      </c>
      <c r="G325" s="14" t="s">
        <v>81</v>
      </c>
      <c r="H325" s="16">
        <v>43.242190000000001</v>
      </c>
      <c r="I325" s="16">
        <v>-95.155550000000005</v>
      </c>
      <c r="J325" s="15" t="s">
        <v>107</v>
      </c>
      <c r="K325" s="14">
        <v>240</v>
      </c>
      <c r="L325" s="14">
        <v>58</v>
      </c>
      <c r="M325" s="14">
        <v>58750</v>
      </c>
      <c r="N325" s="14">
        <v>1057063</v>
      </c>
      <c r="O325" s="14">
        <v>0</v>
      </c>
      <c r="P325" s="14" t="s">
        <v>83</v>
      </c>
    </row>
    <row r="326" spans="1:16" x14ac:dyDescent="0.2">
      <c r="A326" s="14">
        <v>6321</v>
      </c>
      <c r="B326" s="14" t="s">
        <v>42</v>
      </c>
      <c r="C326" s="14" t="s">
        <v>644</v>
      </c>
      <c r="D326" s="14" t="s">
        <v>78</v>
      </c>
      <c r="E326" s="14" t="s">
        <v>79</v>
      </c>
      <c r="F326" s="15" t="s">
        <v>813</v>
      </c>
      <c r="G326" s="14" t="s">
        <v>81</v>
      </c>
      <c r="H326" s="16">
        <v>40.668089999999999</v>
      </c>
      <c r="I326" s="16">
        <v>-91.511269999999996</v>
      </c>
      <c r="J326" s="15" t="s">
        <v>103</v>
      </c>
      <c r="K326" s="14">
        <v>139</v>
      </c>
      <c r="L326" s="14">
        <v>46</v>
      </c>
      <c r="M326" s="14">
        <v>47500</v>
      </c>
      <c r="N326" s="14">
        <v>385970</v>
      </c>
      <c r="O326" s="14">
        <v>0</v>
      </c>
      <c r="P326" s="14" t="s">
        <v>83</v>
      </c>
    </row>
    <row r="327" spans="1:16" x14ac:dyDescent="0.2">
      <c r="A327" s="14">
        <v>6322</v>
      </c>
      <c r="B327" s="14" t="s">
        <v>814</v>
      </c>
      <c r="C327" s="14" t="s">
        <v>284</v>
      </c>
      <c r="D327" s="14" t="s">
        <v>78</v>
      </c>
      <c r="E327" s="14" t="s">
        <v>79</v>
      </c>
      <c r="F327" s="15" t="s">
        <v>815</v>
      </c>
      <c r="G327" s="14" t="s">
        <v>81</v>
      </c>
      <c r="H327" s="16">
        <v>42.127200000000002</v>
      </c>
      <c r="I327" s="16">
        <v>-93.964950000000002</v>
      </c>
      <c r="J327" s="15" t="s">
        <v>87</v>
      </c>
      <c r="K327" s="14">
        <v>103</v>
      </c>
      <c r="L327" s="14">
        <v>47</v>
      </c>
      <c r="M327" s="14">
        <v>77708</v>
      </c>
      <c r="N327" s="14">
        <v>2152318</v>
      </c>
      <c r="O327" s="14">
        <v>130222</v>
      </c>
      <c r="P327" s="14" t="s">
        <v>83</v>
      </c>
    </row>
    <row r="328" spans="1:16" x14ac:dyDescent="0.2">
      <c r="A328" s="14">
        <v>6323</v>
      </c>
      <c r="B328" s="14" t="s">
        <v>816</v>
      </c>
      <c r="C328" s="14" t="s">
        <v>140</v>
      </c>
      <c r="D328" s="14" t="s">
        <v>78</v>
      </c>
      <c r="E328" s="14" t="s">
        <v>79</v>
      </c>
      <c r="F328" s="15" t="s">
        <v>817</v>
      </c>
      <c r="G328" s="14" t="s">
        <v>81</v>
      </c>
      <c r="H328" s="16">
        <v>42.965249999999997</v>
      </c>
      <c r="I328" s="16">
        <v>-92.199619999999996</v>
      </c>
      <c r="J328" s="15" t="s">
        <v>166</v>
      </c>
      <c r="K328" s="14">
        <v>922</v>
      </c>
      <c r="L328" s="14">
        <v>480</v>
      </c>
      <c r="M328" s="14">
        <v>41000</v>
      </c>
      <c r="N328" s="14">
        <v>2231683</v>
      </c>
      <c r="O328" s="14">
        <v>0</v>
      </c>
      <c r="P328" s="14" t="s">
        <v>83</v>
      </c>
    </row>
    <row r="329" spans="1:16" x14ac:dyDescent="0.2">
      <c r="A329" s="14">
        <v>6324</v>
      </c>
      <c r="B329" s="14" t="s">
        <v>818</v>
      </c>
      <c r="C329" s="14" t="s">
        <v>647</v>
      </c>
      <c r="D329" s="14" t="s">
        <v>78</v>
      </c>
      <c r="E329" s="14" t="s">
        <v>79</v>
      </c>
      <c r="F329" s="15" t="s">
        <v>819</v>
      </c>
      <c r="G329" s="14" t="s">
        <v>81</v>
      </c>
      <c r="H329" s="16">
        <v>42.88165</v>
      </c>
      <c r="I329" s="16">
        <v>-92.308229999999995</v>
      </c>
      <c r="J329" s="15" t="s">
        <v>103</v>
      </c>
      <c r="K329" s="14">
        <v>181</v>
      </c>
      <c r="L329" s="14">
        <v>85</v>
      </c>
      <c r="M329" s="14">
        <v>49821</v>
      </c>
      <c r="N329" s="14">
        <v>516726</v>
      </c>
      <c r="O329" s="14">
        <v>0</v>
      </c>
      <c r="P329" s="14" t="s">
        <v>83</v>
      </c>
    </row>
    <row r="330" spans="1:16" x14ac:dyDescent="0.2">
      <c r="A330" s="14">
        <v>6325</v>
      </c>
      <c r="B330" s="14" t="s">
        <v>820</v>
      </c>
      <c r="C330" s="14" t="s">
        <v>541</v>
      </c>
      <c r="D330" s="14" t="s">
        <v>78</v>
      </c>
      <c r="E330" s="14" t="s">
        <v>79</v>
      </c>
      <c r="F330" s="15" t="s">
        <v>544</v>
      </c>
      <c r="G330" s="14" t="s">
        <v>81</v>
      </c>
      <c r="H330" s="16">
        <v>41.284750000000003</v>
      </c>
      <c r="I330" s="16">
        <v>-91.338769999999997</v>
      </c>
      <c r="J330" s="15" t="s">
        <v>103</v>
      </c>
      <c r="K330" s="14">
        <v>239</v>
      </c>
      <c r="L330" s="14">
        <v>87</v>
      </c>
      <c r="M330" s="14">
        <v>49464</v>
      </c>
      <c r="N330" s="14">
        <v>428762</v>
      </c>
      <c r="O330" s="14">
        <v>0</v>
      </c>
      <c r="P330" s="14" t="s">
        <v>83</v>
      </c>
    </row>
    <row r="331" spans="1:16" x14ac:dyDescent="0.2">
      <c r="A331" s="14">
        <v>6326</v>
      </c>
      <c r="B331" s="14" t="s">
        <v>821</v>
      </c>
      <c r="C331" s="14" t="s">
        <v>275</v>
      </c>
      <c r="D331" s="14" t="s">
        <v>78</v>
      </c>
      <c r="E331" s="14" t="s">
        <v>79</v>
      </c>
      <c r="F331" s="15" t="s">
        <v>822</v>
      </c>
      <c r="G331" s="14" t="s">
        <v>81</v>
      </c>
      <c r="H331" s="16">
        <v>41.212510000000002</v>
      </c>
      <c r="I331" s="16">
        <v>-92.435460000000006</v>
      </c>
      <c r="J331" s="15" t="s">
        <v>82</v>
      </c>
      <c r="K331" s="14">
        <v>729</v>
      </c>
      <c r="L331" s="14">
        <v>254</v>
      </c>
      <c r="M331" s="14">
        <v>39659</v>
      </c>
      <c r="N331" s="14">
        <v>2674221</v>
      </c>
      <c r="O331" s="14">
        <v>0</v>
      </c>
      <c r="P331" s="14" t="s">
        <v>83</v>
      </c>
    </row>
    <row r="332" spans="1:16" x14ac:dyDescent="0.2">
      <c r="A332" s="14">
        <v>6327</v>
      </c>
      <c r="B332" s="14" t="s">
        <v>823</v>
      </c>
      <c r="C332" s="14" t="s">
        <v>213</v>
      </c>
      <c r="D332" s="14" t="s">
        <v>78</v>
      </c>
      <c r="E332" s="14" t="s">
        <v>79</v>
      </c>
      <c r="F332" s="15" t="s">
        <v>824</v>
      </c>
      <c r="G332" s="14" t="s">
        <v>81</v>
      </c>
      <c r="H332" s="16">
        <v>41.356140000000003</v>
      </c>
      <c r="I332" s="16">
        <v>-91.129320000000007</v>
      </c>
      <c r="J332" s="15" t="s">
        <v>166</v>
      </c>
      <c r="K332" s="14">
        <v>977</v>
      </c>
      <c r="L332" s="14">
        <v>380</v>
      </c>
      <c r="M332" s="14">
        <v>79583</v>
      </c>
      <c r="N332" s="14">
        <v>4663500</v>
      </c>
      <c r="O332" s="14">
        <v>0</v>
      </c>
      <c r="P332" s="14" t="s">
        <v>83</v>
      </c>
    </row>
    <row r="333" spans="1:16" x14ac:dyDescent="0.2">
      <c r="A333" s="14">
        <v>6328</v>
      </c>
      <c r="B333" s="14" t="s">
        <v>825</v>
      </c>
      <c r="C333" s="14" t="s">
        <v>558</v>
      </c>
      <c r="D333" s="14" t="s">
        <v>78</v>
      </c>
      <c r="E333" s="14" t="s">
        <v>79</v>
      </c>
      <c r="F333" s="15" t="s">
        <v>826</v>
      </c>
      <c r="G333" s="14" t="s">
        <v>153</v>
      </c>
      <c r="H333" s="16">
        <v>41.570010000000003</v>
      </c>
      <c r="I333" s="16">
        <v>-91.732389999999995</v>
      </c>
      <c r="J333" s="15" t="s">
        <v>103</v>
      </c>
      <c r="K333" s="14">
        <v>85</v>
      </c>
      <c r="L333" s="14">
        <v>35</v>
      </c>
      <c r="M333" s="14">
        <v>61952</v>
      </c>
      <c r="N333" s="14">
        <v>2098214</v>
      </c>
      <c r="O333" s="14">
        <v>0</v>
      </c>
      <c r="P333" s="14" t="s">
        <v>83</v>
      </c>
    </row>
    <row r="334" spans="1:16" x14ac:dyDescent="0.2">
      <c r="A334" s="14">
        <v>6329</v>
      </c>
      <c r="B334" s="14" t="s">
        <v>827</v>
      </c>
      <c r="C334" s="14" t="s">
        <v>296</v>
      </c>
      <c r="D334" s="14" t="s">
        <v>78</v>
      </c>
      <c r="E334" s="14" t="s">
        <v>79</v>
      </c>
      <c r="F334" s="15" t="s">
        <v>828</v>
      </c>
      <c r="G334" s="14" t="s">
        <v>81</v>
      </c>
      <c r="H334" s="16">
        <v>42.693579999999997</v>
      </c>
      <c r="I334" s="16">
        <v>-93.605490000000003</v>
      </c>
      <c r="J334" s="15" t="s">
        <v>87</v>
      </c>
      <c r="K334" s="14">
        <v>31</v>
      </c>
      <c r="L334" s="14">
        <v>22</v>
      </c>
      <c r="M334" s="14">
        <v>63750</v>
      </c>
      <c r="N334" s="14">
        <v>1387704</v>
      </c>
      <c r="O334" s="14">
        <v>0</v>
      </c>
      <c r="P334" s="14" t="s">
        <v>83</v>
      </c>
    </row>
    <row r="335" spans="1:16" x14ac:dyDescent="0.2">
      <c r="A335" s="14">
        <v>6330</v>
      </c>
      <c r="B335" s="14" t="s">
        <v>829</v>
      </c>
      <c r="C335" s="14" t="s">
        <v>202</v>
      </c>
      <c r="D335" s="14" t="s">
        <v>78</v>
      </c>
      <c r="E335" s="14" t="s">
        <v>79</v>
      </c>
      <c r="F335" s="15" t="s">
        <v>830</v>
      </c>
      <c r="G335" s="14" t="s">
        <v>81</v>
      </c>
      <c r="H335" s="16">
        <v>42.506929999999997</v>
      </c>
      <c r="I335" s="16">
        <v>-95.41722</v>
      </c>
      <c r="J335" s="15" t="s">
        <v>107</v>
      </c>
      <c r="K335" s="14">
        <v>432</v>
      </c>
      <c r="L335" s="14">
        <v>186</v>
      </c>
      <c r="M335" s="14">
        <v>45000</v>
      </c>
      <c r="N335" s="14">
        <v>1843818</v>
      </c>
      <c r="O335" s="14">
        <v>0</v>
      </c>
      <c r="P335" s="14" t="s">
        <v>83</v>
      </c>
    </row>
    <row r="336" spans="1:16" x14ac:dyDescent="0.2">
      <c r="A336" s="14">
        <v>6331</v>
      </c>
      <c r="B336" s="14" t="s">
        <v>831</v>
      </c>
      <c r="C336" s="14" t="s">
        <v>499</v>
      </c>
      <c r="D336" s="14" t="s">
        <v>78</v>
      </c>
      <c r="E336" s="14" t="s">
        <v>79</v>
      </c>
      <c r="F336" s="15" t="s">
        <v>742</v>
      </c>
      <c r="G336" s="14" t="s">
        <v>81</v>
      </c>
      <c r="H336" s="16">
        <v>42.741930000000004</v>
      </c>
      <c r="I336" s="16">
        <v>-91.262079999999997</v>
      </c>
      <c r="J336" s="15" t="s">
        <v>166</v>
      </c>
      <c r="K336" s="14">
        <v>85</v>
      </c>
      <c r="L336" s="14">
        <v>46</v>
      </c>
      <c r="M336" s="14">
        <v>53750</v>
      </c>
      <c r="N336" s="14">
        <v>595056</v>
      </c>
      <c r="O336" s="14">
        <v>0</v>
      </c>
      <c r="P336" s="14" t="s">
        <v>83</v>
      </c>
    </row>
    <row r="337" spans="1:16" x14ac:dyDescent="0.2">
      <c r="A337" s="14">
        <v>6332</v>
      </c>
      <c r="B337" s="14" t="s">
        <v>832</v>
      </c>
      <c r="C337" s="14" t="s">
        <v>77</v>
      </c>
      <c r="D337" s="14" t="s">
        <v>78</v>
      </c>
      <c r="E337" s="14" t="s">
        <v>79</v>
      </c>
      <c r="F337" s="15" t="s">
        <v>833</v>
      </c>
      <c r="G337" s="14" t="s">
        <v>153</v>
      </c>
      <c r="H337" s="16">
        <v>42.245539999999998</v>
      </c>
      <c r="I337" s="16">
        <v>-93.395489999999995</v>
      </c>
      <c r="J337" s="15" t="s">
        <v>87</v>
      </c>
      <c r="K337" s="14">
        <v>36</v>
      </c>
      <c r="L337" s="14">
        <v>20</v>
      </c>
      <c r="M337" s="14">
        <v>165714</v>
      </c>
      <c r="N337" s="14">
        <v>2583283</v>
      </c>
      <c r="O337" s="14">
        <v>0</v>
      </c>
      <c r="P337" s="14" t="s">
        <v>83</v>
      </c>
    </row>
    <row r="338" spans="1:16" x14ac:dyDescent="0.2">
      <c r="A338" s="14">
        <v>6333</v>
      </c>
      <c r="B338" s="14" t="s">
        <v>834</v>
      </c>
      <c r="C338" s="14" t="s">
        <v>613</v>
      </c>
      <c r="D338" s="14" t="s">
        <v>78</v>
      </c>
      <c r="E338" s="14" t="s">
        <v>79</v>
      </c>
      <c r="F338" s="15" t="s">
        <v>835</v>
      </c>
      <c r="G338" s="14" t="s">
        <v>81</v>
      </c>
      <c r="H338" s="16">
        <v>40.827219999999997</v>
      </c>
      <c r="I338" s="16">
        <v>-93.607159999999993</v>
      </c>
      <c r="J338" s="15" t="s">
        <v>82</v>
      </c>
      <c r="K338" s="14">
        <v>205</v>
      </c>
      <c r="L338" s="14">
        <v>80</v>
      </c>
      <c r="M338" s="14">
        <v>44167</v>
      </c>
      <c r="N338" s="14">
        <v>1795563</v>
      </c>
      <c r="O338" s="14">
        <v>0</v>
      </c>
      <c r="P338" s="14" t="s">
        <v>83</v>
      </c>
    </row>
    <row r="339" spans="1:16" x14ac:dyDescent="0.2">
      <c r="A339" s="14">
        <v>6334</v>
      </c>
      <c r="B339" s="14" t="s">
        <v>836</v>
      </c>
      <c r="C339" s="14" t="s">
        <v>499</v>
      </c>
      <c r="D339" s="14" t="s">
        <v>78</v>
      </c>
      <c r="E339" s="14" t="s">
        <v>79</v>
      </c>
      <c r="F339" s="15" t="s">
        <v>500</v>
      </c>
      <c r="G339" s="14" t="s">
        <v>81</v>
      </c>
      <c r="H339" s="16">
        <v>42.868600000000001</v>
      </c>
      <c r="I339" s="16">
        <v>-91.235960000000006</v>
      </c>
      <c r="J339" s="15" t="s">
        <v>166</v>
      </c>
      <c r="K339" s="14">
        <v>726</v>
      </c>
      <c r="L339" s="14">
        <v>362</v>
      </c>
      <c r="M339" s="14">
        <v>48261</v>
      </c>
      <c r="N339" s="14">
        <v>2648110</v>
      </c>
      <c r="O339" s="14">
        <v>0</v>
      </c>
      <c r="P339" s="14" t="s">
        <v>83</v>
      </c>
    </row>
    <row r="340" spans="1:16" x14ac:dyDescent="0.2">
      <c r="A340" s="14">
        <v>6335</v>
      </c>
      <c r="B340" s="14" t="s">
        <v>837</v>
      </c>
      <c r="C340" s="14" t="s">
        <v>376</v>
      </c>
      <c r="D340" s="14" t="s">
        <v>78</v>
      </c>
      <c r="E340" s="14" t="s">
        <v>79</v>
      </c>
      <c r="F340" s="15" t="s">
        <v>838</v>
      </c>
      <c r="G340" s="14" t="s">
        <v>81</v>
      </c>
      <c r="H340" s="16">
        <v>43.102460000000001</v>
      </c>
      <c r="I340" s="16">
        <v>-93.601879999999994</v>
      </c>
      <c r="J340" s="15" t="s">
        <v>82</v>
      </c>
      <c r="K340" s="14">
        <v>3107</v>
      </c>
      <c r="L340" s="14">
        <v>1138</v>
      </c>
      <c r="M340" s="14">
        <v>60116</v>
      </c>
      <c r="N340" s="14">
        <v>5321776</v>
      </c>
      <c r="O340" s="14">
        <v>0</v>
      </c>
      <c r="P340" s="14" t="s">
        <v>83</v>
      </c>
    </row>
    <row r="341" spans="1:16" x14ac:dyDescent="0.2">
      <c r="A341" s="14">
        <v>6336</v>
      </c>
      <c r="B341" s="14" t="s">
        <v>839</v>
      </c>
      <c r="C341" s="14" t="s">
        <v>219</v>
      </c>
      <c r="D341" s="14" t="s">
        <v>78</v>
      </c>
      <c r="E341" s="14" t="s">
        <v>79</v>
      </c>
      <c r="F341" s="15" t="s">
        <v>840</v>
      </c>
      <c r="G341" s="14" t="s">
        <v>81</v>
      </c>
      <c r="H341" s="16">
        <v>42.144159999999999</v>
      </c>
      <c r="I341" s="16">
        <v>-92.143789999999996</v>
      </c>
      <c r="J341" s="15" t="s">
        <v>103</v>
      </c>
      <c r="K341" s="14">
        <v>363</v>
      </c>
      <c r="L341" s="14">
        <v>143</v>
      </c>
      <c r="M341" s="14">
        <v>58854</v>
      </c>
      <c r="N341" s="14">
        <v>638863</v>
      </c>
      <c r="O341" s="14">
        <v>0</v>
      </c>
      <c r="P341" s="14" t="s">
        <v>83</v>
      </c>
    </row>
    <row r="342" spans="1:16" x14ac:dyDescent="0.2">
      <c r="A342" s="14">
        <v>6337</v>
      </c>
      <c r="B342" s="14" t="s">
        <v>841</v>
      </c>
      <c r="C342" s="14" t="s">
        <v>475</v>
      </c>
      <c r="D342" s="14" t="s">
        <v>78</v>
      </c>
      <c r="E342" s="14" t="s">
        <v>79</v>
      </c>
      <c r="F342" s="15" t="s">
        <v>842</v>
      </c>
      <c r="G342" s="14" t="s">
        <v>81</v>
      </c>
      <c r="H342" s="16">
        <v>42.093600000000002</v>
      </c>
      <c r="I342" s="16">
        <v>-92.675749999999994</v>
      </c>
      <c r="J342" s="15" t="s">
        <v>82</v>
      </c>
      <c r="K342" s="14">
        <v>508</v>
      </c>
      <c r="L342" s="14">
        <v>204</v>
      </c>
      <c r="M342" s="14">
        <v>49375</v>
      </c>
      <c r="N342" s="14">
        <v>2605052</v>
      </c>
      <c r="O342" s="14">
        <v>0</v>
      </c>
      <c r="P342" s="14" t="s">
        <v>83</v>
      </c>
    </row>
    <row r="343" spans="1:16" x14ac:dyDescent="0.2">
      <c r="A343" s="14">
        <v>6338</v>
      </c>
      <c r="B343" s="14" t="s">
        <v>843</v>
      </c>
      <c r="C343" s="14" t="s">
        <v>123</v>
      </c>
      <c r="D343" s="14" t="s">
        <v>78</v>
      </c>
      <c r="E343" s="14" t="s">
        <v>79</v>
      </c>
      <c r="F343" s="15" t="s">
        <v>844</v>
      </c>
      <c r="G343" s="14" t="s">
        <v>81</v>
      </c>
      <c r="H343" s="16">
        <v>42.675530000000002</v>
      </c>
      <c r="I343" s="16">
        <v>-93.129369999999994</v>
      </c>
      <c r="J343" s="15" t="s">
        <v>82</v>
      </c>
      <c r="K343" s="14">
        <v>161</v>
      </c>
      <c r="L343" s="14">
        <v>66</v>
      </c>
      <c r="M343" s="14">
        <v>32250</v>
      </c>
      <c r="N343" s="14">
        <v>1094070</v>
      </c>
      <c r="O343" s="14">
        <v>0</v>
      </c>
      <c r="P343" s="14" t="s">
        <v>83</v>
      </c>
    </row>
    <row r="344" spans="1:16" x14ac:dyDescent="0.2">
      <c r="A344" s="14">
        <v>6339</v>
      </c>
      <c r="B344" s="14" t="s">
        <v>845</v>
      </c>
      <c r="C344" s="14" t="s">
        <v>148</v>
      </c>
      <c r="D344" s="14" t="s">
        <v>78</v>
      </c>
      <c r="E344" s="14" t="s">
        <v>79</v>
      </c>
      <c r="F344" s="15" t="s">
        <v>846</v>
      </c>
      <c r="G344" s="14" t="s">
        <v>81</v>
      </c>
      <c r="H344" s="16">
        <v>43.343859999999999</v>
      </c>
      <c r="I344" s="16">
        <v>-96.00224</v>
      </c>
      <c r="J344" s="15" t="s">
        <v>107</v>
      </c>
      <c r="K344" s="14">
        <v>1055</v>
      </c>
      <c r="L344" s="14">
        <v>477</v>
      </c>
      <c r="M344" s="14">
        <v>51563</v>
      </c>
      <c r="N344" s="14">
        <v>6209723</v>
      </c>
      <c r="O344" s="14">
        <v>12058</v>
      </c>
      <c r="P344" s="14" t="s">
        <v>83</v>
      </c>
    </row>
    <row r="345" spans="1:16" x14ac:dyDescent="0.2">
      <c r="A345" s="14">
        <v>6340</v>
      </c>
      <c r="B345" s="14" t="s">
        <v>847</v>
      </c>
      <c r="C345" s="14" t="s">
        <v>639</v>
      </c>
      <c r="D345" s="14" t="s">
        <v>78</v>
      </c>
      <c r="E345" s="14" t="s">
        <v>79</v>
      </c>
      <c r="F345" s="15" t="s">
        <v>848</v>
      </c>
      <c r="G345" s="14" t="s">
        <v>81</v>
      </c>
      <c r="H345" s="16">
        <v>41.481119999999997</v>
      </c>
      <c r="I345" s="16">
        <v>-92.393519999999995</v>
      </c>
      <c r="J345" s="15" t="s">
        <v>82</v>
      </c>
      <c r="K345" s="14">
        <v>60</v>
      </c>
      <c r="L345" s="14">
        <v>29</v>
      </c>
      <c r="M345" s="14">
        <v>37917</v>
      </c>
      <c r="N345" s="14">
        <v>171482</v>
      </c>
      <c r="O345" s="14">
        <v>0</v>
      </c>
      <c r="P345" s="14" t="s">
        <v>83</v>
      </c>
    </row>
    <row r="346" spans="1:16" x14ac:dyDescent="0.2">
      <c r="A346" s="14">
        <v>6341</v>
      </c>
      <c r="B346" s="14" t="s">
        <v>849</v>
      </c>
      <c r="C346" s="14" t="s">
        <v>155</v>
      </c>
      <c r="D346" s="14" t="s">
        <v>78</v>
      </c>
      <c r="E346" s="14" t="s">
        <v>79</v>
      </c>
      <c r="F346" s="15" t="s">
        <v>850</v>
      </c>
      <c r="G346" s="14" t="s">
        <v>81</v>
      </c>
      <c r="H346" s="16">
        <v>42.106929999999998</v>
      </c>
      <c r="I346" s="16">
        <v>-93.649659999999997</v>
      </c>
      <c r="J346" s="15" t="s">
        <v>87</v>
      </c>
      <c r="K346" s="14">
        <v>1116</v>
      </c>
      <c r="L346" s="14">
        <v>437</v>
      </c>
      <c r="M346" s="14">
        <v>80313</v>
      </c>
      <c r="N346" s="14">
        <v>2545477</v>
      </c>
      <c r="O346" s="14">
        <v>0</v>
      </c>
      <c r="P346" s="14" t="s">
        <v>83</v>
      </c>
    </row>
    <row r="347" spans="1:16" x14ac:dyDescent="0.2">
      <c r="A347" s="14">
        <v>6342</v>
      </c>
      <c r="B347" s="14" t="s">
        <v>851</v>
      </c>
      <c r="C347" s="14" t="s">
        <v>445</v>
      </c>
      <c r="D347" s="14" t="s">
        <v>78</v>
      </c>
      <c r="E347" s="14" t="s">
        <v>79</v>
      </c>
      <c r="F347" s="15" t="s">
        <v>852</v>
      </c>
      <c r="G347" s="14" t="s">
        <v>81</v>
      </c>
      <c r="H347" s="16">
        <v>42.4161</v>
      </c>
      <c r="I347" s="16">
        <v>-92.2149</v>
      </c>
      <c r="J347" s="15" t="s">
        <v>103</v>
      </c>
      <c r="K347" s="14">
        <v>747</v>
      </c>
      <c r="L347" s="14">
        <v>306</v>
      </c>
      <c r="M347" s="14">
        <v>53250</v>
      </c>
      <c r="N347" s="14">
        <v>1031556</v>
      </c>
      <c r="O347" s="14">
        <v>0</v>
      </c>
      <c r="P347" s="14" t="s">
        <v>83</v>
      </c>
    </row>
    <row r="348" spans="1:16" x14ac:dyDescent="0.2">
      <c r="A348" s="14">
        <v>6343</v>
      </c>
      <c r="B348" s="14" t="s">
        <v>853</v>
      </c>
      <c r="C348" s="14" t="s">
        <v>499</v>
      </c>
      <c r="D348" s="14" t="s">
        <v>78</v>
      </c>
      <c r="E348" s="14" t="s">
        <v>79</v>
      </c>
      <c r="F348" s="15" t="s">
        <v>854</v>
      </c>
      <c r="G348" s="14" t="s">
        <v>81</v>
      </c>
      <c r="H348" s="16">
        <v>43.015799999999999</v>
      </c>
      <c r="I348" s="16">
        <v>-95.037490000000005</v>
      </c>
      <c r="J348" s="15" t="s">
        <v>107</v>
      </c>
      <c r="K348" s="14">
        <v>48</v>
      </c>
      <c r="L348" s="14">
        <v>30</v>
      </c>
      <c r="M348" s="14">
        <v>20000</v>
      </c>
      <c r="N348" s="14">
        <v>574842</v>
      </c>
      <c r="O348" s="14">
        <v>143</v>
      </c>
      <c r="P348" s="14" t="s">
        <v>83</v>
      </c>
    </row>
    <row r="349" spans="1:16" x14ac:dyDescent="0.2">
      <c r="A349" s="14">
        <v>6344</v>
      </c>
      <c r="B349" s="14" t="s">
        <v>855</v>
      </c>
      <c r="C349" s="14" t="s">
        <v>115</v>
      </c>
      <c r="D349" s="14" t="s">
        <v>78</v>
      </c>
      <c r="E349" s="14" t="s">
        <v>79</v>
      </c>
      <c r="F349" s="15" t="s">
        <v>856</v>
      </c>
      <c r="G349" s="14" t="s">
        <v>81</v>
      </c>
      <c r="H349" s="16">
        <v>41.878880000000002</v>
      </c>
      <c r="I349" s="16">
        <v>-92.789360000000002</v>
      </c>
      <c r="J349" s="15" t="s">
        <v>82</v>
      </c>
      <c r="K349" s="14">
        <v>504</v>
      </c>
      <c r="L349" s="14">
        <v>285</v>
      </c>
      <c r="M349" s="14">
        <v>54375</v>
      </c>
      <c r="N349" s="14">
        <v>1401423</v>
      </c>
      <c r="O349" s="14">
        <v>0</v>
      </c>
      <c r="P349" s="14" t="s">
        <v>83</v>
      </c>
    </row>
    <row r="350" spans="1:16" x14ac:dyDescent="0.2">
      <c r="A350" s="14">
        <v>6345</v>
      </c>
      <c r="B350" s="14" t="s">
        <v>857</v>
      </c>
      <c r="C350" s="14" t="s">
        <v>800</v>
      </c>
      <c r="D350" s="14" t="s">
        <v>78</v>
      </c>
      <c r="E350" s="14" t="s">
        <v>79</v>
      </c>
      <c r="F350" s="15" t="s">
        <v>858</v>
      </c>
      <c r="G350" s="14" t="s">
        <v>81</v>
      </c>
      <c r="H350" s="16">
        <v>42.726900000000001</v>
      </c>
      <c r="I350" s="16">
        <v>-94.436909999999997</v>
      </c>
      <c r="J350" s="15" t="s">
        <v>87</v>
      </c>
      <c r="K350" s="14">
        <v>491</v>
      </c>
      <c r="L350" s="14">
        <v>227</v>
      </c>
      <c r="M350" s="14">
        <v>42917</v>
      </c>
      <c r="N350" s="14">
        <v>3228226</v>
      </c>
      <c r="O350" s="14">
        <v>0</v>
      </c>
      <c r="P350" s="14" t="s">
        <v>83</v>
      </c>
    </row>
    <row r="351" spans="1:16" x14ac:dyDescent="0.2">
      <c r="A351" s="14">
        <v>6346</v>
      </c>
      <c r="B351" s="14" t="s">
        <v>859</v>
      </c>
      <c r="C351" s="14" t="s">
        <v>475</v>
      </c>
      <c r="D351" s="14" t="s">
        <v>78</v>
      </c>
      <c r="E351" s="14" t="s">
        <v>79</v>
      </c>
      <c r="F351" s="15" t="s">
        <v>860</v>
      </c>
      <c r="G351" s="14" t="s">
        <v>81</v>
      </c>
      <c r="H351" s="16">
        <v>42.187759999999997</v>
      </c>
      <c r="I351" s="16">
        <v>-92.715199999999996</v>
      </c>
      <c r="J351" s="15" t="s">
        <v>82</v>
      </c>
      <c r="K351" s="14">
        <v>890</v>
      </c>
      <c r="L351" s="14">
        <v>357</v>
      </c>
      <c r="M351" s="14">
        <v>62083</v>
      </c>
      <c r="N351" s="14">
        <v>1803240</v>
      </c>
      <c r="O351" s="14">
        <v>0</v>
      </c>
      <c r="P351" s="14" t="s">
        <v>83</v>
      </c>
    </row>
    <row r="352" spans="1:16" x14ac:dyDescent="0.2">
      <c r="A352" s="14">
        <v>6347</v>
      </c>
      <c r="B352" s="14" t="s">
        <v>861</v>
      </c>
      <c r="C352" s="14" t="s">
        <v>755</v>
      </c>
      <c r="D352" s="14" t="s">
        <v>78</v>
      </c>
      <c r="E352" s="14" t="s">
        <v>79</v>
      </c>
      <c r="F352" s="15" t="s">
        <v>862</v>
      </c>
      <c r="G352" s="14" t="s">
        <v>81</v>
      </c>
      <c r="H352" s="16">
        <v>41.046939999999999</v>
      </c>
      <c r="I352" s="16">
        <v>-95.742509999999996</v>
      </c>
      <c r="J352" s="15" t="s">
        <v>107</v>
      </c>
      <c r="K352" s="14">
        <v>5253</v>
      </c>
      <c r="L352" s="14">
        <v>1789</v>
      </c>
      <c r="M352" s="14">
        <v>62824</v>
      </c>
      <c r="N352" s="14">
        <v>7636251</v>
      </c>
      <c r="O352" s="14">
        <v>26319</v>
      </c>
      <c r="P352" s="14" t="s">
        <v>83</v>
      </c>
    </row>
    <row r="353" spans="1:16" x14ac:dyDescent="0.2">
      <c r="A353" s="14">
        <v>6348</v>
      </c>
      <c r="B353" s="14" t="s">
        <v>863</v>
      </c>
      <c r="C353" s="14" t="s">
        <v>181</v>
      </c>
      <c r="D353" s="14" t="s">
        <v>78</v>
      </c>
      <c r="E353" s="14" t="s">
        <v>79</v>
      </c>
      <c r="F353" s="15" t="s">
        <v>864</v>
      </c>
      <c r="G353" s="14" t="s">
        <v>81</v>
      </c>
      <c r="H353" s="16">
        <v>42.056930000000001</v>
      </c>
      <c r="I353" s="16">
        <v>-94.728870000000001</v>
      </c>
      <c r="J353" s="15" t="s">
        <v>107</v>
      </c>
      <c r="K353" s="14">
        <v>1127</v>
      </c>
      <c r="L353" s="14">
        <v>515</v>
      </c>
      <c r="M353" s="14">
        <v>47656</v>
      </c>
      <c r="N353" s="14">
        <v>2865506</v>
      </c>
      <c r="O353" s="14">
        <v>0</v>
      </c>
      <c r="P353" s="14" t="s">
        <v>83</v>
      </c>
    </row>
    <row r="354" spans="1:16" x14ac:dyDescent="0.2">
      <c r="A354" s="14">
        <v>6349</v>
      </c>
      <c r="B354" s="14" t="s">
        <v>865</v>
      </c>
      <c r="C354" s="14" t="s">
        <v>296</v>
      </c>
      <c r="D354" s="14" t="s">
        <v>78</v>
      </c>
      <c r="E354" s="14" t="s">
        <v>79</v>
      </c>
      <c r="F354" s="15" t="s">
        <v>866</v>
      </c>
      <c r="G354" s="14" t="s">
        <v>81</v>
      </c>
      <c r="H354" s="16">
        <v>42.735799999999998</v>
      </c>
      <c r="I354" s="16">
        <v>-93.920779999999993</v>
      </c>
      <c r="J354" s="15" t="s">
        <v>87</v>
      </c>
      <c r="K354" s="14">
        <v>608</v>
      </c>
      <c r="L354" s="14">
        <v>289</v>
      </c>
      <c r="M354" s="14">
        <v>38472</v>
      </c>
      <c r="N354" s="14">
        <v>3091340</v>
      </c>
      <c r="O354" s="14">
        <v>0</v>
      </c>
      <c r="P354" s="14" t="s">
        <v>83</v>
      </c>
    </row>
    <row r="355" spans="1:16" x14ac:dyDescent="0.2">
      <c r="A355" s="14">
        <v>6350</v>
      </c>
      <c r="B355" s="14" t="s">
        <v>867</v>
      </c>
      <c r="C355" s="14" t="s">
        <v>376</v>
      </c>
      <c r="D355" s="14" t="s">
        <v>78</v>
      </c>
      <c r="E355" s="14" t="s">
        <v>79</v>
      </c>
      <c r="F355" s="15" t="s">
        <v>868</v>
      </c>
      <c r="G355" s="14" t="s">
        <v>81</v>
      </c>
      <c r="H355" s="16">
        <v>42.923020000000001</v>
      </c>
      <c r="I355" s="16">
        <v>-93.616320000000002</v>
      </c>
      <c r="J355" s="15" t="s">
        <v>82</v>
      </c>
      <c r="K355" s="14">
        <v>135</v>
      </c>
      <c r="L355" s="14">
        <v>71</v>
      </c>
      <c r="M355" s="14">
        <v>37750</v>
      </c>
      <c r="N355" s="14">
        <v>1107635</v>
      </c>
      <c r="O355" s="14">
        <v>0</v>
      </c>
      <c r="P355" s="14" t="s">
        <v>83</v>
      </c>
    </row>
    <row r="356" spans="1:16" x14ac:dyDescent="0.2">
      <c r="A356" s="14">
        <v>6351</v>
      </c>
      <c r="B356" s="14" t="s">
        <v>869</v>
      </c>
      <c r="C356" s="14" t="s">
        <v>164</v>
      </c>
      <c r="D356" s="14" t="s">
        <v>78</v>
      </c>
      <c r="E356" s="14" t="s">
        <v>79</v>
      </c>
      <c r="F356" s="15" t="s">
        <v>870</v>
      </c>
      <c r="G356" s="14" t="s">
        <v>81</v>
      </c>
      <c r="H356" s="16">
        <v>41.967530000000004</v>
      </c>
      <c r="I356" s="16">
        <v>-90.382909999999995</v>
      </c>
      <c r="J356" s="15" t="s">
        <v>166</v>
      </c>
      <c r="K356" s="14">
        <v>235</v>
      </c>
      <c r="L356" s="14">
        <v>87</v>
      </c>
      <c r="M356" s="14">
        <v>75625</v>
      </c>
      <c r="N356" s="14">
        <v>817468</v>
      </c>
      <c r="O356" s="14">
        <v>0</v>
      </c>
      <c r="P356" s="14" t="s">
        <v>83</v>
      </c>
    </row>
    <row r="357" spans="1:16" x14ac:dyDescent="0.2">
      <c r="A357" s="14">
        <v>6352</v>
      </c>
      <c r="B357" s="14" t="s">
        <v>871</v>
      </c>
      <c r="C357" s="14" t="s">
        <v>242</v>
      </c>
      <c r="D357" s="14" t="s">
        <v>78</v>
      </c>
      <c r="E357" s="14" t="s">
        <v>79</v>
      </c>
      <c r="F357" s="15" t="s">
        <v>872</v>
      </c>
      <c r="G357" s="14" t="s">
        <v>81</v>
      </c>
      <c r="H357" s="16">
        <v>42.280529999999999</v>
      </c>
      <c r="I357" s="16">
        <v>-94.290800000000004</v>
      </c>
      <c r="J357" s="15" t="s">
        <v>87</v>
      </c>
      <c r="K357" s="14">
        <v>999</v>
      </c>
      <c r="L357" s="14">
        <v>438</v>
      </c>
      <c r="M357" s="14">
        <v>39848</v>
      </c>
      <c r="N357" s="14">
        <v>3752089</v>
      </c>
      <c r="O357" s="14">
        <v>0</v>
      </c>
      <c r="P357" s="14" t="s">
        <v>83</v>
      </c>
    </row>
    <row r="358" spans="1:16" x14ac:dyDescent="0.2">
      <c r="A358" s="14">
        <v>6353</v>
      </c>
      <c r="B358" s="14" t="s">
        <v>873</v>
      </c>
      <c r="C358" s="14" t="s">
        <v>239</v>
      </c>
      <c r="D358" s="14" t="s">
        <v>78</v>
      </c>
      <c r="E358" s="14" t="s">
        <v>79</v>
      </c>
      <c r="F358" s="15" t="s">
        <v>874</v>
      </c>
      <c r="G358" s="14" t="s">
        <v>81</v>
      </c>
      <c r="H358" s="16">
        <v>43.237740000000002</v>
      </c>
      <c r="I358" s="16">
        <v>-94.751369999999994</v>
      </c>
      <c r="J358" s="15" t="s">
        <v>107</v>
      </c>
      <c r="K358" s="14">
        <v>811</v>
      </c>
      <c r="L358" s="14">
        <v>341</v>
      </c>
      <c r="M358" s="14">
        <v>38958</v>
      </c>
      <c r="N358" s="14">
        <v>1992715</v>
      </c>
      <c r="O358" s="14">
        <v>0</v>
      </c>
      <c r="P358" s="14" t="s">
        <v>83</v>
      </c>
    </row>
    <row r="359" spans="1:16" x14ac:dyDescent="0.2">
      <c r="A359" s="14">
        <v>6354</v>
      </c>
      <c r="B359" s="14" t="s">
        <v>875</v>
      </c>
      <c r="C359" s="14" t="s">
        <v>205</v>
      </c>
      <c r="D359" s="14" t="s">
        <v>78</v>
      </c>
      <c r="E359" s="14" t="s">
        <v>79</v>
      </c>
      <c r="F359" s="15" t="s">
        <v>700</v>
      </c>
      <c r="G359" s="14" t="s">
        <v>81</v>
      </c>
      <c r="H359" s="16">
        <v>42.49306</v>
      </c>
      <c r="I359" s="16">
        <v>-90.87124</v>
      </c>
      <c r="J359" s="15" t="s">
        <v>166</v>
      </c>
      <c r="K359" s="14">
        <v>78</v>
      </c>
      <c r="L359" s="14">
        <v>29</v>
      </c>
      <c r="M359" s="14">
        <v>75313</v>
      </c>
      <c r="N359" s="14">
        <v>342220</v>
      </c>
      <c r="O359" s="14">
        <v>0</v>
      </c>
      <c r="P359" s="14" t="s">
        <v>83</v>
      </c>
    </row>
    <row r="360" spans="1:16" x14ac:dyDescent="0.2">
      <c r="A360" s="14">
        <v>6355</v>
      </c>
      <c r="B360" s="14" t="s">
        <v>876</v>
      </c>
      <c r="C360" s="14" t="s">
        <v>343</v>
      </c>
      <c r="D360" s="14" t="s">
        <v>78</v>
      </c>
      <c r="E360" s="14" t="s">
        <v>79</v>
      </c>
      <c r="F360" s="15" t="s">
        <v>877</v>
      </c>
      <c r="G360" s="14" t="s">
        <v>81</v>
      </c>
      <c r="H360" s="16">
        <v>43.32996</v>
      </c>
      <c r="I360" s="16">
        <v>-93.069370000000006</v>
      </c>
      <c r="J360" s="15" t="s">
        <v>82</v>
      </c>
      <c r="K360" s="14">
        <v>253</v>
      </c>
      <c r="L360" s="14">
        <v>134</v>
      </c>
      <c r="M360" s="14">
        <v>35500</v>
      </c>
      <c r="N360" s="14">
        <v>842352</v>
      </c>
      <c r="O360" s="14">
        <v>0</v>
      </c>
      <c r="P360" s="14" t="s">
        <v>83</v>
      </c>
    </row>
    <row r="361" spans="1:16" x14ac:dyDescent="0.2">
      <c r="A361" s="14">
        <v>6356</v>
      </c>
      <c r="B361" s="14" t="s">
        <v>878</v>
      </c>
      <c r="C361" s="14" t="s">
        <v>484</v>
      </c>
      <c r="D361" s="14" t="s">
        <v>78</v>
      </c>
      <c r="E361" s="14" t="s">
        <v>79</v>
      </c>
      <c r="F361" s="15" t="s">
        <v>879</v>
      </c>
      <c r="G361" s="14" t="s">
        <v>81</v>
      </c>
      <c r="H361" s="16">
        <v>42.031649999999999</v>
      </c>
      <c r="I361" s="16">
        <v>-94.240799999999993</v>
      </c>
      <c r="J361" s="15" t="s">
        <v>87</v>
      </c>
      <c r="K361" s="14">
        <v>789</v>
      </c>
      <c r="L361" s="14">
        <v>309</v>
      </c>
      <c r="M361" s="14">
        <v>36563</v>
      </c>
      <c r="N361" s="14">
        <v>2504853</v>
      </c>
      <c r="O361" s="14">
        <v>0</v>
      </c>
      <c r="P361" s="14" t="s">
        <v>83</v>
      </c>
    </row>
    <row r="362" spans="1:16" x14ac:dyDescent="0.2">
      <c r="A362" s="14">
        <v>6357</v>
      </c>
      <c r="B362" s="14" t="s">
        <v>880</v>
      </c>
      <c r="C362" s="14" t="s">
        <v>164</v>
      </c>
      <c r="D362" s="14" t="s">
        <v>78</v>
      </c>
      <c r="E362" s="14" t="s">
        <v>79</v>
      </c>
      <c r="F362" s="15" t="s">
        <v>881</v>
      </c>
      <c r="G362" s="14" t="s">
        <v>81</v>
      </c>
      <c r="H362" s="16">
        <v>41.824190000000002</v>
      </c>
      <c r="I362" s="16">
        <v>-90.647919999999999</v>
      </c>
      <c r="J362" s="15" t="s">
        <v>166</v>
      </c>
      <c r="K362" s="14">
        <v>617</v>
      </c>
      <c r="L362" s="14">
        <v>208</v>
      </c>
      <c r="M362" s="14">
        <v>56000</v>
      </c>
      <c r="N362" s="14">
        <v>4712186</v>
      </c>
      <c r="O362" s="14">
        <v>0</v>
      </c>
      <c r="P362" s="14" t="s">
        <v>83</v>
      </c>
    </row>
    <row r="363" spans="1:16" x14ac:dyDescent="0.2">
      <c r="A363" s="14">
        <v>6358</v>
      </c>
      <c r="B363" s="14" t="s">
        <v>882</v>
      </c>
      <c r="C363" s="14" t="s">
        <v>613</v>
      </c>
      <c r="D363" s="14" t="s">
        <v>78</v>
      </c>
      <c r="E363" s="14" t="s">
        <v>79</v>
      </c>
      <c r="F363" s="15" t="s">
        <v>883</v>
      </c>
      <c r="G363" s="14" t="s">
        <v>81</v>
      </c>
      <c r="H363" s="16">
        <v>40.81944</v>
      </c>
      <c r="I363" s="16">
        <v>-93.962450000000004</v>
      </c>
      <c r="J363" s="15" t="s">
        <v>82</v>
      </c>
      <c r="K363" s="14">
        <v>225</v>
      </c>
      <c r="L363" s="14">
        <v>111</v>
      </c>
      <c r="M363" s="14">
        <v>25417</v>
      </c>
      <c r="N363" s="14">
        <v>538622</v>
      </c>
      <c r="O363" s="14">
        <v>0</v>
      </c>
      <c r="P363" s="14" t="s">
        <v>83</v>
      </c>
    </row>
    <row r="364" spans="1:16" x14ac:dyDescent="0.2">
      <c r="A364" s="14">
        <v>6359</v>
      </c>
      <c r="B364" s="14" t="s">
        <v>884</v>
      </c>
      <c r="C364" s="14" t="s">
        <v>541</v>
      </c>
      <c r="D364" s="14" t="s">
        <v>78</v>
      </c>
      <c r="E364" s="14" t="s">
        <v>79</v>
      </c>
      <c r="F364" s="15" t="s">
        <v>885</v>
      </c>
      <c r="G364" s="14" t="s">
        <v>81</v>
      </c>
      <c r="H364" s="16">
        <v>41.275860000000002</v>
      </c>
      <c r="I364" s="16">
        <v>-91.188479999999998</v>
      </c>
      <c r="J364" s="15" t="s">
        <v>103</v>
      </c>
      <c r="K364" s="14">
        <v>534</v>
      </c>
      <c r="L364" s="14">
        <v>197</v>
      </c>
      <c r="M364" s="14">
        <v>49107</v>
      </c>
      <c r="N364" s="14">
        <v>587024</v>
      </c>
      <c r="O364" s="14">
        <v>0</v>
      </c>
      <c r="P364" s="14" t="s">
        <v>83</v>
      </c>
    </row>
    <row r="365" spans="1:16" x14ac:dyDescent="0.2">
      <c r="A365" s="14">
        <v>6360</v>
      </c>
      <c r="B365" s="14" t="s">
        <v>886</v>
      </c>
      <c r="C365" s="14" t="s">
        <v>92</v>
      </c>
      <c r="D365" s="14" t="s">
        <v>78</v>
      </c>
      <c r="E365" s="14" t="s">
        <v>79</v>
      </c>
      <c r="F365" s="15" t="s">
        <v>887</v>
      </c>
      <c r="G365" s="14" t="s">
        <v>81</v>
      </c>
      <c r="H365" s="16">
        <v>41.761969999999998</v>
      </c>
      <c r="I365" s="16">
        <v>-93.824770000000001</v>
      </c>
      <c r="J365" s="15" t="s">
        <v>87</v>
      </c>
      <c r="K365" s="14">
        <v>1431</v>
      </c>
      <c r="L365" s="14">
        <v>481</v>
      </c>
      <c r="M365" s="14">
        <v>75221</v>
      </c>
      <c r="N365" s="14">
        <v>3940063</v>
      </c>
      <c r="O365" s="14">
        <v>0</v>
      </c>
      <c r="P365" s="14" t="s">
        <v>83</v>
      </c>
    </row>
    <row r="366" spans="1:16" x14ac:dyDescent="0.2">
      <c r="A366" s="14">
        <v>6361</v>
      </c>
      <c r="B366" s="14" t="s">
        <v>888</v>
      </c>
      <c r="C366" s="14" t="s">
        <v>523</v>
      </c>
      <c r="D366" s="14" t="s">
        <v>78</v>
      </c>
      <c r="E366" s="14" t="s">
        <v>79</v>
      </c>
      <c r="F366" s="15" t="s">
        <v>889</v>
      </c>
      <c r="G366" s="14" t="s">
        <v>81</v>
      </c>
      <c r="H366" s="16">
        <v>41.142769999999999</v>
      </c>
      <c r="I366" s="16">
        <v>-94.984710000000007</v>
      </c>
      <c r="J366" s="15" t="s">
        <v>107</v>
      </c>
      <c r="K366" s="14">
        <v>88</v>
      </c>
      <c r="L366" s="14">
        <v>31</v>
      </c>
      <c r="M366" s="14">
        <v>34375</v>
      </c>
      <c r="N366" s="14">
        <v>1911250</v>
      </c>
      <c r="O366" s="14">
        <v>26548</v>
      </c>
      <c r="P366" s="14" t="s">
        <v>83</v>
      </c>
    </row>
    <row r="367" spans="1:16" x14ac:dyDescent="0.2">
      <c r="A367" s="14">
        <v>6362</v>
      </c>
      <c r="B367" s="14" t="s">
        <v>890</v>
      </c>
      <c r="C367" s="14" t="s">
        <v>143</v>
      </c>
      <c r="D367" s="14" t="s">
        <v>78</v>
      </c>
      <c r="E367" s="14" t="s">
        <v>79</v>
      </c>
      <c r="F367" s="15" t="s">
        <v>891</v>
      </c>
      <c r="G367" s="14" t="s">
        <v>81</v>
      </c>
      <c r="H367" s="16">
        <v>42.98554</v>
      </c>
      <c r="I367" s="16">
        <v>-95.873630000000006</v>
      </c>
      <c r="J367" s="15" t="s">
        <v>107</v>
      </c>
      <c r="K367" s="14">
        <v>317</v>
      </c>
      <c r="L367" s="14">
        <v>148</v>
      </c>
      <c r="M367" s="14">
        <v>52500</v>
      </c>
      <c r="N367" s="14">
        <v>741693</v>
      </c>
      <c r="O367" s="14">
        <v>0</v>
      </c>
      <c r="P367" s="14" t="s">
        <v>83</v>
      </c>
    </row>
    <row r="368" spans="1:16" x14ac:dyDescent="0.2">
      <c r="A368" s="14">
        <v>6363</v>
      </c>
      <c r="B368" s="14" t="s">
        <v>892</v>
      </c>
      <c r="C368" s="14" t="s">
        <v>216</v>
      </c>
      <c r="D368" s="14" t="s">
        <v>78</v>
      </c>
      <c r="E368" s="14" t="s">
        <v>79</v>
      </c>
      <c r="F368" s="15" t="s">
        <v>893</v>
      </c>
      <c r="G368" s="14" t="s">
        <v>81</v>
      </c>
      <c r="H368" s="16">
        <v>40.760539999999999</v>
      </c>
      <c r="I368" s="16">
        <v>-94.743579999999994</v>
      </c>
      <c r="J368" s="15" t="s">
        <v>107</v>
      </c>
      <c r="K368" s="14">
        <v>187</v>
      </c>
      <c r="L368" s="14">
        <v>87</v>
      </c>
      <c r="M368" s="14">
        <v>37083</v>
      </c>
      <c r="N368" s="14">
        <v>772969</v>
      </c>
      <c r="O368" s="14">
        <v>0</v>
      </c>
      <c r="P368" s="14" t="s">
        <v>83</v>
      </c>
    </row>
    <row r="369" spans="1:16" x14ac:dyDescent="0.2">
      <c r="A369" s="14">
        <v>6364</v>
      </c>
      <c r="B369" s="14" t="s">
        <v>894</v>
      </c>
      <c r="C369" s="14" t="s">
        <v>227</v>
      </c>
      <c r="D369" s="14" t="s">
        <v>78</v>
      </c>
      <c r="E369" s="14" t="s">
        <v>79</v>
      </c>
      <c r="F369" s="15" t="s">
        <v>228</v>
      </c>
      <c r="G369" s="14" t="s">
        <v>81</v>
      </c>
      <c r="H369" s="16">
        <v>41.83943</v>
      </c>
      <c r="I369" s="16">
        <v>-94.983040000000003</v>
      </c>
      <c r="J369" s="15" t="s">
        <v>107</v>
      </c>
      <c r="K369" s="14">
        <v>59</v>
      </c>
      <c r="L369" s="14">
        <v>49</v>
      </c>
      <c r="M369" s="14">
        <v>50625</v>
      </c>
      <c r="N369" s="14">
        <v>2578569</v>
      </c>
      <c r="O369" s="14">
        <v>0</v>
      </c>
      <c r="P369" s="14" t="s">
        <v>83</v>
      </c>
    </row>
    <row r="370" spans="1:16" x14ac:dyDescent="0.2">
      <c r="A370" s="14">
        <v>6365</v>
      </c>
      <c r="B370" s="14" t="s">
        <v>895</v>
      </c>
      <c r="C370" s="14" t="s">
        <v>530</v>
      </c>
      <c r="D370" s="14" t="s">
        <v>78</v>
      </c>
      <c r="E370" s="14" t="s">
        <v>79</v>
      </c>
      <c r="F370" s="15" t="s">
        <v>896</v>
      </c>
      <c r="G370" s="14" t="s">
        <v>81</v>
      </c>
      <c r="H370" s="16">
        <v>42.585819999999998</v>
      </c>
      <c r="I370" s="16">
        <v>-91.341530000000006</v>
      </c>
      <c r="J370" s="15" t="s">
        <v>166</v>
      </c>
      <c r="K370" s="14">
        <v>251</v>
      </c>
      <c r="L370" s="14">
        <v>114</v>
      </c>
      <c r="M370" s="14">
        <v>46250</v>
      </c>
      <c r="N370" s="14">
        <v>963817</v>
      </c>
      <c r="O370" s="14">
        <v>0</v>
      </c>
      <c r="P370" s="14" t="s">
        <v>83</v>
      </c>
    </row>
    <row r="371" spans="1:16" x14ac:dyDescent="0.2">
      <c r="A371" s="14">
        <v>6366</v>
      </c>
      <c r="B371" s="14" t="s">
        <v>897</v>
      </c>
      <c r="C371" s="14" t="s">
        <v>466</v>
      </c>
      <c r="D371" s="14" t="s">
        <v>78</v>
      </c>
      <c r="E371" s="14" t="s">
        <v>79</v>
      </c>
      <c r="F371" s="15" t="s">
        <v>898</v>
      </c>
      <c r="G371" s="14" t="s">
        <v>81</v>
      </c>
      <c r="H371" s="16">
        <v>42.89676</v>
      </c>
      <c r="I371" s="16">
        <v>-92.803929999999994</v>
      </c>
      <c r="J371" s="15" t="s">
        <v>82</v>
      </c>
      <c r="K371" s="14">
        <v>1120</v>
      </c>
      <c r="L371" s="14">
        <v>507</v>
      </c>
      <c r="M371" s="14">
        <v>50057</v>
      </c>
      <c r="N371" s="14">
        <v>2942018</v>
      </c>
      <c r="O371" s="14">
        <v>194064</v>
      </c>
      <c r="P371" s="14" t="s">
        <v>83</v>
      </c>
    </row>
    <row r="372" spans="1:16" x14ac:dyDescent="0.2">
      <c r="A372" s="14">
        <v>6367</v>
      </c>
      <c r="B372" s="14" t="s">
        <v>899</v>
      </c>
      <c r="C372" s="14" t="s">
        <v>89</v>
      </c>
      <c r="D372" s="14" t="s">
        <v>78</v>
      </c>
      <c r="E372" s="14" t="s">
        <v>79</v>
      </c>
      <c r="F372" s="15" t="s">
        <v>900</v>
      </c>
      <c r="G372" s="14" t="s">
        <v>81</v>
      </c>
      <c r="H372" s="16">
        <v>41.30527</v>
      </c>
      <c r="I372" s="16">
        <v>-94.461349999999996</v>
      </c>
      <c r="J372" s="15" t="s">
        <v>82</v>
      </c>
      <c r="K372" s="14">
        <v>1883</v>
      </c>
      <c r="L372" s="14">
        <v>921</v>
      </c>
      <c r="M372" s="14">
        <v>42985</v>
      </c>
      <c r="N372" s="14">
        <v>4697097</v>
      </c>
      <c r="O372" s="14">
        <v>0</v>
      </c>
      <c r="P372" s="14" t="s">
        <v>83</v>
      </c>
    </row>
    <row r="373" spans="1:16" x14ac:dyDescent="0.2">
      <c r="A373" s="14">
        <v>6368</v>
      </c>
      <c r="B373" s="14" t="s">
        <v>901</v>
      </c>
      <c r="C373" s="14" t="s">
        <v>115</v>
      </c>
      <c r="D373" s="14" t="s">
        <v>78</v>
      </c>
      <c r="E373" s="14" t="s">
        <v>79</v>
      </c>
      <c r="F373" s="15" t="s">
        <v>842</v>
      </c>
      <c r="G373" s="14" t="s">
        <v>153</v>
      </c>
      <c r="H373" s="16">
        <v>42.101649999999999</v>
      </c>
      <c r="I373" s="16">
        <v>-92.820480000000003</v>
      </c>
      <c r="J373" s="15" t="s">
        <v>82</v>
      </c>
      <c r="K373" s="14">
        <v>122</v>
      </c>
      <c r="L373" s="14">
        <v>59</v>
      </c>
      <c r="M373" s="14">
        <v>54792</v>
      </c>
      <c r="N373" s="14">
        <v>1776069</v>
      </c>
      <c r="O373" s="14">
        <v>0</v>
      </c>
      <c r="P373" s="14" t="s">
        <v>83</v>
      </c>
    </row>
    <row r="374" spans="1:16" x14ac:dyDescent="0.2">
      <c r="A374" s="14">
        <v>6369</v>
      </c>
      <c r="B374" s="14" t="s">
        <v>34</v>
      </c>
      <c r="C374" s="14" t="s">
        <v>499</v>
      </c>
      <c r="D374" s="14" t="s">
        <v>78</v>
      </c>
      <c r="E374" s="14" t="s">
        <v>79</v>
      </c>
      <c r="F374" s="15" t="s">
        <v>902</v>
      </c>
      <c r="G374" s="14" t="s">
        <v>81</v>
      </c>
      <c r="H374" s="16">
        <v>43.016640000000002</v>
      </c>
      <c r="I374" s="16">
        <v>-95.146100000000004</v>
      </c>
      <c r="J374" s="15" t="s">
        <v>107</v>
      </c>
      <c r="K374" s="14">
        <v>74</v>
      </c>
      <c r="L374" s="14">
        <v>30</v>
      </c>
      <c r="M374" s="14">
        <v>38750</v>
      </c>
      <c r="N374" s="14">
        <v>429417</v>
      </c>
      <c r="O374" s="14">
        <v>0</v>
      </c>
      <c r="P374" s="14" t="s">
        <v>83</v>
      </c>
    </row>
    <row r="375" spans="1:16" x14ac:dyDescent="0.2">
      <c r="A375" s="14">
        <v>6370</v>
      </c>
      <c r="B375" s="14" t="s">
        <v>903</v>
      </c>
      <c r="C375" s="14" t="s">
        <v>92</v>
      </c>
      <c r="D375" s="14" t="s">
        <v>78</v>
      </c>
      <c r="E375" s="14" t="s">
        <v>79</v>
      </c>
      <c r="F375" s="15" t="s">
        <v>904</v>
      </c>
      <c r="G375" s="14" t="s">
        <v>81</v>
      </c>
      <c r="H375" s="16">
        <v>41.678820000000002</v>
      </c>
      <c r="I375" s="16">
        <v>-93.802790000000002</v>
      </c>
      <c r="J375" s="15" t="s">
        <v>87</v>
      </c>
      <c r="K375" s="14">
        <v>10676</v>
      </c>
      <c r="L375" s="14">
        <v>3380</v>
      </c>
      <c r="M375" s="14">
        <v>78504</v>
      </c>
      <c r="N375" s="14">
        <v>30368057</v>
      </c>
      <c r="O375" s="14">
        <v>58222</v>
      </c>
      <c r="P375" s="14" t="s">
        <v>83</v>
      </c>
    </row>
    <row r="376" spans="1:16" x14ac:dyDescent="0.2">
      <c r="A376" s="14">
        <v>6371</v>
      </c>
      <c r="B376" s="14" t="s">
        <v>905</v>
      </c>
      <c r="C376" s="14" t="s">
        <v>256</v>
      </c>
      <c r="D376" s="14" t="s">
        <v>78</v>
      </c>
      <c r="E376" s="14" t="s">
        <v>79</v>
      </c>
      <c r="F376" s="15" t="s">
        <v>906</v>
      </c>
      <c r="G376" s="14" t="s">
        <v>81</v>
      </c>
      <c r="H376" s="16">
        <v>41.743049999999997</v>
      </c>
      <c r="I376" s="16">
        <v>-92.722409999999996</v>
      </c>
      <c r="J376" s="15" t="s">
        <v>82</v>
      </c>
      <c r="K376" s="14">
        <v>9141</v>
      </c>
      <c r="L376" s="14">
        <v>3541</v>
      </c>
      <c r="M376" s="14">
        <v>45079</v>
      </c>
      <c r="N376" s="14">
        <v>14257758</v>
      </c>
      <c r="O376" s="14">
        <v>106334</v>
      </c>
      <c r="P376" s="14" t="s">
        <v>83</v>
      </c>
    </row>
    <row r="377" spans="1:16" x14ac:dyDescent="0.2">
      <c r="A377" s="14">
        <v>6372</v>
      </c>
      <c r="B377" s="14" t="s">
        <v>907</v>
      </c>
      <c r="C377" s="14" t="s">
        <v>171</v>
      </c>
      <c r="D377" s="14" t="s">
        <v>78</v>
      </c>
      <c r="E377" s="14" t="s">
        <v>79</v>
      </c>
      <c r="F377" s="15" t="s">
        <v>908</v>
      </c>
      <c r="G377" s="14" t="s">
        <v>81</v>
      </c>
      <c r="H377" s="16">
        <v>41.234990000000003</v>
      </c>
      <c r="I377" s="16">
        <v>-95.13749</v>
      </c>
      <c r="J377" s="15" t="s">
        <v>107</v>
      </c>
      <c r="K377" s="14">
        <v>984</v>
      </c>
      <c r="L377" s="14">
        <v>470</v>
      </c>
      <c r="M377" s="14">
        <v>48125</v>
      </c>
      <c r="N377" s="14">
        <v>1594439</v>
      </c>
      <c r="O377" s="14">
        <v>0</v>
      </c>
      <c r="P377" s="14" t="s">
        <v>83</v>
      </c>
    </row>
    <row r="378" spans="1:16" x14ac:dyDescent="0.2">
      <c r="A378" s="14">
        <v>6373</v>
      </c>
      <c r="B378" s="14" t="s">
        <v>909</v>
      </c>
      <c r="C378" s="14" t="s">
        <v>281</v>
      </c>
      <c r="D378" s="14" t="s">
        <v>78</v>
      </c>
      <c r="E378" s="14" t="s">
        <v>79</v>
      </c>
      <c r="F378" s="15" t="s">
        <v>910</v>
      </c>
      <c r="G378" s="14" t="s">
        <v>81</v>
      </c>
      <c r="H378" s="16">
        <v>42.361649999999997</v>
      </c>
      <c r="I378" s="16">
        <v>-92.768529999999998</v>
      </c>
      <c r="J378" s="15" t="s">
        <v>103</v>
      </c>
      <c r="K378" s="14">
        <v>2714</v>
      </c>
      <c r="L378" s="14">
        <v>1109</v>
      </c>
      <c r="M378" s="14">
        <v>51995</v>
      </c>
      <c r="N378" s="14">
        <v>6545384</v>
      </c>
      <c r="O378" s="14">
        <v>0</v>
      </c>
      <c r="P378" s="14" t="s">
        <v>83</v>
      </c>
    </row>
    <row r="379" spans="1:16" x14ac:dyDescent="0.2">
      <c r="A379" s="14">
        <v>6374</v>
      </c>
      <c r="B379" s="14" t="s">
        <v>911</v>
      </c>
      <c r="C379" s="14" t="s">
        <v>196</v>
      </c>
      <c r="D379" s="14" t="s">
        <v>78</v>
      </c>
      <c r="E379" s="14" t="s">
        <v>79</v>
      </c>
      <c r="F379" s="15" t="s">
        <v>763</v>
      </c>
      <c r="G379" s="14" t="s">
        <v>81</v>
      </c>
      <c r="H379" s="16">
        <v>43.39329</v>
      </c>
      <c r="I379" s="16">
        <v>-94.705259999999996</v>
      </c>
      <c r="J379" s="15" t="s">
        <v>107</v>
      </c>
      <c r="K379" s="14">
        <v>92</v>
      </c>
      <c r="L379" s="14">
        <v>37</v>
      </c>
      <c r="M379" s="14">
        <v>47083</v>
      </c>
      <c r="N379" s="14">
        <v>337118</v>
      </c>
      <c r="O379" s="14">
        <v>0</v>
      </c>
      <c r="P379" s="14" t="s">
        <v>83</v>
      </c>
    </row>
    <row r="380" spans="1:16" x14ac:dyDescent="0.2">
      <c r="A380" s="14">
        <v>6375</v>
      </c>
      <c r="B380" s="14" t="s">
        <v>912</v>
      </c>
      <c r="C380" s="14" t="s">
        <v>256</v>
      </c>
      <c r="D380" s="14" t="s">
        <v>78</v>
      </c>
      <c r="E380" s="14" t="s">
        <v>79</v>
      </c>
      <c r="F380" s="15" t="s">
        <v>913</v>
      </c>
      <c r="G380" s="14" t="s">
        <v>81</v>
      </c>
      <c r="H380" s="16">
        <v>41.648609999999998</v>
      </c>
      <c r="I380" s="16">
        <v>-92.342680000000001</v>
      </c>
      <c r="J380" s="15" t="s">
        <v>103</v>
      </c>
      <c r="K380" s="14">
        <v>61</v>
      </c>
      <c r="L380" s="14">
        <v>37</v>
      </c>
      <c r="M380" s="14">
        <v>49688</v>
      </c>
      <c r="N380" s="14">
        <v>476683</v>
      </c>
      <c r="O380" s="14">
        <v>0</v>
      </c>
      <c r="P380" s="14" t="s">
        <v>83</v>
      </c>
    </row>
    <row r="381" spans="1:16" x14ac:dyDescent="0.2">
      <c r="A381" s="14">
        <v>6376</v>
      </c>
      <c r="B381" s="14" t="s">
        <v>914</v>
      </c>
      <c r="C381" s="14" t="s">
        <v>245</v>
      </c>
      <c r="D381" s="14" t="s">
        <v>78</v>
      </c>
      <c r="E381" s="14" t="s">
        <v>79</v>
      </c>
      <c r="F381" s="15" t="s">
        <v>915</v>
      </c>
      <c r="G381" s="14" t="s">
        <v>81</v>
      </c>
      <c r="H381" s="16">
        <v>41.677210000000002</v>
      </c>
      <c r="I381" s="16">
        <v>-94.503299999999996</v>
      </c>
      <c r="J381" s="15" t="s">
        <v>82</v>
      </c>
      <c r="K381" s="14">
        <v>1513</v>
      </c>
      <c r="L381" s="14">
        <v>663</v>
      </c>
      <c r="M381" s="14">
        <v>37336</v>
      </c>
      <c r="N381" s="14">
        <v>6396560</v>
      </c>
      <c r="O381" s="14">
        <v>0</v>
      </c>
      <c r="P381" s="14" t="s">
        <v>83</v>
      </c>
    </row>
    <row r="382" spans="1:16" x14ac:dyDescent="0.2">
      <c r="A382" s="14">
        <v>6377</v>
      </c>
      <c r="B382" s="14" t="s">
        <v>916</v>
      </c>
      <c r="C382" s="14" t="s">
        <v>499</v>
      </c>
      <c r="D382" s="14" t="s">
        <v>78</v>
      </c>
      <c r="E382" s="14" t="s">
        <v>79</v>
      </c>
      <c r="F382" s="15" t="s">
        <v>917</v>
      </c>
      <c r="G382" s="14" t="s">
        <v>81</v>
      </c>
      <c r="H382" s="16">
        <v>42.785820000000001</v>
      </c>
      <c r="I382" s="16">
        <v>-91.09957</v>
      </c>
      <c r="J382" s="15" t="s">
        <v>166</v>
      </c>
      <c r="K382" s="14">
        <v>1861</v>
      </c>
      <c r="L382" s="14">
        <v>862</v>
      </c>
      <c r="M382" s="14">
        <v>37898</v>
      </c>
      <c r="N382" s="14">
        <v>5415175</v>
      </c>
      <c r="O382" s="14">
        <v>72038</v>
      </c>
      <c r="P382" s="14" t="s">
        <v>83</v>
      </c>
    </row>
    <row r="383" spans="1:16" x14ac:dyDescent="0.2">
      <c r="A383" s="14">
        <v>6378</v>
      </c>
      <c r="B383" s="14" t="s">
        <v>918</v>
      </c>
      <c r="C383" s="14" t="s">
        <v>181</v>
      </c>
      <c r="D383" s="14" t="s">
        <v>78</v>
      </c>
      <c r="E383" s="14" t="s">
        <v>79</v>
      </c>
      <c r="F383" s="15" t="s">
        <v>919</v>
      </c>
      <c r="G383" s="14" t="s">
        <v>81</v>
      </c>
      <c r="H383" s="16">
        <v>42.006929999999997</v>
      </c>
      <c r="I383" s="16">
        <v>-94.969989999999996</v>
      </c>
      <c r="J383" s="15" t="s">
        <v>107</v>
      </c>
      <c r="K383" s="14">
        <v>246</v>
      </c>
      <c r="L383" s="14">
        <v>86</v>
      </c>
      <c r="M383" s="14">
        <v>55000</v>
      </c>
      <c r="N383" s="14">
        <v>505021</v>
      </c>
      <c r="O383" s="14">
        <v>0</v>
      </c>
      <c r="P383" s="14" t="s">
        <v>83</v>
      </c>
    </row>
    <row r="384" spans="1:16" x14ac:dyDescent="0.2">
      <c r="A384" s="14">
        <v>6379</v>
      </c>
      <c r="B384" s="14" t="s">
        <v>920</v>
      </c>
      <c r="C384" s="14" t="s">
        <v>161</v>
      </c>
      <c r="D384" s="14" t="s">
        <v>78</v>
      </c>
      <c r="E384" s="14" t="s">
        <v>79</v>
      </c>
      <c r="F384" s="15" t="s">
        <v>921</v>
      </c>
      <c r="G384" s="14" t="s">
        <v>81</v>
      </c>
      <c r="H384" s="16">
        <v>40.60445</v>
      </c>
      <c r="I384" s="16">
        <v>-95.657769999999999</v>
      </c>
      <c r="J384" s="15" t="s">
        <v>107</v>
      </c>
      <c r="K384" s="14">
        <v>1082</v>
      </c>
      <c r="L384" s="14">
        <v>462</v>
      </c>
      <c r="M384" s="14">
        <v>32097</v>
      </c>
      <c r="N384" s="14">
        <v>2843866</v>
      </c>
      <c r="O384" s="14">
        <v>1224</v>
      </c>
      <c r="P384" s="14" t="s">
        <v>83</v>
      </c>
    </row>
    <row r="385" spans="1:16" x14ac:dyDescent="0.2">
      <c r="A385" s="14">
        <v>6380</v>
      </c>
      <c r="B385" s="14" t="s">
        <v>922</v>
      </c>
      <c r="C385" s="14" t="s">
        <v>403</v>
      </c>
      <c r="D385" s="14" t="s">
        <v>78</v>
      </c>
      <c r="E385" s="14" t="s">
        <v>79</v>
      </c>
      <c r="F385" s="15" t="s">
        <v>404</v>
      </c>
      <c r="G385" s="14" t="s">
        <v>81</v>
      </c>
      <c r="H385" s="16">
        <v>41.169170000000001</v>
      </c>
      <c r="I385" s="16">
        <v>-92.903260000000003</v>
      </c>
      <c r="J385" s="15" t="s">
        <v>82</v>
      </c>
      <c r="K385" s="14">
        <v>129</v>
      </c>
      <c r="L385" s="14">
        <v>55</v>
      </c>
      <c r="M385" s="14">
        <v>47880</v>
      </c>
      <c r="N385" s="14">
        <v>1406012</v>
      </c>
      <c r="O385" s="14">
        <v>0</v>
      </c>
      <c r="P385" s="14" t="s">
        <v>83</v>
      </c>
    </row>
    <row r="386" spans="1:16" x14ac:dyDescent="0.2">
      <c r="A386" s="14">
        <v>6381</v>
      </c>
      <c r="B386" s="14" t="s">
        <v>923</v>
      </c>
      <c r="C386" s="14" t="s">
        <v>123</v>
      </c>
      <c r="D386" s="14" t="s">
        <v>78</v>
      </c>
      <c r="E386" s="14" t="s">
        <v>79</v>
      </c>
      <c r="F386" s="15" t="s">
        <v>924</v>
      </c>
      <c r="G386" s="14" t="s">
        <v>81</v>
      </c>
      <c r="H386" s="16">
        <v>42.74192</v>
      </c>
      <c r="I386" s="16">
        <v>-93.202420000000004</v>
      </c>
      <c r="J386" s="15" t="s">
        <v>82</v>
      </c>
      <c r="K386" s="14">
        <v>4290</v>
      </c>
      <c r="L386" s="14">
        <v>1751</v>
      </c>
      <c r="M386" s="14">
        <v>42386</v>
      </c>
      <c r="N386" s="14">
        <v>11472055</v>
      </c>
      <c r="O386" s="14">
        <v>0</v>
      </c>
      <c r="P386" s="14" t="s">
        <v>83</v>
      </c>
    </row>
    <row r="387" spans="1:16" x14ac:dyDescent="0.2">
      <c r="A387" s="14">
        <v>6382</v>
      </c>
      <c r="B387" s="14" t="s">
        <v>925</v>
      </c>
      <c r="C387" s="14" t="s">
        <v>236</v>
      </c>
      <c r="D387" s="14" t="s">
        <v>78</v>
      </c>
      <c r="E387" s="14" t="s">
        <v>79</v>
      </c>
      <c r="F387" s="15" t="s">
        <v>926</v>
      </c>
      <c r="G387" s="14" t="s">
        <v>81</v>
      </c>
      <c r="H387" s="16">
        <v>41.389989999999997</v>
      </c>
      <c r="I387" s="16">
        <v>-95.362499999999997</v>
      </c>
      <c r="J387" s="15" t="s">
        <v>107</v>
      </c>
      <c r="K387" s="14">
        <v>195</v>
      </c>
      <c r="L387" s="14">
        <v>90</v>
      </c>
      <c r="M387" s="14">
        <v>47143</v>
      </c>
      <c r="N387" s="14">
        <v>1928644</v>
      </c>
      <c r="O387" s="14">
        <v>64156</v>
      </c>
      <c r="P387" s="14" t="s">
        <v>83</v>
      </c>
    </row>
    <row r="388" spans="1:16" x14ac:dyDescent="0.2">
      <c r="A388" s="14">
        <v>6383</v>
      </c>
      <c r="B388" s="14" t="s">
        <v>927</v>
      </c>
      <c r="C388" s="14" t="s">
        <v>343</v>
      </c>
      <c r="D388" s="14" t="s">
        <v>78</v>
      </c>
      <c r="E388" s="14" t="s">
        <v>79</v>
      </c>
      <c r="F388" s="15" t="s">
        <v>928</v>
      </c>
      <c r="G388" s="14" t="s">
        <v>81</v>
      </c>
      <c r="H388" s="16">
        <v>43.280230000000003</v>
      </c>
      <c r="I388" s="16">
        <v>-93.378820000000005</v>
      </c>
      <c r="J388" s="15" t="s">
        <v>82</v>
      </c>
      <c r="K388" s="14">
        <v>227</v>
      </c>
      <c r="L388" s="14">
        <v>90</v>
      </c>
      <c r="M388" s="14">
        <v>53000</v>
      </c>
      <c r="N388" s="14">
        <v>2517563</v>
      </c>
      <c r="O388" s="14">
        <v>0</v>
      </c>
      <c r="P388" s="14" t="s">
        <v>83</v>
      </c>
    </row>
    <row r="389" spans="1:16" x14ac:dyDescent="0.2">
      <c r="A389" s="14">
        <v>6384</v>
      </c>
      <c r="B389" s="14" t="s">
        <v>929</v>
      </c>
      <c r="C389" s="14" t="s">
        <v>123</v>
      </c>
      <c r="D389" s="14" t="s">
        <v>78</v>
      </c>
      <c r="E389" s="14" t="s">
        <v>79</v>
      </c>
      <c r="F389" s="15" t="s">
        <v>924</v>
      </c>
      <c r="G389" s="14" t="s">
        <v>81</v>
      </c>
      <c r="H389" s="16">
        <v>42.757750000000001</v>
      </c>
      <c r="I389" s="16">
        <v>-93.104089999999999</v>
      </c>
      <c r="J389" s="15" t="s">
        <v>82</v>
      </c>
      <c r="K389" s="14">
        <v>95</v>
      </c>
      <c r="L389" s="14">
        <v>52</v>
      </c>
      <c r="M389" s="14">
        <v>46250</v>
      </c>
      <c r="N389" s="14">
        <v>589068</v>
      </c>
      <c r="O389" s="14">
        <v>0</v>
      </c>
      <c r="P389" s="14" t="s">
        <v>83</v>
      </c>
    </row>
    <row r="390" spans="1:16" x14ac:dyDescent="0.2">
      <c r="A390" s="14">
        <v>6385</v>
      </c>
      <c r="B390" s="14" t="s">
        <v>930</v>
      </c>
      <c r="C390" s="14" t="s">
        <v>242</v>
      </c>
      <c r="D390" s="14" t="s">
        <v>78</v>
      </c>
      <c r="E390" s="14" t="s">
        <v>79</v>
      </c>
      <c r="F390" s="15" t="s">
        <v>931</v>
      </c>
      <c r="G390" s="14" t="s">
        <v>81</v>
      </c>
      <c r="H390" s="16">
        <v>42.262749999999997</v>
      </c>
      <c r="I390" s="16">
        <v>-94.175790000000006</v>
      </c>
      <c r="J390" s="15" t="s">
        <v>87</v>
      </c>
      <c r="K390" s="14">
        <v>294</v>
      </c>
      <c r="L390" s="14">
        <v>113</v>
      </c>
      <c r="M390" s="14">
        <v>47708</v>
      </c>
      <c r="N390" s="14">
        <v>2602622</v>
      </c>
      <c r="O390" s="14">
        <v>0</v>
      </c>
      <c r="P390" s="14" t="s">
        <v>83</v>
      </c>
    </row>
    <row r="391" spans="1:16" x14ac:dyDescent="0.2">
      <c r="A391" s="14">
        <v>6386</v>
      </c>
      <c r="B391" s="14" t="s">
        <v>932</v>
      </c>
      <c r="C391" s="14" t="s">
        <v>340</v>
      </c>
      <c r="D391" s="14" t="s">
        <v>78</v>
      </c>
      <c r="E391" s="14" t="s">
        <v>79</v>
      </c>
      <c r="F391" s="15" t="s">
        <v>933</v>
      </c>
      <c r="G391" s="14" t="s">
        <v>81</v>
      </c>
      <c r="H391" s="16">
        <v>42.81053</v>
      </c>
      <c r="I391" s="16">
        <v>-94.051339999999996</v>
      </c>
      <c r="J391" s="15" t="s">
        <v>87</v>
      </c>
      <c r="K391" s="14">
        <v>46</v>
      </c>
      <c r="L391" s="14">
        <v>23</v>
      </c>
      <c r="M391" s="14">
        <v>65250</v>
      </c>
      <c r="N391" s="14">
        <v>1143295</v>
      </c>
      <c r="O391" s="14">
        <v>0</v>
      </c>
      <c r="P391" s="14" t="s">
        <v>83</v>
      </c>
    </row>
    <row r="392" spans="1:16" x14ac:dyDescent="0.2">
      <c r="A392" s="14">
        <v>6387</v>
      </c>
      <c r="B392" s="14" t="s">
        <v>934</v>
      </c>
      <c r="C392" s="14" t="s">
        <v>561</v>
      </c>
      <c r="D392" s="14" t="s">
        <v>78</v>
      </c>
      <c r="E392" s="14" t="s">
        <v>79</v>
      </c>
      <c r="F392" s="14" t="s">
        <v>935</v>
      </c>
      <c r="G392" s="14" t="s">
        <v>81</v>
      </c>
      <c r="H392" s="16">
        <v>41.653039999999997</v>
      </c>
      <c r="I392" s="16">
        <v>-95.325550000000007</v>
      </c>
      <c r="J392" s="15" t="s">
        <v>107</v>
      </c>
      <c r="K392" s="14">
        <v>5002</v>
      </c>
      <c r="L392" s="14">
        <v>2258</v>
      </c>
      <c r="M392" s="14">
        <v>42400</v>
      </c>
      <c r="N392" s="14">
        <v>11375396</v>
      </c>
      <c r="O392" s="14">
        <v>0</v>
      </c>
      <c r="P392" s="14" t="s">
        <v>83</v>
      </c>
    </row>
    <row r="393" spans="1:16" x14ac:dyDescent="0.2">
      <c r="A393" s="14">
        <v>6388</v>
      </c>
      <c r="B393" s="14" t="s">
        <v>936</v>
      </c>
      <c r="C393" s="14" t="s">
        <v>639</v>
      </c>
      <c r="D393" s="14" t="s">
        <v>78</v>
      </c>
      <c r="E393" s="14" t="s">
        <v>79</v>
      </c>
      <c r="F393" s="15" t="s">
        <v>937</v>
      </c>
      <c r="G393" s="14" t="s">
        <v>81</v>
      </c>
      <c r="H393" s="16">
        <v>41.36251</v>
      </c>
      <c r="I393" s="16">
        <v>-92.051010000000005</v>
      </c>
      <c r="J393" s="15" t="s">
        <v>82</v>
      </c>
      <c r="K393" s="14">
        <v>109</v>
      </c>
      <c r="L393" s="14">
        <v>54</v>
      </c>
      <c r="M393" s="14">
        <v>47500</v>
      </c>
      <c r="N393" s="14">
        <v>230103</v>
      </c>
      <c r="O393" s="14">
        <v>0</v>
      </c>
      <c r="P393" s="14" t="s">
        <v>83</v>
      </c>
    </row>
    <row r="394" spans="1:16" x14ac:dyDescent="0.2">
      <c r="A394" s="14">
        <v>6389</v>
      </c>
      <c r="B394" s="14" t="s">
        <v>938</v>
      </c>
      <c r="C394" s="14" t="s">
        <v>939</v>
      </c>
      <c r="D394" s="14" t="s">
        <v>78</v>
      </c>
      <c r="E394" s="14" t="s">
        <v>79</v>
      </c>
      <c r="F394" s="15" t="s">
        <v>940</v>
      </c>
      <c r="G394" s="14" t="s">
        <v>81</v>
      </c>
      <c r="H394" s="16">
        <v>43.200539999999997</v>
      </c>
      <c r="I394" s="16">
        <v>-91.153189999999995</v>
      </c>
      <c r="J394" s="15" t="s">
        <v>166</v>
      </c>
      <c r="K394" s="14">
        <v>319</v>
      </c>
      <c r="L394" s="14">
        <v>170</v>
      </c>
      <c r="M394" s="14">
        <v>38750</v>
      </c>
      <c r="N394" s="14">
        <v>1622922</v>
      </c>
      <c r="O394" s="14">
        <v>48103</v>
      </c>
      <c r="P394" s="14" t="s">
        <v>83</v>
      </c>
    </row>
    <row r="395" spans="1:16" x14ac:dyDescent="0.2">
      <c r="A395" s="14">
        <v>6390</v>
      </c>
      <c r="B395" s="14" t="s">
        <v>941</v>
      </c>
      <c r="C395" s="14" t="s">
        <v>208</v>
      </c>
      <c r="D395" s="14" t="s">
        <v>78</v>
      </c>
      <c r="E395" s="14" t="s">
        <v>79</v>
      </c>
      <c r="F395" s="15" t="s">
        <v>942</v>
      </c>
      <c r="G395" s="14" t="s">
        <v>81</v>
      </c>
      <c r="H395" s="16">
        <v>43.445239999999998</v>
      </c>
      <c r="I395" s="16">
        <v>-95.434169999999995</v>
      </c>
      <c r="J395" s="15" t="s">
        <v>107</v>
      </c>
      <c r="K395" s="14">
        <v>164</v>
      </c>
      <c r="L395" s="14">
        <v>72</v>
      </c>
      <c r="M395" s="14">
        <v>41250</v>
      </c>
      <c r="N395" s="14">
        <v>2052373</v>
      </c>
      <c r="O395" s="14">
        <v>0</v>
      </c>
      <c r="P395" s="14" t="s">
        <v>83</v>
      </c>
    </row>
    <row r="396" spans="1:16" x14ac:dyDescent="0.2">
      <c r="A396" s="14">
        <v>6391</v>
      </c>
      <c r="B396" s="14" t="s">
        <v>943</v>
      </c>
      <c r="C396" s="14" t="s">
        <v>85</v>
      </c>
      <c r="D396" s="14" t="s">
        <v>78</v>
      </c>
      <c r="E396" s="14" t="s">
        <v>79</v>
      </c>
      <c r="F396" s="15" t="s">
        <v>944</v>
      </c>
      <c r="G396" s="14" t="s">
        <v>81</v>
      </c>
      <c r="H396" s="16">
        <v>41.459440000000001</v>
      </c>
      <c r="I396" s="16">
        <v>-93.404929999999993</v>
      </c>
      <c r="J396" s="15" t="s">
        <v>87</v>
      </c>
      <c r="K396" s="14">
        <v>762</v>
      </c>
      <c r="L396" s="14">
        <v>253</v>
      </c>
      <c r="M396" s="14">
        <v>50438</v>
      </c>
      <c r="N396" s="14">
        <v>2540211</v>
      </c>
      <c r="O396" s="14">
        <v>0</v>
      </c>
      <c r="P396" s="14" t="s">
        <v>83</v>
      </c>
    </row>
    <row r="397" spans="1:16" x14ac:dyDescent="0.2">
      <c r="A397" s="14">
        <v>6392</v>
      </c>
      <c r="B397" s="14" t="s">
        <v>945</v>
      </c>
      <c r="C397" s="14" t="s">
        <v>184</v>
      </c>
      <c r="D397" s="14" t="s">
        <v>78</v>
      </c>
      <c r="E397" s="14" t="s">
        <v>79</v>
      </c>
      <c r="F397" s="15" t="s">
        <v>946</v>
      </c>
      <c r="G397" s="14" t="s">
        <v>81</v>
      </c>
      <c r="H397" s="16">
        <v>43.179969999999997</v>
      </c>
      <c r="I397" s="16">
        <v>-95.476950000000002</v>
      </c>
      <c r="J397" s="15" t="s">
        <v>107</v>
      </c>
      <c r="K397" s="14">
        <v>1616</v>
      </c>
      <c r="L397" s="14">
        <v>726</v>
      </c>
      <c r="M397" s="14">
        <v>43309</v>
      </c>
      <c r="N397" s="14">
        <v>3361268</v>
      </c>
      <c r="O397" s="14">
        <v>0</v>
      </c>
      <c r="P397" s="14" t="s">
        <v>83</v>
      </c>
    </row>
    <row r="398" spans="1:16" x14ac:dyDescent="0.2">
      <c r="A398" s="14">
        <v>6393</v>
      </c>
      <c r="B398" s="14" t="s">
        <v>947</v>
      </c>
      <c r="C398" s="14" t="s">
        <v>256</v>
      </c>
      <c r="D398" s="14" t="s">
        <v>78</v>
      </c>
      <c r="E398" s="14" t="s">
        <v>79</v>
      </c>
      <c r="F398" s="15" t="s">
        <v>948</v>
      </c>
      <c r="G398" s="14" t="s">
        <v>81</v>
      </c>
      <c r="H398" s="16">
        <v>41.78472</v>
      </c>
      <c r="I398" s="16">
        <v>-92.343519999999998</v>
      </c>
      <c r="J398" s="15" t="s">
        <v>103</v>
      </c>
      <c r="K398" s="14">
        <v>83</v>
      </c>
      <c r="L398" s="14">
        <v>32</v>
      </c>
      <c r="M398" s="14">
        <v>61250</v>
      </c>
      <c r="N398" s="14">
        <v>346751</v>
      </c>
      <c r="O398" s="14">
        <v>0</v>
      </c>
      <c r="P398" s="14" t="s">
        <v>83</v>
      </c>
    </row>
    <row r="399" spans="1:16" x14ac:dyDescent="0.2">
      <c r="A399" s="14">
        <v>6394</v>
      </c>
      <c r="B399" s="14" t="s">
        <v>949</v>
      </c>
      <c r="C399" s="14" t="s">
        <v>403</v>
      </c>
      <c r="D399" s="14" t="s">
        <v>78</v>
      </c>
      <c r="E399" s="14" t="s">
        <v>79</v>
      </c>
      <c r="F399" s="15" t="s">
        <v>950</v>
      </c>
      <c r="G399" s="14" t="s">
        <v>81</v>
      </c>
      <c r="H399" s="16">
        <v>41.315829999999998</v>
      </c>
      <c r="I399" s="16">
        <v>-92.924090000000007</v>
      </c>
      <c r="J399" s="15" t="s">
        <v>82</v>
      </c>
      <c r="K399" s="14">
        <v>238</v>
      </c>
      <c r="L399" s="14">
        <v>131</v>
      </c>
      <c r="M399" s="14">
        <v>44375</v>
      </c>
      <c r="N399" s="14">
        <v>1752167</v>
      </c>
      <c r="O399" s="14">
        <v>0</v>
      </c>
      <c r="P399" s="14" t="s">
        <v>83</v>
      </c>
    </row>
    <row r="400" spans="1:16" x14ac:dyDescent="0.2">
      <c r="A400" s="14">
        <v>6395</v>
      </c>
      <c r="B400" s="14" t="s">
        <v>951</v>
      </c>
      <c r="C400" s="14" t="s">
        <v>755</v>
      </c>
      <c r="D400" s="14" t="s">
        <v>78</v>
      </c>
      <c r="E400" s="14" t="s">
        <v>79</v>
      </c>
      <c r="F400" s="15" t="s">
        <v>952</v>
      </c>
      <c r="G400" s="14" t="s">
        <v>81</v>
      </c>
      <c r="H400" s="16">
        <v>41.022779999999997</v>
      </c>
      <c r="I400" s="16">
        <v>-95.499170000000007</v>
      </c>
      <c r="J400" s="15" t="s">
        <v>107</v>
      </c>
      <c r="K400" s="14">
        <v>150</v>
      </c>
      <c r="L400" s="14">
        <v>70</v>
      </c>
      <c r="M400" s="14">
        <v>26750</v>
      </c>
      <c r="N400" s="14">
        <v>1053495</v>
      </c>
      <c r="O400" s="14">
        <v>0</v>
      </c>
      <c r="P400" s="14" t="s">
        <v>83</v>
      </c>
    </row>
    <row r="401" spans="1:16" x14ac:dyDescent="0.2">
      <c r="A401" s="14">
        <v>6396</v>
      </c>
      <c r="B401" s="14" t="s">
        <v>953</v>
      </c>
      <c r="C401" s="14" t="s">
        <v>800</v>
      </c>
      <c r="D401" s="14" t="s">
        <v>78</v>
      </c>
      <c r="E401" s="14" t="s">
        <v>79</v>
      </c>
      <c r="F401" s="15" t="s">
        <v>954</v>
      </c>
      <c r="G401" s="14" t="s">
        <v>81</v>
      </c>
      <c r="H401" s="16">
        <v>42.836080000000003</v>
      </c>
      <c r="I401" s="16">
        <v>-94.700540000000004</v>
      </c>
      <c r="J401" s="15" t="s">
        <v>107</v>
      </c>
      <c r="K401" s="14">
        <v>133</v>
      </c>
      <c r="L401" s="14">
        <v>83</v>
      </c>
      <c r="M401" s="14">
        <v>30625</v>
      </c>
      <c r="N401" s="14">
        <v>1469998</v>
      </c>
      <c r="O401" s="14">
        <v>0</v>
      </c>
      <c r="P401" s="14" t="s">
        <v>83</v>
      </c>
    </row>
    <row r="402" spans="1:16" x14ac:dyDescent="0.2">
      <c r="A402" s="14">
        <v>6397</v>
      </c>
      <c r="B402" s="14" t="s">
        <v>955</v>
      </c>
      <c r="C402" s="14" t="s">
        <v>115</v>
      </c>
      <c r="D402" s="14" t="s">
        <v>78</v>
      </c>
      <c r="E402" s="14" t="s">
        <v>79</v>
      </c>
      <c r="F402" s="15" t="s">
        <v>956</v>
      </c>
      <c r="G402" s="14" t="s">
        <v>81</v>
      </c>
      <c r="H402" s="16">
        <v>41.944989999999997</v>
      </c>
      <c r="I402" s="16">
        <v>-92.960750000000004</v>
      </c>
      <c r="J402" s="15" t="s">
        <v>82</v>
      </c>
      <c r="K402" s="14">
        <v>175</v>
      </c>
      <c r="L402" s="14">
        <v>63</v>
      </c>
      <c r="M402" s="14">
        <v>70938</v>
      </c>
      <c r="N402" s="14">
        <v>341459</v>
      </c>
      <c r="O402" s="14">
        <v>0</v>
      </c>
      <c r="P402" s="14" t="s">
        <v>83</v>
      </c>
    </row>
    <row r="403" spans="1:16" x14ac:dyDescent="0.2">
      <c r="A403" s="14">
        <v>6398</v>
      </c>
      <c r="B403" s="14" t="s">
        <v>957</v>
      </c>
      <c r="C403" s="14" t="s">
        <v>143</v>
      </c>
      <c r="D403" s="14" t="s">
        <v>78</v>
      </c>
      <c r="E403" s="14" t="s">
        <v>79</v>
      </c>
      <c r="F403" s="15" t="s">
        <v>958</v>
      </c>
      <c r="G403" s="14" t="s">
        <v>81</v>
      </c>
      <c r="H403" s="16">
        <v>42.995820000000002</v>
      </c>
      <c r="I403" s="16">
        <v>-96.485309999999998</v>
      </c>
      <c r="J403" s="15" t="s">
        <v>107</v>
      </c>
      <c r="K403" s="14">
        <v>2551</v>
      </c>
      <c r="L403" s="14">
        <v>1050</v>
      </c>
      <c r="M403" s="14">
        <v>45700</v>
      </c>
      <c r="N403" s="14">
        <v>7473930</v>
      </c>
      <c r="O403" s="14">
        <v>344322</v>
      </c>
      <c r="P403" s="14" t="s">
        <v>83</v>
      </c>
    </row>
    <row r="404" spans="1:16" x14ac:dyDescent="0.2">
      <c r="A404" s="14">
        <v>6399</v>
      </c>
      <c r="B404" s="14" t="s">
        <v>959</v>
      </c>
      <c r="C404" s="14" t="s">
        <v>193</v>
      </c>
      <c r="D404" s="14" t="s">
        <v>78</v>
      </c>
      <c r="E404" s="14" t="s">
        <v>79</v>
      </c>
      <c r="F404" s="15" t="s">
        <v>960</v>
      </c>
      <c r="G404" s="14" t="s">
        <v>81</v>
      </c>
      <c r="H404" s="16">
        <v>42.938589999999998</v>
      </c>
      <c r="I404" s="16">
        <v>-91.95017</v>
      </c>
      <c r="J404" s="15" t="s">
        <v>166</v>
      </c>
      <c r="K404" s="14">
        <v>423</v>
      </c>
      <c r="L404" s="14">
        <v>233</v>
      </c>
      <c r="M404" s="14">
        <v>41250</v>
      </c>
      <c r="N404" s="14">
        <v>1739643</v>
      </c>
      <c r="O404" s="14">
        <v>0</v>
      </c>
      <c r="P404" s="14" t="s">
        <v>83</v>
      </c>
    </row>
    <row r="405" spans="1:16" x14ac:dyDescent="0.2">
      <c r="A405" s="14">
        <v>6400</v>
      </c>
      <c r="B405" s="14" t="s">
        <v>961</v>
      </c>
      <c r="C405" s="14" t="s">
        <v>639</v>
      </c>
      <c r="D405" s="14" t="s">
        <v>78</v>
      </c>
      <c r="E405" s="14" t="s">
        <v>79</v>
      </c>
      <c r="F405" s="15" t="s">
        <v>962</v>
      </c>
      <c r="G405" s="14" t="s">
        <v>81</v>
      </c>
      <c r="H405" s="16">
        <v>41.26446</v>
      </c>
      <c r="I405" s="16">
        <v>-92.249070000000003</v>
      </c>
      <c r="J405" s="15" t="s">
        <v>82</v>
      </c>
      <c r="K405" s="14">
        <v>49</v>
      </c>
      <c r="L405" s="14">
        <v>22</v>
      </c>
      <c r="M405" s="14">
        <v>22222</v>
      </c>
      <c r="N405" s="14">
        <v>654666</v>
      </c>
      <c r="O405" s="14">
        <v>0</v>
      </c>
      <c r="P405" s="14" t="s">
        <v>83</v>
      </c>
    </row>
    <row r="406" spans="1:16" x14ac:dyDescent="0.2">
      <c r="A406" s="14">
        <v>6401</v>
      </c>
      <c r="B406" s="14" t="s">
        <v>963</v>
      </c>
      <c r="C406" s="14" t="s">
        <v>376</v>
      </c>
      <c r="D406" s="14" t="s">
        <v>78</v>
      </c>
      <c r="E406" s="14" t="s">
        <v>79</v>
      </c>
      <c r="F406" s="15" t="s">
        <v>838</v>
      </c>
      <c r="G406" s="14" t="s">
        <v>153</v>
      </c>
      <c r="H406" s="16">
        <v>43.176630000000003</v>
      </c>
      <c r="I406" s="16">
        <v>-93.695220000000006</v>
      </c>
      <c r="J406" s="15" t="s">
        <v>82</v>
      </c>
      <c r="K406" s="14">
        <v>0</v>
      </c>
      <c r="L406" s="14">
        <v>0</v>
      </c>
      <c r="M406" s="14">
        <v>0</v>
      </c>
      <c r="N406" s="14">
        <v>2131539</v>
      </c>
      <c r="O406" s="14">
        <v>0</v>
      </c>
      <c r="P406" s="14" t="s">
        <v>83</v>
      </c>
    </row>
    <row r="407" spans="1:16" x14ac:dyDescent="0.2">
      <c r="A407" s="14">
        <v>6402</v>
      </c>
      <c r="B407" s="14" t="s">
        <v>964</v>
      </c>
      <c r="C407" s="14" t="s">
        <v>233</v>
      </c>
      <c r="D407" s="14" t="s">
        <v>78</v>
      </c>
      <c r="E407" s="14" t="s">
        <v>79</v>
      </c>
      <c r="F407" s="15" t="s">
        <v>965</v>
      </c>
      <c r="G407" s="14" t="s">
        <v>81</v>
      </c>
      <c r="H407" s="16">
        <v>42.620820000000002</v>
      </c>
      <c r="I407" s="16">
        <v>-91.900170000000003</v>
      </c>
      <c r="J407" s="15" t="s">
        <v>103</v>
      </c>
      <c r="K407" s="14">
        <v>818</v>
      </c>
      <c r="L407" s="14">
        <v>347</v>
      </c>
      <c r="M407" s="14">
        <v>39632</v>
      </c>
      <c r="N407" s="14">
        <v>1930061</v>
      </c>
      <c r="O407" s="14">
        <v>95137</v>
      </c>
      <c r="P407" s="14" t="s">
        <v>83</v>
      </c>
    </row>
    <row r="408" spans="1:16" x14ac:dyDescent="0.2">
      <c r="A408" s="14">
        <v>6403</v>
      </c>
      <c r="B408" s="14" t="s">
        <v>966</v>
      </c>
      <c r="C408" s="14" t="s">
        <v>639</v>
      </c>
      <c r="D408" s="14" t="s">
        <v>78</v>
      </c>
      <c r="E408" s="14" t="s">
        <v>79</v>
      </c>
      <c r="F408" s="15" t="s">
        <v>967</v>
      </c>
      <c r="G408" s="14" t="s">
        <v>81</v>
      </c>
      <c r="H408" s="16">
        <v>41.172510000000003</v>
      </c>
      <c r="I408" s="16">
        <v>-92.308790000000002</v>
      </c>
      <c r="J408" s="15" t="s">
        <v>82</v>
      </c>
      <c r="K408" s="14">
        <v>744</v>
      </c>
      <c r="L408" s="14">
        <v>379</v>
      </c>
      <c r="M408" s="14">
        <v>37361</v>
      </c>
      <c r="N408" s="14">
        <v>3972688</v>
      </c>
      <c r="O408" s="14">
        <v>0</v>
      </c>
      <c r="P408" s="14" t="s">
        <v>83</v>
      </c>
    </row>
    <row r="409" spans="1:16" x14ac:dyDescent="0.2">
      <c r="A409" s="14">
        <v>6404</v>
      </c>
      <c r="B409" s="14" t="s">
        <v>968</v>
      </c>
      <c r="C409" s="14" t="s">
        <v>755</v>
      </c>
      <c r="D409" s="14" t="s">
        <v>78</v>
      </c>
      <c r="E409" s="14" t="s">
        <v>79</v>
      </c>
      <c r="F409" s="15" t="s">
        <v>969</v>
      </c>
      <c r="G409" s="14" t="s">
        <v>81</v>
      </c>
      <c r="H409" s="16">
        <v>41.140549999999998</v>
      </c>
      <c r="I409" s="16">
        <v>-95.431110000000004</v>
      </c>
      <c r="J409" s="15" t="s">
        <v>107</v>
      </c>
      <c r="K409" s="14">
        <v>183</v>
      </c>
      <c r="L409" s="14">
        <v>72</v>
      </c>
      <c r="M409" s="14">
        <v>34000</v>
      </c>
      <c r="N409" s="14">
        <v>554472</v>
      </c>
      <c r="O409" s="14">
        <v>0</v>
      </c>
      <c r="P409" s="14" t="s">
        <v>83</v>
      </c>
    </row>
    <row r="410" spans="1:16" x14ac:dyDescent="0.2">
      <c r="A410" s="14">
        <v>6405</v>
      </c>
      <c r="B410" s="14" t="s">
        <v>970</v>
      </c>
      <c r="C410" s="14" t="s">
        <v>328</v>
      </c>
      <c r="D410" s="14" t="s">
        <v>78</v>
      </c>
      <c r="E410" s="14" t="s">
        <v>79</v>
      </c>
      <c r="F410" s="15" t="s">
        <v>493</v>
      </c>
      <c r="G410" s="14" t="s">
        <v>81</v>
      </c>
      <c r="H410" s="16">
        <v>40.849159999999998</v>
      </c>
      <c r="I410" s="16">
        <v>-95.017200000000003</v>
      </c>
      <c r="J410" s="15" t="s">
        <v>107</v>
      </c>
      <c r="K410" s="14">
        <v>22</v>
      </c>
      <c r="L410" s="14">
        <v>18</v>
      </c>
      <c r="M410" s="14">
        <v>14167</v>
      </c>
      <c r="N410" s="14">
        <v>200494</v>
      </c>
      <c r="O410" s="14">
        <v>0</v>
      </c>
      <c r="P410" s="14" t="s">
        <v>83</v>
      </c>
    </row>
    <row r="411" spans="1:16" x14ac:dyDescent="0.2">
      <c r="A411" s="14">
        <v>6406</v>
      </c>
      <c r="B411" s="14" t="s">
        <v>971</v>
      </c>
      <c r="C411" s="14" t="s">
        <v>118</v>
      </c>
      <c r="D411" s="14" t="s">
        <v>78</v>
      </c>
      <c r="E411" s="14" t="s">
        <v>79</v>
      </c>
      <c r="F411" s="15" t="s">
        <v>972</v>
      </c>
      <c r="G411" s="14" t="s">
        <v>81</v>
      </c>
      <c r="H411" s="16">
        <v>42.035829999999997</v>
      </c>
      <c r="I411" s="16">
        <v>-91.682119999999998</v>
      </c>
      <c r="J411" s="15" t="s">
        <v>103</v>
      </c>
      <c r="K411" s="14">
        <v>7199</v>
      </c>
      <c r="L411" s="14">
        <v>3034</v>
      </c>
      <c r="M411" s="14">
        <v>51630</v>
      </c>
      <c r="N411" s="14">
        <v>11364964</v>
      </c>
      <c r="O411" s="14">
        <v>14085</v>
      </c>
      <c r="P411" s="14" t="s">
        <v>83</v>
      </c>
    </row>
    <row r="412" spans="1:16" x14ac:dyDescent="0.2">
      <c r="A412" s="14">
        <v>6407</v>
      </c>
      <c r="B412" s="14" t="s">
        <v>973</v>
      </c>
      <c r="C412" s="14" t="s">
        <v>151</v>
      </c>
      <c r="D412" s="14" t="s">
        <v>78</v>
      </c>
      <c r="E412" s="14" t="s">
        <v>79</v>
      </c>
      <c r="F412" s="15" t="s">
        <v>718</v>
      </c>
      <c r="G412" s="14" t="s">
        <v>153</v>
      </c>
      <c r="H412" s="16">
        <v>41.803339999999999</v>
      </c>
      <c r="I412" s="16">
        <v>-91.938230000000004</v>
      </c>
      <c r="J412" s="15" t="s">
        <v>103</v>
      </c>
      <c r="K412" s="14">
        <v>124</v>
      </c>
      <c r="L412" s="14">
        <v>76</v>
      </c>
      <c r="M412" s="14">
        <v>41667</v>
      </c>
      <c r="N412" s="14">
        <v>996792</v>
      </c>
      <c r="O412" s="14">
        <v>0</v>
      </c>
      <c r="P412" s="14" t="s">
        <v>83</v>
      </c>
    </row>
    <row r="413" spans="1:16" x14ac:dyDescent="0.2">
      <c r="A413" s="14">
        <v>6408</v>
      </c>
      <c r="B413" s="14" t="s">
        <v>974</v>
      </c>
      <c r="C413" s="14" t="s">
        <v>558</v>
      </c>
      <c r="D413" s="14" t="s">
        <v>78</v>
      </c>
      <c r="E413" s="14" t="s">
        <v>79</v>
      </c>
      <c r="F413" s="15" t="s">
        <v>975</v>
      </c>
      <c r="G413" s="14" t="s">
        <v>81</v>
      </c>
      <c r="H413" s="16">
        <v>41.554189999999998</v>
      </c>
      <c r="I413" s="16">
        <v>-91.534890000000004</v>
      </c>
      <c r="J413" s="15" t="s">
        <v>103</v>
      </c>
      <c r="K413" s="14">
        <v>822</v>
      </c>
      <c r="L413" s="14">
        <v>317</v>
      </c>
      <c r="M413" s="14">
        <v>47656</v>
      </c>
      <c r="N413" s="14">
        <v>2190764</v>
      </c>
      <c r="O413" s="14">
        <v>0</v>
      </c>
      <c r="P413" s="14" t="s">
        <v>83</v>
      </c>
    </row>
    <row r="414" spans="1:16" x14ac:dyDescent="0.2">
      <c r="A414" s="14">
        <v>6409</v>
      </c>
      <c r="B414" s="14" t="s">
        <v>976</v>
      </c>
      <c r="C414" s="14" t="s">
        <v>977</v>
      </c>
      <c r="D414" s="14" t="s">
        <v>78</v>
      </c>
      <c r="E414" s="14" t="s">
        <v>79</v>
      </c>
      <c r="F414" s="15" t="s">
        <v>978</v>
      </c>
      <c r="G414" s="14" t="s">
        <v>81</v>
      </c>
      <c r="H414" s="16">
        <v>40.8367</v>
      </c>
      <c r="I414" s="16">
        <v>-91.715720000000005</v>
      </c>
      <c r="J414" s="15" t="s">
        <v>103</v>
      </c>
      <c r="K414" s="14">
        <v>180</v>
      </c>
      <c r="L414" s="14">
        <v>86</v>
      </c>
      <c r="M414" s="14">
        <v>35000</v>
      </c>
      <c r="N414" s="14">
        <v>1310903</v>
      </c>
      <c r="O414" s="14">
        <v>0</v>
      </c>
      <c r="P414" s="14" t="s">
        <v>83</v>
      </c>
    </row>
    <row r="415" spans="1:16" x14ac:dyDescent="0.2">
      <c r="A415" s="14">
        <v>6410</v>
      </c>
      <c r="B415" s="14" t="s">
        <v>979</v>
      </c>
      <c r="C415" s="14" t="s">
        <v>105</v>
      </c>
      <c r="D415" s="14" t="s">
        <v>78</v>
      </c>
      <c r="E415" s="14" t="s">
        <v>79</v>
      </c>
      <c r="F415" s="15" t="s">
        <v>980</v>
      </c>
      <c r="G415" s="14" t="s">
        <v>81</v>
      </c>
      <c r="H415" s="16">
        <v>42.627769999999998</v>
      </c>
      <c r="I415" s="16">
        <v>-96.291690000000003</v>
      </c>
      <c r="J415" s="15" t="s">
        <v>107</v>
      </c>
      <c r="K415" s="14">
        <v>938</v>
      </c>
      <c r="L415" s="14">
        <v>333</v>
      </c>
      <c r="M415" s="14">
        <v>66250</v>
      </c>
      <c r="N415" s="14">
        <v>1787353</v>
      </c>
      <c r="O415" s="14">
        <v>0</v>
      </c>
      <c r="P415" s="14" t="s">
        <v>83</v>
      </c>
    </row>
    <row r="416" spans="1:16" x14ac:dyDescent="0.2">
      <c r="A416" s="14">
        <v>6411</v>
      </c>
      <c r="B416" s="14" t="s">
        <v>981</v>
      </c>
      <c r="C416" s="14" t="s">
        <v>256</v>
      </c>
      <c r="D416" s="14" t="s">
        <v>78</v>
      </c>
      <c r="E416" s="14" t="s">
        <v>79</v>
      </c>
      <c r="F416" s="15" t="s">
        <v>381</v>
      </c>
      <c r="G416" s="14" t="s">
        <v>153</v>
      </c>
      <c r="H416" s="16">
        <v>41.82103</v>
      </c>
      <c r="I416" s="16">
        <v>-92.443209999999993</v>
      </c>
      <c r="J416" s="15" t="s">
        <v>82</v>
      </c>
      <c r="K416" s="14">
        <v>559</v>
      </c>
      <c r="L416" s="14">
        <v>285</v>
      </c>
      <c r="M416" s="14">
        <v>73272</v>
      </c>
      <c r="N416" s="14">
        <v>3996385</v>
      </c>
      <c r="O416" s="14">
        <v>412285</v>
      </c>
      <c r="P416" s="14" t="s">
        <v>83</v>
      </c>
    </row>
    <row r="417" spans="1:16" x14ac:dyDescent="0.2">
      <c r="A417" s="14">
        <v>6412</v>
      </c>
      <c r="B417" s="14" t="s">
        <v>982</v>
      </c>
      <c r="C417" s="14" t="s">
        <v>281</v>
      </c>
      <c r="D417" s="14" t="s">
        <v>78</v>
      </c>
      <c r="E417" s="14" t="s">
        <v>79</v>
      </c>
      <c r="F417" s="15" t="s">
        <v>983</v>
      </c>
      <c r="G417" s="14" t="s">
        <v>81</v>
      </c>
      <c r="H417" s="16">
        <v>42.398870000000002</v>
      </c>
      <c r="I417" s="16">
        <v>-92.800479999999993</v>
      </c>
      <c r="J417" s="15" t="s">
        <v>103</v>
      </c>
      <c r="K417" s="14">
        <v>280</v>
      </c>
      <c r="L417" s="14">
        <v>99</v>
      </c>
      <c r="M417" s="14">
        <v>41406</v>
      </c>
      <c r="N417" s="14">
        <v>644793</v>
      </c>
      <c r="O417" s="14">
        <v>0</v>
      </c>
      <c r="P417" s="14" t="s">
        <v>83</v>
      </c>
    </row>
    <row r="418" spans="1:16" x14ac:dyDescent="0.2">
      <c r="A418" s="14">
        <v>6413</v>
      </c>
      <c r="B418" s="14" t="s">
        <v>984</v>
      </c>
      <c r="C418" s="14" t="s">
        <v>202</v>
      </c>
      <c r="D418" s="14" t="s">
        <v>78</v>
      </c>
      <c r="E418" s="14" t="s">
        <v>79</v>
      </c>
      <c r="F418" s="15" t="s">
        <v>985</v>
      </c>
      <c r="G418" s="14" t="s">
        <v>81</v>
      </c>
      <c r="H418" s="16">
        <v>42.489150000000002</v>
      </c>
      <c r="I418" s="16">
        <v>-95.545000000000002</v>
      </c>
      <c r="J418" s="15" t="s">
        <v>107</v>
      </c>
      <c r="K418" s="14">
        <v>1391</v>
      </c>
      <c r="L418" s="14">
        <v>646</v>
      </c>
      <c r="M418" s="14">
        <v>45875</v>
      </c>
      <c r="N418" s="14">
        <v>4079886</v>
      </c>
      <c r="O418" s="14">
        <v>23826</v>
      </c>
      <c r="P418" s="14" t="s">
        <v>83</v>
      </c>
    </row>
    <row r="419" spans="1:16" x14ac:dyDescent="0.2">
      <c r="A419" s="14">
        <v>6414</v>
      </c>
      <c r="B419" s="14" t="s">
        <v>986</v>
      </c>
      <c r="C419" s="14" t="s">
        <v>205</v>
      </c>
      <c r="D419" s="14" t="s">
        <v>78</v>
      </c>
      <c r="E419" s="14" t="s">
        <v>79</v>
      </c>
      <c r="F419" s="15" t="s">
        <v>987</v>
      </c>
      <c r="G419" s="14" t="s">
        <v>81</v>
      </c>
      <c r="H419" s="16">
        <v>42.600549999999998</v>
      </c>
      <c r="I419" s="16">
        <v>-90.995689999999996</v>
      </c>
      <c r="J419" s="15" t="s">
        <v>166</v>
      </c>
      <c r="K419" s="14">
        <v>381</v>
      </c>
      <c r="L419" s="14">
        <v>166</v>
      </c>
      <c r="M419" s="14">
        <v>45000</v>
      </c>
      <c r="N419" s="14">
        <v>848663</v>
      </c>
      <c r="O419" s="14">
        <v>0</v>
      </c>
      <c r="P419" s="14" t="s">
        <v>83</v>
      </c>
    </row>
    <row r="420" spans="1:16" x14ac:dyDescent="0.2">
      <c r="A420" s="14">
        <v>6415</v>
      </c>
      <c r="B420" s="14" t="s">
        <v>988</v>
      </c>
      <c r="C420" s="14" t="s">
        <v>151</v>
      </c>
      <c r="D420" s="14" t="s">
        <v>78</v>
      </c>
      <c r="E420" s="14" t="s">
        <v>79</v>
      </c>
      <c r="F420" s="15" t="s">
        <v>989</v>
      </c>
      <c r="G420" s="14" t="s">
        <v>153</v>
      </c>
      <c r="H420" s="16">
        <v>41.759450000000001</v>
      </c>
      <c r="I420" s="16">
        <v>-91.86712</v>
      </c>
      <c r="J420" s="15" t="s">
        <v>103</v>
      </c>
      <c r="K420" s="14">
        <v>129</v>
      </c>
      <c r="L420" s="14">
        <v>50</v>
      </c>
      <c r="M420" s="14">
        <v>30833</v>
      </c>
      <c r="N420" s="14">
        <v>4439423</v>
      </c>
      <c r="O420" s="14">
        <v>0</v>
      </c>
      <c r="P420" s="14" t="s">
        <v>83</v>
      </c>
    </row>
    <row r="421" spans="1:16" x14ac:dyDescent="0.2">
      <c r="A421" s="14">
        <v>6416</v>
      </c>
      <c r="B421" s="14" t="s">
        <v>990</v>
      </c>
      <c r="C421" s="14" t="s">
        <v>530</v>
      </c>
      <c r="D421" s="14" t="s">
        <v>78</v>
      </c>
      <c r="E421" s="14" t="s">
        <v>79</v>
      </c>
      <c r="F421" s="15" t="s">
        <v>991</v>
      </c>
      <c r="G421" s="14" t="s">
        <v>81</v>
      </c>
      <c r="H421" s="16">
        <v>42.343890000000002</v>
      </c>
      <c r="I421" s="16">
        <v>-91.248480000000001</v>
      </c>
      <c r="J421" s="15" t="s">
        <v>166</v>
      </c>
      <c r="K421" s="14">
        <v>613</v>
      </c>
      <c r="L421" s="14">
        <v>276</v>
      </c>
      <c r="M421" s="14">
        <v>42500</v>
      </c>
      <c r="N421" s="14">
        <v>1608480</v>
      </c>
      <c r="O421" s="14">
        <v>0</v>
      </c>
      <c r="P421" s="14" t="s">
        <v>83</v>
      </c>
    </row>
    <row r="422" spans="1:16" x14ac:dyDescent="0.2">
      <c r="A422" s="14">
        <v>6417</v>
      </c>
      <c r="B422" s="14" t="s">
        <v>992</v>
      </c>
      <c r="C422" s="14" t="s">
        <v>176</v>
      </c>
      <c r="D422" s="14" t="s">
        <v>78</v>
      </c>
      <c r="E422" s="14" t="s">
        <v>79</v>
      </c>
      <c r="F422" s="15" t="s">
        <v>512</v>
      </c>
      <c r="G422" s="14" t="s">
        <v>81</v>
      </c>
      <c r="H422" s="16">
        <v>42.230550000000001</v>
      </c>
      <c r="I422" s="16">
        <v>-96.097520000000003</v>
      </c>
      <c r="J422" s="15" t="s">
        <v>107</v>
      </c>
      <c r="K422" s="14">
        <v>226</v>
      </c>
      <c r="L422" s="14">
        <v>107</v>
      </c>
      <c r="M422" s="14">
        <v>42639</v>
      </c>
      <c r="N422" s="14">
        <v>654891</v>
      </c>
      <c r="O422" s="14">
        <v>13417</v>
      </c>
      <c r="P422" s="14" t="s">
        <v>83</v>
      </c>
    </row>
    <row r="423" spans="1:16" x14ac:dyDescent="0.2">
      <c r="A423" s="14">
        <v>6418</v>
      </c>
      <c r="B423" s="14" t="s">
        <v>993</v>
      </c>
      <c r="C423" s="14" t="s">
        <v>143</v>
      </c>
      <c r="D423" s="14" t="s">
        <v>78</v>
      </c>
      <c r="E423" s="14" t="s">
        <v>79</v>
      </c>
      <c r="F423" s="15" t="s">
        <v>994</v>
      </c>
      <c r="G423" s="14" t="s">
        <v>81</v>
      </c>
      <c r="H423" s="16">
        <v>43.071930000000002</v>
      </c>
      <c r="I423" s="16">
        <v>-95.90446</v>
      </c>
      <c r="J423" s="15" t="s">
        <v>107</v>
      </c>
      <c r="K423" s="14">
        <v>714</v>
      </c>
      <c r="L423" s="14">
        <v>296</v>
      </c>
      <c r="M423" s="14">
        <v>51250</v>
      </c>
      <c r="N423" s="14">
        <v>1404709</v>
      </c>
      <c r="O423" s="14">
        <v>0</v>
      </c>
      <c r="P423" s="14" t="s">
        <v>83</v>
      </c>
    </row>
    <row r="424" spans="1:16" x14ac:dyDescent="0.2">
      <c r="A424" s="14">
        <v>6419</v>
      </c>
      <c r="B424" s="14" t="s">
        <v>995</v>
      </c>
      <c r="C424" s="14" t="s">
        <v>644</v>
      </c>
      <c r="D424" s="14" t="s">
        <v>78</v>
      </c>
      <c r="E424" s="14" t="s">
        <v>79</v>
      </c>
      <c r="F424" s="15" t="s">
        <v>673</v>
      </c>
      <c r="G424" s="14" t="s">
        <v>81</v>
      </c>
      <c r="H424" s="16">
        <v>40.783639999999998</v>
      </c>
      <c r="I424" s="16">
        <v>-91.602940000000004</v>
      </c>
      <c r="J424" s="15" t="s">
        <v>103</v>
      </c>
      <c r="K424" s="14">
        <v>144</v>
      </c>
      <c r="L424" s="14">
        <v>53</v>
      </c>
      <c r="M424" s="14">
        <v>80313</v>
      </c>
      <c r="N424" s="14">
        <v>807845</v>
      </c>
      <c r="O424" s="14">
        <v>0</v>
      </c>
      <c r="P424" s="14" t="s">
        <v>83</v>
      </c>
    </row>
    <row r="425" spans="1:16" x14ac:dyDescent="0.2">
      <c r="A425" s="14">
        <v>6420</v>
      </c>
      <c r="B425" s="14" t="s">
        <v>996</v>
      </c>
      <c r="C425" s="14" t="s">
        <v>77</v>
      </c>
      <c r="D425" s="14" t="s">
        <v>78</v>
      </c>
      <c r="E425" s="14" t="s">
        <v>79</v>
      </c>
      <c r="F425" s="15" t="s">
        <v>997</v>
      </c>
      <c r="G425" s="14" t="s">
        <v>81</v>
      </c>
      <c r="H425" s="16">
        <v>42.305540000000001</v>
      </c>
      <c r="I425" s="16">
        <v>-93.300210000000007</v>
      </c>
      <c r="J425" s="15" t="s">
        <v>82</v>
      </c>
      <c r="K425" s="14">
        <v>834</v>
      </c>
      <c r="L425" s="14">
        <v>360</v>
      </c>
      <c r="M425" s="14">
        <v>45500</v>
      </c>
      <c r="N425" s="14">
        <v>4764453</v>
      </c>
      <c r="O425" s="14">
        <v>0</v>
      </c>
      <c r="P425" s="14" t="s">
        <v>83</v>
      </c>
    </row>
    <row r="426" spans="1:16" x14ac:dyDescent="0.2">
      <c r="A426" s="14">
        <v>6421</v>
      </c>
      <c r="B426" s="14" t="s">
        <v>998</v>
      </c>
      <c r="C426" s="14" t="s">
        <v>445</v>
      </c>
      <c r="D426" s="14" t="s">
        <v>78</v>
      </c>
      <c r="E426" s="14" t="s">
        <v>79</v>
      </c>
      <c r="F426" s="15" t="s">
        <v>999</v>
      </c>
      <c r="G426" s="14" t="s">
        <v>81</v>
      </c>
      <c r="H426" s="16">
        <v>42.406649999999999</v>
      </c>
      <c r="I426" s="16">
        <v>-92.455470000000005</v>
      </c>
      <c r="J426" s="15" t="s">
        <v>103</v>
      </c>
      <c r="K426" s="14">
        <v>2381</v>
      </c>
      <c r="L426" s="14">
        <v>933</v>
      </c>
      <c r="M426" s="14">
        <v>81417</v>
      </c>
      <c r="N426" s="14">
        <v>21765506</v>
      </c>
      <c r="O426" s="14">
        <v>183184</v>
      </c>
      <c r="P426" s="14" t="s">
        <v>83</v>
      </c>
    </row>
    <row r="427" spans="1:16" x14ac:dyDescent="0.2">
      <c r="A427" s="14">
        <v>6422</v>
      </c>
      <c r="B427" s="14" t="s">
        <v>1000</v>
      </c>
      <c r="C427" s="14" t="s">
        <v>143</v>
      </c>
      <c r="D427" s="14" t="s">
        <v>78</v>
      </c>
      <c r="E427" s="14" t="s">
        <v>79</v>
      </c>
      <c r="F427" s="15" t="s">
        <v>1001</v>
      </c>
      <c r="G427" s="14" t="s">
        <v>81</v>
      </c>
      <c r="H427" s="16">
        <v>43.188589999999998</v>
      </c>
      <c r="I427" s="16">
        <v>-96.133629999999997</v>
      </c>
      <c r="J427" s="15" t="s">
        <v>107</v>
      </c>
      <c r="K427" s="14">
        <v>2244</v>
      </c>
      <c r="L427" s="14">
        <v>808</v>
      </c>
      <c r="M427" s="14">
        <v>53250</v>
      </c>
      <c r="N427" s="14">
        <v>3390362</v>
      </c>
      <c r="O427" s="14">
        <v>0</v>
      </c>
      <c r="P427" s="14" t="s">
        <v>83</v>
      </c>
    </row>
    <row r="428" spans="1:16" x14ac:dyDescent="0.2">
      <c r="A428" s="14">
        <v>6423</v>
      </c>
      <c r="B428" s="14" t="s">
        <v>1002</v>
      </c>
      <c r="C428" s="14" t="s">
        <v>340</v>
      </c>
      <c r="D428" s="14" t="s">
        <v>78</v>
      </c>
      <c r="E428" s="14" t="s">
        <v>79</v>
      </c>
      <c r="F428" s="15" t="s">
        <v>1003</v>
      </c>
      <c r="G428" s="14" t="s">
        <v>81</v>
      </c>
      <c r="H428" s="16">
        <v>42.720799999999997</v>
      </c>
      <c r="I428" s="16">
        <v>-94.215239999999994</v>
      </c>
      <c r="J428" s="15" t="s">
        <v>87</v>
      </c>
      <c r="K428" s="14">
        <v>4596</v>
      </c>
      <c r="L428" s="14">
        <v>2069</v>
      </c>
      <c r="M428" s="14">
        <v>39940</v>
      </c>
      <c r="N428" s="14">
        <v>11965996</v>
      </c>
      <c r="O428" s="14">
        <v>401117</v>
      </c>
      <c r="P428" s="14" t="s">
        <v>83</v>
      </c>
    </row>
    <row r="429" spans="1:16" x14ac:dyDescent="0.2">
      <c r="A429" s="14">
        <v>6424</v>
      </c>
      <c r="B429" s="14" t="s">
        <v>1004</v>
      </c>
      <c r="C429" s="14" t="s">
        <v>132</v>
      </c>
      <c r="D429" s="14" t="s">
        <v>78</v>
      </c>
      <c r="E429" s="14" t="s">
        <v>79</v>
      </c>
      <c r="F429" s="15" t="s">
        <v>1005</v>
      </c>
      <c r="G429" s="14" t="s">
        <v>81</v>
      </c>
      <c r="H429" s="16">
        <v>40.858890000000002</v>
      </c>
      <c r="I429" s="16">
        <v>-93.497439999999997</v>
      </c>
      <c r="J429" s="15" t="s">
        <v>82</v>
      </c>
      <c r="K429" s="14">
        <v>491</v>
      </c>
      <c r="L429" s="14">
        <v>225</v>
      </c>
      <c r="M429" s="14">
        <v>36406</v>
      </c>
      <c r="N429" s="14">
        <v>1579180</v>
      </c>
      <c r="O429" s="14">
        <v>26536</v>
      </c>
      <c r="P429" s="14" t="s">
        <v>83</v>
      </c>
    </row>
    <row r="430" spans="1:16" x14ac:dyDescent="0.2">
      <c r="A430" s="14">
        <v>6425</v>
      </c>
      <c r="B430" s="14" t="s">
        <v>1006</v>
      </c>
      <c r="C430" s="14" t="s">
        <v>376</v>
      </c>
      <c r="D430" s="14" t="s">
        <v>78</v>
      </c>
      <c r="E430" s="14" t="s">
        <v>79</v>
      </c>
      <c r="F430" s="15" t="s">
        <v>377</v>
      </c>
      <c r="G430" s="14" t="s">
        <v>153</v>
      </c>
      <c r="H430" s="16">
        <v>43.091630000000002</v>
      </c>
      <c r="I430" s="16">
        <v>-93.881060000000005</v>
      </c>
      <c r="J430" s="15" t="s">
        <v>82</v>
      </c>
      <c r="K430" s="14">
        <v>10</v>
      </c>
      <c r="L430" s="14">
        <v>6</v>
      </c>
      <c r="M430" s="14">
        <v>35811</v>
      </c>
      <c r="N430" s="14">
        <v>782248</v>
      </c>
      <c r="O430" s="14">
        <v>0</v>
      </c>
      <c r="P430" s="14" t="s">
        <v>83</v>
      </c>
    </row>
    <row r="431" spans="1:16" x14ac:dyDescent="0.2">
      <c r="A431" s="14">
        <v>6426</v>
      </c>
      <c r="B431" s="14" t="s">
        <v>1007</v>
      </c>
      <c r="C431" s="14" t="s">
        <v>155</v>
      </c>
      <c r="D431" s="14" t="s">
        <v>78</v>
      </c>
      <c r="E431" s="14" t="s">
        <v>79</v>
      </c>
      <c r="F431" s="15" t="s">
        <v>1008</v>
      </c>
      <c r="G431" s="14" t="s">
        <v>81</v>
      </c>
      <c r="H431" s="16">
        <v>41.895270000000004</v>
      </c>
      <c r="I431" s="16">
        <v>-93.600769999999997</v>
      </c>
      <c r="J431" s="15" t="s">
        <v>87</v>
      </c>
      <c r="K431" s="14">
        <v>3536</v>
      </c>
      <c r="L431" s="14">
        <v>1297</v>
      </c>
      <c r="M431" s="14">
        <v>64395</v>
      </c>
      <c r="N431" s="14">
        <v>8109047</v>
      </c>
      <c r="O431" s="14">
        <v>0</v>
      </c>
      <c r="P431" s="14" t="s">
        <v>83</v>
      </c>
    </row>
    <row r="432" spans="1:16" x14ac:dyDescent="0.2">
      <c r="A432" s="14">
        <v>6427</v>
      </c>
      <c r="B432" s="14" t="s">
        <v>1009</v>
      </c>
      <c r="C432" s="14" t="s">
        <v>202</v>
      </c>
      <c r="D432" s="14" t="s">
        <v>78</v>
      </c>
      <c r="E432" s="14" t="s">
        <v>79</v>
      </c>
      <c r="F432" s="15" t="s">
        <v>1010</v>
      </c>
      <c r="G432" s="14" t="s">
        <v>81</v>
      </c>
      <c r="H432" s="16">
        <v>42.344990000000003</v>
      </c>
      <c r="I432" s="16">
        <v>-95.471670000000003</v>
      </c>
      <c r="J432" s="15" t="s">
        <v>107</v>
      </c>
      <c r="K432" s="14">
        <v>2122</v>
      </c>
      <c r="L432" s="14">
        <v>1008</v>
      </c>
      <c r="M432" s="14">
        <v>38357</v>
      </c>
      <c r="N432" s="14">
        <v>5594098</v>
      </c>
      <c r="O432" s="14">
        <v>23507</v>
      </c>
      <c r="P432" s="14" t="s">
        <v>83</v>
      </c>
    </row>
    <row r="433" spans="1:16" x14ac:dyDescent="0.2">
      <c r="A433" s="14">
        <v>6428</v>
      </c>
      <c r="B433" s="14" t="s">
        <v>1011</v>
      </c>
      <c r="C433" s="14" t="s">
        <v>161</v>
      </c>
      <c r="D433" s="14" t="s">
        <v>78</v>
      </c>
      <c r="E433" s="14" t="s">
        <v>79</v>
      </c>
      <c r="F433" s="15" t="s">
        <v>1012</v>
      </c>
      <c r="G433" s="14" t="s">
        <v>81</v>
      </c>
      <c r="H433" s="16">
        <v>40.879440000000002</v>
      </c>
      <c r="I433" s="16">
        <v>-95.426940000000002</v>
      </c>
      <c r="J433" s="15" t="s">
        <v>107</v>
      </c>
      <c r="K433" s="14">
        <v>66</v>
      </c>
      <c r="L433" s="14">
        <v>22</v>
      </c>
      <c r="M433" s="14">
        <v>38750</v>
      </c>
      <c r="N433" s="14">
        <v>518473</v>
      </c>
      <c r="O433" s="14">
        <v>0</v>
      </c>
      <c r="P433" s="14" t="s">
        <v>83</v>
      </c>
    </row>
    <row r="434" spans="1:16" x14ac:dyDescent="0.2">
      <c r="A434" s="14">
        <v>6429</v>
      </c>
      <c r="B434" s="14" t="s">
        <v>1013</v>
      </c>
      <c r="C434" s="14" t="s">
        <v>233</v>
      </c>
      <c r="D434" s="14" t="s">
        <v>78</v>
      </c>
      <c r="E434" s="14" t="s">
        <v>79</v>
      </c>
      <c r="F434" s="15" t="s">
        <v>1014</v>
      </c>
      <c r="G434" s="14" t="s">
        <v>81</v>
      </c>
      <c r="H434" s="16">
        <v>42.468600000000002</v>
      </c>
      <c r="I434" s="16">
        <v>-91.889340000000004</v>
      </c>
      <c r="J434" s="15" t="s">
        <v>103</v>
      </c>
      <c r="K434" s="14">
        <v>6028</v>
      </c>
      <c r="L434" s="14">
        <v>2601</v>
      </c>
      <c r="M434" s="14">
        <v>51169</v>
      </c>
      <c r="N434" s="14">
        <v>15734493</v>
      </c>
      <c r="O434" s="14">
        <v>359126</v>
      </c>
      <c r="P434" s="14" t="s">
        <v>83</v>
      </c>
    </row>
    <row r="435" spans="1:16" x14ac:dyDescent="0.2">
      <c r="A435" s="14">
        <v>6430</v>
      </c>
      <c r="B435" s="14" t="s">
        <v>1015</v>
      </c>
      <c r="C435" s="14" t="s">
        <v>85</v>
      </c>
      <c r="D435" s="14" t="s">
        <v>78</v>
      </c>
      <c r="E435" s="14" t="s">
        <v>79</v>
      </c>
      <c r="F435" s="15" t="s">
        <v>1016</v>
      </c>
      <c r="G435" s="14" t="s">
        <v>81</v>
      </c>
      <c r="H435" s="16">
        <v>41.358049999999999</v>
      </c>
      <c r="I435" s="16">
        <v>-93.55744</v>
      </c>
      <c r="J435" s="15" t="s">
        <v>87</v>
      </c>
      <c r="K435" s="14">
        <v>15467</v>
      </c>
      <c r="L435" s="14">
        <v>5614</v>
      </c>
      <c r="M435" s="14">
        <v>52131</v>
      </c>
      <c r="N435" s="14">
        <v>29131927</v>
      </c>
      <c r="O435" s="14">
        <v>0</v>
      </c>
      <c r="P435" s="14" t="s">
        <v>83</v>
      </c>
    </row>
    <row r="436" spans="1:16" x14ac:dyDescent="0.2">
      <c r="A436" s="14">
        <v>6431</v>
      </c>
      <c r="B436" s="14" t="s">
        <v>1017</v>
      </c>
      <c r="C436" s="14" t="s">
        <v>148</v>
      </c>
      <c r="D436" s="14" t="s">
        <v>78</v>
      </c>
      <c r="E436" s="14" t="s">
        <v>79</v>
      </c>
      <c r="F436" s="15" t="s">
        <v>1018</v>
      </c>
      <c r="G436" s="14" t="s">
        <v>81</v>
      </c>
      <c r="H436" s="16">
        <v>43.307200000000002</v>
      </c>
      <c r="I436" s="16">
        <v>-96.431979999999996</v>
      </c>
      <c r="J436" s="15" t="s">
        <v>107</v>
      </c>
      <c r="K436" s="14">
        <v>811</v>
      </c>
      <c r="L436" s="14">
        <v>342</v>
      </c>
      <c r="M436" s="14">
        <v>43611</v>
      </c>
      <c r="N436" s="14">
        <v>3459313</v>
      </c>
      <c r="O436" s="14">
        <v>0</v>
      </c>
      <c r="P436" s="14" t="s">
        <v>83</v>
      </c>
    </row>
    <row r="437" spans="1:16" x14ac:dyDescent="0.2">
      <c r="A437" s="14">
        <v>6432</v>
      </c>
      <c r="B437" s="14" t="s">
        <v>1019</v>
      </c>
      <c r="C437" s="14" t="s">
        <v>140</v>
      </c>
      <c r="D437" s="14" t="s">
        <v>78</v>
      </c>
      <c r="E437" s="14" t="s">
        <v>79</v>
      </c>
      <c r="F437" s="15" t="s">
        <v>263</v>
      </c>
      <c r="G437" s="14" t="s">
        <v>81</v>
      </c>
      <c r="H437" s="16">
        <v>43.034140000000001</v>
      </c>
      <c r="I437" s="16">
        <v>-92.456010000000006</v>
      </c>
      <c r="J437" s="15" t="s">
        <v>82</v>
      </c>
      <c r="K437" s="14">
        <v>286</v>
      </c>
      <c r="L437" s="14">
        <v>139</v>
      </c>
      <c r="M437" s="14">
        <v>47813</v>
      </c>
      <c r="N437" s="14">
        <v>1425801</v>
      </c>
      <c r="O437" s="14">
        <v>0</v>
      </c>
      <c r="P437" s="14" t="s">
        <v>83</v>
      </c>
    </row>
    <row r="438" spans="1:16" x14ac:dyDescent="0.2">
      <c r="A438" s="14">
        <v>6433</v>
      </c>
      <c r="B438" s="14" t="s">
        <v>1020</v>
      </c>
      <c r="C438" s="14" t="s">
        <v>558</v>
      </c>
      <c r="D438" s="14" t="s">
        <v>78</v>
      </c>
      <c r="E438" s="14" t="s">
        <v>79</v>
      </c>
      <c r="F438" s="14" t="s">
        <v>1021</v>
      </c>
      <c r="G438" s="14" t="s">
        <v>81</v>
      </c>
      <c r="H438" s="16">
        <v>41.66113</v>
      </c>
      <c r="I438" s="16">
        <v>-91.530169999999998</v>
      </c>
      <c r="J438" s="15" t="s">
        <v>103</v>
      </c>
      <c r="K438" s="14">
        <v>74220</v>
      </c>
      <c r="L438" s="14">
        <v>28843</v>
      </c>
      <c r="M438" s="14">
        <v>42119</v>
      </c>
      <c r="N438" s="14">
        <v>67046425</v>
      </c>
      <c r="O438" s="14">
        <v>703341</v>
      </c>
      <c r="P438" s="14" t="s">
        <v>83</v>
      </c>
    </row>
    <row r="439" spans="1:16" x14ac:dyDescent="0.2">
      <c r="A439" s="14">
        <v>6434</v>
      </c>
      <c r="B439" s="14" t="s">
        <v>1022</v>
      </c>
      <c r="C439" s="14" t="s">
        <v>77</v>
      </c>
      <c r="D439" s="14" t="s">
        <v>78</v>
      </c>
      <c r="E439" s="14" t="s">
        <v>79</v>
      </c>
      <c r="F439" s="15" t="s">
        <v>1023</v>
      </c>
      <c r="G439" s="14" t="s">
        <v>81</v>
      </c>
      <c r="H439" s="16">
        <v>42.522480000000002</v>
      </c>
      <c r="I439" s="16">
        <v>-93.251310000000004</v>
      </c>
      <c r="J439" s="15" t="s">
        <v>82</v>
      </c>
      <c r="K439" s="14">
        <v>5195</v>
      </c>
      <c r="L439" s="14">
        <v>2128</v>
      </c>
      <c r="M439" s="14">
        <v>46394</v>
      </c>
      <c r="N439" s="14">
        <v>13882071</v>
      </c>
      <c r="O439" s="14">
        <v>200897</v>
      </c>
      <c r="P439" s="14" t="s">
        <v>83</v>
      </c>
    </row>
    <row r="440" spans="1:16" x14ac:dyDescent="0.2">
      <c r="A440" s="14">
        <v>6435</v>
      </c>
      <c r="B440" s="14" t="s">
        <v>1024</v>
      </c>
      <c r="C440" s="14" t="s">
        <v>143</v>
      </c>
      <c r="D440" s="14" t="s">
        <v>78</v>
      </c>
      <c r="E440" s="14" t="s">
        <v>79</v>
      </c>
      <c r="F440" s="15" t="s">
        <v>1025</v>
      </c>
      <c r="G440" s="14" t="s">
        <v>81</v>
      </c>
      <c r="H440" s="16">
        <v>42.974710000000002</v>
      </c>
      <c r="I440" s="16">
        <v>-96.318359999999998</v>
      </c>
      <c r="J440" s="15" t="s">
        <v>107</v>
      </c>
      <c r="K440" s="14">
        <v>602</v>
      </c>
      <c r="L440" s="14">
        <v>262</v>
      </c>
      <c r="M440" s="14">
        <v>48824</v>
      </c>
      <c r="N440" s="14">
        <v>2608347</v>
      </c>
      <c r="O440" s="14">
        <v>0</v>
      </c>
      <c r="P440" s="14" t="s">
        <v>83</v>
      </c>
    </row>
    <row r="441" spans="1:16" x14ac:dyDescent="0.2">
      <c r="A441" s="14">
        <v>6436</v>
      </c>
      <c r="B441" s="14" t="s">
        <v>1026</v>
      </c>
      <c r="C441" s="14" t="s">
        <v>126</v>
      </c>
      <c r="D441" s="14" t="s">
        <v>78</v>
      </c>
      <c r="E441" s="14" t="s">
        <v>79</v>
      </c>
      <c r="F441" s="15" t="s">
        <v>1027</v>
      </c>
      <c r="G441" s="14" t="s">
        <v>153</v>
      </c>
      <c r="H441" s="16">
        <v>43.007469999999998</v>
      </c>
      <c r="I441" s="16">
        <v>-94.195520000000002</v>
      </c>
      <c r="J441" s="15" t="s">
        <v>87</v>
      </c>
      <c r="K441" s="14">
        <v>25</v>
      </c>
      <c r="L441" s="14">
        <v>6</v>
      </c>
      <c r="M441" s="14">
        <v>42285</v>
      </c>
      <c r="N441" s="14">
        <v>2427440</v>
      </c>
      <c r="O441" s="14">
        <v>0</v>
      </c>
      <c r="P441" s="14" t="s">
        <v>83</v>
      </c>
    </row>
    <row r="442" spans="1:16" x14ac:dyDescent="0.2">
      <c r="A442" s="14">
        <v>6437</v>
      </c>
      <c r="B442" s="14" t="s">
        <v>1028</v>
      </c>
      <c r="C442" s="14" t="s">
        <v>561</v>
      </c>
      <c r="D442" s="14" t="s">
        <v>78</v>
      </c>
      <c r="E442" s="14" t="s">
        <v>79</v>
      </c>
      <c r="F442" s="15" t="s">
        <v>1029</v>
      </c>
      <c r="G442" s="14" t="s">
        <v>81</v>
      </c>
      <c r="H442" s="16">
        <v>41.791649999999997</v>
      </c>
      <c r="I442" s="16">
        <v>-95.205830000000006</v>
      </c>
      <c r="J442" s="15" t="s">
        <v>107</v>
      </c>
      <c r="K442" s="14">
        <v>333</v>
      </c>
      <c r="L442" s="14">
        <v>193</v>
      </c>
      <c r="M442" s="14">
        <v>41406</v>
      </c>
      <c r="N442" s="14">
        <v>1544693</v>
      </c>
      <c r="O442" s="14">
        <v>0</v>
      </c>
      <c r="P442" s="14" t="s">
        <v>83</v>
      </c>
    </row>
    <row r="443" spans="1:16" x14ac:dyDescent="0.2">
      <c r="A443" s="14">
        <v>6438</v>
      </c>
      <c r="B443" s="14" t="s">
        <v>1030</v>
      </c>
      <c r="C443" s="14" t="s">
        <v>398</v>
      </c>
      <c r="D443" s="14" t="s">
        <v>78</v>
      </c>
      <c r="E443" s="14" t="s">
        <v>79</v>
      </c>
      <c r="F443" s="15" t="s">
        <v>1031</v>
      </c>
      <c r="G443" s="14" t="s">
        <v>81</v>
      </c>
      <c r="H443" s="16">
        <v>43.11497</v>
      </c>
      <c r="I443" s="16">
        <v>-92.032390000000007</v>
      </c>
      <c r="J443" s="15" t="s">
        <v>166</v>
      </c>
      <c r="K443" s="14">
        <v>56</v>
      </c>
      <c r="L443" s="14">
        <v>21</v>
      </c>
      <c r="M443" s="14">
        <v>46563</v>
      </c>
      <c r="N443" s="14">
        <v>15517098</v>
      </c>
      <c r="O443" s="14">
        <v>0</v>
      </c>
      <c r="P443" s="14" t="s">
        <v>83</v>
      </c>
    </row>
    <row r="444" spans="1:16" x14ac:dyDescent="0.2">
      <c r="A444" s="14">
        <v>6439</v>
      </c>
      <c r="B444" s="14" t="s">
        <v>1032</v>
      </c>
      <c r="C444" s="14" t="s">
        <v>561</v>
      </c>
      <c r="D444" s="14" t="s">
        <v>78</v>
      </c>
      <c r="E444" s="14" t="s">
        <v>79</v>
      </c>
      <c r="F444" s="15" t="s">
        <v>562</v>
      </c>
      <c r="G444" s="14" t="s">
        <v>153</v>
      </c>
      <c r="H444" s="16">
        <v>41.645269999999996</v>
      </c>
      <c r="I444" s="16">
        <v>-95.149990000000003</v>
      </c>
      <c r="J444" s="15" t="s">
        <v>107</v>
      </c>
      <c r="K444" s="14">
        <v>36</v>
      </c>
      <c r="L444" s="14">
        <v>29</v>
      </c>
      <c r="M444" s="14">
        <v>18194</v>
      </c>
      <c r="N444" s="14">
        <v>254715</v>
      </c>
      <c r="O444" s="14">
        <v>0</v>
      </c>
      <c r="P444" s="14" t="s">
        <v>83</v>
      </c>
    </row>
    <row r="445" spans="1:16" x14ac:dyDescent="0.2">
      <c r="A445" s="14">
        <v>6440</v>
      </c>
      <c r="B445" s="14" t="s">
        <v>1033</v>
      </c>
      <c r="C445" s="14" t="s">
        <v>245</v>
      </c>
      <c r="D445" s="14" t="s">
        <v>78</v>
      </c>
      <c r="E445" s="14" t="s">
        <v>79</v>
      </c>
      <c r="F445" s="15" t="s">
        <v>1034</v>
      </c>
      <c r="G445" s="14" t="s">
        <v>81</v>
      </c>
      <c r="H445" s="16">
        <v>41.8461</v>
      </c>
      <c r="I445" s="16">
        <v>-94.309690000000003</v>
      </c>
      <c r="J445" s="15" t="s">
        <v>82</v>
      </c>
      <c r="K445" s="14">
        <v>219</v>
      </c>
      <c r="L445" s="14">
        <v>93</v>
      </c>
      <c r="M445" s="14">
        <v>40625</v>
      </c>
      <c r="N445" s="14">
        <v>1181006</v>
      </c>
      <c r="O445" s="14">
        <v>0</v>
      </c>
      <c r="P445" s="14" t="s">
        <v>83</v>
      </c>
    </row>
    <row r="446" spans="1:16" x14ac:dyDescent="0.2">
      <c r="A446" s="14">
        <v>6441</v>
      </c>
      <c r="B446" s="14" t="s">
        <v>1035</v>
      </c>
      <c r="C446" s="14" t="s">
        <v>445</v>
      </c>
      <c r="D446" s="14" t="s">
        <v>78</v>
      </c>
      <c r="E446" s="14" t="s">
        <v>79</v>
      </c>
      <c r="F446" s="15" t="s">
        <v>1036</v>
      </c>
      <c r="G446" s="14" t="s">
        <v>81</v>
      </c>
      <c r="H446" s="16">
        <v>42.645809999999997</v>
      </c>
      <c r="I446" s="16">
        <v>-92.462400000000002</v>
      </c>
      <c r="J446" s="15" t="s">
        <v>103</v>
      </c>
      <c r="K446" s="14">
        <v>954</v>
      </c>
      <c r="L446" s="14">
        <v>384</v>
      </c>
      <c r="M446" s="14">
        <v>53542</v>
      </c>
      <c r="N446" s="14">
        <v>3717978</v>
      </c>
      <c r="O446" s="14">
        <v>140345</v>
      </c>
      <c r="P446" s="14" t="s">
        <v>83</v>
      </c>
    </row>
    <row r="447" spans="1:16" x14ac:dyDescent="0.2">
      <c r="A447" s="14">
        <v>6442</v>
      </c>
      <c r="B447" s="14" t="s">
        <v>1037</v>
      </c>
      <c r="C447" s="14" t="s">
        <v>484</v>
      </c>
      <c r="D447" s="14" t="s">
        <v>78</v>
      </c>
      <c r="E447" s="14" t="s">
        <v>79</v>
      </c>
      <c r="F447" s="15" t="s">
        <v>1038</v>
      </c>
      <c r="G447" s="14" t="s">
        <v>81</v>
      </c>
      <c r="H447" s="16">
        <v>42.015259999999998</v>
      </c>
      <c r="I447" s="16">
        <v>-94.377470000000002</v>
      </c>
      <c r="J447" s="15" t="s">
        <v>87</v>
      </c>
      <c r="K447" s="14">
        <v>4204</v>
      </c>
      <c r="L447" s="14">
        <v>1883</v>
      </c>
      <c r="M447" s="14">
        <v>45694</v>
      </c>
      <c r="N447" s="14">
        <v>15456653</v>
      </c>
      <c r="O447" s="14">
        <v>99594</v>
      </c>
      <c r="P447" s="14" t="s">
        <v>83</v>
      </c>
    </row>
    <row r="448" spans="1:16" x14ac:dyDescent="0.2">
      <c r="A448" s="14">
        <v>6443</v>
      </c>
      <c r="B448" s="14" t="s">
        <v>1039</v>
      </c>
      <c r="C448" s="14" t="s">
        <v>445</v>
      </c>
      <c r="D448" s="14" t="s">
        <v>78</v>
      </c>
      <c r="E448" s="14" t="s">
        <v>79</v>
      </c>
      <c r="F448" s="15" t="s">
        <v>1040</v>
      </c>
      <c r="G448" s="14" t="s">
        <v>81</v>
      </c>
      <c r="H448" s="16">
        <v>42.474469999999997</v>
      </c>
      <c r="I448" s="16">
        <v>-92.065899999999999</v>
      </c>
      <c r="J448" s="15" t="s">
        <v>103</v>
      </c>
      <c r="K448" s="14">
        <v>2671</v>
      </c>
      <c r="L448" s="14">
        <v>1066</v>
      </c>
      <c r="M448" s="14">
        <v>58269</v>
      </c>
      <c r="N448" s="14">
        <v>4798682</v>
      </c>
      <c r="O448" s="14">
        <v>0</v>
      </c>
      <c r="P448" s="14" t="s">
        <v>83</v>
      </c>
    </row>
    <row r="449" spans="1:16" x14ac:dyDescent="0.2">
      <c r="A449" s="14">
        <v>6444</v>
      </c>
      <c r="B449" s="14" t="s">
        <v>1041</v>
      </c>
      <c r="C449" s="14" t="s">
        <v>321</v>
      </c>
      <c r="D449" s="14" t="s">
        <v>78</v>
      </c>
      <c r="E449" s="14" t="s">
        <v>79</v>
      </c>
      <c r="F449" s="15" t="s">
        <v>1042</v>
      </c>
      <c r="G449" s="14" t="s">
        <v>81</v>
      </c>
      <c r="H449" s="16">
        <v>42.31015</v>
      </c>
      <c r="I449" s="16">
        <v>-93.638750000000002</v>
      </c>
      <c r="J449" s="15" t="s">
        <v>87</v>
      </c>
      <c r="K449" s="14">
        <v>1187</v>
      </c>
      <c r="L449" s="14">
        <v>468</v>
      </c>
      <c r="M449" s="14">
        <v>55556</v>
      </c>
      <c r="N449" s="14">
        <v>10034798</v>
      </c>
      <c r="O449" s="14">
        <v>318307</v>
      </c>
      <c r="P449" s="14" t="s">
        <v>83</v>
      </c>
    </row>
    <row r="450" spans="1:16" x14ac:dyDescent="0.2">
      <c r="A450" s="14">
        <v>6445</v>
      </c>
      <c r="B450" s="14" t="s">
        <v>1043</v>
      </c>
      <c r="C450" s="14" t="s">
        <v>129</v>
      </c>
      <c r="D450" s="14" t="s">
        <v>78</v>
      </c>
      <c r="E450" s="14" t="s">
        <v>79</v>
      </c>
      <c r="F450" s="15" t="s">
        <v>1044</v>
      </c>
      <c r="G450" s="14" t="s">
        <v>81</v>
      </c>
      <c r="H450" s="16">
        <v>41.67304</v>
      </c>
      <c r="I450" s="16">
        <v>-93.697720000000004</v>
      </c>
      <c r="J450" s="15" t="s">
        <v>87</v>
      </c>
      <c r="K450" s="14">
        <v>20871</v>
      </c>
      <c r="L450" s="14">
        <v>7211</v>
      </c>
      <c r="M450" s="14">
        <v>94821</v>
      </c>
      <c r="N450" s="14">
        <v>44348451</v>
      </c>
      <c r="O450" s="14">
        <v>3120246</v>
      </c>
      <c r="P450" s="14" t="s">
        <v>83</v>
      </c>
    </row>
    <row r="451" spans="1:16" x14ac:dyDescent="0.2">
      <c r="A451" s="14">
        <v>6446</v>
      </c>
      <c r="B451" s="14" t="s">
        <v>1045</v>
      </c>
      <c r="C451" s="14" t="s">
        <v>343</v>
      </c>
      <c r="D451" s="14" t="s">
        <v>78</v>
      </c>
      <c r="E451" s="14" t="s">
        <v>79</v>
      </c>
      <c r="F451" s="15" t="s">
        <v>1046</v>
      </c>
      <c r="G451" s="14" t="s">
        <v>81</v>
      </c>
      <c r="H451" s="16">
        <v>43.362729999999999</v>
      </c>
      <c r="I451" s="16">
        <v>-93.453819999999993</v>
      </c>
      <c r="J451" s="15" t="s">
        <v>82</v>
      </c>
      <c r="K451" s="14">
        <v>223</v>
      </c>
      <c r="L451" s="14">
        <v>94</v>
      </c>
      <c r="M451" s="14">
        <v>47500</v>
      </c>
      <c r="N451" s="14">
        <v>2592311</v>
      </c>
      <c r="O451" s="14">
        <v>0</v>
      </c>
      <c r="P451" s="14" t="s">
        <v>83</v>
      </c>
    </row>
    <row r="452" spans="1:16" x14ac:dyDescent="0.2">
      <c r="A452" s="14">
        <v>6447</v>
      </c>
      <c r="B452" s="14" t="s">
        <v>1047</v>
      </c>
      <c r="C452" s="14" t="s">
        <v>1048</v>
      </c>
      <c r="D452" s="14" t="s">
        <v>78</v>
      </c>
      <c r="E452" s="14" t="s">
        <v>79</v>
      </c>
      <c r="F452" s="15" t="s">
        <v>1049</v>
      </c>
      <c r="G452" s="14" t="s">
        <v>81</v>
      </c>
      <c r="H452" s="16">
        <v>42.478870000000001</v>
      </c>
      <c r="I452" s="16">
        <v>-94.718869999999995</v>
      </c>
      <c r="J452" s="15" t="s">
        <v>107</v>
      </c>
      <c r="K452" s="14">
        <v>27</v>
      </c>
      <c r="L452" s="14">
        <v>18</v>
      </c>
      <c r="M452" s="14">
        <v>27500</v>
      </c>
      <c r="N452" s="14">
        <v>296809</v>
      </c>
      <c r="O452" s="14">
        <v>0</v>
      </c>
      <c r="P452" s="14" t="s">
        <v>83</v>
      </c>
    </row>
    <row r="453" spans="1:16" x14ac:dyDescent="0.2">
      <c r="A453" s="14">
        <v>6448</v>
      </c>
      <c r="B453" s="14" t="s">
        <v>1050</v>
      </c>
      <c r="C453" s="14" t="s">
        <v>101</v>
      </c>
      <c r="D453" s="14" t="s">
        <v>78</v>
      </c>
      <c r="E453" s="14" t="s">
        <v>79</v>
      </c>
      <c r="F453" s="15" t="s">
        <v>826</v>
      </c>
      <c r="G453" s="14" t="s">
        <v>81</v>
      </c>
      <c r="H453" s="16">
        <v>41.483069999999998</v>
      </c>
      <c r="I453" s="16">
        <v>-91.706000000000003</v>
      </c>
      <c r="J453" s="15" t="s">
        <v>103</v>
      </c>
      <c r="K453" s="14">
        <v>2509</v>
      </c>
      <c r="L453" s="14">
        <v>1185</v>
      </c>
      <c r="M453" s="14">
        <v>42832</v>
      </c>
      <c r="N453" s="14">
        <v>5576674</v>
      </c>
      <c r="O453" s="14">
        <v>0</v>
      </c>
      <c r="P453" s="14" t="s">
        <v>83</v>
      </c>
    </row>
    <row r="454" spans="1:16" x14ac:dyDescent="0.2">
      <c r="A454" s="14">
        <v>6449</v>
      </c>
      <c r="B454" s="14" t="s">
        <v>1051</v>
      </c>
      <c r="C454" s="14" t="s">
        <v>321</v>
      </c>
      <c r="D454" s="14" t="s">
        <v>78</v>
      </c>
      <c r="E454" s="14" t="s">
        <v>79</v>
      </c>
      <c r="F454" s="15" t="s">
        <v>1052</v>
      </c>
      <c r="G454" s="14" t="s">
        <v>81</v>
      </c>
      <c r="H454" s="16">
        <v>42.392200000000003</v>
      </c>
      <c r="I454" s="16">
        <v>-93.729380000000006</v>
      </c>
      <c r="J454" s="15" t="s">
        <v>87</v>
      </c>
      <c r="K454" s="14">
        <v>198</v>
      </c>
      <c r="L454" s="14">
        <v>88</v>
      </c>
      <c r="M454" s="14">
        <v>37917</v>
      </c>
      <c r="N454" s="14">
        <v>2215180</v>
      </c>
      <c r="O454" s="14">
        <v>0</v>
      </c>
      <c r="P454" s="14" t="s">
        <v>83</v>
      </c>
    </row>
    <row r="455" spans="1:16" x14ac:dyDescent="0.2">
      <c r="A455" s="14">
        <v>6450</v>
      </c>
      <c r="B455" s="14" t="s">
        <v>1053</v>
      </c>
      <c r="C455" s="14" t="s">
        <v>376</v>
      </c>
      <c r="D455" s="14" t="s">
        <v>78</v>
      </c>
      <c r="E455" s="14" t="s">
        <v>79</v>
      </c>
      <c r="F455" s="15" t="s">
        <v>1054</v>
      </c>
      <c r="G455" s="14" t="s">
        <v>81</v>
      </c>
      <c r="H455" s="16">
        <v>42.937739999999998</v>
      </c>
      <c r="I455" s="16">
        <v>-93.793270000000007</v>
      </c>
      <c r="J455" s="15" t="s">
        <v>82</v>
      </c>
      <c r="K455" s="14">
        <v>627</v>
      </c>
      <c r="L455" s="14">
        <v>294</v>
      </c>
      <c r="M455" s="14">
        <v>40000</v>
      </c>
      <c r="N455" s="14">
        <v>5200140</v>
      </c>
      <c r="O455" s="14">
        <v>0</v>
      </c>
      <c r="P455" s="14" t="s">
        <v>83</v>
      </c>
    </row>
    <row r="456" spans="1:16" x14ac:dyDescent="0.2">
      <c r="A456" s="14">
        <v>6451</v>
      </c>
      <c r="B456" s="14" t="s">
        <v>1055</v>
      </c>
      <c r="C456" s="14" t="s">
        <v>278</v>
      </c>
      <c r="D456" s="14" t="s">
        <v>78</v>
      </c>
      <c r="E456" s="14" t="s">
        <v>79</v>
      </c>
      <c r="F456" s="15" t="s">
        <v>1056</v>
      </c>
      <c r="G456" s="14" t="s">
        <v>81</v>
      </c>
      <c r="H456" s="16">
        <v>40.710830000000001</v>
      </c>
      <c r="I456" s="16">
        <v>-94.049949999999995</v>
      </c>
      <c r="J456" s="15" t="s">
        <v>82</v>
      </c>
      <c r="K456" s="14">
        <v>312</v>
      </c>
      <c r="L456" s="14">
        <v>154</v>
      </c>
      <c r="M456" s="14">
        <v>39038</v>
      </c>
      <c r="N456" s="14">
        <v>1710333</v>
      </c>
      <c r="O456" s="14">
        <v>18137</v>
      </c>
      <c r="P456" s="14" t="s">
        <v>83</v>
      </c>
    </row>
    <row r="457" spans="1:16" x14ac:dyDescent="0.2">
      <c r="A457" s="14">
        <v>6452</v>
      </c>
      <c r="B457" s="14" t="s">
        <v>1057</v>
      </c>
      <c r="C457" s="14" t="s">
        <v>155</v>
      </c>
      <c r="D457" s="14" t="s">
        <v>78</v>
      </c>
      <c r="E457" s="14" t="s">
        <v>79</v>
      </c>
      <c r="F457" s="15" t="s">
        <v>1058</v>
      </c>
      <c r="G457" s="14" t="s">
        <v>81</v>
      </c>
      <c r="H457" s="16">
        <v>41.950539999999997</v>
      </c>
      <c r="I457" s="16">
        <v>-93.665220000000005</v>
      </c>
      <c r="J457" s="15" t="s">
        <v>87</v>
      </c>
      <c r="K457" s="14">
        <v>309</v>
      </c>
      <c r="L457" s="14">
        <v>141</v>
      </c>
      <c r="M457" s="14">
        <v>59583</v>
      </c>
      <c r="N457" s="14">
        <v>1771975</v>
      </c>
      <c r="O457" s="14">
        <v>0</v>
      </c>
      <c r="P457" s="14" t="s">
        <v>83</v>
      </c>
    </row>
    <row r="458" spans="1:16" x14ac:dyDescent="0.2">
      <c r="A458" s="14">
        <v>6453</v>
      </c>
      <c r="B458" s="14" t="s">
        <v>1059</v>
      </c>
      <c r="C458" s="14" t="s">
        <v>270</v>
      </c>
      <c r="D458" s="14" t="s">
        <v>78</v>
      </c>
      <c r="E458" s="14" t="s">
        <v>79</v>
      </c>
      <c r="F458" s="15" t="s">
        <v>1060</v>
      </c>
      <c r="G458" s="14" t="s">
        <v>81</v>
      </c>
      <c r="H458" s="16">
        <v>41.718049999999998</v>
      </c>
      <c r="I458" s="16">
        <v>-92.907420000000002</v>
      </c>
      <c r="J458" s="15" t="s">
        <v>82</v>
      </c>
      <c r="K458" s="14">
        <v>592</v>
      </c>
      <c r="L458" s="14">
        <v>303</v>
      </c>
      <c r="M458" s="14">
        <v>49145</v>
      </c>
      <c r="N458" s="14">
        <v>946046</v>
      </c>
      <c r="O458" s="14">
        <v>0</v>
      </c>
      <c r="P458" s="14" t="s">
        <v>83</v>
      </c>
    </row>
    <row r="459" spans="1:16" x14ac:dyDescent="0.2">
      <c r="A459" s="14">
        <v>6454</v>
      </c>
      <c r="B459" s="14" t="s">
        <v>1061</v>
      </c>
      <c r="C459" s="14" t="s">
        <v>343</v>
      </c>
      <c r="D459" s="14" t="s">
        <v>78</v>
      </c>
      <c r="E459" s="14" t="s">
        <v>79</v>
      </c>
      <c r="F459" s="15" t="s">
        <v>344</v>
      </c>
      <c r="G459" s="14" t="s">
        <v>81</v>
      </c>
      <c r="H459" s="16">
        <v>43.353569999999998</v>
      </c>
      <c r="I459" s="16">
        <v>-93.210480000000004</v>
      </c>
      <c r="J459" s="15" t="s">
        <v>82</v>
      </c>
      <c r="K459" s="14">
        <v>267</v>
      </c>
      <c r="L459" s="14">
        <v>125</v>
      </c>
      <c r="M459" s="14">
        <v>28583</v>
      </c>
      <c r="N459" s="14">
        <v>3968010</v>
      </c>
      <c r="O459" s="14">
        <v>0</v>
      </c>
      <c r="P459" s="14" t="s">
        <v>83</v>
      </c>
    </row>
    <row r="460" spans="1:16" x14ac:dyDescent="0.2">
      <c r="A460" s="14">
        <v>6455</v>
      </c>
      <c r="B460" s="14" t="s">
        <v>1062</v>
      </c>
      <c r="C460" s="14" t="s">
        <v>95</v>
      </c>
      <c r="D460" s="14" t="s">
        <v>78</v>
      </c>
      <c r="E460" s="14" t="s">
        <v>79</v>
      </c>
      <c r="F460" s="15" t="s">
        <v>1063</v>
      </c>
      <c r="G460" s="14" t="s">
        <v>153</v>
      </c>
      <c r="H460" s="16">
        <v>40.952489999999997</v>
      </c>
      <c r="I460" s="16">
        <v>-94.454409999999996</v>
      </c>
      <c r="J460" s="15" t="s">
        <v>82</v>
      </c>
      <c r="K460" s="14">
        <v>18</v>
      </c>
      <c r="L460" s="14">
        <v>6</v>
      </c>
      <c r="M460" s="14">
        <v>41360</v>
      </c>
      <c r="N460" s="14">
        <v>1267521</v>
      </c>
      <c r="O460" s="14">
        <v>0</v>
      </c>
      <c r="P460" s="14" t="s">
        <v>83</v>
      </c>
    </row>
    <row r="461" spans="1:16" x14ac:dyDescent="0.2">
      <c r="A461" s="14">
        <v>6456</v>
      </c>
      <c r="B461" s="14" t="s">
        <v>1064</v>
      </c>
      <c r="C461" s="14" t="s">
        <v>644</v>
      </c>
      <c r="D461" s="14" t="s">
        <v>78</v>
      </c>
      <c r="E461" s="14" t="s">
        <v>79</v>
      </c>
      <c r="F461" s="15" t="s">
        <v>1065</v>
      </c>
      <c r="G461" s="14" t="s">
        <v>81</v>
      </c>
      <c r="H461" s="16">
        <v>40.397269999999999</v>
      </c>
      <c r="I461" s="16">
        <v>-91.384870000000006</v>
      </c>
      <c r="J461" s="15" t="s">
        <v>103</v>
      </c>
      <c r="K461" s="14">
        <v>10609</v>
      </c>
      <c r="L461" s="14">
        <v>4356</v>
      </c>
      <c r="M461" s="14">
        <v>33040</v>
      </c>
      <c r="N461" s="14">
        <v>23655243</v>
      </c>
      <c r="O461" s="14">
        <v>3756159</v>
      </c>
      <c r="P461" s="14" t="s">
        <v>83</v>
      </c>
    </row>
    <row r="462" spans="1:16" x14ac:dyDescent="0.2">
      <c r="A462" s="14">
        <v>6457</v>
      </c>
      <c r="B462" s="14" t="s">
        <v>1066</v>
      </c>
      <c r="C462" s="14" t="s">
        <v>275</v>
      </c>
      <c r="D462" s="14" t="s">
        <v>78</v>
      </c>
      <c r="E462" s="14" t="s">
        <v>79</v>
      </c>
      <c r="F462" s="15" t="s">
        <v>1067</v>
      </c>
      <c r="G462" s="14" t="s">
        <v>81</v>
      </c>
      <c r="H462" s="16">
        <v>41.288339999999998</v>
      </c>
      <c r="I462" s="16">
        <v>-92.536580000000001</v>
      </c>
      <c r="J462" s="15" t="s">
        <v>82</v>
      </c>
      <c r="K462" s="14">
        <v>83</v>
      </c>
      <c r="L462" s="14">
        <v>39</v>
      </c>
      <c r="M462" s="14">
        <v>70938</v>
      </c>
      <c r="N462" s="14">
        <v>86727</v>
      </c>
      <c r="O462" s="14">
        <v>0</v>
      </c>
      <c r="P462" s="14" t="s">
        <v>83</v>
      </c>
    </row>
    <row r="463" spans="1:16" x14ac:dyDescent="0.2">
      <c r="A463" s="14">
        <v>6458</v>
      </c>
      <c r="B463" s="14" t="s">
        <v>1068</v>
      </c>
      <c r="C463" s="14" t="s">
        <v>318</v>
      </c>
      <c r="D463" s="14" t="s">
        <v>78</v>
      </c>
      <c r="E463" s="14" t="s">
        <v>79</v>
      </c>
      <c r="F463" s="15" t="s">
        <v>1069</v>
      </c>
      <c r="G463" s="14" t="s">
        <v>81</v>
      </c>
      <c r="H463" s="16">
        <v>40.730310000000003</v>
      </c>
      <c r="I463" s="16">
        <v>-91.962389999999999</v>
      </c>
      <c r="J463" s="15" t="s">
        <v>103</v>
      </c>
      <c r="K463" s="14">
        <v>947</v>
      </c>
      <c r="L463" s="14">
        <v>431</v>
      </c>
      <c r="M463" s="14">
        <v>43036</v>
      </c>
      <c r="N463" s="14">
        <v>3746503</v>
      </c>
      <c r="O463" s="14">
        <v>320161</v>
      </c>
      <c r="P463" s="14" t="s">
        <v>83</v>
      </c>
    </row>
    <row r="464" spans="1:16" x14ac:dyDescent="0.2">
      <c r="A464" s="14">
        <v>6459</v>
      </c>
      <c r="B464" s="14" t="s">
        <v>1070</v>
      </c>
      <c r="C464" s="14" t="s">
        <v>639</v>
      </c>
      <c r="D464" s="14" t="s">
        <v>78</v>
      </c>
      <c r="E464" s="14" t="s">
        <v>79</v>
      </c>
      <c r="F464" s="15" t="s">
        <v>1071</v>
      </c>
      <c r="G464" s="14" t="s">
        <v>81</v>
      </c>
      <c r="H464" s="16">
        <v>41.365430000000003</v>
      </c>
      <c r="I464" s="16">
        <v>-91.953360000000004</v>
      </c>
      <c r="J464" s="15" t="s">
        <v>82</v>
      </c>
      <c r="K464" s="14">
        <v>970</v>
      </c>
      <c r="L464" s="14">
        <v>386</v>
      </c>
      <c r="M464" s="14">
        <v>43000</v>
      </c>
      <c r="N464" s="14">
        <v>1915951</v>
      </c>
      <c r="O464" s="14">
        <v>0</v>
      </c>
      <c r="P464" s="14" t="s">
        <v>83</v>
      </c>
    </row>
    <row r="465" spans="1:16" x14ac:dyDescent="0.2">
      <c r="A465" s="14">
        <v>6460</v>
      </c>
      <c r="B465" s="14" t="s">
        <v>1072</v>
      </c>
      <c r="C465" s="14" t="s">
        <v>639</v>
      </c>
      <c r="D465" s="14" t="s">
        <v>78</v>
      </c>
      <c r="E465" s="14" t="s">
        <v>79</v>
      </c>
      <c r="F465" s="15" t="s">
        <v>1073</v>
      </c>
      <c r="G465" s="14" t="s">
        <v>81</v>
      </c>
      <c r="H465" s="16">
        <v>41.452509999999997</v>
      </c>
      <c r="I465" s="16">
        <v>-92.239350000000002</v>
      </c>
      <c r="J465" s="15" t="s">
        <v>103</v>
      </c>
      <c r="K465" s="14">
        <v>240</v>
      </c>
      <c r="L465" s="14">
        <v>94</v>
      </c>
      <c r="M465" s="14">
        <v>50833</v>
      </c>
      <c r="N465" s="14">
        <v>1123364</v>
      </c>
      <c r="O465" s="14">
        <v>0</v>
      </c>
      <c r="P465" s="14" t="s">
        <v>83</v>
      </c>
    </row>
    <row r="466" spans="1:16" x14ac:dyDescent="0.2">
      <c r="A466" s="14">
        <v>6461</v>
      </c>
      <c r="B466" s="14" t="s">
        <v>1074</v>
      </c>
      <c r="C466" s="14" t="s">
        <v>219</v>
      </c>
      <c r="D466" s="14" t="s">
        <v>78</v>
      </c>
      <c r="E466" s="14" t="s">
        <v>79</v>
      </c>
      <c r="F466" s="15" t="s">
        <v>1075</v>
      </c>
      <c r="G466" s="14" t="s">
        <v>81</v>
      </c>
      <c r="H466" s="16">
        <v>41.998330000000003</v>
      </c>
      <c r="I466" s="16">
        <v>-92.197410000000005</v>
      </c>
      <c r="J466" s="15" t="s">
        <v>103</v>
      </c>
      <c r="K466" s="14">
        <v>609</v>
      </c>
      <c r="L466" s="14">
        <v>277</v>
      </c>
      <c r="M466" s="14">
        <v>56354</v>
      </c>
      <c r="N466" s="14">
        <v>1169172</v>
      </c>
      <c r="O466" s="14">
        <v>0</v>
      </c>
      <c r="P466" s="14" t="s">
        <v>83</v>
      </c>
    </row>
    <row r="467" spans="1:16" x14ac:dyDescent="0.2">
      <c r="A467" s="14">
        <v>6462</v>
      </c>
      <c r="B467" s="14" t="s">
        <v>1076</v>
      </c>
      <c r="C467" s="14" t="s">
        <v>227</v>
      </c>
      <c r="D467" s="14" t="s">
        <v>78</v>
      </c>
      <c r="E467" s="14" t="s">
        <v>79</v>
      </c>
      <c r="F467" s="15" t="s">
        <v>1077</v>
      </c>
      <c r="G467" s="14" t="s">
        <v>81</v>
      </c>
      <c r="H467" s="16">
        <v>41.628599999999999</v>
      </c>
      <c r="I467" s="16">
        <v>-95.073049999999995</v>
      </c>
      <c r="J467" s="15" t="s">
        <v>107</v>
      </c>
      <c r="K467" s="14">
        <v>301</v>
      </c>
      <c r="L467" s="14">
        <v>138</v>
      </c>
      <c r="M467" s="14">
        <v>35357</v>
      </c>
      <c r="N467" s="14">
        <v>1987376</v>
      </c>
      <c r="O467" s="14">
        <v>0</v>
      </c>
      <c r="P467" s="14" t="s">
        <v>83</v>
      </c>
    </row>
    <row r="468" spans="1:16" x14ac:dyDescent="0.2">
      <c r="A468" s="14">
        <v>6463</v>
      </c>
      <c r="B468" s="14" t="s">
        <v>1078</v>
      </c>
      <c r="C468" s="14" t="s">
        <v>105</v>
      </c>
      <c r="D468" s="14" t="s">
        <v>78</v>
      </c>
      <c r="E468" s="14" t="s">
        <v>79</v>
      </c>
      <c r="F468" s="15" t="s">
        <v>1079</v>
      </c>
      <c r="G468" s="14" t="s">
        <v>81</v>
      </c>
      <c r="H468" s="16">
        <v>42.588320000000003</v>
      </c>
      <c r="I468" s="16">
        <v>-95.967519999999993</v>
      </c>
      <c r="J468" s="15" t="s">
        <v>107</v>
      </c>
      <c r="K468" s="14">
        <v>1396</v>
      </c>
      <c r="L468" s="14">
        <v>523</v>
      </c>
      <c r="M468" s="14">
        <v>57386</v>
      </c>
      <c r="N468" s="14">
        <v>4163343</v>
      </c>
      <c r="O468" s="14">
        <v>0</v>
      </c>
      <c r="P468" s="14" t="s">
        <v>83</v>
      </c>
    </row>
    <row r="469" spans="1:16" x14ac:dyDescent="0.2">
      <c r="A469" s="14">
        <v>6464</v>
      </c>
      <c r="B469" s="14" t="s">
        <v>1080</v>
      </c>
      <c r="C469" s="14" t="s">
        <v>639</v>
      </c>
      <c r="D469" s="14" t="s">
        <v>78</v>
      </c>
      <c r="E469" s="14" t="s">
        <v>79</v>
      </c>
      <c r="F469" s="15" t="s">
        <v>1081</v>
      </c>
      <c r="G469" s="14" t="s">
        <v>81</v>
      </c>
      <c r="H469" s="16">
        <v>41.460839999999997</v>
      </c>
      <c r="I469" s="16">
        <v>-91.986840000000001</v>
      </c>
      <c r="J469" s="15" t="s">
        <v>103</v>
      </c>
      <c r="K469" s="14">
        <v>71</v>
      </c>
      <c r="L469" s="14">
        <v>33</v>
      </c>
      <c r="M469" s="14">
        <v>30625</v>
      </c>
      <c r="N469" s="14">
        <v>512140</v>
      </c>
      <c r="O469" s="14">
        <v>0</v>
      </c>
      <c r="P469" s="14" t="s">
        <v>83</v>
      </c>
    </row>
    <row r="470" spans="1:16" x14ac:dyDescent="0.2">
      <c r="A470" s="14">
        <v>6465</v>
      </c>
      <c r="B470" s="14" t="s">
        <v>1082</v>
      </c>
      <c r="C470" s="14" t="s">
        <v>561</v>
      </c>
      <c r="D470" s="14" t="s">
        <v>78</v>
      </c>
      <c r="E470" s="14" t="s">
        <v>79</v>
      </c>
      <c r="F470" s="15" t="s">
        <v>1083</v>
      </c>
      <c r="G470" s="14" t="s">
        <v>81</v>
      </c>
      <c r="H470" s="16">
        <v>41.7286</v>
      </c>
      <c r="I470" s="16">
        <v>-95.265270000000001</v>
      </c>
      <c r="J470" s="15" t="s">
        <v>107</v>
      </c>
      <c r="K470" s="14">
        <v>62</v>
      </c>
      <c r="L470" s="14">
        <v>43</v>
      </c>
      <c r="M470" s="14">
        <v>38125</v>
      </c>
      <c r="N470" s="14">
        <v>730244</v>
      </c>
      <c r="O470" s="14">
        <v>0</v>
      </c>
      <c r="P470" s="14" t="s">
        <v>83</v>
      </c>
    </row>
    <row r="471" spans="1:16" x14ac:dyDescent="0.2">
      <c r="A471" s="14">
        <v>6466</v>
      </c>
      <c r="B471" s="14" t="s">
        <v>1084</v>
      </c>
      <c r="C471" s="14" t="s">
        <v>98</v>
      </c>
      <c r="D471" s="14" t="s">
        <v>78</v>
      </c>
      <c r="E471" s="14" t="s">
        <v>79</v>
      </c>
      <c r="F471" s="15" t="s">
        <v>1085</v>
      </c>
      <c r="G471" s="14" t="s">
        <v>81</v>
      </c>
      <c r="H471" s="16">
        <v>41.145569999999999</v>
      </c>
      <c r="I471" s="16">
        <v>-92.504080000000002</v>
      </c>
      <c r="J471" s="15" t="s">
        <v>82</v>
      </c>
      <c r="K471" s="14">
        <v>175</v>
      </c>
      <c r="L471" s="14">
        <v>77</v>
      </c>
      <c r="M471" s="14">
        <v>50893</v>
      </c>
      <c r="N471" s="14">
        <v>1444641</v>
      </c>
      <c r="O471" s="14">
        <v>0</v>
      </c>
      <c r="P471" s="14" t="s">
        <v>83</v>
      </c>
    </row>
    <row r="472" spans="1:16" x14ac:dyDescent="0.2">
      <c r="A472" s="14">
        <v>6467</v>
      </c>
      <c r="B472" s="14" t="s">
        <v>1086</v>
      </c>
      <c r="C472" s="14" t="s">
        <v>189</v>
      </c>
      <c r="D472" s="14" t="s">
        <v>78</v>
      </c>
      <c r="E472" s="14" t="s">
        <v>79</v>
      </c>
      <c r="F472" s="15" t="s">
        <v>1087</v>
      </c>
      <c r="G472" s="14" t="s">
        <v>81</v>
      </c>
      <c r="H472" s="16">
        <v>42.195540000000001</v>
      </c>
      <c r="I472" s="16">
        <v>-95.327770000000001</v>
      </c>
      <c r="J472" s="15" t="s">
        <v>107</v>
      </c>
      <c r="K472" s="14">
        <v>277</v>
      </c>
      <c r="L472" s="14">
        <v>111</v>
      </c>
      <c r="M472" s="14">
        <v>39125</v>
      </c>
      <c r="N472" s="14">
        <v>539665</v>
      </c>
      <c r="O472" s="14">
        <v>0</v>
      </c>
      <c r="P472" s="14" t="s">
        <v>83</v>
      </c>
    </row>
    <row r="473" spans="1:16" x14ac:dyDescent="0.2">
      <c r="A473" s="14">
        <v>6468</v>
      </c>
      <c r="B473" s="14" t="s">
        <v>1088</v>
      </c>
      <c r="C473" s="14" t="s">
        <v>376</v>
      </c>
      <c r="D473" s="14" t="s">
        <v>78</v>
      </c>
      <c r="E473" s="14" t="s">
        <v>79</v>
      </c>
      <c r="F473" s="15" t="s">
        <v>1089</v>
      </c>
      <c r="G473" s="14" t="s">
        <v>81</v>
      </c>
      <c r="H473" s="16">
        <v>43.006909999999998</v>
      </c>
      <c r="I473" s="16">
        <v>-93.602990000000005</v>
      </c>
      <c r="J473" s="15" t="s">
        <v>82</v>
      </c>
      <c r="K473" s="14">
        <v>484</v>
      </c>
      <c r="L473" s="14">
        <v>203</v>
      </c>
      <c r="M473" s="14">
        <v>50313</v>
      </c>
      <c r="N473" s="14">
        <v>1315790</v>
      </c>
      <c r="O473" s="14">
        <v>0</v>
      </c>
      <c r="P473" s="14" t="s">
        <v>83</v>
      </c>
    </row>
    <row r="474" spans="1:16" x14ac:dyDescent="0.2">
      <c r="A474" s="14">
        <v>6469</v>
      </c>
      <c r="B474" s="14" t="s">
        <v>1090</v>
      </c>
      <c r="C474" s="14" t="s">
        <v>1048</v>
      </c>
      <c r="D474" s="14" t="s">
        <v>78</v>
      </c>
      <c r="E474" s="14" t="s">
        <v>79</v>
      </c>
      <c r="F474" s="15" t="s">
        <v>1091</v>
      </c>
      <c r="G474" s="14" t="s">
        <v>81</v>
      </c>
      <c r="H474" s="16">
        <v>42.455530000000003</v>
      </c>
      <c r="I474" s="16">
        <v>-94.456919999999997</v>
      </c>
      <c r="J474" s="15" t="s">
        <v>87</v>
      </c>
      <c r="K474" s="14">
        <v>60</v>
      </c>
      <c r="L474" s="14">
        <v>33</v>
      </c>
      <c r="M474" s="14">
        <v>54583</v>
      </c>
      <c r="N474" s="14">
        <v>2604920</v>
      </c>
      <c r="O474" s="14">
        <v>0</v>
      </c>
      <c r="P474" s="14" t="s">
        <v>83</v>
      </c>
    </row>
    <row r="475" spans="1:16" x14ac:dyDescent="0.2">
      <c r="A475" s="14">
        <v>6470</v>
      </c>
      <c r="B475" s="14" t="s">
        <v>1092</v>
      </c>
      <c r="C475" s="14" t="s">
        <v>403</v>
      </c>
      <c r="D475" s="14" t="s">
        <v>78</v>
      </c>
      <c r="E475" s="14" t="s">
        <v>79</v>
      </c>
      <c r="F475" s="15" t="s">
        <v>1093</v>
      </c>
      <c r="G475" s="14" t="s">
        <v>81</v>
      </c>
      <c r="H475" s="16">
        <v>41.320830000000001</v>
      </c>
      <c r="I475" s="16">
        <v>-93.109369999999998</v>
      </c>
      <c r="J475" s="15" t="s">
        <v>82</v>
      </c>
      <c r="K475" s="14">
        <v>7248</v>
      </c>
      <c r="L475" s="14">
        <v>3041</v>
      </c>
      <c r="M475" s="14">
        <v>41723</v>
      </c>
      <c r="N475" s="14">
        <v>11984129</v>
      </c>
      <c r="O475" s="14">
        <v>0</v>
      </c>
      <c r="P475" s="14" t="s">
        <v>83</v>
      </c>
    </row>
    <row r="476" spans="1:16" x14ac:dyDescent="0.2">
      <c r="A476" s="14">
        <v>6471</v>
      </c>
      <c r="B476" s="14" t="s">
        <v>1094</v>
      </c>
      <c r="C476" s="14" t="s">
        <v>85</v>
      </c>
      <c r="D476" s="14" t="s">
        <v>78</v>
      </c>
      <c r="E476" s="14" t="s">
        <v>79</v>
      </c>
      <c r="F476" s="15" t="s">
        <v>1095</v>
      </c>
      <c r="G476" s="14" t="s">
        <v>81</v>
      </c>
      <c r="H476" s="16">
        <v>41.189720000000001</v>
      </c>
      <c r="I476" s="16">
        <v>-93.382990000000007</v>
      </c>
      <c r="J476" s="15" t="s">
        <v>82</v>
      </c>
      <c r="K476" s="14">
        <v>363</v>
      </c>
      <c r="L476" s="14">
        <v>171</v>
      </c>
      <c r="M476" s="14">
        <v>39063</v>
      </c>
      <c r="N476" s="14">
        <v>942273</v>
      </c>
      <c r="O476" s="14">
        <v>0</v>
      </c>
      <c r="P476" s="14" t="s">
        <v>83</v>
      </c>
    </row>
    <row r="477" spans="1:16" x14ac:dyDescent="0.2">
      <c r="A477" s="14">
        <v>6472</v>
      </c>
      <c r="B477" s="14" t="s">
        <v>1096</v>
      </c>
      <c r="C477" s="14" t="s">
        <v>151</v>
      </c>
      <c r="D477" s="14" t="s">
        <v>78</v>
      </c>
      <c r="E477" s="14" t="s">
        <v>79</v>
      </c>
      <c r="F477" s="15" t="s">
        <v>1097</v>
      </c>
      <c r="G477" s="14" t="s">
        <v>81</v>
      </c>
      <c r="H477" s="16">
        <v>41.754719999999999</v>
      </c>
      <c r="I477" s="16">
        <v>-92.183520000000001</v>
      </c>
      <c r="J477" s="15" t="s">
        <v>103</v>
      </c>
      <c r="K477" s="14">
        <v>283</v>
      </c>
      <c r="L477" s="14">
        <v>130</v>
      </c>
      <c r="M477" s="14">
        <v>37500</v>
      </c>
      <c r="N477" s="14">
        <v>786575</v>
      </c>
      <c r="O477" s="14">
        <v>0</v>
      </c>
      <c r="P477" s="14" t="s">
        <v>83</v>
      </c>
    </row>
    <row r="478" spans="1:16" x14ac:dyDescent="0.2">
      <c r="A478" s="14">
        <v>6473</v>
      </c>
      <c r="B478" s="14" t="s">
        <v>1098</v>
      </c>
      <c r="C478" s="14" t="s">
        <v>1048</v>
      </c>
      <c r="D478" s="14" t="s">
        <v>78</v>
      </c>
      <c r="E478" s="14" t="s">
        <v>79</v>
      </c>
      <c r="F478" s="15" t="s">
        <v>1099</v>
      </c>
      <c r="G478" s="14" t="s">
        <v>81</v>
      </c>
      <c r="H478" s="16">
        <v>42.267479999999999</v>
      </c>
      <c r="I478" s="16">
        <v>-94.733869999999996</v>
      </c>
      <c r="J478" s="15" t="s">
        <v>107</v>
      </c>
      <c r="K478" s="14">
        <v>1670</v>
      </c>
      <c r="L478" s="14">
        <v>777</v>
      </c>
      <c r="M478" s="14">
        <v>36813</v>
      </c>
      <c r="N478" s="14">
        <v>12462056</v>
      </c>
      <c r="O478" s="14">
        <v>0</v>
      </c>
      <c r="P478" s="14" t="s">
        <v>83</v>
      </c>
    </row>
    <row r="479" spans="1:16" x14ac:dyDescent="0.2">
      <c r="A479" s="14">
        <v>6474</v>
      </c>
      <c r="B479" s="14" t="s">
        <v>1100</v>
      </c>
      <c r="C479" s="14" t="s">
        <v>390</v>
      </c>
      <c r="D479" s="14" t="s">
        <v>78</v>
      </c>
      <c r="E479" s="14" t="s">
        <v>79</v>
      </c>
      <c r="F479" s="15" t="s">
        <v>1101</v>
      </c>
      <c r="G479" s="14" t="s">
        <v>81</v>
      </c>
      <c r="H479" s="16">
        <v>43.419400000000003</v>
      </c>
      <c r="I479" s="16">
        <v>-93.533270000000002</v>
      </c>
      <c r="J479" s="15" t="s">
        <v>82</v>
      </c>
      <c r="K479" s="14">
        <v>2060</v>
      </c>
      <c r="L479" s="14">
        <v>879</v>
      </c>
      <c r="M479" s="14">
        <v>40417</v>
      </c>
      <c r="N479" s="14">
        <v>6984447</v>
      </c>
      <c r="O479" s="14">
        <v>67118</v>
      </c>
      <c r="P479" s="14" t="s">
        <v>83</v>
      </c>
    </row>
    <row r="480" spans="1:16" x14ac:dyDescent="0.2">
      <c r="A480" s="14">
        <v>6475</v>
      </c>
      <c r="B480" s="14" t="s">
        <v>1102</v>
      </c>
      <c r="C480" s="14" t="s">
        <v>245</v>
      </c>
      <c r="D480" s="14" t="s">
        <v>78</v>
      </c>
      <c r="E480" s="14" t="s">
        <v>79</v>
      </c>
      <c r="F480" s="15" t="s">
        <v>1103</v>
      </c>
      <c r="G480" s="14" t="s">
        <v>153</v>
      </c>
      <c r="H480" s="16">
        <v>41.71105</v>
      </c>
      <c r="I480" s="16">
        <v>-94.390590000000003</v>
      </c>
      <c r="J480" s="15" t="s">
        <v>82</v>
      </c>
      <c r="K480" s="14">
        <v>1196</v>
      </c>
      <c r="L480" s="14">
        <v>564</v>
      </c>
      <c r="M480" s="14">
        <v>83214</v>
      </c>
      <c r="N480" s="14">
        <v>17140578</v>
      </c>
      <c r="O480" s="14">
        <v>4335914</v>
      </c>
      <c r="P480" s="14" t="s">
        <v>83</v>
      </c>
    </row>
    <row r="481" spans="1:16" x14ac:dyDescent="0.2">
      <c r="A481" s="14">
        <v>6476</v>
      </c>
      <c r="B481" s="14" t="s">
        <v>1104</v>
      </c>
      <c r="C481" s="14" t="s">
        <v>199</v>
      </c>
      <c r="D481" s="14" t="s">
        <v>78</v>
      </c>
      <c r="E481" s="14" t="s">
        <v>79</v>
      </c>
      <c r="F481" s="15" t="s">
        <v>1105</v>
      </c>
      <c r="G481" s="14" t="s">
        <v>81</v>
      </c>
      <c r="H481" s="16">
        <v>43.45552</v>
      </c>
      <c r="I481" s="16">
        <v>-95.320830000000001</v>
      </c>
      <c r="J481" s="15" t="s">
        <v>107</v>
      </c>
      <c r="K481" s="14">
        <v>1137</v>
      </c>
      <c r="L481" s="14">
        <v>440</v>
      </c>
      <c r="M481" s="14">
        <v>58333</v>
      </c>
      <c r="N481" s="14">
        <v>4025057</v>
      </c>
      <c r="O481" s="14">
        <v>159520</v>
      </c>
      <c r="P481" s="14" t="s">
        <v>83</v>
      </c>
    </row>
    <row r="482" spans="1:16" x14ac:dyDescent="0.2">
      <c r="A482" s="14">
        <v>6477</v>
      </c>
      <c r="B482" s="14" t="s">
        <v>1106</v>
      </c>
      <c r="C482" s="14" t="s">
        <v>109</v>
      </c>
      <c r="D482" s="14" t="s">
        <v>78</v>
      </c>
      <c r="E482" s="14" t="s">
        <v>79</v>
      </c>
      <c r="F482" s="15" t="s">
        <v>1107</v>
      </c>
      <c r="G482" s="14" t="s">
        <v>81</v>
      </c>
      <c r="H482" s="16">
        <v>42.621369999999999</v>
      </c>
      <c r="I482" s="16">
        <v>-95.173330000000007</v>
      </c>
      <c r="J482" s="15" t="s">
        <v>107</v>
      </c>
      <c r="K482" s="14">
        <v>700</v>
      </c>
      <c r="L482" s="14">
        <v>246</v>
      </c>
      <c r="M482" s="14">
        <v>60000</v>
      </c>
      <c r="N482" s="14">
        <v>594584</v>
      </c>
      <c r="O482" s="14">
        <v>0</v>
      </c>
      <c r="P482" s="14" t="s">
        <v>83</v>
      </c>
    </row>
    <row r="483" spans="1:16" x14ac:dyDescent="0.2">
      <c r="A483" s="14">
        <v>6478</v>
      </c>
      <c r="B483" s="14" t="s">
        <v>1108</v>
      </c>
      <c r="C483" s="14" t="s">
        <v>224</v>
      </c>
      <c r="D483" s="14" t="s">
        <v>78</v>
      </c>
      <c r="E483" s="14" t="s">
        <v>79</v>
      </c>
      <c r="F483" s="15" t="s">
        <v>1109</v>
      </c>
      <c r="G483" s="14" t="s">
        <v>81</v>
      </c>
      <c r="H483" s="16">
        <v>42.302</v>
      </c>
      <c r="I483" s="16">
        <v>-95.035759999999996</v>
      </c>
      <c r="J483" s="15" t="s">
        <v>107</v>
      </c>
      <c r="K483" s="14">
        <v>1125</v>
      </c>
      <c r="L483" s="14">
        <v>587</v>
      </c>
      <c r="M483" s="14">
        <v>46458</v>
      </c>
      <c r="N483" s="14">
        <v>5494624</v>
      </c>
      <c r="O483" s="14">
        <v>745243</v>
      </c>
      <c r="P483" s="14" t="s">
        <v>83</v>
      </c>
    </row>
    <row r="484" spans="1:16" x14ac:dyDescent="0.2">
      <c r="A484" s="14">
        <v>6479</v>
      </c>
      <c r="B484" s="14" t="s">
        <v>1110</v>
      </c>
      <c r="C484" s="14" t="s">
        <v>126</v>
      </c>
      <c r="D484" s="14" t="s">
        <v>78</v>
      </c>
      <c r="E484" s="14" t="s">
        <v>79</v>
      </c>
      <c r="F484" s="15" t="s">
        <v>1111</v>
      </c>
      <c r="G484" s="14" t="s">
        <v>81</v>
      </c>
      <c r="H484" s="16">
        <v>43.377180000000003</v>
      </c>
      <c r="I484" s="16">
        <v>-94.093850000000003</v>
      </c>
      <c r="J484" s="15" t="s">
        <v>87</v>
      </c>
      <c r="K484" s="14">
        <v>287</v>
      </c>
      <c r="L484" s="14">
        <v>111</v>
      </c>
      <c r="M484" s="14">
        <v>27159</v>
      </c>
      <c r="N484" s="14">
        <v>1884932</v>
      </c>
      <c r="O484" s="14">
        <v>0</v>
      </c>
      <c r="P484" s="14" t="s">
        <v>83</v>
      </c>
    </row>
    <row r="485" spans="1:16" x14ac:dyDescent="0.2">
      <c r="A485" s="14">
        <v>6480</v>
      </c>
      <c r="B485" s="14" t="s">
        <v>1112</v>
      </c>
      <c r="C485" s="14" t="s">
        <v>270</v>
      </c>
      <c r="D485" s="14" t="s">
        <v>78</v>
      </c>
      <c r="E485" s="14" t="s">
        <v>79</v>
      </c>
      <c r="F485" s="15" t="s">
        <v>1113</v>
      </c>
      <c r="G485" s="14" t="s">
        <v>81</v>
      </c>
      <c r="H485" s="16">
        <v>41.703049999999998</v>
      </c>
      <c r="I485" s="16">
        <v>-93.079369999999997</v>
      </c>
      <c r="J485" s="15" t="s">
        <v>82</v>
      </c>
      <c r="K485" s="14">
        <v>171</v>
      </c>
      <c r="L485" s="14">
        <v>66</v>
      </c>
      <c r="M485" s="14">
        <v>66875</v>
      </c>
      <c r="N485" s="14">
        <v>265202</v>
      </c>
      <c r="O485" s="14">
        <v>0</v>
      </c>
      <c r="P485" s="14" t="s">
        <v>83</v>
      </c>
    </row>
    <row r="486" spans="1:16" x14ac:dyDescent="0.2">
      <c r="A486" s="14">
        <v>6481</v>
      </c>
      <c r="B486" s="14" t="s">
        <v>1114</v>
      </c>
      <c r="C486" s="14" t="s">
        <v>613</v>
      </c>
      <c r="D486" s="14" t="s">
        <v>78</v>
      </c>
      <c r="E486" s="14" t="s">
        <v>79</v>
      </c>
      <c r="F486" s="15" t="s">
        <v>1115</v>
      </c>
      <c r="G486" s="14" t="s">
        <v>81</v>
      </c>
      <c r="H486" s="16">
        <v>40.622779999999999</v>
      </c>
      <c r="I486" s="16">
        <v>-93.934120000000007</v>
      </c>
      <c r="J486" s="15" t="s">
        <v>82</v>
      </c>
      <c r="K486" s="14">
        <v>2376</v>
      </c>
      <c r="L486" s="14">
        <v>788</v>
      </c>
      <c r="M486" s="14">
        <v>32568</v>
      </c>
      <c r="N486" s="14">
        <v>8657109</v>
      </c>
      <c r="O486" s="14">
        <v>250243</v>
      </c>
      <c r="P486" s="14" t="s">
        <v>83</v>
      </c>
    </row>
    <row r="487" spans="1:16" x14ac:dyDescent="0.2">
      <c r="A487" s="14">
        <v>6482</v>
      </c>
      <c r="B487" s="14" t="s">
        <v>1116</v>
      </c>
      <c r="C487" s="14" t="s">
        <v>233</v>
      </c>
      <c r="D487" s="14" t="s">
        <v>78</v>
      </c>
      <c r="E487" s="14" t="s">
        <v>79</v>
      </c>
      <c r="F487" s="15" t="s">
        <v>1117</v>
      </c>
      <c r="G487" s="14" t="s">
        <v>81</v>
      </c>
      <c r="H487" s="16">
        <v>42.598599999999998</v>
      </c>
      <c r="I487" s="16">
        <v>-91.642099999999999</v>
      </c>
      <c r="J487" s="15" t="s">
        <v>166</v>
      </c>
      <c r="K487" s="14">
        <v>457</v>
      </c>
      <c r="L487" s="14">
        <v>163</v>
      </c>
      <c r="M487" s="14">
        <v>44107</v>
      </c>
      <c r="N487" s="14">
        <v>1511392</v>
      </c>
      <c r="O487" s="14">
        <v>0</v>
      </c>
      <c r="P487" s="14" t="s">
        <v>83</v>
      </c>
    </row>
    <row r="488" spans="1:16" x14ac:dyDescent="0.2">
      <c r="A488" s="14">
        <v>6483</v>
      </c>
      <c r="B488" s="14" t="s">
        <v>1118</v>
      </c>
      <c r="C488" s="14" t="s">
        <v>168</v>
      </c>
      <c r="D488" s="14" t="s">
        <v>78</v>
      </c>
      <c r="E488" s="14" t="s">
        <v>79</v>
      </c>
      <c r="F488" s="15" t="s">
        <v>1119</v>
      </c>
      <c r="G488" s="14" t="s">
        <v>81</v>
      </c>
      <c r="H488" s="16">
        <v>42.295850000000002</v>
      </c>
      <c r="I488" s="16">
        <v>-90.620959999999997</v>
      </c>
      <c r="J488" s="15" t="s">
        <v>166</v>
      </c>
      <c r="K488" s="14">
        <v>253</v>
      </c>
      <c r="L488" s="14">
        <v>101</v>
      </c>
      <c r="M488" s="14">
        <v>61250</v>
      </c>
      <c r="N488" s="14">
        <v>1184475</v>
      </c>
      <c r="O488" s="14">
        <v>0</v>
      </c>
      <c r="P488" s="14" t="s">
        <v>83</v>
      </c>
    </row>
    <row r="489" spans="1:16" x14ac:dyDescent="0.2">
      <c r="A489" s="14">
        <v>6484</v>
      </c>
      <c r="B489" s="14" t="s">
        <v>1120</v>
      </c>
      <c r="C489" s="14" t="s">
        <v>181</v>
      </c>
      <c r="D489" s="14" t="s">
        <v>78</v>
      </c>
      <c r="E489" s="14" t="s">
        <v>79</v>
      </c>
      <c r="F489" s="15" t="s">
        <v>1121</v>
      </c>
      <c r="G489" s="14" t="s">
        <v>81</v>
      </c>
      <c r="H489" s="16">
        <v>42.184429999999999</v>
      </c>
      <c r="I489" s="16">
        <v>-94.691370000000006</v>
      </c>
      <c r="J489" s="15" t="s">
        <v>107</v>
      </c>
      <c r="K489" s="14">
        <v>116</v>
      </c>
      <c r="L489" s="14">
        <v>43</v>
      </c>
      <c r="M489" s="14">
        <v>36875</v>
      </c>
      <c r="N489" s="14">
        <v>1923588</v>
      </c>
      <c r="O489" s="14">
        <v>25917</v>
      </c>
      <c r="P489" s="14" t="s">
        <v>83</v>
      </c>
    </row>
    <row r="490" spans="1:16" x14ac:dyDescent="0.2">
      <c r="A490" s="14">
        <v>6485</v>
      </c>
      <c r="B490" s="14" t="s">
        <v>1122</v>
      </c>
      <c r="C490" s="14" t="s">
        <v>939</v>
      </c>
      <c r="D490" s="14" t="s">
        <v>78</v>
      </c>
      <c r="E490" s="14" t="s">
        <v>79</v>
      </c>
      <c r="F490" s="15" t="s">
        <v>1123</v>
      </c>
      <c r="G490" s="14" t="s">
        <v>81</v>
      </c>
      <c r="H490" s="16">
        <v>43.362200000000001</v>
      </c>
      <c r="I490" s="16">
        <v>-91.216520000000003</v>
      </c>
      <c r="J490" s="15" t="s">
        <v>166</v>
      </c>
      <c r="K490" s="14">
        <v>939</v>
      </c>
      <c r="L490" s="14">
        <v>392</v>
      </c>
      <c r="M490" s="14">
        <v>35278</v>
      </c>
      <c r="N490" s="14">
        <v>2788238</v>
      </c>
      <c r="O490" s="14">
        <v>270341</v>
      </c>
      <c r="P490" s="14" t="s">
        <v>83</v>
      </c>
    </row>
    <row r="491" spans="1:16" x14ac:dyDescent="0.2">
      <c r="A491" s="14">
        <v>6486</v>
      </c>
      <c r="B491" s="14" t="s">
        <v>1124</v>
      </c>
      <c r="C491" s="14" t="s">
        <v>445</v>
      </c>
      <c r="D491" s="14" t="s">
        <v>78</v>
      </c>
      <c r="E491" s="14" t="s">
        <v>79</v>
      </c>
      <c r="F491" s="15" t="s">
        <v>1125</v>
      </c>
      <c r="G491" s="14" t="s">
        <v>81</v>
      </c>
      <c r="H491" s="16">
        <v>42.314990000000002</v>
      </c>
      <c r="I491" s="16">
        <v>-92.192130000000006</v>
      </c>
      <c r="J491" s="15" t="s">
        <v>103</v>
      </c>
      <c r="K491" s="14">
        <v>2290</v>
      </c>
      <c r="L491" s="14">
        <v>917</v>
      </c>
      <c r="M491" s="14">
        <v>57112</v>
      </c>
      <c r="N491" s="14">
        <v>6613462</v>
      </c>
      <c r="O491" s="14">
        <v>170402</v>
      </c>
      <c r="P491" s="14" t="s">
        <v>83</v>
      </c>
    </row>
    <row r="492" spans="1:16" x14ac:dyDescent="0.2">
      <c r="A492" s="14">
        <v>6487</v>
      </c>
      <c r="B492" s="14" t="s">
        <v>1126</v>
      </c>
      <c r="C492" s="14" t="s">
        <v>148</v>
      </c>
      <c r="D492" s="14" t="s">
        <v>78</v>
      </c>
      <c r="E492" s="14" t="s">
        <v>79</v>
      </c>
      <c r="F492" s="15" t="s">
        <v>1127</v>
      </c>
      <c r="G492" s="14" t="s">
        <v>81</v>
      </c>
      <c r="H492" s="16">
        <v>43.453589999999998</v>
      </c>
      <c r="I492" s="16">
        <v>-96.434209999999993</v>
      </c>
      <c r="J492" s="15" t="s">
        <v>107</v>
      </c>
      <c r="K492" s="14">
        <v>886</v>
      </c>
      <c r="L492" s="14">
        <v>377</v>
      </c>
      <c r="M492" s="14">
        <v>60956</v>
      </c>
      <c r="N492" s="14">
        <v>2571774</v>
      </c>
      <c r="O492" s="14">
        <v>0</v>
      </c>
      <c r="P492" s="14" t="s">
        <v>83</v>
      </c>
    </row>
    <row r="493" spans="1:16" x14ac:dyDescent="0.2">
      <c r="A493" s="14">
        <v>6488</v>
      </c>
      <c r="B493" s="14" t="s">
        <v>1128</v>
      </c>
      <c r="C493" s="14" t="s">
        <v>230</v>
      </c>
      <c r="D493" s="14" t="s">
        <v>78</v>
      </c>
      <c r="E493" s="14" t="s">
        <v>79</v>
      </c>
      <c r="F493" s="15" t="s">
        <v>1129</v>
      </c>
      <c r="G493" s="14" t="s">
        <v>81</v>
      </c>
      <c r="H493" s="16">
        <v>42.860810000000001</v>
      </c>
      <c r="I493" s="16">
        <v>-95.545280000000005</v>
      </c>
      <c r="J493" s="15" t="s">
        <v>107</v>
      </c>
      <c r="K493" s="14">
        <v>133</v>
      </c>
      <c r="L493" s="14">
        <v>72</v>
      </c>
      <c r="M493" s="14">
        <v>37500</v>
      </c>
      <c r="N493" s="14">
        <v>337301</v>
      </c>
      <c r="O493" s="14">
        <v>0</v>
      </c>
      <c r="P493" s="14" t="s">
        <v>83</v>
      </c>
    </row>
    <row r="494" spans="1:16" x14ac:dyDescent="0.2">
      <c r="A494" s="14">
        <v>6489</v>
      </c>
      <c r="B494" s="14" t="s">
        <v>1130</v>
      </c>
      <c r="C494" s="14" t="s">
        <v>123</v>
      </c>
      <c r="D494" s="14" t="s">
        <v>78</v>
      </c>
      <c r="E494" s="14" t="s">
        <v>79</v>
      </c>
      <c r="F494" s="15" t="s">
        <v>1131</v>
      </c>
      <c r="G494" s="14" t="s">
        <v>81</v>
      </c>
      <c r="H494" s="16">
        <v>42.763309999999997</v>
      </c>
      <c r="I494" s="16">
        <v>-93.368260000000006</v>
      </c>
      <c r="J494" s="15" t="s">
        <v>82</v>
      </c>
      <c r="K494" s="14">
        <v>483</v>
      </c>
      <c r="L494" s="14">
        <v>210</v>
      </c>
      <c r="M494" s="14">
        <v>42292</v>
      </c>
      <c r="N494" s="14">
        <v>6213519</v>
      </c>
      <c r="O494" s="14">
        <v>0</v>
      </c>
      <c r="P494" s="14" t="s">
        <v>83</v>
      </c>
    </row>
    <row r="495" spans="1:16" x14ac:dyDescent="0.2">
      <c r="A495" s="14">
        <v>6490</v>
      </c>
      <c r="B495" s="14" t="s">
        <v>1132</v>
      </c>
      <c r="C495" s="14" t="s">
        <v>115</v>
      </c>
      <c r="D495" s="14" t="s">
        <v>78</v>
      </c>
      <c r="E495" s="14" t="s">
        <v>79</v>
      </c>
      <c r="F495" s="15" t="s">
        <v>1133</v>
      </c>
      <c r="G495" s="14" t="s">
        <v>81</v>
      </c>
      <c r="H495" s="16">
        <v>41.884160000000001</v>
      </c>
      <c r="I495" s="16">
        <v>-92.922139999999999</v>
      </c>
      <c r="J495" s="15" t="s">
        <v>82</v>
      </c>
      <c r="K495" s="14">
        <v>242</v>
      </c>
      <c r="L495" s="14">
        <v>124</v>
      </c>
      <c r="M495" s="14">
        <v>41111</v>
      </c>
      <c r="N495" s="14">
        <v>650047</v>
      </c>
      <c r="O495" s="14">
        <v>0</v>
      </c>
      <c r="P495" s="14" t="s">
        <v>83</v>
      </c>
    </row>
    <row r="496" spans="1:16" x14ac:dyDescent="0.2">
      <c r="A496" s="14">
        <v>6491</v>
      </c>
      <c r="B496" s="14" t="s">
        <v>1134</v>
      </c>
      <c r="C496" s="14" t="s">
        <v>800</v>
      </c>
      <c r="D496" s="14" t="s">
        <v>78</v>
      </c>
      <c r="E496" s="14" t="s">
        <v>79</v>
      </c>
      <c r="F496" s="15" t="s">
        <v>1135</v>
      </c>
      <c r="G496" s="14" t="s">
        <v>81</v>
      </c>
      <c r="H496" s="16">
        <v>42.846640000000001</v>
      </c>
      <c r="I496" s="16">
        <v>-94.851929999999996</v>
      </c>
      <c r="J496" s="15" t="s">
        <v>107</v>
      </c>
      <c r="K496" s="14">
        <v>1180</v>
      </c>
      <c r="L496" s="14">
        <v>605</v>
      </c>
      <c r="M496" s="14">
        <v>37656</v>
      </c>
      <c r="N496" s="14">
        <v>1896013</v>
      </c>
      <c r="O496" s="14">
        <v>0</v>
      </c>
      <c r="P496" s="14" t="s">
        <v>83</v>
      </c>
    </row>
    <row r="497" spans="1:16" x14ac:dyDescent="0.2">
      <c r="A497" s="14">
        <v>6492</v>
      </c>
      <c r="B497" s="14" t="s">
        <v>1136</v>
      </c>
      <c r="C497" s="14" t="s">
        <v>140</v>
      </c>
      <c r="D497" s="14" t="s">
        <v>78</v>
      </c>
      <c r="E497" s="14" t="s">
        <v>79</v>
      </c>
      <c r="F497" s="15" t="s">
        <v>1137</v>
      </c>
      <c r="G497" s="14" t="s">
        <v>81</v>
      </c>
      <c r="H497" s="16">
        <v>43.070529999999998</v>
      </c>
      <c r="I497" s="16">
        <v>-92.150170000000003</v>
      </c>
      <c r="J497" s="15" t="s">
        <v>166</v>
      </c>
      <c r="K497" s="14">
        <v>423</v>
      </c>
      <c r="L497" s="14">
        <v>175</v>
      </c>
      <c r="M497" s="14">
        <v>44375</v>
      </c>
      <c r="N497" s="14">
        <v>2289124</v>
      </c>
      <c r="O497" s="14">
        <v>30081</v>
      </c>
      <c r="P497" s="14" t="s">
        <v>83</v>
      </c>
    </row>
    <row r="498" spans="1:16" x14ac:dyDescent="0.2">
      <c r="A498" s="14">
        <v>6493</v>
      </c>
      <c r="B498" s="14" t="s">
        <v>1138</v>
      </c>
      <c r="C498" s="14" t="s">
        <v>176</v>
      </c>
      <c r="D498" s="14" t="s">
        <v>78</v>
      </c>
      <c r="E498" s="14" t="s">
        <v>79</v>
      </c>
      <c r="F498" s="15" t="s">
        <v>1139</v>
      </c>
      <c r="G498" s="14" t="s">
        <v>81</v>
      </c>
      <c r="H498" s="16">
        <v>42.4786</v>
      </c>
      <c r="I498" s="16">
        <v>-96.183909999999997</v>
      </c>
      <c r="J498" s="15" t="s">
        <v>107</v>
      </c>
      <c r="K498" s="14">
        <v>960</v>
      </c>
      <c r="L498" s="14">
        <v>321</v>
      </c>
      <c r="M498" s="14">
        <v>62679</v>
      </c>
      <c r="N498" s="14">
        <v>1848495</v>
      </c>
      <c r="O498" s="14">
        <v>0</v>
      </c>
      <c r="P498" s="14" t="s">
        <v>83</v>
      </c>
    </row>
    <row r="499" spans="1:16" x14ac:dyDescent="0.2">
      <c r="A499" s="14">
        <v>6494</v>
      </c>
      <c r="B499" s="14" t="s">
        <v>1140</v>
      </c>
      <c r="C499" s="14" t="s">
        <v>318</v>
      </c>
      <c r="D499" s="14" t="s">
        <v>78</v>
      </c>
      <c r="E499" s="14" t="s">
        <v>79</v>
      </c>
      <c r="F499" s="15" t="s">
        <v>677</v>
      </c>
      <c r="G499" s="14" t="s">
        <v>153</v>
      </c>
      <c r="H499" s="16">
        <v>40.833629999999999</v>
      </c>
      <c r="I499" s="16">
        <v>-92.088790000000003</v>
      </c>
      <c r="J499" s="15" t="s">
        <v>82</v>
      </c>
      <c r="K499" s="14">
        <v>28</v>
      </c>
      <c r="L499" s="14">
        <v>18</v>
      </c>
      <c r="M499" s="14">
        <v>48378</v>
      </c>
      <c r="N499" s="14">
        <v>5078663</v>
      </c>
      <c r="O499" s="14">
        <v>228377</v>
      </c>
      <c r="P499" s="14" t="s">
        <v>83</v>
      </c>
    </row>
    <row r="500" spans="1:16" x14ac:dyDescent="0.2">
      <c r="A500" s="14">
        <v>6495</v>
      </c>
      <c r="B500" s="14" t="s">
        <v>1141</v>
      </c>
      <c r="C500" s="14" t="s">
        <v>312</v>
      </c>
      <c r="D500" s="14" t="s">
        <v>78</v>
      </c>
      <c r="E500" s="14" t="s">
        <v>79</v>
      </c>
      <c r="F500" s="15" t="s">
        <v>1142</v>
      </c>
      <c r="G500" s="14" t="s">
        <v>81</v>
      </c>
      <c r="H500" s="16">
        <v>41.598640000000003</v>
      </c>
      <c r="I500" s="16">
        <v>-90.343459999999993</v>
      </c>
      <c r="J500" s="15" t="s">
        <v>166</v>
      </c>
      <c r="K500" s="14">
        <v>3982</v>
      </c>
      <c r="L500" s="14">
        <v>1538</v>
      </c>
      <c r="M500" s="14">
        <v>76083</v>
      </c>
      <c r="N500" s="14">
        <v>12093764</v>
      </c>
      <c r="O500" s="14">
        <v>511946</v>
      </c>
      <c r="P500" s="14" t="s">
        <v>83</v>
      </c>
    </row>
    <row r="501" spans="1:16" x14ac:dyDescent="0.2">
      <c r="A501" s="14">
        <v>6496</v>
      </c>
      <c r="B501" s="14" t="s">
        <v>1143</v>
      </c>
      <c r="C501" s="14" t="s">
        <v>126</v>
      </c>
      <c r="D501" s="14" t="s">
        <v>78</v>
      </c>
      <c r="E501" s="14" t="s">
        <v>79</v>
      </c>
      <c r="F501" s="15" t="s">
        <v>1144</v>
      </c>
      <c r="G501" s="14" t="s">
        <v>81</v>
      </c>
      <c r="H501" s="16">
        <v>43.421619999999997</v>
      </c>
      <c r="I501" s="16">
        <v>-94.162180000000006</v>
      </c>
      <c r="J501" s="15" t="s">
        <v>87</v>
      </c>
      <c r="K501" s="14">
        <v>127</v>
      </c>
      <c r="L501" s="14">
        <v>55</v>
      </c>
      <c r="M501" s="14">
        <v>33438</v>
      </c>
      <c r="N501" s="14">
        <v>857585</v>
      </c>
      <c r="O501" s="14">
        <v>0</v>
      </c>
      <c r="P501" s="14" t="s">
        <v>83</v>
      </c>
    </row>
    <row r="502" spans="1:16" x14ac:dyDescent="0.2">
      <c r="A502" s="14">
        <v>6497</v>
      </c>
      <c r="B502" s="14" t="s">
        <v>1145</v>
      </c>
      <c r="C502" s="14" t="s">
        <v>115</v>
      </c>
      <c r="D502" s="14" t="s">
        <v>78</v>
      </c>
      <c r="E502" s="14" t="s">
        <v>79</v>
      </c>
      <c r="F502" s="15" t="s">
        <v>1146</v>
      </c>
      <c r="G502" s="14" t="s">
        <v>81</v>
      </c>
      <c r="H502" s="16">
        <v>42.006250000000001</v>
      </c>
      <c r="I502" s="16">
        <v>-92.775059999999996</v>
      </c>
      <c r="J502" s="15" t="s">
        <v>82</v>
      </c>
      <c r="K502" s="14">
        <v>946</v>
      </c>
      <c r="L502" s="14">
        <v>386</v>
      </c>
      <c r="M502" s="14">
        <v>53929</v>
      </c>
      <c r="N502" s="14">
        <v>2700113</v>
      </c>
      <c r="O502" s="14">
        <v>18831</v>
      </c>
      <c r="P502" s="14" t="s">
        <v>83</v>
      </c>
    </row>
    <row r="503" spans="1:16" x14ac:dyDescent="0.2">
      <c r="A503" s="14">
        <v>6498</v>
      </c>
      <c r="B503" s="14" t="s">
        <v>1147</v>
      </c>
      <c r="C503" s="14" t="s">
        <v>242</v>
      </c>
      <c r="D503" s="14" t="s">
        <v>78</v>
      </c>
      <c r="E503" s="14" t="s">
        <v>79</v>
      </c>
      <c r="F503" s="15" t="s">
        <v>1148</v>
      </c>
      <c r="G503" s="14" t="s">
        <v>81</v>
      </c>
      <c r="H503" s="16">
        <v>42.359969999999997</v>
      </c>
      <c r="I503" s="16">
        <v>-94.052180000000007</v>
      </c>
      <c r="J503" s="15" t="s">
        <v>87</v>
      </c>
      <c r="K503" s="14">
        <v>399</v>
      </c>
      <c r="L503" s="14">
        <v>224</v>
      </c>
      <c r="M503" s="14">
        <v>29318</v>
      </c>
      <c r="N503" s="14">
        <v>5415497</v>
      </c>
      <c r="O503" s="14">
        <v>155121</v>
      </c>
      <c r="P503" s="14" t="s">
        <v>83</v>
      </c>
    </row>
    <row r="504" spans="1:16" x14ac:dyDescent="0.2">
      <c r="A504" s="14">
        <v>6499</v>
      </c>
      <c r="B504" s="14" t="s">
        <v>1149</v>
      </c>
      <c r="C504" s="14" t="s">
        <v>275</v>
      </c>
      <c r="D504" s="14" t="s">
        <v>78</v>
      </c>
      <c r="E504" s="14" t="s">
        <v>79</v>
      </c>
      <c r="F504" s="15" t="s">
        <v>1150</v>
      </c>
      <c r="G504" s="14" t="s">
        <v>81</v>
      </c>
      <c r="H504" s="16">
        <v>41.337220000000002</v>
      </c>
      <c r="I504" s="16">
        <v>-92.787139999999994</v>
      </c>
      <c r="J504" s="15" t="s">
        <v>82</v>
      </c>
      <c r="K504" s="14">
        <v>161</v>
      </c>
      <c r="L504" s="14">
        <v>66</v>
      </c>
      <c r="M504" s="14">
        <v>49375</v>
      </c>
      <c r="N504" s="14">
        <v>246200</v>
      </c>
      <c r="O504" s="14">
        <v>0</v>
      </c>
      <c r="P504" s="14" t="s">
        <v>83</v>
      </c>
    </row>
    <row r="505" spans="1:16" x14ac:dyDescent="0.2">
      <c r="A505" s="14">
        <v>6500</v>
      </c>
      <c r="B505" s="14" t="s">
        <v>1151</v>
      </c>
      <c r="C505" s="14" t="s">
        <v>390</v>
      </c>
      <c r="D505" s="14" t="s">
        <v>78</v>
      </c>
      <c r="E505" s="14" t="s">
        <v>79</v>
      </c>
      <c r="F505" s="15" t="s">
        <v>1152</v>
      </c>
      <c r="G505" s="14" t="s">
        <v>81</v>
      </c>
      <c r="H505" s="16">
        <v>43.337180000000004</v>
      </c>
      <c r="I505" s="16">
        <v>-93.635220000000004</v>
      </c>
      <c r="J505" s="15" t="s">
        <v>82</v>
      </c>
      <c r="K505" s="14">
        <v>285</v>
      </c>
      <c r="L505" s="14">
        <v>121</v>
      </c>
      <c r="M505" s="14">
        <v>41528</v>
      </c>
      <c r="N505" s="14">
        <v>3440178</v>
      </c>
      <c r="O505" s="14">
        <v>81554</v>
      </c>
      <c r="P505" s="14" t="s">
        <v>83</v>
      </c>
    </row>
    <row r="506" spans="1:16" x14ac:dyDescent="0.2">
      <c r="A506" s="14">
        <v>6501</v>
      </c>
      <c r="B506" s="14" t="s">
        <v>1153</v>
      </c>
      <c r="C506" s="14" t="s">
        <v>105</v>
      </c>
      <c r="D506" s="14" t="s">
        <v>78</v>
      </c>
      <c r="E506" s="14" t="s">
        <v>79</v>
      </c>
      <c r="F506" s="15" t="s">
        <v>577</v>
      </c>
      <c r="G506" s="14" t="s">
        <v>81</v>
      </c>
      <c r="H506" s="16">
        <v>42.794159999999998</v>
      </c>
      <c r="I506" s="16">
        <v>-96.165580000000006</v>
      </c>
      <c r="J506" s="15" t="s">
        <v>107</v>
      </c>
      <c r="K506" s="14">
        <v>9761</v>
      </c>
      <c r="L506" s="14">
        <v>4177</v>
      </c>
      <c r="M506" s="14">
        <v>49459</v>
      </c>
      <c r="N506" s="14">
        <v>23285842</v>
      </c>
      <c r="O506" s="14">
        <v>22701</v>
      </c>
      <c r="P506" s="14" t="s">
        <v>83</v>
      </c>
    </row>
    <row r="507" spans="1:16" x14ac:dyDescent="0.2">
      <c r="A507" s="14">
        <v>6502</v>
      </c>
      <c r="B507" s="14" t="s">
        <v>1154</v>
      </c>
      <c r="C507" s="14" t="s">
        <v>216</v>
      </c>
      <c r="D507" s="14" t="s">
        <v>78</v>
      </c>
      <c r="E507" s="14" t="s">
        <v>79</v>
      </c>
      <c r="F507" s="15" t="s">
        <v>1063</v>
      </c>
      <c r="G507" s="14" t="s">
        <v>81</v>
      </c>
      <c r="H507" s="16">
        <v>40.883180000000003</v>
      </c>
      <c r="I507" s="16">
        <v>-94.55865</v>
      </c>
      <c r="J507" s="15" t="s">
        <v>82</v>
      </c>
      <c r="K507" s="14">
        <v>1385</v>
      </c>
      <c r="L507" s="14">
        <v>690</v>
      </c>
      <c r="M507" s="14">
        <v>36852</v>
      </c>
      <c r="N507" s="14">
        <v>5125783</v>
      </c>
      <c r="O507" s="14">
        <v>211638</v>
      </c>
      <c r="P507" s="14" t="s">
        <v>83</v>
      </c>
    </row>
    <row r="508" spans="1:16" x14ac:dyDescent="0.2">
      <c r="A508" s="14">
        <v>6503</v>
      </c>
      <c r="B508" s="14" t="s">
        <v>1155</v>
      </c>
      <c r="C508" s="14" t="s">
        <v>613</v>
      </c>
      <c r="D508" s="14" t="s">
        <v>78</v>
      </c>
      <c r="E508" s="14" t="s">
        <v>79</v>
      </c>
      <c r="F508" s="15" t="s">
        <v>1156</v>
      </c>
      <c r="G508" s="14" t="s">
        <v>81</v>
      </c>
      <c r="H508" s="16">
        <v>40.739719999999998</v>
      </c>
      <c r="I508" s="16">
        <v>-93.747720000000001</v>
      </c>
      <c r="J508" s="15" t="s">
        <v>82</v>
      </c>
      <c r="K508" s="14">
        <v>1903</v>
      </c>
      <c r="L508" s="14">
        <v>780</v>
      </c>
      <c r="M508" s="14">
        <v>30893</v>
      </c>
      <c r="N508" s="14">
        <v>8216621</v>
      </c>
      <c r="O508" s="14">
        <v>22454</v>
      </c>
      <c r="P508" s="14" t="s">
        <v>83</v>
      </c>
    </row>
    <row r="509" spans="1:16" x14ac:dyDescent="0.2">
      <c r="A509" s="14">
        <v>6504</v>
      </c>
      <c r="B509" s="14" t="s">
        <v>1157</v>
      </c>
      <c r="C509" s="14" t="s">
        <v>613</v>
      </c>
      <c r="D509" s="14" t="s">
        <v>78</v>
      </c>
      <c r="E509" s="14" t="s">
        <v>79</v>
      </c>
      <c r="F509" s="15" t="s">
        <v>835</v>
      </c>
      <c r="G509" s="14" t="s">
        <v>81</v>
      </c>
      <c r="H509" s="16">
        <v>40.877780000000001</v>
      </c>
      <c r="I509" s="16">
        <v>-93.59272</v>
      </c>
      <c r="J509" s="15" t="s">
        <v>82</v>
      </c>
      <c r="K509" s="14">
        <v>14</v>
      </c>
      <c r="L509" s="14">
        <v>2</v>
      </c>
      <c r="M509" s="14">
        <v>35698</v>
      </c>
      <c r="N509" s="14">
        <v>853677</v>
      </c>
      <c r="O509" s="14">
        <v>0</v>
      </c>
      <c r="P509" s="14" t="s">
        <v>83</v>
      </c>
    </row>
    <row r="510" spans="1:16" x14ac:dyDescent="0.2">
      <c r="A510" s="14">
        <v>6505</v>
      </c>
      <c r="B510" s="14" t="s">
        <v>1158</v>
      </c>
      <c r="C510" s="14" t="s">
        <v>148</v>
      </c>
      <c r="D510" s="14" t="s">
        <v>78</v>
      </c>
      <c r="E510" s="14" t="s">
        <v>79</v>
      </c>
      <c r="F510" s="15" t="s">
        <v>1159</v>
      </c>
      <c r="G510" s="14" t="s">
        <v>81</v>
      </c>
      <c r="H510" s="16">
        <v>43.444699999999997</v>
      </c>
      <c r="I510" s="16">
        <v>-96.333089999999999</v>
      </c>
      <c r="J510" s="15" t="s">
        <v>107</v>
      </c>
      <c r="K510" s="14">
        <v>294</v>
      </c>
      <c r="L510" s="14">
        <v>120</v>
      </c>
      <c r="M510" s="14">
        <v>56667</v>
      </c>
      <c r="N510" s="14">
        <v>4720356</v>
      </c>
      <c r="O510" s="14">
        <v>0</v>
      </c>
      <c r="P510" s="14" t="s">
        <v>83</v>
      </c>
    </row>
    <row r="511" spans="1:16" x14ac:dyDescent="0.2">
      <c r="A511" s="14">
        <v>6506</v>
      </c>
      <c r="B511" s="14" t="s">
        <v>1160</v>
      </c>
      <c r="C511" s="14" t="s">
        <v>541</v>
      </c>
      <c r="D511" s="14" t="s">
        <v>78</v>
      </c>
      <c r="E511" s="14" t="s">
        <v>79</v>
      </c>
      <c r="F511" s="15" t="s">
        <v>1161</v>
      </c>
      <c r="G511" s="14" t="s">
        <v>81</v>
      </c>
      <c r="H511" s="16">
        <v>41.328360000000004</v>
      </c>
      <c r="I511" s="16">
        <v>-91.237099999999998</v>
      </c>
      <c r="J511" s="15" t="s">
        <v>103</v>
      </c>
      <c r="K511" s="14">
        <v>377</v>
      </c>
      <c r="L511" s="14">
        <v>140</v>
      </c>
      <c r="M511" s="14">
        <v>51389</v>
      </c>
      <c r="N511" s="14">
        <v>1517544</v>
      </c>
      <c r="O511" s="14">
        <v>0</v>
      </c>
      <c r="P511" s="14" t="s">
        <v>83</v>
      </c>
    </row>
    <row r="512" spans="1:16" x14ac:dyDescent="0.2">
      <c r="A512" s="14">
        <v>6507</v>
      </c>
      <c r="B512" s="14" t="s">
        <v>1162</v>
      </c>
      <c r="C512" s="14" t="s">
        <v>171</v>
      </c>
      <c r="D512" s="14" t="s">
        <v>78</v>
      </c>
      <c r="E512" s="14" t="s">
        <v>79</v>
      </c>
      <c r="F512" s="15" t="s">
        <v>1163</v>
      </c>
      <c r="G512" s="14" t="s">
        <v>81</v>
      </c>
      <c r="H512" s="16">
        <v>41.305819999999997</v>
      </c>
      <c r="I512" s="16">
        <v>-95.083320000000001</v>
      </c>
      <c r="J512" s="15" t="s">
        <v>107</v>
      </c>
      <c r="K512" s="14">
        <v>416</v>
      </c>
      <c r="L512" s="14">
        <v>201</v>
      </c>
      <c r="M512" s="14">
        <v>37813</v>
      </c>
      <c r="N512" s="14">
        <v>1295385</v>
      </c>
      <c r="O512" s="14">
        <v>0</v>
      </c>
      <c r="P512" s="14" t="s">
        <v>83</v>
      </c>
    </row>
    <row r="513" spans="1:16" x14ac:dyDescent="0.2">
      <c r="A513" s="14">
        <v>6508</v>
      </c>
      <c r="B513" s="14" t="s">
        <v>1164</v>
      </c>
      <c r="C513" s="14" t="s">
        <v>265</v>
      </c>
      <c r="D513" s="14" t="s">
        <v>78</v>
      </c>
      <c r="E513" s="14" t="s">
        <v>79</v>
      </c>
      <c r="F513" s="15" t="s">
        <v>1165</v>
      </c>
      <c r="G513" s="14" t="s">
        <v>81</v>
      </c>
      <c r="H513" s="16">
        <v>40.957520000000002</v>
      </c>
      <c r="I513" s="16">
        <v>-92.051289999999995</v>
      </c>
      <c r="J513" s="15" t="s">
        <v>82</v>
      </c>
      <c r="K513" s="14">
        <v>333</v>
      </c>
      <c r="L513" s="14">
        <v>154</v>
      </c>
      <c r="M513" s="14">
        <v>41667</v>
      </c>
      <c r="N513" s="14">
        <v>1262618</v>
      </c>
      <c r="O513" s="14">
        <v>0</v>
      </c>
      <c r="P513" s="14" t="s">
        <v>83</v>
      </c>
    </row>
    <row r="514" spans="1:16" x14ac:dyDescent="0.2">
      <c r="A514" s="14">
        <v>6509</v>
      </c>
      <c r="B514" s="14" t="s">
        <v>1166</v>
      </c>
      <c r="C514" s="14" t="s">
        <v>181</v>
      </c>
      <c r="D514" s="14" t="s">
        <v>78</v>
      </c>
      <c r="E514" s="14" t="s">
        <v>79</v>
      </c>
      <c r="F514" s="15" t="s">
        <v>431</v>
      </c>
      <c r="G514" s="14" t="s">
        <v>81</v>
      </c>
      <c r="H514" s="16">
        <v>42.124429999999997</v>
      </c>
      <c r="I514" s="16">
        <v>-94.78304</v>
      </c>
      <c r="J514" s="15" t="s">
        <v>107</v>
      </c>
      <c r="K514" s="14">
        <v>176</v>
      </c>
      <c r="L514" s="14">
        <v>79</v>
      </c>
      <c r="M514" s="14">
        <v>44306</v>
      </c>
      <c r="N514" s="14">
        <v>6255311</v>
      </c>
      <c r="O514" s="14">
        <v>0</v>
      </c>
      <c r="P514" s="14" t="s">
        <v>83</v>
      </c>
    </row>
    <row r="515" spans="1:16" x14ac:dyDescent="0.2">
      <c r="A515" s="14">
        <v>6510</v>
      </c>
      <c r="B515" s="14" t="s">
        <v>1167</v>
      </c>
      <c r="C515" s="14" t="s">
        <v>479</v>
      </c>
      <c r="D515" s="14" t="s">
        <v>78</v>
      </c>
      <c r="E515" s="14" t="s">
        <v>79</v>
      </c>
      <c r="F515" s="15" t="s">
        <v>1168</v>
      </c>
      <c r="G515" s="14" t="s">
        <v>81</v>
      </c>
      <c r="H515" s="16">
        <v>43.448860000000003</v>
      </c>
      <c r="I515" s="16">
        <v>-92.280730000000005</v>
      </c>
      <c r="J515" s="15" t="s">
        <v>166</v>
      </c>
      <c r="K515" s="14">
        <v>490</v>
      </c>
      <c r="L515" s="14">
        <v>206</v>
      </c>
      <c r="M515" s="14">
        <v>47500</v>
      </c>
      <c r="N515" s="14">
        <v>2637057</v>
      </c>
      <c r="O515" s="14">
        <v>0</v>
      </c>
      <c r="P515" s="14" t="s">
        <v>83</v>
      </c>
    </row>
    <row r="516" spans="1:16" x14ac:dyDescent="0.2">
      <c r="A516" s="14">
        <v>6511</v>
      </c>
      <c r="B516" s="14" t="s">
        <v>1169</v>
      </c>
      <c r="C516" s="14" t="s">
        <v>475</v>
      </c>
      <c r="D516" s="14" t="s">
        <v>78</v>
      </c>
      <c r="E516" s="14" t="s">
        <v>79</v>
      </c>
      <c r="F516" s="15" t="s">
        <v>1170</v>
      </c>
      <c r="G516" s="14" t="s">
        <v>81</v>
      </c>
      <c r="H516" s="16">
        <v>42.26276</v>
      </c>
      <c r="I516" s="16">
        <v>-92.691869999999994</v>
      </c>
      <c r="J516" s="15" t="s">
        <v>82</v>
      </c>
      <c r="K516" s="14">
        <v>157</v>
      </c>
      <c r="L516" s="14">
        <v>65</v>
      </c>
      <c r="M516" s="14">
        <v>32083</v>
      </c>
      <c r="N516" s="14">
        <v>1189602</v>
      </c>
      <c r="O516" s="14">
        <v>0</v>
      </c>
      <c r="P516" s="14" t="s">
        <v>83</v>
      </c>
    </row>
    <row r="517" spans="1:16" x14ac:dyDescent="0.2">
      <c r="A517" s="14">
        <v>6512</v>
      </c>
      <c r="B517" s="14" t="s">
        <v>1171</v>
      </c>
      <c r="C517" s="14" t="s">
        <v>92</v>
      </c>
      <c r="D517" s="14" t="s">
        <v>78</v>
      </c>
      <c r="E517" s="14" t="s">
        <v>79</v>
      </c>
      <c r="F517" s="15" t="s">
        <v>1172</v>
      </c>
      <c r="G517" s="14" t="s">
        <v>81</v>
      </c>
      <c r="H517" s="16">
        <v>41.64443</v>
      </c>
      <c r="I517" s="16">
        <v>-94.269130000000004</v>
      </c>
      <c r="J517" s="15" t="s">
        <v>82</v>
      </c>
      <c r="K517" s="14">
        <v>210</v>
      </c>
      <c r="L517" s="14">
        <v>78</v>
      </c>
      <c r="M517" s="14">
        <v>41250</v>
      </c>
      <c r="N517" s="14">
        <v>2074764</v>
      </c>
      <c r="O517" s="14">
        <v>0</v>
      </c>
      <c r="P517" s="14" t="s">
        <v>83</v>
      </c>
    </row>
    <row r="518" spans="1:16" x14ac:dyDescent="0.2">
      <c r="A518" s="14">
        <v>6513</v>
      </c>
      <c r="B518" s="14" t="s">
        <v>1173</v>
      </c>
      <c r="C518" s="14" t="s">
        <v>132</v>
      </c>
      <c r="D518" s="14" t="s">
        <v>78</v>
      </c>
      <c r="E518" s="14" t="s">
        <v>79</v>
      </c>
      <c r="F518" s="15" t="s">
        <v>1174</v>
      </c>
      <c r="G518" s="14" t="s">
        <v>81</v>
      </c>
      <c r="H518" s="16">
        <v>40.581400000000002</v>
      </c>
      <c r="I518" s="16">
        <v>-93.523830000000004</v>
      </c>
      <c r="J518" s="15" t="s">
        <v>82</v>
      </c>
      <c r="K518" s="14">
        <v>219</v>
      </c>
      <c r="L518" s="14">
        <v>113</v>
      </c>
      <c r="M518" s="14">
        <v>30313</v>
      </c>
      <c r="N518" s="14">
        <v>2320405</v>
      </c>
      <c r="O518" s="14">
        <v>0</v>
      </c>
      <c r="P518" s="14" t="s">
        <v>83</v>
      </c>
    </row>
    <row r="519" spans="1:16" x14ac:dyDescent="0.2">
      <c r="A519" s="14">
        <v>6514</v>
      </c>
      <c r="B519" s="14" t="s">
        <v>1175</v>
      </c>
      <c r="C519" s="14" t="s">
        <v>109</v>
      </c>
      <c r="D519" s="14" t="s">
        <v>78</v>
      </c>
      <c r="E519" s="14" t="s">
        <v>79</v>
      </c>
      <c r="F519" s="15" t="s">
        <v>1176</v>
      </c>
      <c r="G519" s="14" t="s">
        <v>81</v>
      </c>
      <c r="H519" s="16">
        <v>42.891640000000002</v>
      </c>
      <c r="I519" s="16">
        <v>-95.246660000000006</v>
      </c>
      <c r="J519" s="15" t="s">
        <v>107</v>
      </c>
      <c r="K519" s="14">
        <v>154</v>
      </c>
      <c r="L519" s="14">
        <v>69</v>
      </c>
      <c r="M519" s="14">
        <v>33750</v>
      </c>
      <c r="N519" s="14">
        <v>1445854</v>
      </c>
      <c r="O519" s="14">
        <v>66340</v>
      </c>
      <c r="P519" s="14" t="s">
        <v>83</v>
      </c>
    </row>
    <row r="520" spans="1:16" x14ac:dyDescent="0.2">
      <c r="A520" s="14">
        <v>6515</v>
      </c>
      <c r="B520" s="14" t="s">
        <v>1177</v>
      </c>
      <c r="C520" s="14" t="s">
        <v>118</v>
      </c>
      <c r="D520" s="14" t="s">
        <v>78</v>
      </c>
      <c r="E520" s="14" t="s">
        <v>79</v>
      </c>
      <c r="F520" s="15" t="s">
        <v>1178</v>
      </c>
      <c r="G520" s="14" t="s">
        <v>81</v>
      </c>
      <c r="H520" s="16">
        <v>41.921120000000002</v>
      </c>
      <c r="I520" s="16">
        <v>-91.385450000000006</v>
      </c>
      <c r="J520" s="15" t="s">
        <v>103</v>
      </c>
      <c r="K520" s="14">
        <v>2202</v>
      </c>
      <c r="L520" s="14">
        <v>762</v>
      </c>
      <c r="M520" s="14">
        <v>49310</v>
      </c>
      <c r="N520" s="14">
        <v>5547618</v>
      </c>
      <c r="O520" s="14">
        <v>0</v>
      </c>
      <c r="P520" s="14" t="s">
        <v>83</v>
      </c>
    </row>
    <row r="521" spans="1:16" x14ac:dyDescent="0.2">
      <c r="A521" s="14">
        <v>6516</v>
      </c>
      <c r="B521" s="14" t="s">
        <v>1179</v>
      </c>
      <c r="C521" s="14" t="s">
        <v>115</v>
      </c>
      <c r="D521" s="14" t="s">
        <v>78</v>
      </c>
      <c r="E521" s="14" t="s">
        <v>79</v>
      </c>
      <c r="F521" s="15" t="s">
        <v>1180</v>
      </c>
      <c r="G521" s="14" t="s">
        <v>81</v>
      </c>
      <c r="H521" s="16">
        <v>42.189990000000002</v>
      </c>
      <c r="I521" s="16">
        <v>-93.003810000000001</v>
      </c>
      <c r="J521" s="15" t="s">
        <v>82</v>
      </c>
      <c r="K521" s="14">
        <v>304</v>
      </c>
      <c r="L521" s="14">
        <v>104</v>
      </c>
      <c r="M521" s="14">
        <v>44643</v>
      </c>
      <c r="N521" s="14">
        <v>2546144</v>
      </c>
      <c r="O521" s="14">
        <v>0</v>
      </c>
      <c r="P521" s="14" t="s">
        <v>83</v>
      </c>
    </row>
    <row r="522" spans="1:16" x14ac:dyDescent="0.2">
      <c r="A522" s="14">
        <v>6517</v>
      </c>
      <c r="B522" s="14" t="s">
        <v>1181</v>
      </c>
      <c r="C522" s="14" t="s">
        <v>428</v>
      </c>
      <c r="D522" s="14" t="s">
        <v>78</v>
      </c>
      <c r="E522" s="14" t="s">
        <v>79</v>
      </c>
      <c r="F522" s="15" t="s">
        <v>1182</v>
      </c>
      <c r="G522" s="14" t="s">
        <v>153</v>
      </c>
      <c r="H522" s="16">
        <v>43.380249999999997</v>
      </c>
      <c r="I522" s="16">
        <v>-92.725740000000002</v>
      </c>
      <c r="J522" s="15" t="s">
        <v>82</v>
      </c>
      <c r="K522" s="14">
        <v>49</v>
      </c>
      <c r="L522" s="14">
        <v>30</v>
      </c>
      <c r="M522" s="14">
        <v>28393</v>
      </c>
      <c r="N522" s="14">
        <v>4583683</v>
      </c>
      <c r="O522" s="14">
        <v>0</v>
      </c>
      <c r="P522" s="14" t="s">
        <v>83</v>
      </c>
    </row>
    <row r="523" spans="1:16" x14ac:dyDescent="0.2">
      <c r="A523" s="14">
        <v>6518</v>
      </c>
      <c r="B523" s="14" t="s">
        <v>1183</v>
      </c>
      <c r="C523" s="14" t="s">
        <v>148</v>
      </c>
      <c r="D523" s="14" t="s">
        <v>78</v>
      </c>
      <c r="E523" s="14" t="s">
        <v>79</v>
      </c>
      <c r="F523" s="15" t="s">
        <v>1184</v>
      </c>
      <c r="G523" s="14" t="s">
        <v>81</v>
      </c>
      <c r="H523" s="16">
        <v>43.444139999999997</v>
      </c>
      <c r="I523" s="16">
        <v>-95.883350000000007</v>
      </c>
      <c r="J523" s="15" t="s">
        <v>107</v>
      </c>
      <c r="K523" s="14">
        <v>441</v>
      </c>
      <c r="L523" s="14">
        <v>193</v>
      </c>
      <c r="M523" s="14">
        <v>50313</v>
      </c>
      <c r="N523" s="14">
        <v>2079211</v>
      </c>
      <c r="O523" s="14">
        <v>0</v>
      </c>
      <c r="P523" s="14" t="s">
        <v>83</v>
      </c>
    </row>
    <row r="524" spans="1:16" x14ac:dyDescent="0.2">
      <c r="A524" s="14">
        <v>6519</v>
      </c>
      <c r="B524" s="14" t="s">
        <v>1185</v>
      </c>
      <c r="C524" s="14" t="s">
        <v>408</v>
      </c>
      <c r="D524" s="14" t="s">
        <v>78</v>
      </c>
      <c r="E524" s="14" t="s">
        <v>79</v>
      </c>
      <c r="F524" s="15" t="s">
        <v>1186</v>
      </c>
      <c r="G524" s="14" t="s">
        <v>81</v>
      </c>
      <c r="H524" s="16">
        <v>41.809429999999999</v>
      </c>
      <c r="I524" s="16">
        <v>-96.021119999999996</v>
      </c>
      <c r="J524" s="15" t="s">
        <v>107</v>
      </c>
      <c r="K524" s="14">
        <v>162</v>
      </c>
      <c r="L524" s="14">
        <v>69</v>
      </c>
      <c r="M524" s="14">
        <v>32813</v>
      </c>
      <c r="N524" s="14">
        <v>961699</v>
      </c>
      <c r="O524" s="14">
        <v>0</v>
      </c>
      <c r="P524" s="14" t="s">
        <v>83</v>
      </c>
    </row>
    <row r="525" spans="1:16" x14ac:dyDescent="0.2">
      <c r="A525" s="14">
        <v>6520</v>
      </c>
      <c r="B525" s="14" t="s">
        <v>1187</v>
      </c>
      <c r="C525" s="14" t="s">
        <v>340</v>
      </c>
      <c r="D525" s="14" t="s">
        <v>78</v>
      </c>
      <c r="E525" s="14" t="s">
        <v>79</v>
      </c>
      <c r="F525" s="15" t="s">
        <v>1188</v>
      </c>
      <c r="G525" s="14" t="s">
        <v>81</v>
      </c>
      <c r="H525" s="16">
        <v>42.868580000000001</v>
      </c>
      <c r="I525" s="16">
        <v>-94.185239999999993</v>
      </c>
      <c r="J525" s="15" t="s">
        <v>87</v>
      </c>
      <c r="K525" s="14">
        <v>366</v>
      </c>
      <c r="L525" s="14">
        <v>175</v>
      </c>
      <c r="M525" s="14">
        <v>51563</v>
      </c>
      <c r="N525" s="14">
        <v>1813318</v>
      </c>
      <c r="O525" s="14">
        <v>0</v>
      </c>
      <c r="P525" s="14" t="s">
        <v>83</v>
      </c>
    </row>
    <row r="526" spans="1:16" x14ac:dyDescent="0.2">
      <c r="A526" s="14">
        <v>6521</v>
      </c>
      <c r="B526" s="14" t="s">
        <v>1189</v>
      </c>
      <c r="C526" s="14" t="s">
        <v>265</v>
      </c>
      <c r="D526" s="14" t="s">
        <v>78</v>
      </c>
      <c r="E526" s="14" t="s">
        <v>79</v>
      </c>
      <c r="F526" s="15" t="s">
        <v>1190</v>
      </c>
      <c r="G526" s="14" t="s">
        <v>81</v>
      </c>
      <c r="H526" s="16">
        <v>40.994750000000003</v>
      </c>
      <c r="I526" s="16">
        <v>-91.748220000000003</v>
      </c>
      <c r="J526" s="15" t="s">
        <v>103</v>
      </c>
      <c r="K526" s="14">
        <v>283</v>
      </c>
      <c r="L526" s="14">
        <v>108</v>
      </c>
      <c r="M526" s="14">
        <v>31250</v>
      </c>
      <c r="N526" s="14">
        <v>1939695</v>
      </c>
      <c r="O526" s="14">
        <v>0</v>
      </c>
      <c r="P526" s="14" t="s">
        <v>83</v>
      </c>
    </row>
    <row r="527" spans="1:16" x14ac:dyDescent="0.2">
      <c r="A527" s="14">
        <v>6522</v>
      </c>
      <c r="B527" s="14" t="s">
        <v>1191</v>
      </c>
      <c r="C527" s="14" t="s">
        <v>408</v>
      </c>
      <c r="D527" s="14" t="s">
        <v>78</v>
      </c>
      <c r="E527" s="14" t="s">
        <v>79</v>
      </c>
      <c r="F527" s="15" t="s">
        <v>1192</v>
      </c>
      <c r="G527" s="14" t="s">
        <v>81</v>
      </c>
      <c r="H527" s="16">
        <v>41.643050000000002</v>
      </c>
      <c r="I527" s="16">
        <v>-95.788899999999998</v>
      </c>
      <c r="J527" s="15" t="s">
        <v>107</v>
      </c>
      <c r="K527" s="14">
        <v>1465</v>
      </c>
      <c r="L527" s="14">
        <v>607</v>
      </c>
      <c r="M527" s="14">
        <v>52396</v>
      </c>
      <c r="N527" s="14">
        <v>2598410</v>
      </c>
      <c r="O527" s="14">
        <v>0</v>
      </c>
      <c r="P527" s="14" t="s">
        <v>83</v>
      </c>
    </row>
    <row r="528" spans="1:16" x14ac:dyDescent="0.2">
      <c r="A528" s="14">
        <v>6523</v>
      </c>
      <c r="B528" s="14" t="s">
        <v>1193</v>
      </c>
      <c r="C528" s="14" t="s">
        <v>1048</v>
      </c>
      <c r="D528" s="14" t="s">
        <v>78</v>
      </c>
      <c r="E528" s="14" t="s">
        <v>79</v>
      </c>
      <c r="F528" s="15" t="s">
        <v>1194</v>
      </c>
      <c r="G528" s="14" t="s">
        <v>81</v>
      </c>
      <c r="H528" s="16">
        <v>42.27026</v>
      </c>
      <c r="I528" s="16">
        <v>-94.548590000000004</v>
      </c>
      <c r="J528" s="15" t="s">
        <v>107</v>
      </c>
      <c r="K528" s="14">
        <v>350</v>
      </c>
      <c r="L528" s="14">
        <v>156</v>
      </c>
      <c r="M528" s="14">
        <v>45625</v>
      </c>
      <c r="N528" s="14">
        <v>5551013</v>
      </c>
      <c r="O528" s="14">
        <v>0</v>
      </c>
      <c r="P528" s="14" t="s">
        <v>83</v>
      </c>
    </row>
    <row r="529" spans="1:16" x14ac:dyDescent="0.2">
      <c r="A529" s="14">
        <v>6524</v>
      </c>
      <c r="B529" s="14" t="s">
        <v>1195</v>
      </c>
      <c r="C529" s="14" t="s">
        <v>126</v>
      </c>
      <c r="D529" s="14" t="s">
        <v>78</v>
      </c>
      <c r="E529" s="14" t="s">
        <v>79</v>
      </c>
      <c r="F529" s="15" t="s">
        <v>1196</v>
      </c>
      <c r="G529" s="14" t="s">
        <v>81</v>
      </c>
      <c r="H529" s="16">
        <v>43.21857</v>
      </c>
      <c r="I529" s="16">
        <v>-94.326909999999998</v>
      </c>
      <c r="J529" s="15" t="s">
        <v>87</v>
      </c>
      <c r="K529" s="14">
        <v>142</v>
      </c>
      <c r="L529" s="14">
        <v>65</v>
      </c>
      <c r="M529" s="14">
        <v>38750</v>
      </c>
      <c r="N529" s="14">
        <v>305965</v>
      </c>
      <c r="O529" s="14">
        <v>0</v>
      </c>
      <c r="P529" s="14" t="s">
        <v>83</v>
      </c>
    </row>
    <row r="530" spans="1:16" x14ac:dyDescent="0.2">
      <c r="A530" s="14">
        <v>6525</v>
      </c>
      <c r="B530" s="14" t="s">
        <v>1197</v>
      </c>
      <c r="C530" s="14" t="s">
        <v>558</v>
      </c>
      <c r="D530" s="14" t="s">
        <v>78</v>
      </c>
      <c r="E530" s="14" t="s">
        <v>79</v>
      </c>
      <c r="F530" s="15" t="s">
        <v>1198</v>
      </c>
      <c r="G530" s="14" t="s">
        <v>81</v>
      </c>
      <c r="H530" s="16">
        <v>41.488079999999997</v>
      </c>
      <c r="I530" s="16">
        <v>-91.425989999999999</v>
      </c>
      <c r="J530" s="15" t="s">
        <v>103</v>
      </c>
      <c r="K530" s="14">
        <v>1415</v>
      </c>
      <c r="L530" s="14">
        <v>586</v>
      </c>
      <c r="M530" s="14">
        <v>58750</v>
      </c>
      <c r="N530" s="14">
        <v>2699486</v>
      </c>
      <c r="O530" s="14">
        <v>0</v>
      </c>
      <c r="P530" s="14" t="s">
        <v>83</v>
      </c>
    </row>
    <row r="531" spans="1:16" x14ac:dyDescent="0.2">
      <c r="A531" s="14">
        <v>6526</v>
      </c>
      <c r="B531" s="14" t="s">
        <v>1199</v>
      </c>
      <c r="C531" s="14" t="s">
        <v>312</v>
      </c>
      <c r="D531" s="14" t="s">
        <v>78</v>
      </c>
      <c r="E531" s="14" t="s">
        <v>79</v>
      </c>
      <c r="F531" s="15" t="s">
        <v>1200</v>
      </c>
      <c r="G531" s="14" t="s">
        <v>81</v>
      </c>
      <c r="H531" s="16">
        <v>41.69753</v>
      </c>
      <c r="I531" s="16">
        <v>-90.582639999999998</v>
      </c>
      <c r="J531" s="15" t="s">
        <v>166</v>
      </c>
      <c r="K531" s="14">
        <v>844</v>
      </c>
      <c r="L531" s="14">
        <v>302</v>
      </c>
      <c r="M531" s="14">
        <v>97353</v>
      </c>
      <c r="N531" s="14">
        <v>2986646</v>
      </c>
      <c r="O531" s="14">
        <v>0</v>
      </c>
      <c r="P531" s="14" t="s">
        <v>83</v>
      </c>
    </row>
    <row r="532" spans="1:16" x14ac:dyDescent="0.2">
      <c r="A532" s="14">
        <v>6527</v>
      </c>
      <c r="B532" s="14" t="s">
        <v>1201</v>
      </c>
      <c r="C532" s="14" t="s">
        <v>95</v>
      </c>
      <c r="D532" s="14" t="s">
        <v>78</v>
      </c>
      <c r="E532" s="14" t="s">
        <v>79</v>
      </c>
      <c r="F532" s="15" t="s">
        <v>1202</v>
      </c>
      <c r="G532" s="14" t="s">
        <v>81</v>
      </c>
      <c r="H532" s="16">
        <v>41.128320000000002</v>
      </c>
      <c r="I532" s="16">
        <v>-94.053280000000001</v>
      </c>
      <c r="J532" s="15" t="s">
        <v>82</v>
      </c>
      <c r="K532" s="14">
        <v>349</v>
      </c>
      <c r="L532" s="14">
        <v>181</v>
      </c>
      <c r="M532" s="14">
        <v>30250</v>
      </c>
      <c r="N532" s="14">
        <v>981304</v>
      </c>
      <c r="O532" s="14">
        <v>0</v>
      </c>
      <c r="P532" s="14" t="s">
        <v>83</v>
      </c>
    </row>
    <row r="533" spans="1:16" x14ac:dyDescent="0.2">
      <c r="A533" s="14">
        <v>6528</v>
      </c>
      <c r="B533" s="14" t="s">
        <v>1203</v>
      </c>
      <c r="C533" s="14" t="s">
        <v>164</v>
      </c>
      <c r="D533" s="14" t="s">
        <v>78</v>
      </c>
      <c r="E533" s="14" t="s">
        <v>79</v>
      </c>
      <c r="F533" s="15" t="s">
        <v>1204</v>
      </c>
      <c r="G533" s="14" t="s">
        <v>81</v>
      </c>
      <c r="H533" s="16">
        <v>41.963909999999998</v>
      </c>
      <c r="I533" s="16">
        <v>-90.817639999999997</v>
      </c>
      <c r="J533" s="15" t="s">
        <v>166</v>
      </c>
      <c r="K533" s="14">
        <v>424</v>
      </c>
      <c r="L533" s="14">
        <v>176</v>
      </c>
      <c r="M533" s="14">
        <v>35000</v>
      </c>
      <c r="N533" s="14">
        <v>1645453</v>
      </c>
      <c r="O533" s="14">
        <v>0</v>
      </c>
      <c r="P533" s="14" t="s">
        <v>83</v>
      </c>
    </row>
    <row r="534" spans="1:16" x14ac:dyDescent="0.2">
      <c r="A534" s="14">
        <v>6529</v>
      </c>
      <c r="B534" s="14" t="s">
        <v>1205</v>
      </c>
      <c r="C534" s="14" t="s">
        <v>236</v>
      </c>
      <c r="D534" s="14" t="s">
        <v>78</v>
      </c>
      <c r="E534" s="14" t="s">
        <v>79</v>
      </c>
      <c r="F534" s="15" t="s">
        <v>409</v>
      </c>
      <c r="G534" s="14" t="s">
        <v>153</v>
      </c>
      <c r="H534" s="16">
        <v>41.497219999999999</v>
      </c>
      <c r="I534" s="16">
        <v>-95.890010000000004</v>
      </c>
      <c r="J534" s="15" t="s">
        <v>107</v>
      </c>
      <c r="K534" s="14">
        <v>37</v>
      </c>
      <c r="L534" s="14">
        <v>18</v>
      </c>
      <c r="M534" s="14">
        <v>62620</v>
      </c>
      <c r="N534" s="14">
        <v>163941</v>
      </c>
      <c r="O534" s="14">
        <v>0</v>
      </c>
      <c r="P534" s="14" t="s">
        <v>83</v>
      </c>
    </row>
    <row r="535" spans="1:16" x14ac:dyDescent="0.2">
      <c r="A535" s="14">
        <v>6530</v>
      </c>
      <c r="B535" s="14" t="s">
        <v>1206</v>
      </c>
      <c r="C535" s="14" t="s">
        <v>112</v>
      </c>
      <c r="D535" s="14" t="s">
        <v>78</v>
      </c>
      <c r="E535" s="14" t="s">
        <v>79</v>
      </c>
      <c r="F535" s="15" t="s">
        <v>1207</v>
      </c>
      <c r="G535" s="14" t="s">
        <v>81</v>
      </c>
      <c r="H535" s="16">
        <v>41.135840000000002</v>
      </c>
      <c r="I535" s="16">
        <v>-92.904089999999997</v>
      </c>
      <c r="J535" s="15" t="s">
        <v>82</v>
      </c>
      <c r="K535" s="14">
        <v>519</v>
      </c>
      <c r="L535" s="14">
        <v>225</v>
      </c>
      <c r="M535" s="14">
        <v>36250</v>
      </c>
      <c r="N535" s="14">
        <v>1301034</v>
      </c>
      <c r="O535" s="14">
        <v>0</v>
      </c>
      <c r="P535" s="14" t="s">
        <v>83</v>
      </c>
    </row>
    <row r="536" spans="1:16" x14ac:dyDescent="0.2">
      <c r="A536" s="14">
        <v>6531</v>
      </c>
      <c r="B536" s="14" t="s">
        <v>1208</v>
      </c>
      <c r="C536" s="14" t="s">
        <v>299</v>
      </c>
      <c r="D536" s="14" t="s">
        <v>78</v>
      </c>
      <c r="E536" s="14" t="s">
        <v>79</v>
      </c>
      <c r="F536" s="15" t="s">
        <v>1209</v>
      </c>
      <c r="G536" s="14" t="s">
        <v>81</v>
      </c>
      <c r="H536" s="16">
        <v>41.857520000000001</v>
      </c>
      <c r="I536" s="16">
        <v>-90.928200000000004</v>
      </c>
      <c r="J536" s="15" t="s">
        <v>166</v>
      </c>
      <c r="K536" s="14">
        <v>770</v>
      </c>
      <c r="L536" s="14">
        <v>365</v>
      </c>
      <c r="M536" s="14">
        <v>38750</v>
      </c>
      <c r="N536" s="14">
        <v>2646311</v>
      </c>
      <c r="O536" s="14">
        <v>0</v>
      </c>
      <c r="P536" s="14" t="s">
        <v>83</v>
      </c>
    </row>
    <row r="537" spans="1:16" x14ac:dyDescent="0.2">
      <c r="A537" s="14">
        <v>6532</v>
      </c>
      <c r="B537" s="14" t="s">
        <v>1210</v>
      </c>
      <c r="C537" s="14" t="s">
        <v>164</v>
      </c>
      <c r="D537" s="14" t="s">
        <v>78</v>
      </c>
      <c r="E537" s="14" t="s">
        <v>79</v>
      </c>
      <c r="F537" s="15" t="s">
        <v>1211</v>
      </c>
      <c r="G537" s="14" t="s">
        <v>81</v>
      </c>
      <c r="H537" s="16">
        <v>41.801699999999997</v>
      </c>
      <c r="I537" s="16">
        <v>-90.354849999999999</v>
      </c>
      <c r="J537" s="15" t="s">
        <v>166</v>
      </c>
      <c r="K537" s="14">
        <v>279</v>
      </c>
      <c r="L537" s="14">
        <v>73</v>
      </c>
      <c r="M537" s="14">
        <v>43281</v>
      </c>
      <c r="N537" s="14">
        <v>1203077</v>
      </c>
      <c r="O537" s="14">
        <v>0</v>
      </c>
      <c r="P537" s="14" t="s">
        <v>83</v>
      </c>
    </row>
    <row r="538" spans="1:16" x14ac:dyDescent="0.2">
      <c r="A538" s="14">
        <v>6533</v>
      </c>
      <c r="B538" s="14" t="s">
        <v>1212</v>
      </c>
      <c r="C538" s="14" t="s">
        <v>499</v>
      </c>
      <c r="D538" s="14" t="s">
        <v>78</v>
      </c>
      <c r="E538" s="14" t="s">
        <v>79</v>
      </c>
      <c r="F538" s="15" t="s">
        <v>1213</v>
      </c>
      <c r="G538" s="14" t="s">
        <v>81</v>
      </c>
      <c r="H538" s="16">
        <v>43.06026</v>
      </c>
      <c r="I538" s="16">
        <v>-91.454030000000003</v>
      </c>
      <c r="J538" s="15" t="s">
        <v>166</v>
      </c>
      <c r="K538" s="14">
        <v>276</v>
      </c>
      <c r="L538" s="14">
        <v>129</v>
      </c>
      <c r="M538" s="14">
        <v>41458</v>
      </c>
      <c r="N538" s="14">
        <v>2725269</v>
      </c>
      <c r="O538" s="14">
        <v>0</v>
      </c>
      <c r="P538" s="14" t="s">
        <v>83</v>
      </c>
    </row>
    <row r="539" spans="1:16" x14ac:dyDescent="0.2">
      <c r="A539" s="14">
        <v>6534</v>
      </c>
      <c r="B539" s="14" t="s">
        <v>1214</v>
      </c>
      <c r="C539" s="14" t="s">
        <v>463</v>
      </c>
      <c r="D539" s="14" t="s">
        <v>78</v>
      </c>
      <c r="E539" s="14" t="s">
        <v>79</v>
      </c>
      <c r="F539" s="15" t="s">
        <v>1215</v>
      </c>
      <c r="G539" s="14" t="s">
        <v>81</v>
      </c>
      <c r="H539" s="16">
        <v>41.028329999999997</v>
      </c>
      <c r="I539" s="16">
        <v>-93.45993</v>
      </c>
      <c r="J539" s="15" t="s">
        <v>82</v>
      </c>
      <c r="K539" s="14">
        <v>213</v>
      </c>
      <c r="L539" s="14">
        <v>82</v>
      </c>
      <c r="M539" s="14">
        <v>50000</v>
      </c>
      <c r="N539" s="14">
        <v>2500615</v>
      </c>
      <c r="O539" s="14">
        <v>23342</v>
      </c>
      <c r="P539" s="14" t="s">
        <v>83</v>
      </c>
    </row>
    <row r="540" spans="1:16" x14ac:dyDescent="0.2">
      <c r="A540" s="14">
        <v>6535</v>
      </c>
      <c r="B540" s="14" t="s">
        <v>1216</v>
      </c>
      <c r="C540" s="14" t="s">
        <v>284</v>
      </c>
      <c r="D540" s="14" t="s">
        <v>78</v>
      </c>
      <c r="E540" s="14" t="s">
        <v>79</v>
      </c>
      <c r="F540" s="15" t="s">
        <v>1217</v>
      </c>
      <c r="G540" s="14" t="s">
        <v>81</v>
      </c>
      <c r="H540" s="16">
        <v>41.967759999999998</v>
      </c>
      <c r="I540" s="16">
        <v>-93.818839999999994</v>
      </c>
      <c r="J540" s="15" t="s">
        <v>87</v>
      </c>
      <c r="K540" s="14">
        <v>123</v>
      </c>
      <c r="L540" s="14">
        <v>76</v>
      </c>
      <c r="M540" s="14">
        <v>55000</v>
      </c>
      <c r="N540" s="14">
        <v>2006052</v>
      </c>
      <c r="O540" s="14">
        <v>0</v>
      </c>
      <c r="P540" s="14" t="s">
        <v>83</v>
      </c>
    </row>
    <row r="541" spans="1:16" x14ac:dyDescent="0.2">
      <c r="A541" s="14">
        <v>6536</v>
      </c>
      <c r="B541" s="14" t="s">
        <v>1218</v>
      </c>
      <c r="C541" s="14" t="s">
        <v>126</v>
      </c>
      <c r="D541" s="14" t="s">
        <v>78</v>
      </c>
      <c r="E541" s="14" t="s">
        <v>79</v>
      </c>
      <c r="F541" s="15" t="s">
        <v>1027</v>
      </c>
      <c r="G541" s="14" t="s">
        <v>81</v>
      </c>
      <c r="H541" s="16">
        <v>42.909230000000001</v>
      </c>
      <c r="I541" s="16">
        <v>-94.083629999999999</v>
      </c>
      <c r="J541" s="15" t="s">
        <v>87</v>
      </c>
      <c r="K541" s="14">
        <v>255</v>
      </c>
      <c r="L541" s="14">
        <v>106</v>
      </c>
      <c r="M541" s="14">
        <v>39167</v>
      </c>
      <c r="N541" s="14">
        <v>5853689</v>
      </c>
      <c r="O541" s="14">
        <v>0</v>
      </c>
      <c r="P541" s="14" t="s">
        <v>83</v>
      </c>
    </row>
    <row r="542" spans="1:16" x14ac:dyDescent="0.2">
      <c r="A542" s="14">
        <v>6537</v>
      </c>
      <c r="B542" s="14" t="s">
        <v>1219</v>
      </c>
      <c r="C542" s="14" t="s">
        <v>205</v>
      </c>
      <c r="D542" s="14" t="s">
        <v>78</v>
      </c>
      <c r="E542" s="14" t="s">
        <v>79</v>
      </c>
      <c r="F542" s="15" t="s">
        <v>1220</v>
      </c>
      <c r="G542" s="14" t="s">
        <v>81</v>
      </c>
      <c r="H542" s="16">
        <v>42.60277</v>
      </c>
      <c r="I542" s="16">
        <v>-91.074020000000004</v>
      </c>
      <c r="J542" s="15" t="s">
        <v>166</v>
      </c>
      <c r="K542" s="14">
        <v>252</v>
      </c>
      <c r="L542" s="14">
        <v>88</v>
      </c>
      <c r="M542" s="14">
        <v>47500</v>
      </c>
      <c r="N542" s="14">
        <v>1223750</v>
      </c>
      <c r="O542" s="14">
        <v>0</v>
      </c>
      <c r="P542" s="14" t="s">
        <v>83</v>
      </c>
    </row>
    <row r="543" spans="1:16" x14ac:dyDescent="0.2">
      <c r="A543" s="14">
        <v>6538</v>
      </c>
      <c r="B543" s="14" t="s">
        <v>1221</v>
      </c>
      <c r="C543" s="14" t="s">
        <v>219</v>
      </c>
      <c r="D543" s="14" t="s">
        <v>78</v>
      </c>
      <c r="E543" s="14" t="s">
        <v>79</v>
      </c>
      <c r="F543" s="15" t="s">
        <v>1222</v>
      </c>
      <c r="G543" s="14" t="s">
        <v>81</v>
      </c>
      <c r="H543" s="16">
        <v>41.898049999999998</v>
      </c>
      <c r="I543" s="16">
        <v>-92.179910000000007</v>
      </c>
      <c r="J543" s="15" t="s">
        <v>103</v>
      </c>
      <c r="K543" s="14">
        <v>94</v>
      </c>
      <c r="L543" s="14">
        <v>31</v>
      </c>
      <c r="M543" s="14">
        <v>55625</v>
      </c>
      <c r="N543" s="14">
        <v>314786</v>
      </c>
      <c r="O543" s="14">
        <v>0</v>
      </c>
      <c r="P543" s="14" t="s">
        <v>83</v>
      </c>
    </row>
    <row r="544" spans="1:16" x14ac:dyDescent="0.2">
      <c r="A544" s="14">
        <v>6539</v>
      </c>
      <c r="B544" s="14" t="s">
        <v>1223</v>
      </c>
      <c r="C544" s="14" t="s">
        <v>270</v>
      </c>
      <c r="D544" s="14" t="s">
        <v>78</v>
      </c>
      <c r="E544" s="14" t="s">
        <v>79</v>
      </c>
      <c r="F544" s="15" t="s">
        <v>1224</v>
      </c>
      <c r="G544" s="14" t="s">
        <v>81</v>
      </c>
      <c r="H544" s="16">
        <v>41.577500000000001</v>
      </c>
      <c r="I544" s="16">
        <v>-92.783529999999999</v>
      </c>
      <c r="J544" s="15" t="s">
        <v>82</v>
      </c>
      <c r="K544" s="14">
        <v>390</v>
      </c>
      <c r="L544" s="14">
        <v>198</v>
      </c>
      <c r="M544" s="14">
        <v>63056</v>
      </c>
      <c r="N544" s="14">
        <v>2862035</v>
      </c>
      <c r="O544" s="14">
        <v>0</v>
      </c>
      <c r="P544" s="14" t="s">
        <v>83</v>
      </c>
    </row>
    <row r="545" spans="1:16" x14ac:dyDescent="0.2">
      <c r="A545" s="14">
        <v>6540</v>
      </c>
      <c r="B545" s="14" t="s">
        <v>1225</v>
      </c>
      <c r="C545" s="14" t="s">
        <v>1048</v>
      </c>
      <c r="D545" s="14" t="s">
        <v>78</v>
      </c>
      <c r="E545" s="14" t="s">
        <v>79</v>
      </c>
      <c r="F545" s="15" t="s">
        <v>1226</v>
      </c>
      <c r="G545" s="14" t="s">
        <v>81</v>
      </c>
      <c r="H545" s="16">
        <v>42.423299999999998</v>
      </c>
      <c r="I545" s="16">
        <v>-94.860500000000002</v>
      </c>
      <c r="J545" s="15" t="s">
        <v>107</v>
      </c>
      <c r="K545" s="14">
        <v>301</v>
      </c>
      <c r="L545" s="14">
        <v>131</v>
      </c>
      <c r="M545" s="14">
        <v>54688</v>
      </c>
      <c r="N545" s="14">
        <v>513543</v>
      </c>
      <c r="O545" s="14">
        <v>0</v>
      </c>
      <c r="P545" s="14" t="s">
        <v>83</v>
      </c>
    </row>
    <row r="546" spans="1:16" x14ac:dyDescent="0.2">
      <c r="A546" s="14">
        <v>6541</v>
      </c>
      <c r="B546" s="14" t="s">
        <v>1227</v>
      </c>
      <c r="C546" s="14" t="s">
        <v>236</v>
      </c>
      <c r="D546" s="14" t="s">
        <v>78</v>
      </c>
      <c r="E546" s="14" t="s">
        <v>79</v>
      </c>
      <c r="F546" s="15" t="s">
        <v>1228</v>
      </c>
      <c r="G546" s="14" t="s">
        <v>81</v>
      </c>
      <c r="H546" s="16">
        <v>41.192770000000003</v>
      </c>
      <c r="I546" s="16">
        <v>-95.425560000000004</v>
      </c>
      <c r="J546" s="15" t="s">
        <v>107</v>
      </c>
      <c r="K546" s="14">
        <v>245</v>
      </c>
      <c r="L546" s="14">
        <v>127</v>
      </c>
      <c r="M546" s="14">
        <v>51094</v>
      </c>
      <c r="N546" s="14">
        <v>852300</v>
      </c>
      <c r="O546" s="14">
        <v>0</v>
      </c>
      <c r="P546" s="14" t="s">
        <v>83</v>
      </c>
    </row>
    <row r="547" spans="1:16" x14ac:dyDescent="0.2">
      <c r="A547" s="14">
        <v>6542</v>
      </c>
      <c r="B547" s="14" t="s">
        <v>1229</v>
      </c>
      <c r="C547" s="14" t="s">
        <v>315</v>
      </c>
      <c r="D547" s="14" t="s">
        <v>78</v>
      </c>
      <c r="E547" s="14" t="s">
        <v>79</v>
      </c>
      <c r="F547" s="15" t="s">
        <v>1230</v>
      </c>
      <c r="G547" s="14" t="s">
        <v>81</v>
      </c>
      <c r="H547" s="16">
        <v>41.214709999999997</v>
      </c>
      <c r="I547" s="16">
        <v>-94.185230000000004</v>
      </c>
      <c r="J547" s="15" t="s">
        <v>82</v>
      </c>
      <c r="K547" s="14">
        <v>111</v>
      </c>
      <c r="L547" s="14">
        <v>66</v>
      </c>
      <c r="M547" s="14">
        <v>45833</v>
      </c>
      <c r="N547" s="14">
        <v>5147366</v>
      </c>
      <c r="O547" s="14">
        <v>0</v>
      </c>
      <c r="P547" s="14" t="s">
        <v>83</v>
      </c>
    </row>
    <row r="548" spans="1:16" x14ac:dyDescent="0.2">
      <c r="A548" s="14">
        <v>6543</v>
      </c>
      <c r="B548" s="14" t="s">
        <v>1231</v>
      </c>
      <c r="C548" s="14" t="s">
        <v>284</v>
      </c>
      <c r="D548" s="14" t="s">
        <v>78</v>
      </c>
      <c r="E548" s="14" t="s">
        <v>79</v>
      </c>
      <c r="F548" s="15" t="s">
        <v>1217</v>
      </c>
      <c r="G548" s="14" t="s">
        <v>81</v>
      </c>
      <c r="H548" s="16">
        <v>41.876649999999998</v>
      </c>
      <c r="I548" s="16">
        <v>-93.823279999999997</v>
      </c>
      <c r="J548" s="15" t="s">
        <v>87</v>
      </c>
      <c r="K548" s="14">
        <v>2588</v>
      </c>
      <c r="L548" s="14">
        <v>1001</v>
      </c>
      <c r="M548" s="14">
        <v>54386</v>
      </c>
      <c r="N548" s="14">
        <v>3079192</v>
      </c>
      <c r="O548" s="14">
        <v>0</v>
      </c>
      <c r="P548" s="14" t="s">
        <v>83</v>
      </c>
    </row>
    <row r="549" spans="1:16" x14ac:dyDescent="0.2">
      <c r="A549" s="14">
        <v>6544</v>
      </c>
      <c r="B549" s="14" t="s">
        <v>1232</v>
      </c>
      <c r="C549" s="14" t="s">
        <v>408</v>
      </c>
      <c r="D549" s="14" t="s">
        <v>78</v>
      </c>
      <c r="E549" s="14" t="s">
        <v>79</v>
      </c>
      <c r="F549" s="15" t="s">
        <v>1233</v>
      </c>
      <c r="G549" s="14" t="s">
        <v>81</v>
      </c>
      <c r="H549" s="16">
        <v>41.695819999999998</v>
      </c>
      <c r="I549" s="16">
        <v>-95.876679999999993</v>
      </c>
      <c r="J549" s="15" t="s">
        <v>107</v>
      </c>
      <c r="K549" s="14">
        <v>174</v>
      </c>
      <c r="L549" s="14">
        <v>65</v>
      </c>
      <c r="M549" s="14">
        <v>56250</v>
      </c>
      <c r="N549" s="14">
        <v>1471706</v>
      </c>
      <c r="O549" s="14">
        <v>0</v>
      </c>
      <c r="P549" s="14" t="s">
        <v>83</v>
      </c>
    </row>
    <row r="550" spans="1:16" x14ac:dyDescent="0.2">
      <c r="A550" s="14">
        <v>6545</v>
      </c>
      <c r="B550" s="14" t="s">
        <v>1234</v>
      </c>
      <c r="C550" s="14" t="s">
        <v>265</v>
      </c>
      <c r="D550" s="14" t="s">
        <v>78</v>
      </c>
      <c r="E550" s="14" t="s">
        <v>79</v>
      </c>
      <c r="F550" s="15" t="s">
        <v>1235</v>
      </c>
      <c r="G550" s="14" t="s">
        <v>81</v>
      </c>
      <c r="H550" s="16">
        <v>41.052520000000001</v>
      </c>
      <c r="I550" s="16">
        <v>-91.994900000000001</v>
      </c>
      <c r="J550" s="15" t="s">
        <v>82</v>
      </c>
      <c r="K550" s="14">
        <v>1299</v>
      </c>
      <c r="L550" s="14">
        <v>121</v>
      </c>
      <c r="M550" s="14">
        <v>51250</v>
      </c>
      <c r="N550" s="14">
        <v>8700834</v>
      </c>
      <c r="O550" s="14">
        <v>0</v>
      </c>
      <c r="P550" s="14" t="s">
        <v>83</v>
      </c>
    </row>
    <row r="551" spans="1:16" x14ac:dyDescent="0.2">
      <c r="A551" s="14">
        <v>6546</v>
      </c>
      <c r="B551" s="14" t="s">
        <v>1236</v>
      </c>
      <c r="C551" s="14" t="s">
        <v>256</v>
      </c>
      <c r="D551" s="14" t="s">
        <v>78</v>
      </c>
      <c r="E551" s="14" t="s">
        <v>79</v>
      </c>
      <c r="F551" s="15" t="s">
        <v>1237</v>
      </c>
      <c r="G551" s="14" t="s">
        <v>81</v>
      </c>
      <c r="H551" s="16">
        <v>41.708329999999997</v>
      </c>
      <c r="I551" s="16">
        <v>-92.559079999999994</v>
      </c>
      <c r="J551" s="15" t="s">
        <v>82</v>
      </c>
      <c r="K551" s="14">
        <v>278</v>
      </c>
      <c r="L551" s="14">
        <v>155</v>
      </c>
      <c r="M551" s="14">
        <v>40313</v>
      </c>
      <c r="N551" s="14">
        <v>1583600</v>
      </c>
      <c r="O551" s="14">
        <v>0</v>
      </c>
      <c r="P551" s="14" t="s">
        <v>83</v>
      </c>
    </row>
    <row r="552" spans="1:16" x14ac:dyDescent="0.2">
      <c r="A552" s="14">
        <v>6547</v>
      </c>
      <c r="B552" s="14" t="s">
        <v>1238</v>
      </c>
      <c r="C552" s="14" t="s">
        <v>239</v>
      </c>
      <c r="D552" s="14" t="s">
        <v>78</v>
      </c>
      <c r="E552" s="14" t="s">
        <v>79</v>
      </c>
      <c r="F552" s="15" t="s">
        <v>1239</v>
      </c>
      <c r="G552" s="14" t="s">
        <v>81</v>
      </c>
      <c r="H552" s="16">
        <v>42.936360000000001</v>
      </c>
      <c r="I552" s="16">
        <v>-94.682199999999995</v>
      </c>
      <c r="J552" s="15" t="s">
        <v>107</v>
      </c>
      <c r="K552" s="14">
        <v>267</v>
      </c>
      <c r="L552" s="14">
        <v>173</v>
      </c>
      <c r="M552" s="14">
        <v>33438</v>
      </c>
      <c r="N552" s="14">
        <v>1050430</v>
      </c>
      <c r="O552" s="14">
        <v>0</v>
      </c>
      <c r="P552" s="14" t="s">
        <v>83</v>
      </c>
    </row>
    <row r="553" spans="1:16" x14ac:dyDescent="0.2">
      <c r="A553" s="14">
        <v>6548</v>
      </c>
      <c r="B553" s="14" t="s">
        <v>1240</v>
      </c>
      <c r="C553" s="14" t="s">
        <v>278</v>
      </c>
      <c r="D553" s="14" t="s">
        <v>78</v>
      </c>
      <c r="E553" s="14" t="s">
        <v>79</v>
      </c>
      <c r="F553" s="15" t="s">
        <v>217</v>
      </c>
      <c r="G553" s="14" t="s">
        <v>81</v>
      </c>
      <c r="H553" s="16">
        <v>40.674430000000001</v>
      </c>
      <c r="I553" s="16">
        <v>-94.412180000000006</v>
      </c>
      <c r="J553" s="15" t="s">
        <v>82</v>
      </c>
      <c r="K553" s="14">
        <v>29</v>
      </c>
      <c r="L553" s="14">
        <v>8</v>
      </c>
      <c r="M553" s="14">
        <v>71250</v>
      </c>
      <c r="N553" s="14">
        <v>1594317</v>
      </c>
      <c r="O553" s="14">
        <v>11439</v>
      </c>
      <c r="P553" s="14" t="s">
        <v>83</v>
      </c>
    </row>
    <row r="554" spans="1:16" x14ac:dyDescent="0.2">
      <c r="A554" s="14">
        <v>6549</v>
      </c>
      <c r="B554" s="14" t="s">
        <v>1241</v>
      </c>
      <c r="C554" s="14" t="s">
        <v>755</v>
      </c>
      <c r="D554" s="14" t="s">
        <v>78</v>
      </c>
      <c r="E554" s="14" t="s">
        <v>79</v>
      </c>
      <c r="F554" s="15" t="s">
        <v>1242</v>
      </c>
      <c r="G554" s="14" t="s">
        <v>81</v>
      </c>
      <c r="H554" s="16">
        <v>41.002780000000001</v>
      </c>
      <c r="I554" s="16">
        <v>-95.585279999999997</v>
      </c>
      <c r="J554" s="15" t="s">
        <v>107</v>
      </c>
      <c r="K554" s="14">
        <v>1117</v>
      </c>
      <c r="L554" s="14">
        <v>391</v>
      </c>
      <c r="M554" s="14">
        <v>62440</v>
      </c>
      <c r="N554" s="14">
        <v>3091528</v>
      </c>
      <c r="O554" s="14">
        <v>0</v>
      </c>
      <c r="P554" s="14" t="s">
        <v>83</v>
      </c>
    </row>
    <row r="555" spans="1:16" x14ac:dyDescent="0.2">
      <c r="A555" s="14">
        <v>6550</v>
      </c>
      <c r="B555" s="14" t="s">
        <v>1243</v>
      </c>
      <c r="C555" s="14" t="s">
        <v>530</v>
      </c>
      <c r="D555" s="14" t="s">
        <v>78</v>
      </c>
      <c r="E555" s="14" t="s">
        <v>79</v>
      </c>
      <c r="F555" s="15" t="s">
        <v>629</v>
      </c>
      <c r="G555" s="14" t="s">
        <v>81</v>
      </c>
      <c r="H555" s="16">
        <v>42.48415</v>
      </c>
      <c r="I555" s="16">
        <v>-91.455430000000007</v>
      </c>
      <c r="J555" s="15" t="s">
        <v>166</v>
      </c>
      <c r="K555" s="14">
        <v>5073</v>
      </c>
      <c r="L555" s="14">
        <v>2201</v>
      </c>
      <c r="M555" s="14">
        <v>43194</v>
      </c>
      <c r="N555" s="14">
        <v>12565418</v>
      </c>
      <c r="O555" s="14">
        <v>39279</v>
      </c>
      <c r="P555" s="14" t="s">
        <v>83</v>
      </c>
    </row>
    <row r="556" spans="1:16" x14ac:dyDescent="0.2">
      <c r="A556" s="14">
        <v>6551</v>
      </c>
      <c r="B556" s="14" t="s">
        <v>1244</v>
      </c>
      <c r="C556" s="14" t="s">
        <v>189</v>
      </c>
      <c r="D556" s="14" t="s">
        <v>78</v>
      </c>
      <c r="E556" s="14" t="s">
        <v>79</v>
      </c>
      <c r="F556" s="15" t="s">
        <v>1245</v>
      </c>
      <c r="G556" s="14" t="s">
        <v>81</v>
      </c>
      <c r="H556" s="16">
        <v>41.889710000000001</v>
      </c>
      <c r="I556" s="16">
        <v>-95.232219999999998</v>
      </c>
      <c r="J556" s="15" t="s">
        <v>107</v>
      </c>
      <c r="K556" s="14">
        <v>775</v>
      </c>
      <c r="L556" s="14">
        <v>404</v>
      </c>
      <c r="M556" s="14">
        <v>40833</v>
      </c>
      <c r="N556" s="14">
        <v>2675615</v>
      </c>
      <c r="O556" s="14">
        <v>0</v>
      </c>
      <c r="P556" s="14" t="s">
        <v>83</v>
      </c>
    </row>
    <row r="557" spans="1:16" x14ac:dyDescent="0.2">
      <c r="A557" s="14">
        <v>6552</v>
      </c>
      <c r="B557" s="14" t="s">
        <v>1246</v>
      </c>
      <c r="C557" s="14" t="s">
        <v>343</v>
      </c>
      <c r="D557" s="14" t="s">
        <v>78</v>
      </c>
      <c r="E557" s="14" t="s">
        <v>79</v>
      </c>
      <c r="F557" s="15" t="s">
        <v>1247</v>
      </c>
      <c r="G557" s="14" t="s">
        <v>81</v>
      </c>
      <c r="H557" s="16">
        <v>43.287179999999999</v>
      </c>
      <c r="I557" s="16">
        <v>-93.202150000000003</v>
      </c>
      <c r="J557" s="15" t="s">
        <v>82</v>
      </c>
      <c r="K557" s="14">
        <v>1310</v>
      </c>
      <c r="L557" s="14">
        <v>545</v>
      </c>
      <c r="M557" s="14">
        <v>42316</v>
      </c>
      <c r="N557" s="14">
        <v>3796802</v>
      </c>
      <c r="O557" s="14">
        <v>0</v>
      </c>
      <c r="P557" s="14" t="s">
        <v>83</v>
      </c>
    </row>
    <row r="558" spans="1:16" x14ac:dyDescent="0.2">
      <c r="A558" s="14">
        <v>6553</v>
      </c>
      <c r="B558" s="14" t="s">
        <v>1248</v>
      </c>
      <c r="C558" s="14" t="s">
        <v>181</v>
      </c>
      <c r="D558" s="14" t="s">
        <v>78</v>
      </c>
      <c r="E558" s="14" t="s">
        <v>79</v>
      </c>
      <c r="F558" s="15" t="s">
        <v>211</v>
      </c>
      <c r="G558" s="14" t="s">
        <v>81</v>
      </c>
      <c r="H558" s="16">
        <v>41.909149999999997</v>
      </c>
      <c r="I558" s="16">
        <v>-95.064989999999995</v>
      </c>
      <c r="J558" s="15" t="s">
        <v>107</v>
      </c>
      <c r="K558" s="14">
        <v>1472</v>
      </c>
      <c r="L558" s="14">
        <v>679</v>
      </c>
      <c r="M558" s="14">
        <v>43125</v>
      </c>
      <c r="N558" s="14">
        <v>6439497</v>
      </c>
      <c r="O558" s="14">
        <v>17812</v>
      </c>
      <c r="P558" s="14" t="s">
        <v>83</v>
      </c>
    </row>
    <row r="559" spans="1:16" x14ac:dyDescent="0.2">
      <c r="A559" s="14">
        <v>6554</v>
      </c>
      <c r="B559" s="14" t="s">
        <v>1249</v>
      </c>
      <c r="C559" s="14" t="s">
        <v>1048</v>
      </c>
      <c r="D559" s="14" t="s">
        <v>78</v>
      </c>
      <c r="E559" s="14" t="s">
        <v>79</v>
      </c>
      <c r="F559" s="15" t="s">
        <v>1091</v>
      </c>
      <c r="G559" s="14" t="s">
        <v>81</v>
      </c>
      <c r="H559" s="16">
        <v>42.529139999999998</v>
      </c>
      <c r="I559" s="16">
        <v>-94.534139999999994</v>
      </c>
      <c r="J559" s="15" t="s">
        <v>107</v>
      </c>
      <c r="K559" s="14">
        <v>1615</v>
      </c>
      <c r="L559" s="14">
        <v>806</v>
      </c>
      <c r="M559" s="14">
        <v>35906</v>
      </c>
      <c r="N559" s="14">
        <v>8224582</v>
      </c>
      <c r="O559" s="14">
        <v>0</v>
      </c>
      <c r="P559" s="14" t="s">
        <v>83</v>
      </c>
    </row>
    <row r="560" spans="1:16" x14ac:dyDescent="0.2">
      <c r="A560" s="14">
        <v>6555</v>
      </c>
      <c r="B560" s="14" t="s">
        <v>1250</v>
      </c>
      <c r="C560" s="14" t="s">
        <v>331</v>
      </c>
      <c r="D560" s="14" t="s">
        <v>78</v>
      </c>
      <c r="E560" s="14" t="s">
        <v>79</v>
      </c>
      <c r="F560" s="15" t="s">
        <v>1251</v>
      </c>
      <c r="G560" s="14" t="s">
        <v>81</v>
      </c>
      <c r="H560" s="16">
        <v>42.165819999999997</v>
      </c>
      <c r="I560" s="16">
        <v>-95.793059999999997</v>
      </c>
      <c r="J560" s="15" t="s">
        <v>107</v>
      </c>
      <c r="K560" s="14">
        <v>1214</v>
      </c>
      <c r="L560" s="14">
        <v>647</v>
      </c>
      <c r="M560" s="14">
        <v>38317</v>
      </c>
      <c r="N560" s="14">
        <v>4152315</v>
      </c>
      <c r="O560" s="14">
        <v>0</v>
      </c>
      <c r="P560" s="14" t="s">
        <v>83</v>
      </c>
    </row>
    <row r="561" spans="1:16" x14ac:dyDescent="0.2">
      <c r="A561" s="14">
        <v>6556</v>
      </c>
      <c r="B561" s="14" t="s">
        <v>1252</v>
      </c>
      <c r="C561" s="14" t="s">
        <v>164</v>
      </c>
      <c r="D561" s="14" t="s">
        <v>78</v>
      </c>
      <c r="E561" s="14" t="s">
        <v>79</v>
      </c>
      <c r="F561" s="15" t="s">
        <v>1253</v>
      </c>
      <c r="G561" s="14" t="s">
        <v>81</v>
      </c>
      <c r="H561" s="16">
        <v>42.06053</v>
      </c>
      <c r="I561" s="16">
        <v>-90.66386</v>
      </c>
      <c r="J561" s="15" t="s">
        <v>166</v>
      </c>
      <c r="K561" s="14">
        <v>5989</v>
      </c>
      <c r="L561" s="14">
        <v>2627</v>
      </c>
      <c r="M561" s="14">
        <v>36431</v>
      </c>
      <c r="N561" s="14">
        <v>11223961</v>
      </c>
      <c r="O561" s="14">
        <v>90929</v>
      </c>
      <c r="P561" s="14" t="s">
        <v>83</v>
      </c>
    </row>
    <row r="562" spans="1:16" x14ac:dyDescent="0.2">
      <c r="A562" s="14">
        <v>6557</v>
      </c>
      <c r="B562" s="14" t="s">
        <v>1254</v>
      </c>
      <c r="C562" s="14" t="s">
        <v>109</v>
      </c>
      <c r="D562" s="14" t="s">
        <v>78</v>
      </c>
      <c r="E562" s="14" t="s">
        <v>79</v>
      </c>
      <c r="F562" s="15" t="s">
        <v>1255</v>
      </c>
      <c r="G562" s="14" t="s">
        <v>81</v>
      </c>
      <c r="H562" s="16">
        <v>42.861640000000001</v>
      </c>
      <c r="I562" s="16">
        <v>-94.982489999999999</v>
      </c>
      <c r="J562" s="15" t="s">
        <v>107</v>
      </c>
      <c r="K562" s="14">
        <v>239</v>
      </c>
      <c r="L562" s="14">
        <v>109</v>
      </c>
      <c r="M562" s="14">
        <v>42250</v>
      </c>
      <c r="N562" s="14">
        <v>1940810</v>
      </c>
      <c r="O562" s="14">
        <v>0</v>
      </c>
      <c r="P562" s="14" t="s">
        <v>83</v>
      </c>
    </row>
    <row r="563" spans="1:16" x14ac:dyDescent="0.2">
      <c r="A563" s="14">
        <v>6558</v>
      </c>
      <c r="B563" s="14" t="s">
        <v>1256</v>
      </c>
      <c r="C563" s="14" t="s">
        <v>466</v>
      </c>
      <c r="D563" s="14" t="s">
        <v>78</v>
      </c>
      <c r="E563" s="14" t="s">
        <v>79</v>
      </c>
      <c r="F563" s="15" t="s">
        <v>1257</v>
      </c>
      <c r="G563" s="14" t="s">
        <v>81</v>
      </c>
      <c r="H563" s="16">
        <v>42.965249999999997</v>
      </c>
      <c r="I563" s="16">
        <v>-92.868530000000007</v>
      </c>
      <c r="J563" s="15" t="s">
        <v>82</v>
      </c>
      <c r="K563" s="14">
        <v>301</v>
      </c>
      <c r="L563" s="14">
        <v>141</v>
      </c>
      <c r="M563" s="14">
        <v>36354</v>
      </c>
      <c r="N563" s="14">
        <v>2148515</v>
      </c>
      <c r="O563" s="14">
        <v>97055</v>
      </c>
      <c r="P563" s="14" t="s">
        <v>83</v>
      </c>
    </row>
    <row r="564" spans="1:16" x14ac:dyDescent="0.2">
      <c r="A564" s="14">
        <v>6559</v>
      </c>
      <c r="B564" s="14" t="s">
        <v>1258</v>
      </c>
      <c r="C564" s="14" t="s">
        <v>230</v>
      </c>
      <c r="D564" s="14" t="s">
        <v>78</v>
      </c>
      <c r="E564" s="14" t="s">
        <v>79</v>
      </c>
      <c r="F564" s="15" t="s">
        <v>1259</v>
      </c>
      <c r="G564" s="14" t="s">
        <v>81</v>
      </c>
      <c r="H564" s="16">
        <v>42.82582</v>
      </c>
      <c r="I564" s="16">
        <v>-95.807509999999994</v>
      </c>
      <c r="J564" s="15" t="s">
        <v>107</v>
      </c>
      <c r="K564" s="14">
        <v>1070</v>
      </c>
      <c r="L564" s="14">
        <v>551</v>
      </c>
      <c r="M564" s="14">
        <v>55625</v>
      </c>
      <c r="N564" s="14">
        <v>3981586</v>
      </c>
      <c r="O564" s="14">
        <v>0</v>
      </c>
      <c r="P564" s="14" t="s">
        <v>83</v>
      </c>
    </row>
    <row r="565" spans="1:16" x14ac:dyDescent="0.2">
      <c r="A565" s="14">
        <v>6560</v>
      </c>
      <c r="B565" s="14" t="s">
        <v>1260</v>
      </c>
      <c r="C565" s="14" t="s">
        <v>151</v>
      </c>
      <c r="D565" s="14" t="s">
        <v>78</v>
      </c>
      <c r="E565" s="14" t="s">
        <v>79</v>
      </c>
      <c r="F565" s="15" t="s">
        <v>1261</v>
      </c>
      <c r="G565" s="14" t="s">
        <v>81</v>
      </c>
      <c r="H565" s="16">
        <v>41.79806</v>
      </c>
      <c r="I565" s="16">
        <v>-92.070740000000001</v>
      </c>
      <c r="J565" s="15" t="s">
        <v>103</v>
      </c>
      <c r="K565" s="14">
        <v>2513</v>
      </c>
      <c r="L565" s="14">
        <v>974</v>
      </c>
      <c r="M565" s="14">
        <v>44083</v>
      </c>
      <c r="N565" s="14">
        <v>5384451</v>
      </c>
      <c r="O565" s="14">
        <v>157498</v>
      </c>
      <c r="P565" s="14" t="s">
        <v>83</v>
      </c>
    </row>
    <row r="566" spans="1:16" x14ac:dyDescent="0.2">
      <c r="A566" s="14">
        <v>6561</v>
      </c>
      <c r="B566" s="14" t="s">
        <v>46</v>
      </c>
      <c r="C566" s="14" t="s">
        <v>118</v>
      </c>
      <c r="D566" s="14" t="s">
        <v>78</v>
      </c>
      <c r="E566" s="14" t="s">
        <v>79</v>
      </c>
      <c r="F566" s="15" t="s">
        <v>1262</v>
      </c>
      <c r="G566" s="14" t="s">
        <v>81</v>
      </c>
      <c r="H566" s="16">
        <v>42.034170000000003</v>
      </c>
      <c r="I566" s="16">
        <v>-91.597679999999997</v>
      </c>
      <c r="J566" s="15" t="s">
        <v>103</v>
      </c>
      <c r="K566" s="14">
        <v>37330</v>
      </c>
      <c r="L566" s="14">
        <v>14590</v>
      </c>
      <c r="M566" s="14">
        <v>62532</v>
      </c>
      <c r="N566" s="14">
        <v>41570298</v>
      </c>
      <c r="O566" s="14">
        <v>34529</v>
      </c>
      <c r="P566" s="14" t="s">
        <v>83</v>
      </c>
    </row>
    <row r="567" spans="1:16" x14ac:dyDescent="0.2">
      <c r="A567" s="14">
        <v>6562</v>
      </c>
      <c r="B567" s="14" t="s">
        <v>1263</v>
      </c>
      <c r="C567" s="14" t="s">
        <v>171</v>
      </c>
      <c r="D567" s="14" t="s">
        <v>78</v>
      </c>
      <c r="E567" s="14" t="s">
        <v>79</v>
      </c>
      <c r="F567" s="15" t="s">
        <v>1264</v>
      </c>
      <c r="G567" s="14" t="s">
        <v>81</v>
      </c>
      <c r="H567" s="16">
        <v>41.45138</v>
      </c>
      <c r="I567" s="16">
        <v>-95.111379999999997</v>
      </c>
      <c r="J567" s="15" t="s">
        <v>107</v>
      </c>
      <c r="K567" s="14">
        <v>116</v>
      </c>
      <c r="L567" s="14">
        <v>32</v>
      </c>
      <c r="M567" s="14">
        <v>57500</v>
      </c>
      <c r="N567" s="14">
        <v>1488688</v>
      </c>
      <c r="O567" s="14">
        <v>0</v>
      </c>
      <c r="P567" s="14" t="s">
        <v>83</v>
      </c>
    </row>
    <row r="568" spans="1:16" x14ac:dyDescent="0.2">
      <c r="A568" s="14">
        <v>6563</v>
      </c>
      <c r="B568" s="14" t="s">
        <v>1265</v>
      </c>
      <c r="C568" s="14" t="s">
        <v>499</v>
      </c>
      <c r="D568" s="14" t="s">
        <v>78</v>
      </c>
      <c r="E568" s="14" t="s">
        <v>79</v>
      </c>
      <c r="F568" s="15" t="s">
        <v>1266</v>
      </c>
      <c r="G568" s="14" t="s">
        <v>81</v>
      </c>
      <c r="H568" s="16">
        <v>43.044429999999998</v>
      </c>
      <c r="I568" s="16">
        <v>-91.178190000000001</v>
      </c>
      <c r="J568" s="15" t="s">
        <v>166</v>
      </c>
      <c r="K568" s="14">
        <v>451</v>
      </c>
      <c r="L568" s="14">
        <v>222</v>
      </c>
      <c r="M568" s="14">
        <v>32727</v>
      </c>
      <c r="N568" s="14">
        <v>4497792</v>
      </c>
      <c r="O568" s="14">
        <v>174963</v>
      </c>
      <c r="P568" s="14" t="s">
        <v>83</v>
      </c>
    </row>
    <row r="569" spans="1:16" x14ac:dyDescent="0.2">
      <c r="A569" s="14">
        <v>6564</v>
      </c>
      <c r="B569" s="14" t="s">
        <v>1267</v>
      </c>
      <c r="C569" s="14" t="s">
        <v>115</v>
      </c>
      <c r="D569" s="14" t="s">
        <v>78</v>
      </c>
      <c r="E569" s="14" t="s">
        <v>79</v>
      </c>
      <c r="F569" s="15" t="s">
        <v>1268</v>
      </c>
      <c r="G569" s="14" t="s">
        <v>81</v>
      </c>
      <c r="H569" s="16">
        <v>42.049430000000001</v>
      </c>
      <c r="I569" s="16">
        <v>-92.907979999999995</v>
      </c>
      <c r="J569" s="15" t="s">
        <v>82</v>
      </c>
      <c r="K569" s="14">
        <v>27620</v>
      </c>
      <c r="L569" s="14">
        <v>10054</v>
      </c>
      <c r="M569" s="14">
        <v>48750</v>
      </c>
      <c r="N569" s="14">
        <v>49937222</v>
      </c>
      <c r="O569" s="14">
        <v>68292</v>
      </c>
      <c r="P569" s="14" t="s">
        <v>83</v>
      </c>
    </row>
    <row r="570" spans="1:16" x14ac:dyDescent="0.2">
      <c r="A570" s="14">
        <v>6565</v>
      </c>
      <c r="B570" s="14" t="s">
        <v>1269</v>
      </c>
      <c r="C570" s="14" t="s">
        <v>158</v>
      </c>
      <c r="D570" s="14" t="s">
        <v>78</v>
      </c>
      <c r="E570" s="14" t="s">
        <v>79</v>
      </c>
      <c r="F570" s="15" t="s">
        <v>1270</v>
      </c>
      <c r="G570" s="14" t="s">
        <v>81</v>
      </c>
      <c r="H570" s="16">
        <v>42.02167</v>
      </c>
      <c r="I570" s="16">
        <v>-91.359890000000007</v>
      </c>
      <c r="J570" s="15" t="s">
        <v>103</v>
      </c>
      <c r="K570" s="14">
        <v>254</v>
      </c>
      <c r="L570" s="14">
        <v>122</v>
      </c>
      <c r="M570" s="14">
        <v>41250</v>
      </c>
      <c r="N570" s="14">
        <v>868800</v>
      </c>
      <c r="O570" s="14">
        <v>0</v>
      </c>
      <c r="P570" s="14" t="s">
        <v>83</v>
      </c>
    </row>
    <row r="571" spans="1:16" x14ac:dyDescent="0.2">
      <c r="A571" s="14">
        <v>6566</v>
      </c>
      <c r="B571" s="14" t="s">
        <v>1271</v>
      </c>
      <c r="C571" s="14" t="s">
        <v>85</v>
      </c>
      <c r="D571" s="14" t="s">
        <v>78</v>
      </c>
      <c r="E571" s="14" t="s">
        <v>79</v>
      </c>
      <c r="F571" s="15" t="s">
        <v>1272</v>
      </c>
      <c r="G571" s="14" t="s">
        <v>81</v>
      </c>
      <c r="H571" s="16">
        <v>41.373049999999999</v>
      </c>
      <c r="I571" s="16">
        <v>-93.735780000000005</v>
      </c>
      <c r="J571" s="15" t="s">
        <v>82</v>
      </c>
      <c r="K571" s="14">
        <v>472</v>
      </c>
      <c r="L571" s="14">
        <v>190</v>
      </c>
      <c r="M571" s="14">
        <v>55938</v>
      </c>
      <c r="N571" s="14">
        <v>973341</v>
      </c>
      <c r="O571" s="14">
        <v>0</v>
      </c>
      <c r="P571" s="14" t="s">
        <v>83</v>
      </c>
    </row>
    <row r="572" spans="1:16" x14ac:dyDescent="0.2">
      <c r="A572" s="14">
        <v>6567</v>
      </c>
      <c r="B572" s="14" t="s">
        <v>1273</v>
      </c>
      <c r="C572" s="14" t="s">
        <v>639</v>
      </c>
      <c r="D572" s="14" t="s">
        <v>78</v>
      </c>
      <c r="E572" s="14" t="s">
        <v>79</v>
      </c>
      <c r="F572" s="15" t="s">
        <v>967</v>
      </c>
      <c r="G572" s="14" t="s">
        <v>81</v>
      </c>
      <c r="H572" s="16">
        <v>41.178899999999999</v>
      </c>
      <c r="I572" s="16">
        <v>-92.251850000000005</v>
      </c>
      <c r="J572" s="15" t="s">
        <v>82</v>
      </c>
      <c r="K572" s="14">
        <v>110</v>
      </c>
      <c r="L572" s="14">
        <v>52</v>
      </c>
      <c r="M572" s="14">
        <v>60500</v>
      </c>
      <c r="N572" s="14">
        <v>971524</v>
      </c>
      <c r="O572" s="14">
        <v>0</v>
      </c>
      <c r="P572" s="14" t="s">
        <v>83</v>
      </c>
    </row>
    <row r="573" spans="1:16" x14ac:dyDescent="0.2">
      <c r="A573" s="14">
        <v>6568</v>
      </c>
      <c r="B573" s="14" t="s">
        <v>1274</v>
      </c>
      <c r="C573" s="14" t="s">
        <v>403</v>
      </c>
      <c r="D573" s="14" t="s">
        <v>78</v>
      </c>
      <c r="E573" s="14" t="s">
        <v>79</v>
      </c>
      <c r="F573" s="15" t="s">
        <v>1275</v>
      </c>
      <c r="G573" s="14" t="s">
        <v>81</v>
      </c>
      <c r="H573" s="16">
        <v>41.18056</v>
      </c>
      <c r="I573" s="16">
        <v>-92.949089999999998</v>
      </c>
      <c r="J573" s="15" t="s">
        <v>82</v>
      </c>
      <c r="K573" s="14">
        <v>66</v>
      </c>
      <c r="L573" s="14">
        <v>6</v>
      </c>
      <c r="M573" s="14">
        <v>40000</v>
      </c>
      <c r="N573" s="14">
        <v>949271</v>
      </c>
      <c r="O573" s="14">
        <v>0</v>
      </c>
      <c r="P573" s="14" t="s">
        <v>83</v>
      </c>
    </row>
    <row r="574" spans="1:16" x14ac:dyDescent="0.2">
      <c r="A574" s="14">
        <v>6569</v>
      </c>
      <c r="B574" s="14" t="s">
        <v>1276</v>
      </c>
      <c r="C574" s="14" t="s">
        <v>393</v>
      </c>
      <c r="D574" s="14" t="s">
        <v>78</v>
      </c>
      <c r="E574" s="14" t="s">
        <v>79</v>
      </c>
      <c r="F574" s="14" t="s">
        <v>1277</v>
      </c>
      <c r="G574" s="14" t="s">
        <v>81</v>
      </c>
      <c r="H574" s="16">
        <v>43.153570000000002</v>
      </c>
      <c r="I574" s="16">
        <v>-93.201040000000006</v>
      </c>
      <c r="J574" s="15" t="s">
        <v>82</v>
      </c>
      <c r="K574" s="14">
        <v>27366</v>
      </c>
      <c r="L574" s="14">
        <v>12873</v>
      </c>
      <c r="M574" s="14">
        <v>42009</v>
      </c>
      <c r="N574" s="14">
        <v>71974380</v>
      </c>
      <c r="O574" s="14">
        <v>787135</v>
      </c>
      <c r="P574" s="14" t="s">
        <v>83</v>
      </c>
    </row>
    <row r="575" spans="1:16" x14ac:dyDescent="0.2">
      <c r="A575" s="14">
        <v>6570</v>
      </c>
      <c r="B575" s="14" t="s">
        <v>1278</v>
      </c>
      <c r="C575" s="14" t="s">
        <v>530</v>
      </c>
      <c r="D575" s="14" t="s">
        <v>78</v>
      </c>
      <c r="E575" s="14" t="s">
        <v>79</v>
      </c>
      <c r="F575" s="15" t="s">
        <v>1279</v>
      </c>
      <c r="G575" s="14" t="s">
        <v>81</v>
      </c>
      <c r="H575" s="16">
        <v>42.479430000000001</v>
      </c>
      <c r="I575" s="16">
        <v>-91.591269999999994</v>
      </c>
      <c r="J575" s="15" t="s">
        <v>166</v>
      </c>
      <c r="K575" s="14">
        <v>124</v>
      </c>
      <c r="L575" s="14">
        <v>60</v>
      </c>
      <c r="M575" s="14">
        <v>33750</v>
      </c>
      <c r="N575" s="14">
        <v>859152</v>
      </c>
      <c r="O575" s="14">
        <v>0</v>
      </c>
      <c r="P575" s="14" t="s">
        <v>83</v>
      </c>
    </row>
    <row r="576" spans="1:16" x14ac:dyDescent="0.2">
      <c r="A576" s="14">
        <v>6571</v>
      </c>
      <c r="B576" s="14" t="s">
        <v>1280</v>
      </c>
      <c r="C576" s="14" t="s">
        <v>171</v>
      </c>
      <c r="D576" s="14" t="s">
        <v>78</v>
      </c>
      <c r="E576" s="14" t="s">
        <v>79</v>
      </c>
      <c r="F576" s="15" t="s">
        <v>1281</v>
      </c>
      <c r="G576" s="14" t="s">
        <v>81</v>
      </c>
      <c r="H576" s="16">
        <v>41.254150000000003</v>
      </c>
      <c r="I576" s="16">
        <v>-94.76831</v>
      </c>
      <c r="J576" s="15" t="s">
        <v>107</v>
      </c>
      <c r="K576" s="14">
        <v>348</v>
      </c>
      <c r="L576" s="14">
        <v>172</v>
      </c>
      <c r="M576" s="14">
        <v>36964</v>
      </c>
      <c r="N576" s="14">
        <v>1794761</v>
      </c>
      <c r="O576" s="14">
        <v>0</v>
      </c>
      <c r="P576" s="14" t="s">
        <v>83</v>
      </c>
    </row>
    <row r="577" spans="1:16" x14ac:dyDescent="0.2">
      <c r="A577" s="14">
        <v>6572</v>
      </c>
      <c r="B577" s="14" t="s">
        <v>1282</v>
      </c>
      <c r="C577" s="14" t="s">
        <v>143</v>
      </c>
      <c r="D577" s="14" t="s">
        <v>78</v>
      </c>
      <c r="E577" s="14" t="s">
        <v>79</v>
      </c>
      <c r="F577" s="15" t="s">
        <v>1283</v>
      </c>
      <c r="G577" s="14" t="s">
        <v>81</v>
      </c>
      <c r="H577" s="16">
        <v>43.243870000000001</v>
      </c>
      <c r="I577" s="16">
        <v>-95.935299999999998</v>
      </c>
      <c r="J577" s="15" t="s">
        <v>107</v>
      </c>
      <c r="K577" s="14">
        <v>88</v>
      </c>
      <c r="L577" s="14">
        <v>39</v>
      </c>
      <c r="M577" s="14">
        <v>70625</v>
      </c>
      <c r="N577" s="14">
        <v>958469</v>
      </c>
      <c r="O577" s="14">
        <v>0</v>
      </c>
      <c r="P577" s="14" t="s">
        <v>83</v>
      </c>
    </row>
    <row r="578" spans="1:16" x14ac:dyDescent="0.2">
      <c r="A578" s="14">
        <v>6573</v>
      </c>
      <c r="B578" s="14" t="s">
        <v>1284</v>
      </c>
      <c r="C578" s="14" t="s">
        <v>143</v>
      </c>
      <c r="D578" s="14" t="s">
        <v>78</v>
      </c>
      <c r="E578" s="14" t="s">
        <v>79</v>
      </c>
      <c r="F578" s="15" t="s">
        <v>1285</v>
      </c>
      <c r="G578" s="14" t="s">
        <v>81</v>
      </c>
      <c r="H578" s="16">
        <v>42.966380000000001</v>
      </c>
      <c r="I578" s="16">
        <v>-96.180580000000006</v>
      </c>
      <c r="J578" s="15" t="s">
        <v>107</v>
      </c>
      <c r="K578" s="14">
        <v>280</v>
      </c>
      <c r="L578" s="14">
        <v>113</v>
      </c>
      <c r="M578" s="14">
        <v>56625</v>
      </c>
      <c r="N578" s="14">
        <v>1421033</v>
      </c>
      <c r="O578" s="14">
        <v>14621</v>
      </c>
      <c r="P578" s="14" t="s">
        <v>83</v>
      </c>
    </row>
    <row r="579" spans="1:16" x14ac:dyDescent="0.2">
      <c r="A579" s="14">
        <v>6574</v>
      </c>
      <c r="B579" s="14" t="s">
        <v>1286</v>
      </c>
      <c r="C579" s="14" t="s">
        <v>155</v>
      </c>
      <c r="D579" s="14" t="s">
        <v>78</v>
      </c>
      <c r="E579" s="14" t="s">
        <v>79</v>
      </c>
      <c r="F579" s="15" t="s">
        <v>1287</v>
      </c>
      <c r="G579" s="14" t="s">
        <v>81</v>
      </c>
      <c r="H579" s="16">
        <v>41.891930000000002</v>
      </c>
      <c r="I579" s="16">
        <v>-93.399649999999994</v>
      </c>
      <c r="J579" s="15" t="s">
        <v>87</v>
      </c>
      <c r="K579" s="14">
        <v>923</v>
      </c>
      <c r="L579" s="14">
        <v>403</v>
      </c>
      <c r="M579" s="14">
        <v>61513</v>
      </c>
      <c r="N579" s="14">
        <v>2865353</v>
      </c>
      <c r="O579" s="14">
        <v>0</v>
      </c>
      <c r="P579" s="14" t="s">
        <v>83</v>
      </c>
    </row>
    <row r="580" spans="1:16" x14ac:dyDescent="0.2">
      <c r="A580" s="14">
        <v>6575</v>
      </c>
      <c r="B580" s="14" t="s">
        <v>1288</v>
      </c>
      <c r="C580" s="14" t="s">
        <v>193</v>
      </c>
      <c r="D580" s="14" t="s">
        <v>78</v>
      </c>
      <c r="E580" s="14" t="s">
        <v>79</v>
      </c>
      <c r="F580" s="15" t="s">
        <v>1289</v>
      </c>
      <c r="G580" s="14" t="s">
        <v>81</v>
      </c>
      <c r="H580" s="16">
        <v>42.773870000000002</v>
      </c>
      <c r="I580" s="16">
        <v>-91.882390000000001</v>
      </c>
      <c r="J580" s="15" t="s">
        <v>166</v>
      </c>
      <c r="K580" s="14">
        <v>499</v>
      </c>
      <c r="L580" s="14">
        <v>235</v>
      </c>
      <c r="M580" s="14">
        <v>47813</v>
      </c>
      <c r="N580" s="14">
        <v>2569223</v>
      </c>
      <c r="O580" s="14">
        <v>65649</v>
      </c>
      <c r="P580" s="14" t="s">
        <v>83</v>
      </c>
    </row>
    <row r="581" spans="1:16" x14ac:dyDescent="0.2">
      <c r="A581" s="14">
        <v>6576</v>
      </c>
      <c r="B581" s="14" t="s">
        <v>1290</v>
      </c>
      <c r="C581" s="14" t="s">
        <v>312</v>
      </c>
      <c r="D581" s="14" t="s">
        <v>78</v>
      </c>
      <c r="E581" s="14" t="s">
        <v>79</v>
      </c>
      <c r="F581" s="15" t="s">
        <v>1291</v>
      </c>
      <c r="G581" s="14" t="s">
        <v>81</v>
      </c>
      <c r="H581" s="16">
        <v>41.64864</v>
      </c>
      <c r="I581" s="16">
        <v>-90.716809999999995</v>
      </c>
      <c r="J581" s="15" t="s">
        <v>166</v>
      </c>
      <c r="K581" s="14">
        <v>180</v>
      </c>
      <c r="L581" s="14">
        <v>74</v>
      </c>
      <c r="M581" s="14">
        <v>47500</v>
      </c>
      <c r="N581" s="14">
        <v>707847</v>
      </c>
      <c r="O581" s="14">
        <v>0</v>
      </c>
      <c r="P581" s="14" t="s">
        <v>83</v>
      </c>
    </row>
    <row r="582" spans="1:16" x14ac:dyDescent="0.2">
      <c r="A582" s="14">
        <v>6577</v>
      </c>
      <c r="B582" s="14" t="s">
        <v>1292</v>
      </c>
      <c r="C582" s="14" t="s">
        <v>155</v>
      </c>
      <c r="D582" s="14" t="s">
        <v>78</v>
      </c>
      <c r="E582" s="14" t="s">
        <v>79</v>
      </c>
      <c r="F582" s="15" t="s">
        <v>1293</v>
      </c>
      <c r="G582" s="14" t="s">
        <v>81</v>
      </c>
      <c r="H582" s="16">
        <v>42.166370000000001</v>
      </c>
      <c r="I582" s="16">
        <v>-93.385760000000005</v>
      </c>
      <c r="J582" s="15" t="s">
        <v>87</v>
      </c>
      <c r="K582" s="14">
        <v>335</v>
      </c>
      <c r="L582" s="14">
        <v>154</v>
      </c>
      <c r="M582" s="14">
        <v>46154</v>
      </c>
      <c r="N582" s="14">
        <v>1203261</v>
      </c>
      <c r="O582" s="14">
        <v>0</v>
      </c>
      <c r="P582" s="14" t="s">
        <v>83</v>
      </c>
    </row>
    <row r="583" spans="1:16" x14ac:dyDescent="0.2">
      <c r="A583" s="14">
        <v>6578</v>
      </c>
      <c r="B583" s="14" t="s">
        <v>1294</v>
      </c>
      <c r="C583" s="14" t="s">
        <v>312</v>
      </c>
      <c r="D583" s="14" t="s">
        <v>78</v>
      </c>
      <c r="E583" s="14" t="s">
        <v>79</v>
      </c>
      <c r="F583" s="15" t="s">
        <v>1295</v>
      </c>
      <c r="G583" s="14" t="s">
        <v>81</v>
      </c>
      <c r="H583" s="16">
        <v>41.746139999999997</v>
      </c>
      <c r="I583" s="16">
        <v>-90.443190000000001</v>
      </c>
      <c r="J583" s="15" t="s">
        <v>166</v>
      </c>
      <c r="K583" s="14">
        <v>314</v>
      </c>
      <c r="L583" s="14">
        <v>130</v>
      </c>
      <c r="M583" s="14">
        <v>64286</v>
      </c>
      <c r="N583" s="14">
        <v>1439766</v>
      </c>
      <c r="O583" s="14">
        <v>59214</v>
      </c>
      <c r="P583" s="14" t="s">
        <v>83</v>
      </c>
    </row>
    <row r="584" spans="1:16" x14ac:dyDescent="0.2">
      <c r="A584" s="14">
        <v>6579</v>
      </c>
      <c r="B584" s="14" t="s">
        <v>1296</v>
      </c>
      <c r="C584" s="14" t="s">
        <v>236</v>
      </c>
      <c r="D584" s="14" t="s">
        <v>78</v>
      </c>
      <c r="E584" s="14" t="s">
        <v>79</v>
      </c>
      <c r="F584" s="15" t="s">
        <v>1297</v>
      </c>
      <c r="G584" s="14" t="s">
        <v>81</v>
      </c>
      <c r="H584" s="16">
        <v>41.329439999999998</v>
      </c>
      <c r="I584" s="16">
        <v>-95.683899999999994</v>
      </c>
      <c r="J584" s="15" t="s">
        <v>107</v>
      </c>
      <c r="K584" s="14">
        <v>151</v>
      </c>
      <c r="L584" s="14">
        <v>48</v>
      </c>
      <c r="M584" s="14">
        <v>63750</v>
      </c>
      <c r="N584" s="14">
        <v>432643</v>
      </c>
      <c r="O584" s="14">
        <v>0</v>
      </c>
      <c r="P584" s="14" t="s">
        <v>83</v>
      </c>
    </row>
    <row r="585" spans="1:16" x14ac:dyDescent="0.2">
      <c r="A585" s="14">
        <v>6580</v>
      </c>
      <c r="B585" s="14" t="s">
        <v>1298</v>
      </c>
      <c r="C585" s="14" t="s">
        <v>499</v>
      </c>
      <c r="D585" s="14" t="s">
        <v>78</v>
      </c>
      <c r="E585" s="14" t="s">
        <v>79</v>
      </c>
      <c r="F585" s="15" t="s">
        <v>1299</v>
      </c>
      <c r="G585" s="14" t="s">
        <v>81</v>
      </c>
      <c r="H585" s="16">
        <v>43.018320000000003</v>
      </c>
      <c r="I585" s="16">
        <v>-91.182630000000003</v>
      </c>
      <c r="J585" s="15" t="s">
        <v>166</v>
      </c>
      <c r="K585" s="14">
        <v>839</v>
      </c>
      <c r="L585" s="14">
        <v>398</v>
      </c>
      <c r="M585" s="14">
        <v>44583</v>
      </c>
      <c r="N585" s="14">
        <v>3371197</v>
      </c>
      <c r="O585" s="14">
        <v>4978</v>
      </c>
      <c r="P585" s="14" t="s">
        <v>83</v>
      </c>
    </row>
    <row r="586" spans="1:16" x14ac:dyDescent="0.2">
      <c r="A586" s="14">
        <v>6581</v>
      </c>
      <c r="B586" s="14" t="s">
        <v>1300</v>
      </c>
      <c r="C586" s="14" t="s">
        <v>428</v>
      </c>
      <c r="D586" s="14" t="s">
        <v>78</v>
      </c>
      <c r="E586" s="14" t="s">
        <v>79</v>
      </c>
      <c r="F586" s="15" t="s">
        <v>1301</v>
      </c>
      <c r="G586" s="14" t="s">
        <v>81</v>
      </c>
      <c r="H586" s="16">
        <v>43.4358</v>
      </c>
      <c r="I586" s="16">
        <v>-92.593789999999998</v>
      </c>
      <c r="J586" s="15" t="s">
        <v>82</v>
      </c>
      <c r="K586" s="14">
        <v>121</v>
      </c>
      <c r="L586" s="14">
        <v>46</v>
      </c>
      <c r="M586" s="14">
        <v>30417</v>
      </c>
      <c r="N586" s="14">
        <v>2625603</v>
      </c>
      <c r="O586" s="14">
        <v>0</v>
      </c>
      <c r="P586" s="14" t="s">
        <v>83</v>
      </c>
    </row>
    <row r="587" spans="1:16" x14ac:dyDescent="0.2">
      <c r="A587" s="14">
        <v>6582</v>
      </c>
      <c r="B587" s="14" t="s">
        <v>1302</v>
      </c>
      <c r="C587" s="14" t="s">
        <v>299</v>
      </c>
      <c r="D587" s="14" t="s">
        <v>78</v>
      </c>
      <c r="E587" s="14" t="s">
        <v>79</v>
      </c>
      <c r="F587" s="15" t="s">
        <v>1303</v>
      </c>
      <c r="G587" s="14" t="s">
        <v>81</v>
      </c>
      <c r="H587" s="16">
        <v>41.90446</v>
      </c>
      <c r="I587" s="16">
        <v>-91.25461</v>
      </c>
      <c r="J587" s="15" t="s">
        <v>103</v>
      </c>
      <c r="K587" s="14">
        <v>1108</v>
      </c>
      <c r="L587" s="14">
        <v>457</v>
      </c>
      <c r="M587" s="14">
        <v>52813</v>
      </c>
      <c r="N587" s="14">
        <v>2151035</v>
      </c>
      <c r="O587" s="14">
        <v>5076</v>
      </c>
      <c r="P587" s="14" t="s">
        <v>83</v>
      </c>
    </row>
    <row r="588" spans="1:16" x14ac:dyDescent="0.2">
      <c r="A588" s="14">
        <v>6583</v>
      </c>
      <c r="B588" s="14" t="s">
        <v>1304</v>
      </c>
      <c r="C588" s="14" t="s">
        <v>287</v>
      </c>
      <c r="D588" s="14" t="s">
        <v>78</v>
      </c>
      <c r="E588" s="14" t="s">
        <v>79</v>
      </c>
      <c r="F588" s="15" t="s">
        <v>1305</v>
      </c>
      <c r="G588" s="14" t="s">
        <v>81</v>
      </c>
      <c r="H588" s="16">
        <v>41.008090000000003</v>
      </c>
      <c r="I588" s="16">
        <v>-91.16404</v>
      </c>
      <c r="J588" s="15" t="s">
        <v>103</v>
      </c>
      <c r="K588" s="14">
        <v>1574</v>
      </c>
      <c r="L588" s="14">
        <v>606</v>
      </c>
      <c r="M588" s="14">
        <v>47222</v>
      </c>
      <c r="N588" s="14">
        <v>3119520</v>
      </c>
      <c r="O588" s="14">
        <v>0</v>
      </c>
      <c r="P588" s="14" t="s">
        <v>83</v>
      </c>
    </row>
    <row r="589" spans="1:16" x14ac:dyDescent="0.2">
      <c r="A589" s="14">
        <v>6584</v>
      </c>
      <c r="B589" s="14" t="s">
        <v>1306</v>
      </c>
      <c r="C589" s="14" t="s">
        <v>115</v>
      </c>
      <c r="D589" s="14" t="s">
        <v>78</v>
      </c>
      <c r="E589" s="14" t="s">
        <v>79</v>
      </c>
      <c r="F589" s="15" t="s">
        <v>1307</v>
      </c>
      <c r="G589" s="14" t="s">
        <v>81</v>
      </c>
      <c r="H589" s="16">
        <v>41.941380000000002</v>
      </c>
      <c r="I589" s="16">
        <v>-93.103260000000006</v>
      </c>
      <c r="J589" s="15" t="s">
        <v>82</v>
      </c>
      <c r="K589" s="14">
        <v>827</v>
      </c>
      <c r="L589" s="14">
        <v>345</v>
      </c>
      <c r="M589" s="14">
        <v>48906</v>
      </c>
      <c r="N589" s="14">
        <v>1464787</v>
      </c>
      <c r="O589" s="14">
        <v>0</v>
      </c>
      <c r="P589" s="14" t="s">
        <v>83</v>
      </c>
    </row>
    <row r="590" spans="1:16" x14ac:dyDescent="0.2">
      <c r="A590" s="14">
        <v>6585</v>
      </c>
      <c r="B590" s="14" t="s">
        <v>1308</v>
      </c>
      <c r="C590" s="14" t="s">
        <v>403</v>
      </c>
      <c r="D590" s="14" t="s">
        <v>78</v>
      </c>
      <c r="E590" s="14" t="s">
        <v>79</v>
      </c>
      <c r="F590" s="14" t="s">
        <v>1309</v>
      </c>
      <c r="G590" s="14" t="s">
        <v>81</v>
      </c>
      <c r="H590" s="16">
        <v>41.225000000000001</v>
      </c>
      <c r="I590" s="16">
        <v>-93.241320000000002</v>
      </c>
      <c r="J590" s="15" t="s">
        <v>82</v>
      </c>
      <c r="K590" s="14">
        <v>1259</v>
      </c>
      <c r="L590" s="14">
        <v>531</v>
      </c>
      <c r="M590" s="14">
        <v>40347</v>
      </c>
      <c r="N590" s="14">
        <v>2578457</v>
      </c>
      <c r="O590" s="14">
        <v>0</v>
      </c>
      <c r="P590" s="14" t="s">
        <v>83</v>
      </c>
    </row>
    <row r="591" spans="1:16" x14ac:dyDescent="0.2">
      <c r="A591" s="14">
        <v>6586</v>
      </c>
      <c r="B591" s="14" t="s">
        <v>1310</v>
      </c>
      <c r="C591" s="14" t="s">
        <v>112</v>
      </c>
      <c r="D591" s="14" t="s">
        <v>78</v>
      </c>
      <c r="E591" s="14" t="s">
        <v>79</v>
      </c>
      <c r="F591" s="15" t="s">
        <v>1311</v>
      </c>
      <c r="G591" s="14" t="s">
        <v>81</v>
      </c>
      <c r="H591" s="16">
        <v>40.976120000000002</v>
      </c>
      <c r="I591" s="16">
        <v>-93.050479999999993</v>
      </c>
      <c r="J591" s="15" t="s">
        <v>82</v>
      </c>
      <c r="K591" s="14">
        <v>110</v>
      </c>
      <c r="L591" s="14">
        <v>58</v>
      </c>
      <c r="M591" s="14">
        <v>36250</v>
      </c>
      <c r="N591" s="14">
        <v>2615809</v>
      </c>
      <c r="O591" s="14">
        <v>0</v>
      </c>
      <c r="P591" s="14" t="s">
        <v>83</v>
      </c>
    </row>
    <row r="592" spans="1:16" x14ac:dyDescent="0.2">
      <c r="A592" s="14">
        <v>6587</v>
      </c>
      <c r="B592" s="14" t="s">
        <v>1312</v>
      </c>
      <c r="C592" s="14" t="s">
        <v>208</v>
      </c>
      <c r="D592" s="14" t="s">
        <v>78</v>
      </c>
      <c r="E592" s="14" t="s">
        <v>79</v>
      </c>
      <c r="F592" s="15" t="s">
        <v>1313</v>
      </c>
      <c r="G592" s="14" t="s">
        <v>81</v>
      </c>
      <c r="H592" s="16">
        <v>43.287469999999999</v>
      </c>
      <c r="I592" s="16">
        <v>-95.609179999999995</v>
      </c>
      <c r="J592" s="15" t="s">
        <v>107</v>
      </c>
      <c r="K592" s="14">
        <v>206</v>
      </c>
      <c r="L592" s="14">
        <v>118</v>
      </c>
      <c r="M592" s="14">
        <v>41875</v>
      </c>
      <c r="N592" s="14">
        <v>459462</v>
      </c>
      <c r="O592" s="14">
        <v>0</v>
      </c>
      <c r="P592" s="14" t="s">
        <v>83</v>
      </c>
    </row>
    <row r="593" spans="1:16" x14ac:dyDescent="0.2">
      <c r="A593" s="14">
        <v>6588</v>
      </c>
      <c r="B593" s="14" t="s">
        <v>1314</v>
      </c>
      <c r="C593" s="14" t="s">
        <v>245</v>
      </c>
      <c r="D593" s="14" t="s">
        <v>78</v>
      </c>
      <c r="E593" s="14" t="s">
        <v>79</v>
      </c>
      <c r="F593" s="15" t="s">
        <v>1315</v>
      </c>
      <c r="G593" s="14" t="s">
        <v>81</v>
      </c>
      <c r="H593" s="16">
        <v>41.519150000000003</v>
      </c>
      <c r="I593" s="16">
        <v>-94.404409999999999</v>
      </c>
      <c r="J593" s="15" t="s">
        <v>82</v>
      </c>
      <c r="K593" s="14">
        <v>343</v>
      </c>
      <c r="L593" s="14">
        <v>149</v>
      </c>
      <c r="M593" s="14">
        <v>41250</v>
      </c>
      <c r="N593" s="14">
        <v>1213512</v>
      </c>
      <c r="O593" s="14">
        <v>0</v>
      </c>
      <c r="P593" s="14" t="s">
        <v>83</v>
      </c>
    </row>
    <row r="594" spans="1:16" x14ac:dyDescent="0.2">
      <c r="A594" s="14">
        <v>6589</v>
      </c>
      <c r="B594" s="14" t="s">
        <v>1316</v>
      </c>
      <c r="C594" s="14" t="s">
        <v>230</v>
      </c>
      <c r="D594" s="14" t="s">
        <v>78</v>
      </c>
      <c r="E594" s="14" t="s">
        <v>79</v>
      </c>
      <c r="F594" s="15" t="s">
        <v>1317</v>
      </c>
      <c r="G594" s="14" t="s">
        <v>81</v>
      </c>
      <c r="H594" s="16">
        <v>42.794710000000002</v>
      </c>
      <c r="I594" s="16">
        <v>-95.634450000000001</v>
      </c>
      <c r="J594" s="15" t="s">
        <v>107</v>
      </c>
      <c r="K594" s="14">
        <v>150</v>
      </c>
      <c r="L594" s="14">
        <v>87</v>
      </c>
      <c r="M594" s="14">
        <v>37917</v>
      </c>
      <c r="N594" s="14">
        <v>289159</v>
      </c>
      <c r="O594" s="14">
        <v>0</v>
      </c>
      <c r="P594" s="14" t="s">
        <v>83</v>
      </c>
    </row>
    <row r="595" spans="1:16" x14ac:dyDescent="0.2">
      <c r="A595" s="14">
        <v>6590</v>
      </c>
      <c r="B595" s="14" t="s">
        <v>1318</v>
      </c>
      <c r="C595" s="14" t="s">
        <v>105</v>
      </c>
      <c r="D595" s="14" t="s">
        <v>78</v>
      </c>
      <c r="E595" s="14" t="s">
        <v>79</v>
      </c>
      <c r="F595" s="15" t="s">
        <v>1319</v>
      </c>
      <c r="G595" s="14" t="s">
        <v>81</v>
      </c>
      <c r="H595" s="16">
        <v>42.719709999999999</v>
      </c>
      <c r="I595" s="16">
        <v>-96.248639999999995</v>
      </c>
      <c r="J595" s="15" t="s">
        <v>107</v>
      </c>
      <c r="K595" s="14">
        <v>733</v>
      </c>
      <c r="L595" s="14">
        <v>335</v>
      </c>
      <c r="M595" s="14">
        <v>57344</v>
      </c>
      <c r="N595" s="14">
        <v>1467414</v>
      </c>
      <c r="O595" s="14">
        <v>0</v>
      </c>
      <c r="P595" s="14" t="s">
        <v>83</v>
      </c>
    </row>
    <row r="596" spans="1:16" x14ac:dyDescent="0.2">
      <c r="A596" s="14">
        <v>6591</v>
      </c>
      <c r="B596" s="14" t="s">
        <v>1320</v>
      </c>
      <c r="C596" s="14" t="s">
        <v>393</v>
      </c>
      <c r="D596" s="14" t="s">
        <v>78</v>
      </c>
      <c r="E596" s="14" t="s">
        <v>79</v>
      </c>
      <c r="F596" s="15" t="s">
        <v>1321</v>
      </c>
      <c r="G596" s="14" t="s">
        <v>81</v>
      </c>
      <c r="H596" s="16">
        <v>42.912739999999999</v>
      </c>
      <c r="I596" s="16">
        <v>-93.478260000000006</v>
      </c>
      <c r="J596" s="15" t="s">
        <v>82</v>
      </c>
      <c r="K596" s="14">
        <v>248</v>
      </c>
      <c r="L596" s="14">
        <v>109</v>
      </c>
      <c r="M596" s="14">
        <v>43750</v>
      </c>
      <c r="N596" s="14">
        <v>3903061</v>
      </c>
      <c r="O596" s="14">
        <v>0</v>
      </c>
      <c r="P596" s="14" t="s">
        <v>83</v>
      </c>
    </row>
    <row r="597" spans="1:16" x14ac:dyDescent="0.2">
      <c r="A597" s="14">
        <v>6592</v>
      </c>
      <c r="B597" s="14" t="s">
        <v>1322</v>
      </c>
      <c r="C597" s="14" t="s">
        <v>428</v>
      </c>
      <c r="D597" s="14" t="s">
        <v>78</v>
      </c>
      <c r="E597" s="14" t="s">
        <v>79</v>
      </c>
      <c r="F597" s="15" t="s">
        <v>1301</v>
      </c>
      <c r="G597" s="14" t="s">
        <v>153</v>
      </c>
      <c r="H597" s="16">
        <v>43.457749999999997</v>
      </c>
      <c r="I597" s="16">
        <v>-92.692679999999996</v>
      </c>
      <c r="J597" s="15" t="s">
        <v>82</v>
      </c>
      <c r="K597" s="14">
        <v>0</v>
      </c>
      <c r="L597" s="14">
        <v>0</v>
      </c>
      <c r="M597" s="14">
        <v>0</v>
      </c>
      <c r="N597" s="14">
        <v>1833207</v>
      </c>
      <c r="O597" s="14">
        <v>0</v>
      </c>
      <c r="P597" s="14" t="s">
        <v>83</v>
      </c>
    </row>
    <row r="598" spans="1:16" x14ac:dyDescent="0.2">
      <c r="A598" s="14">
        <v>6593</v>
      </c>
      <c r="B598" s="14" t="s">
        <v>1323</v>
      </c>
      <c r="C598" s="14" t="s">
        <v>151</v>
      </c>
      <c r="D598" s="14" t="s">
        <v>78</v>
      </c>
      <c r="E598" s="14" t="s">
        <v>79</v>
      </c>
      <c r="F598" s="15" t="s">
        <v>718</v>
      </c>
      <c r="G598" s="14" t="s">
        <v>153</v>
      </c>
      <c r="H598" s="16">
        <v>41.795560000000002</v>
      </c>
      <c r="I598" s="16">
        <v>-91.899619999999999</v>
      </c>
      <c r="J598" s="15" t="s">
        <v>103</v>
      </c>
      <c r="K598" s="14">
        <v>595</v>
      </c>
      <c r="L598" s="14">
        <v>220</v>
      </c>
      <c r="M598" s="14">
        <v>76719</v>
      </c>
      <c r="N598" s="14">
        <v>2737131</v>
      </c>
      <c r="O598" s="14">
        <v>0</v>
      </c>
      <c r="P598" s="14" t="s">
        <v>83</v>
      </c>
    </row>
    <row r="599" spans="1:16" x14ac:dyDescent="0.2">
      <c r="A599" s="14">
        <v>6594</v>
      </c>
      <c r="B599" s="14" t="s">
        <v>1324</v>
      </c>
      <c r="C599" s="14" t="s">
        <v>287</v>
      </c>
      <c r="D599" s="14" t="s">
        <v>78</v>
      </c>
      <c r="E599" s="14" t="s">
        <v>79</v>
      </c>
      <c r="F599" s="15" t="s">
        <v>1325</v>
      </c>
      <c r="G599" s="14" t="s">
        <v>81</v>
      </c>
      <c r="H599" s="16">
        <v>40.82837</v>
      </c>
      <c r="I599" s="16">
        <v>-91.259039999999999</v>
      </c>
      <c r="J599" s="15" t="s">
        <v>103</v>
      </c>
      <c r="K599" s="14">
        <v>338</v>
      </c>
      <c r="L599" s="14">
        <v>115</v>
      </c>
      <c r="M599" s="14">
        <v>52917</v>
      </c>
      <c r="N599" s="14">
        <v>1577555</v>
      </c>
      <c r="O599" s="14">
        <v>0</v>
      </c>
      <c r="P599" s="14" t="s">
        <v>83</v>
      </c>
    </row>
    <row r="600" spans="1:16" x14ac:dyDescent="0.2">
      <c r="A600" s="14">
        <v>6595</v>
      </c>
      <c r="B600" s="14" t="s">
        <v>1326</v>
      </c>
      <c r="C600" s="14" t="s">
        <v>168</v>
      </c>
      <c r="D600" s="14" t="s">
        <v>78</v>
      </c>
      <c r="E600" s="14" t="s">
        <v>79</v>
      </c>
      <c r="F600" s="15" t="s">
        <v>1327</v>
      </c>
      <c r="G600" s="14" t="s">
        <v>81</v>
      </c>
      <c r="H600" s="16">
        <v>42.048360000000002</v>
      </c>
      <c r="I600" s="16">
        <v>-90.315690000000004</v>
      </c>
      <c r="J600" s="15" t="s">
        <v>166</v>
      </c>
      <c r="K600" s="14">
        <v>439</v>
      </c>
      <c r="L600" s="14">
        <v>204</v>
      </c>
      <c r="M600" s="14">
        <v>45500</v>
      </c>
      <c r="N600" s="14">
        <v>3106273</v>
      </c>
      <c r="O600" s="14">
        <v>0</v>
      </c>
      <c r="P600" s="14" t="s">
        <v>83</v>
      </c>
    </row>
    <row r="601" spans="1:16" x14ac:dyDescent="0.2">
      <c r="A601" s="14">
        <v>6596</v>
      </c>
      <c r="B601" s="14" t="s">
        <v>1328</v>
      </c>
      <c r="C601" s="14" t="s">
        <v>199</v>
      </c>
      <c r="D601" s="14" t="s">
        <v>78</v>
      </c>
      <c r="E601" s="14" t="s">
        <v>79</v>
      </c>
      <c r="F601" s="15" t="s">
        <v>1329</v>
      </c>
      <c r="G601" s="14" t="s">
        <v>81</v>
      </c>
      <c r="H601" s="16">
        <v>43.324689999999997</v>
      </c>
      <c r="I601" s="16">
        <v>-95.15</v>
      </c>
      <c r="J601" s="15" t="s">
        <v>107</v>
      </c>
      <c r="K601" s="14">
        <v>3018</v>
      </c>
      <c r="L601" s="14">
        <v>1303</v>
      </c>
      <c r="M601" s="14">
        <v>46427</v>
      </c>
      <c r="N601" s="14">
        <v>5904097</v>
      </c>
      <c r="O601" s="14">
        <v>28589</v>
      </c>
      <c r="P601" s="14" t="s">
        <v>83</v>
      </c>
    </row>
    <row r="602" spans="1:16" x14ac:dyDescent="0.2">
      <c r="A602" s="14">
        <v>6597</v>
      </c>
      <c r="B602" s="14" t="s">
        <v>1330</v>
      </c>
      <c r="C602" s="14" t="s">
        <v>376</v>
      </c>
      <c r="D602" s="14" t="s">
        <v>78</v>
      </c>
      <c r="E602" s="14" t="s">
        <v>79</v>
      </c>
      <c r="F602" s="15" t="s">
        <v>838</v>
      </c>
      <c r="G602" s="14" t="s">
        <v>153</v>
      </c>
      <c r="H602" s="16">
        <v>43.18412</v>
      </c>
      <c r="I602" s="16">
        <v>-93.600210000000004</v>
      </c>
      <c r="J602" s="15" t="s">
        <v>82</v>
      </c>
      <c r="K602" s="14">
        <v>0</v>
      </c>
      <c r="L602" s="14">
        <v>0</v>
      </c>
      <c r="M602" s="14">
        <v>0</v>
      </c>
      <c r="N602" s="14">
        <v>5440538</v>
      </c>
      <c r="O602" s="14">
        <v>0</v>
      </c>
      <c r="P602" s="14" t="s">
        <v>83</v>
      </c>
    </row>
    <row r="603" spans="1:16" x14ac:dyDescent="0.2">
      <c r="A603" s="14">
        <v>6598</v>
      </c>
      <c r="B603" s="14" t="s">
        <v>1331</v>
      </c>
      <c r="C603" s="14" t="s">
        <v>151</v>
      </c>
      <c r="D603" s="14" t="s">
        <v>78</v>
      </c>
      <c r="E603" s="14" t="s">
        <v>79</v>
      </c>
      <c r="F603" s="15" t="s">
        <v>1332</v>
      </c>
      <c r="G603" s="14" t="s">
        <v>81</v>
      </c>
      <c r="H603" s="16">
        <v>41.573340000000002</v>
      </c>
      <c r="I603" s="16">
        <v>-92.159899999999993</v>
      </c>
      <c r="J603" s="15" t="s">
        <v>103</v>
      </c>
      <c r="K603" s="14">
        <v>159</v>
      </c>
      <c r="L603" s="14">
        <v>93</v>
      </c>
      <c r="M603" s="14">
        <v>48068</v>
      </c>
      <c r="N603" s="14">
        <v>349981</v>
      </c>
      <c r="O603" s="14">
        <v>0</v>
      </c>
      <c r="P603" s="14" t="s">
        <v>83</v>
      </c>
    </row>
    <row r="604" spans="1:16" x14ac:dyDescent="0.2">
      <c r="A604" s="14">
        <v>6599</v>
      </c>
      <c r="B604" s="14" t="s">
        <v>1333</v>
      </c>
      <c r="C604" s="14" t="s">
        <v>132</v>
      </c>
      <c r="D604" s="14" t="s">
        <v>78</v>
      </c>
      <c r="E604" s="14" t="s">
        <v>79</v>
      </c>
      <c r="F604" s="15" t="s">
        <v>1334</v>
      </c>
      <c r="G604" s="14" t="s">
        <v>81</v>
      </c>
      <c r="H604" s="16">
        <v>40.849449999999997</v>
      </c>
      <c r="I604" s="16">
        <v>-93.305490000000006</v>
      </c>
      <c r="J604" s="15" t="s">
        <v>82</v>
      </c>
      <c r="K604" s="14">
        <v>45</v>
      </c>
      <c r="L604" s="14">
        <v>16</v>
      </c>
      <c r="M604" s="14">
        <v>81250</v>
      </c>
      <c r="N604" s="14">
        <v>536884</v>
      </c>
      <c r="O604" s="14">
        <v>0</v>
      </c>
      <c r="P604" s="14" t="s">
        <v>83</v>
      </c>
    </row>
    <row r="605" spans="1:16" x14ac:dyDescent="0.2">
      <c r="A605" s="14">
        <v>6600</v>
      </c>
      <c r="B605" s="14" t="s">
        <v>1335</v>
      </c>
      <c r="C605" s="14" t="s">
        <v>85</v>
      </c>
      <c r="D605" s="14" t="s">
        <v>78</v>
      </c>
      <c r="E605" s="14" t="s">
        <v>79</v>
      </c>
      <c r="F605" s="15" t="s">
        <v>1336</v>
      </c>
      <c r="G605" s="14" t="s">
        <v>81</v>
      </c>
      <c r="H605" s="16">
        <v>41.29166</v>
      </c>
      <c r="I605" s="16">
        <v>-93.442430000000002</v>
      </c>
      <c r="J605" s="15" t="s">
        <v>82</v>
      </c>
      <c r="K605" s="14">
        <v>772</v>
      </c>
      <c r="L605" s="14">
        <v>291</v>
      </c>
      <c r="M605" s="14">
        <v>58068</v>
      </c>
      <c r="N605" s="14">
        <v>1612646</v>
      </c>
      <c r="O605" s="14">
        <v>0</v>
      </c>
      <c r="P605" s="14" t="s">
        <v>83</v>
      </c>
    </row>
    <row r="606" spans="1:16" x14ac:dyDescent="0.2">
      <c r="A606" s="14">
        <v>6601</v>
      </c>
      <c r="B606" s="14" t="s">
        <v>1337</v>
      </c>
      <c r="C606" s="14" t="s">
        <v>318</v>
      </c>
      <c r="D606" s="14" t="s">
        <v>78</v>
      </c>
      <c r="E606" s="14" t="s">
        <v>79</v>
      </c>
      <c r="F606" s="15" t="s">
        <v>1338</v>
      </c>
      <c r="G606" s="14" t="s">
        <v>81</v>
      </c>
      <c r="H606" s="16">
        <v>40.673360000000002</v>
      </c>
      <c r="I606" s="16">
        <v>-92.162120000000002</v>
      </c>
      <c r="J606" s="15" t="s">
        <v>82</v>
      </c>
      <c r="K606" s="14">
        <v>413</v>
      </c>
      <c r="L606" s="14">
        <v>155</v>
      </c>
      <c r="M606" s="14">
        <v>33438</v>
      </c>
      <c r="N606" s="14">
        <v>6497528</v>
      </c>
      <c r="O606" s="14">
        <v>11551</v>
      </c>
      <c r="P606" s="14" t="s">
        <v>83</v>
      </c>
    </row>
    <row r="607" spans="1:16" x14ac:dyDescent="0.2">
      <c r="A607" s="14">
        <v>6602</v>
      </c>
      <c r="B607" s="14" t="s">
        <v>1339</v>
      </c>
      <c r="C607" s="14" t="s">
        <v>92</v>
      </c>
      <c r="D607" s="14" t="s">
        <v>78</v>
      </c>
      <c r="E607" s="14" t="s">
        <v>79</v>
      </c>
      <c r="F607" s="15" t="s">
        <v>1340</v>
      </c>
      <c r="G607" s="14" t="s">
        <v>81</v>
      </c>
      <c r="H607" s="16">
        <v>41.75638</v>
      </c>
      <c r="I607" s="16">
        <v>-94.027450000000002</v>
      </c>
      <c r="J607" s="15" t="s">
        <v>87</v>
      </c>
      <c r="K607" s="14">
        <v>384</v>
      </c>
      <c r="L607" s="14">
        <v>143</v>
      </c>
      <c r="M607" s="14">
        <v>43194</v>
      </c>
      <c r="N607" s="14">
        <v>660394</v>
      </c>
      <c r="O607" s="14">
        <v>0</v>
      </c>
      <c r="P607" s="14" t="s">
        <v>83</v>
      </c>
    </row>
    <row r="608" spans="1:16" x14ac:dyDescent="0.2">
      <c r="A608" s="14">
        <v>6603</v>
      </c>
      <c r="B608" s="14" t="s">
        <v>1341</v>
      </c>
      <c r="C608" s="14" t="s">
        <v>236</v>
      </c>
      <c r="D608" s="14" t="s">
        <v>78</v>
      </c>
      <c r="E608" s="14" t="s">
        <v>79</v>
      </c>
      <c r="F608" s="15" t="s">
        <v>1342</v>
      </c>
      <c r="G608" s="14" t="s">
        <v>81</v>
      </c>
      <c r="H608" s="16">
        <v>41.466940000000001</v>
      </c>
      <c r="I608" s="16">
        <v>-95.542779999999993</v>
      </c>
      <c r="J608" s="15" t="s">
        <v>107</v>
      </c>
      <c r="K608" s="14">
        <v>594</v>
      </c>
      <c r="L608" s="14">
        <v>225</v>
      </c>
      <c r="M608" s="14">
        <v>58250</v>
      </c>
      <c r="N608" s="14">
        <v>1082251</v>
      </c>
      <c r="O608" s="14">
        <v>13322</v>
      </c>
      <c r="P608" s="14" t="s">
        <v>83</v>
      </c>
    </row>
    <row r="609" spans="1:16" x14ac:dyDescent="0.2">
      <c r="A609" s="14">
        <v>6604</v>
      </c>
      <c r="B609" s="14" t="s">
        <v>1343</v>
      </c>
      <c r="C609" s="14" t="s">
        <v>755</v>
      </c>
      <c r="D609" s="14" t="s">
        <v>78</v>
      </c>
      <c r="E609" s="14" t="s">
        <v>79</v>
      </c>
      <c r="F609" s="15" t="s">
        <v>1344</v>
      </c>
      <c r="G609" s="14" t="s">
        <v>153</v>
      </c>
      <c r="H609" s="16">
        <v>41.143050000000002</v>
      </c>
      <c r="I609" s="16">
        <v>-95.69556</v>
      </c>
      <c r="J609" s="15" t="s">
        <v>107</v>
      </c>
      <c r="K609" s="14">
        <v>152</v>
      </c>
      <c r="L609" s="14">
        <v>75</v>
      </c>
      <c r="M609" s="14">
        <v>43792</v>
      </c>
      <c r="N609" s="14">
        <v>1070671</v>
      </c>
      <c r="O609" s="14">
        <v>0</v>
      </c>
      <c r="P609" s="14" t="s">
        <v>83</v>
      </c>
    </row>
    <row r="610" spans="1:16" x14ac:dyDescent="0.2">
      <c r="A610" s="14">
        <v>6605</v>
      </c>
      <c r="B610" s="14" t="s">
        <v>1345</v>
      </c>
      <c r="C610" s="14" t="s">
        <v>270</v>
      </c>
      <c r="D610" s="14" t="s">
        <v>78</v>
      </c>
      <c r="E610" s="14" t="s">
        <v>79</v>
      </c>
      <c r="F610" s="15" t="s">
        <v>1346</v>
      </c>
      <c r="G610" s="14" t="s">
        <v>81</v>
      </c>
      <c r="H610" s="16">
        <v>41.767490000000002</v>
      </c>
      <c r="I610" s="16">
        <v>-93.283540000000002</v>
      </c>
      <c r="J610" s="15" t="s">
        <v>82</v>
      </c>
      <c r="K610" s="14">
        <v>301</v>
      </c>
      <c r="L610" s="14">
        <v>108</v>
      </c>
      <c r="M610" s="14">
        <v>41429</v>
      </c>
      <c r="N610" s="14">
        <v>1573814</v>
      </c>
      <c r="O610" s="14">
        <v>0</v>
      </c>
      <c r="P610" s="14" t="s">
        <v>83</v>
      </c>
    </row>
    <row r="611" spans="1:16" x14ac:dyDescent="0.2">
      <c r="A611" s="14">
        <v>6606</v>
      </c>
      <c r="B611" s="14" t="s">
        <v>1347</v>
      </c>
      <c r="C611" s="14" t="s">
        <v>408</v>
      </c>
      <c r="D611" s="14" t="s">
        <v>78</v>
      </c>
      <c r="E611" s="14" t="s">
        <v>79</v>
      </c>
      <c r="F611" s="15" t="s">
        <v>409</v>
      </c>
      <c r="G611" s="14" t="s">
        <v>81</v>
      </c>
      <c r="H611" s="16">
        <v>41.556379999999997</v>
      </c>
      <c r="I611" s="16">
        <v>-95.887789999999995</v>
      </c>
      <c r="J611" s="15" t="s">
        <v>107</v>
      </c>
      <c r="K611" s="14">
        <v>2695</v>
      </c>
      <c r="L611" s="14">
        <v>1162</v>
      </c>
      <c r="M611" s="14">
        <v>48077</v>
      </c>
      <c r="N611" s="14">
        <v>8367405</v>
      </c>
      <c r="O611" s="14">
        <v>0</v>
      </c>
      <c r="P611" s="14" t="s">
        <v>83</v>
      </c>
    </row>
    <row r="612" spans="1:16" x14ac:dyDescent="0.2">
      <c r="A612" s="14">
        <v>6607</v>
      </c>
      <c r="B612" s="14" t="s">
        <v>1348</v>
      </c>
      <c r="C612" s="14" t="s">
        <v>428</v>
      </c>
      <c r="D612" s="14" t="s">
        <v>78</v>
      </c>
      <c r="E612" s="14" t="s">
        <v>79</v>
      </c>
      <c r="F612" s="15" t="s">
        <v>1349</v>
      </c>
      <c r="G612" s="14" t="s">
        <v>81</v>
      </c>
      <c r="H612" s="16">
        <v>43.321910000000003</v>
      </c>
      <c r="I612" s="16">
        <v>-92.867699999999999</v>
      </c>
      <c r="J612" s="15" t="s">
        <v>82</v>
      </c>
      <c r="K612" s="14">
        <v>137</v>
      </c>
      <c r="L612" s="14">
        <v>56</v>
      </c>
      <c r="M612" s="14">
        <v>45417</v>
      </c>
      <c r="N612" s="14">
        <v>1409683</v>
      </c>
      <c r="O612" s="14">
        <v>0</v>
      </c>
      <c r="P612" s="14" t="s">
        <v>83</v>
      </c>
    </row>
    <row r="613" spans="1:16" x14ac:dyDescent="0.2">
      <c r="A613" s="14">
        <v>6608</v>
      </c>
      <c r="B613" s="14" t="s">
        <v>1350</v>
      </c>
      <c r="C613" s="14" t="s">
        <v>129</v>
      </c>
      <c r="D613" s="14" t="s">
        <v>78</v>
      </c>
      <c r="E613" s="14" t="s">
        <v>79</v>
      </c>
      <c r="F613" s="15" t="s">
        <v>1351</v>
      </c>
      <c r="G613" s="14" t="s">
        <v>81</v>
      </c>
      <c r="H613" s="16">
        <v>41.668120000000002</v>
      </c>
      <c r="I613" s="16">
        <v>-93.363939999999999</v>
      </c>
      <c r="J613" s="15" t="s">
        <v>87</v>
      </c>
      <c r="K613" s="14">
        <v>2304</v>
      </c>
      <c r="L613" s="14">
        <v>681</v>
      </c>
      <c r="M613" s="14">
        <v>54432</v>
      </c>
      <c r="N613" s="14">
        <v>6046094</v>
      </c>
      <c r="O613" s="14">
        <v>15019</v>
      </c>
      <c r="P613" s="14" t="s">
        <v>83</v>
      </c>
    </row>
    <row r="614" spans="1:16" x14ac:dyDescent="0.2">
      <c r="A614" s="14">
        <v>6609</v>
      </c>
      <c r="B614" s="14" t="s">
        <v>1352</v>
      </c>
      <c r="C614" s="14" t="s">
        <v>408</v>
      </c>
      <c r="D614" s="14" t="s">
        <v>78</v>
      </c>
      <c r="E614" s="14" t="s">
        <v>79</v>
      </c>
      <c r="F614" s="15" t="s">
        <v>1353</v>
      </c>
      <c r="G614" s="14" t="s">
        <v>81</v>
      </c>
      <c r="H614" s="16">
        <v>41.619709999999998</v>
      </c>
      <c r="I614" s="16">
        <v>-96.011960000000002</v>
      </c>
      <c r="J614" s="15" t="s">
        <v>107</v>
      </c>
      <c r="K614" s="14">
        <v>262</v>
      </c>
      <c r="L614" s="14">
        <v>99</v>
      </c>
      <c r="M614" s="14">
        <v>47344</v>
      </c>
      <c r="N614" s="14">
        <v>2715091</v>
      </c>
      <c r="O614" s="14">
        <v>0</v>
      </c>
      <c r="P614" s="14" t="s">
        <v>83</v>
      </c>
    </row>
    <row r="615" spans="1:16" x14ac:dyDescent="0.2">
      <c r="A615" s="14">
        <v>6610</v>
      </c>
      <c r="B615" s="14" t="s">
        <v>1354</v>
      </c>
      <c r="C615" s="14" t="s">
        <v>428</v>
      </c>
      <c r="D615" s="14" t="s">
        <v>78</v>
      </c>
      <c r="E615" s="14" t="s">
        <v>79</v>
      </c>
      <c r="F615" s="15" t="s">
        <v>1355</v>
      </c>
      <c r="G615" s="14" t="s">
        <v>153</v>
      </c>
      <c r="H615" s="16">
        <v>43.487189999999998</v>
      </c>
      <c r="I615" s="16">
        <v>-92.941299999999998</v>
      </c>
      <c r="J615" s="15" t="s">
        <v>82</v>
      </c>
      <c r="K615" s="14">
        <v>34</v>
      </c>
      <c r="L615" s="14">
        <v>20</v>
      </c>
      <c r="M615" s="14">
        <v>33106</v>
      </c>
      <c r="N615" s="14">
        <v>3860485</v>
      </c>
      <c r="O615" s="14">
        <v>0</v>
      </c>
      <c r="P615" s="14" t="s">
        <v>83</v>
      </c>
    </row>
    <row r="616" spans="1:16" x14ac:dyDescent="0.2">
      <c r="A616" s="14">
        <v>6611</v>
      </c>
      <c r="B616" s="14" t="s">
        <v>1356</v>
      </c>
      <c r="C616" s="14" t="s">
        <v>408</v>
      </c>
      <c r="D616" s="14" t="s">
        <v>78</v>
      </c>
      <c r="E616" s="14" t="s">
        <v>79</v>
      </c>
      <c r="F616" s="15" t="s">
        <v>1357</v>
      </c>
      <c r="G616" s="14" t="s">
        <v>81</v>
      </c>
      <c r="H616" s="16">
        <v>41.710540000000002</v>
      </c>
      <c r="I616" s="16">
        <v>-96.021680000000003</v>
      </c>
      <c r="J616" s="15" t="s">
        <v>107</v>
      </c>
      <c r="K616" s="14">
        <v>374</v>
      </c>
      <c r="L616" s="14">
        <v>158</v>
      </c>
      <c r="M616" s="14">
        <v>46111</v>
      </c>
      <c r="N616" s="14">
        <v>1168557</v>
      </c>
      <c r="O616" s="14">
        <v>0</v>
      </c>
      <c r="P616" s="14" t="s">
        <v>83</v>
      </c>
    </row>
    <row r="617" spans="1:16" x14ac:dyDescent="0.2">
      <c r="A617" s="14">
        <v>6612</v>
      </c>
      <c r="B617" s="14" t="s">
        <v>1358</v>
      </c>
      <c r="C617" s="14" t="s">
        <v>168</v>
      </c>
      <c r="D617" s="14" t="s">
        <v>78</v>
      </c>
      <c r="E617" s="14" t="s">
        <v>79</v>
      </c>
      <c r="F617" s="15" t="s">
        <v>1359</v>
      </c>
      <c r="G617" s="14" t="s">
        <v>81</v>
      </c>
      <c r="H617" s="16">
        <v>42.07696</v>
      </c>
      <c r="I617" s="16">
        <v>-90.879859999999994</v>
      </c>
      <c r="J617" s="15" t="s">
        <v>166</v>
      </c>
      <c r="K617" s="14">
        <v>151</v>
      </c>
      <c r="L617" s="14">
        <v>50</v>
      </c>
      <c r="M617" s="14">
        <v>38750</v>
      </c>
      <c r="N617" s="14">
        <v>1456161</v>
      </c>
      <c r="O617" s="14">
        <v>0</v>
      </c>
      <c r="P617" s="14" t="s">
        <v>83</v>
      </c>
    </row>
    <row r="618" spans="1:16" x14ac:dyDescent="0.2">
      <c r="A618" s="14">
        <v>6613</v>
      </c>
      <c r="B618" s="14" t="s">
        <v>1360</v>
      </c>
      <c r="C618" s="14" t="s">
        <v>499</v>
      </c>
      <c r="D618" s="14" t="s">
        <v>78</v>
      </c>
      <c r="E618" s="14" t="s">
        <v>79</v>
      </c>
      <c r="F618" s="15" t="s">
        <v>1361</v>
      </c>
      <c r="G618" s="14" t="s">
        <v>81</v>
      </c>
      <c r="H618" s="16">
        <v>43.051650000000002</v>
      </c>
      <c r="I618" s="16">
        <v>-91.389300000000006</v>
      </c>
      <c r="J618" s="15" t="s">
        <v>166</v>
      </c>
      <c r="K618" s="14">
        <v>1500</v>
      </c>
      <c r="L618" s="14">
        <v>760</v>
      </c>
      <c r="M618" s="14">
        <v>50833</v>
      </c>
      <c r="N618" s="14">
        <v>3021812</v>
      </c>
      <c r="O618" s="14">
        <v>0</v>
      </c>
      <c r="P618" s="14" t="s">
        <v>83</v>
      </c>
    </row>
    <row r="619" spans="1:16" x14ac:dyDescent="0.2">
      <c r="A619" s="14">
        <v>6614</v>
      </c>
      <c r="B619" s="14" t="s">
        <v>1362</v>
      </c>
      <c r="C619" s="14" t="s">
        <v>270</v>
      </c>
      <c r="D619" s="14" t="s">
        <v>78</v>
      </c>
      <c r="E619" s="14" t="s">
        <v>79</v>
      </c>
      <c r="F619" s="15" t="s">
        <v>1363</v>
      </c>
      <c r="G619" s="14" t="s">
        <v>81</v>
      </c>
      <c r="H619" s="16">
        <v>41.522210000000001</v>
      </c>
      <c r="I619" s="16">
        <v>-93.101870000000005</v>
      </c>
      <c r="J619" s="15" t="s">
        <v>82</v>
      </c>
      <c r="K619" s="14">
        <v>1831</v>
      </c>
      <c r="L619" s="14">
        <v>740</v>
      </c>
      <c r="M619" s="14">
        <v>49167</v>
      </c>
      <c r="N619" s="14">
        <v>4386928</v>
      </c>
      <c r="O619" s="14">
        <v>0</v>
      </c>
      <c r="P619" s="14" t="s">
        <v>83</v>
      </c>
    </row>
    <row r="620" spans="1:16" x14ac:dyDescent="0.2">
      <c r="A620" s="14">
        <v>6615</v>
      </c>
      <c r="B620" s="14" t="s">
        <v>1364</v>
      </c>
      <c r="C620" s="14" t="s">
        <v>256</v>
      </c>
      <c r="D620" s="14" t="s">
        <v>78</v>
      </c>
      <c r="E620" s="14" t="s">
        <v>79</v>
      </c>
      <c r="F620" s="15" t="s">
        <v>1365</v>
      </c>
      <c r="G620" s="14" t="s">
        <v>81</v>
      </c>
      <c r="H620" s="16">
        <v>41.585830000000001</v>
      </c>
      <c r="I620" s="16">
        <v>-92.527410000000003</v>
      </c>
      <c r="J620" s="15" t="s">
        <v>82</v>
      </c>
      <c r="K620" s="14">
        <v>1411</v>
      </c>
      <c r="L620" s="14">
        <v>664</v>
      </c>
      <c r="M620" s="14">
        <v>53571</v>
      </c>
      <c r="N620" s="14">
        <v>6427001</v>
      </c>
      <c r="O620" s="14">
        <v>31040</v>
      </c>
      <c r="P620" s="14" t="s">
        <v>83</v>
      </c>
    </row>
    <row r="621" spans="1:16" x14ac:dyDescent="0.2">
      <c r="A621" s="14">
        <v>6616</v>
      </c>
      <c r="B621" s="14" t="s">
        <v>1366</v>
      </c>
      <c r="C621" s="14" t="s">
        <v>158</v>
      </c>
      <c r="D621" s="14" t="s">
        <v>78</v>
      </c>
      <c r="E621" s="14" t="s">
        <v>79</v>
      </c>
      <c r="F621" s="15" t="s">
        <v>1367</v>
      </c>
      <c r="G621" s="14" t="s">
        <v>81</v>
      </c>
      <c r="H621" s="16">
        <v>42.238340000000001</v>
      </c>
      <c r="I621" s="16">
        <v>-91.187089999999998</v>
      </c>
      <c r="J621" s="15" t="s">
        <v>103</v>
      </c>
      <c r="K621" s="14">
        <v>3825</v>
      </c>
      <c r="L621" s="14">
        <v>1666</v>
      </c>
      <c r="M621" s="14">
        <v>44307</v>
      </c>
      <c r="N621" s="14">
        <v>16357060</v>
      </c>
      <c r="O621" s="14">
        <v>109206</v>
      </c>
      <c r="P621" s="14" t="s">
        <v>83</v>
      </c>
    </row>
    <row r="622" spans="1:16" x14ac:dyDescent="0.2">
      <c r="A622" s="14">
        <v>6617</v>
      </c>
      <c r="B622" s="14" t="s">
        <v>1368</v>
      </c>
      <c r="C622" s="14" t="s">
        <v>475</v>
      </c>
      <c r="D622" s="14" t="s">
        <v>78</v>
      </c>
      <c r="E622" s="14" t="s">
        <v>79</v>
      </c>
      <c r="F622" s="15" t="s">
        <v>1369</v>
      </c>
      <c r="G622" s="14" t="s">
        <v>81</v>
      </c>
      <c r="H622" s="16">
        <v>41.981380000000001</v>
      </c>
      <c r="I622" s="16">
        <v>-92.714920000000006</v>
      </c>
      <c r="J622" s="15" t="s">
        <v>82</v>
      </c>
      <c r="K622" s="14">
        <v>247</v>
      </c>
      <c r="L622" s="14">
        <v>112</v>
      </c>
      <c r="M622" s="14">
        <v>57083</v>
      </c>
      <c r="N622" s="14">
        <v>1182517</v>
      </c>
      <c r="O622" s="14">
        <v>0</v>
      </c>
      <c r="P622" s="14" t="s">
        <v>83</v>
      </c>
    </row>
    <row r="623" spans="1:16" x14ac:dyDescent="0.2">
      <c r="A623" s="14">
        <v>6618</v>
      </c>
      <c r="B623" s="14" t="s">
        <v>1370</v>
      </c>
      <c r="C623" s="14" t="s">
        <v>644</v>
      </c>
      <c r="D623" s="14" t="s">
        <v>78</v>
      </c>
      <c r="E623" s="14" t="s">
        <v>79</v>
      </c>
      <c r="F623" s="15" t="s">
        <v>1371</v>
      </c>
      <c r="G623" s="14" t="s">
        <v>81</v>
      </c>
      <c r="H623" s="16">
        <v>40.532260000000001</v>
      </c>
      <c r="I623" s="16">
        <v>-91.414879999999997</v>
      </c>
      <c r="J623" s="15" t="s">
        <v>103</v>
      </c>
      <c r="K623" s="14">
        <v>885</v>
      </c>
      <c r="L623" s="14">
        <v>377</v>
      </c>
      <c r="M623" s="14">
        <v>44844</v>
      </c>
      <c r="N623" s="14">
        <v>2900418</v>
      </c>
      <c r="O623" s="14">
        <v>41929</v>
      </c>
      <c r="P623" s="14" t="s">
        <v>83</v>
      </c>
    </row>
    <row r="624" spans="1:16" x14ac:dyDescent="0.2">
      <c r="A624" s="14">
        <v>6619</v>
      </c>
      <c r="B624" s="14" t="s">
        <v>1372</v>
      </c>
      <c r="C624" s="14" t="s">
        <v>331</v>
      </c>
      <c r="D624" s="14" t="s">
        <v>78</v>
      </c>
      <c r="E624" s="14" t="s">
        <v>79</v>
      </c>
      <c r="F624" s="15" t="s">
        <v>1373</v>
      </c>
      <c r="G624" s="14" t="s">
        <v>81</v>
      </c>
      <c r="H624" s="16">
        <v>41.922490000000003</v>
      </c>
      <c r="I624" s="16">
        <v>-95.851399999999998</v>
      </c>
      <c r="J624" s="15" t="s">
        <v>107</v>
      </c>
      <c r="K624" s="14">
        <v>218</v>
      </c>
      <c r="L624" s="14">
        <v>122</v>
      </c>
      <c r="M624" s="14">
        <v>36875</v>
      </c>
      <c r="N624" s="14">
        <v>837209</v>
      </c>
      <c r="O624" s="14">
        <v>0</v>
      </c>
      <c r="P624" s="14" t="s">
        <v>83</v>
      </c>
    </row>
    <row r="625" spans="1:16" x14ac:dyDescent="0.2">
      <c r="A625" s="14">
        <v>6620</v>
      </c>
      <c r="B625" s="14" t="s">
        <v>1374</v>
      </c>
      <c r="C625" s="14" t="s">
        <v>242</v>
      </c>
      <c r="D625" s="14" t="s">
        <v>78</v>
      </c>
      <c r="E625" s="14" t="s">
        <v>79</v>
      </c>
      <c r="F625" s="15" t="s">
        <v>1375</v>
      </c>
      <c r="G625" s="14" t="s">
        <v>81</v>
      </c>
      <c r="H625" s="16">
        <v>42.44164</v>
      </c>
      <c r="I625" s="16">
        <v>-94.294970000000006</v>
      </c>
      <c r="J625" s="15" t="s">
        <v>87</v>
      </c>
      <c r="K625" s="14">
        <v>164</v>
      </c>
      <c r="L625" s="14">
        <v>86</v>
      </c>
      <c r="M625" s="14">
        <v>38438</v>
      </c>
      <c r="N625" s="14">
        <v>3833242</v>
      </c>
      <c r="O625" s="14">
        <v>0</v>
      </c>
      <c r="P625" s="14" t="s">
        <v>83</v>
      </c>
    </row>
    <row r="626" spans="1:16" x14ac:dyDescent="0.2">
      <c r="A626" s="14">
        <v>6621</v>
      </c>
      <c r="B626" s="14" t="s">
        <v>1376</v>
      </c>
      <c r="C626" s="14" t="s">
        <v>454</v>
      </c>
      <c r="D626" s="14" t="s">
        <v>78</v>
      </c>
      <c r="E626" s="14" t="s">
        <v>79</v>
      </c>
      <c r="F626" s="15" t="s">
        <v>1377</v>
      </c>
      <c r="G626" s="14" t="s">
        <v>81</v>
      </c>
      <c r="H626" s="16">
        <v>40.891719999999999</v>
      </c>
      <c r="I626" s="16">
        <v>-92.819980000000001</v>
      </c>
      <c r="J626" s="15" t="s">
        <v>82</v>
      </c>
      <c r="K626" s="14">
        <v>643</v>
      </c>
      <c r="L626" s="14">
        <v>331</v>
      </c>
      <c r="M626" s="14">
        <v>38750</v>
      </c>
      <c r="N626" s="14">
        <v>2897890</v>
      </c>
      <c r="O626" s="14">
        <v>630</v>
      </c>
      <c r="P626" s="14" t="s">
        <v>83</v>
      </c>
    </row>
    <row r="627" spans="1:16" x14ac:dyDescent="0.2">
      <c r="A627" s="14">
        <v>6622</v>
      </c>
      <c r="B627" s="14" t="s">
        <v>1378</v>
      </c>
      <c r="C627" s="14" t="s">
        <v>158</v>
      </c>
      <c r="D627" s="14" t="s">
        <v>78</v>
      </c>
      <c r="E627" s="14" t="s">
        <v>79</v>
      </c>
      <c r="F627" s="15" t="s">
        <v>1379</v>
      </c>
      <c r="G627" s="14" t="s">
        <v>81</v>
      </c>
      <c r="H627" s="16">
        <v>42.006120000000003</v>
      </c>
      <c r="I627" s="16">
        <v>-91.246269999999996</v>
      </c>
      <c r="J627" s="15" t="s">
        <v>103</v>
      </c>
      <c r="K627" s="14">
        <v>114</v>
      </c>
      <c r="L627" s="14">
        <v>66</v>
      </c>
      <c r="M627" s="14">
        <v>32500</v>
      </c>
      <c r="N627" s="14">
        <v>242871</v>
      </c>
      <c r="O627" s="14">
        <v>0</v>
      </c>
      <c r="P627" s="14" t="s">
        <v>83</v>
      </c>
    </row>
    <row r="628" spans="1:16" x14ac:dyDescent="0.2">
      <c r="A628" s="14">
        <v>6623</v>
      </c>
      <c r="B628" s="14" t="s">
        <v>1380</v>
      </c>
      <c r="C628" s="14" t="s">
        <v>541</v>
      </c>
      <c r="D628" s="14" t="s">
        <v>78</v>
      </c>
      <c r="E628" s="14" t="s">
        <v>79</v>
      </c>
      <c r="F628" s="15" t="s">
        <v>1381</v>
      </c>
      <c r="G628" s="14" t="s">
        <v>81</v>
      </c>
      <c r="H628" s="16">
        <v>41.096139999999998</v>
      </c>
      <c r="I628" s="16">
        <v>-91.257649999999998</v>
      </c>
      <c r="J628" s="15" t="s">
        <v>103</v>
      </c>
      <c r="K628" s="14">
        <v>821</v>
      </c>
      <c r="L628" s="14">
        <v>356</v>
      </c>
      <c r="M628" s="14">
        <v>51250</v>
      </c>
      <c r="N628" s="14">
        <v>2016233</v>
      </c>
      <c r="O628" s="14">
        <v>0</v>
      </c>
      <c r="P628" s="14" t="s">
        <v>83</v>
      </c>
    </row>
    <row r="629" spans="1:16" x14ac:dyDescent="0.2">
      <c r="A629" s="14">
        <v>6624</v>
      </c>
      <c r="B629" s="14" t="s">
        <v>1382</v>
      </c>
      <c r="C629" s="14" t="s">
        <v>281</v>
      </c>
      <c r="D629" s="14" t="s">
        <v>78</v>
      </c>
      <c r="E629" s="14" t="s">
        <v>79</v>
      </c>
      <c r="F629" s="15" t="s">
        <v>1383</v>
      </c>
      <c r="G629" s="14" t="s">
        <v>81</v>
      </c>
      <c r="H629" s="16">
        <v>42.344149999999999</v>
      </c>
      <c r="I629" s="16">
        <v>-92.673810000000003</v>
      </c>
      <c r="J629" s="15" t="s">
        <v>103</v>
      </c>
      <c r="K629" s="14">
        <v>93</v>
      </c>
      <c r="L629" s="14">
        <v>31</v>
      </c>
      <c r="M629" s="14">
        <v>50938</v>
      </c>
      <c r="N629" s="14">
        <v>247027</v>
      </c>
      <c r="O629" s="14">
        <v>0</v>
      </c>
      <c r="P629" s="14" t="s">
        <v>83</v>
      </c>
    </row>
    <row r="630" spans="1:16" x14ac:dyDescent="0.2">
      <c r="A630" s="14">
        <v>6625</v>
      </c>
      <c r="B630" s="14" t="s">
        <v>1384</v>
      </c>
      <c r="C630" s="14" t="s">
        <v>454</v>
      </c>
      <c r="D630" s="14" t="s">
        <v>78</v>
      </c>
      <c r="E630" s="14" t="s">
        <v>79</v>
      </c>
      <c r="F630" s="15" t="s">
        <v>1385</v>
      </c>
      <c r="G630" s="14" t="s">
        <v>81</v>
      </c>
      <c r="H630" s="16">
        <v>40.685850000000002</v>
      </c>
      <c r="I630" s="16">
        <v>-92.677409999999995</v>
      </c>
      <c r="J630" s="15" t="s">
        <v>82</v>
      </c>
      <c r="K630" s="14">
        <v>585</v>
      </c>
      <c r="L630" s="14">
        <v>244</v>
      </c>
      <c r="M630" s="14">
        <v>28750</v>
      </c>
      <c r="N630" s="14">
        <v>2613262</v>
      </c>
      <c r="O630" s="14">
        <v>0</v>
      </c>
      <c r="P630" s="14" t="s">
        <v>83</v>
      </c>
    </row>
    <row r="631" spans="1:16" x14ac:dyDescent="0.2">
      <c r="A631" s="14">
        <v>6626</v>
      </c>
      <c r="B631" s="14" t="s">
        <v>1386</v>
      </c>
      <c r="C631" s="14" t="s">
        <v>219</v>
      </c>
      <c r="D631" s="14" t="s">
        <v>78</v>
      </c>
      <c r="E631" s="14" t="s">
        <v>79</v>
      </c>
      <c r="F631" s="15" t="s">
        <v>1387</v>
      </c>
      <c r="G631" s="14" t="s">
        <v>81</v>
      </c>
      <c r="H631" s="16">
        <v>42.254989999999999</v>
      </c>
      <c r="I631" s="16">
        <v>-92.092680000000001</v>
      </c>
      <c r="J631" s="15" t="s">
        <v>103</v>
      </c>
      <c r="K631" s="14">
        <v>148</v>
      </c>
      <c r="L631" s="14">
        <v>46</v>
      </c>
      <c r="M631" s="14">
        <v>43750</v>
      </c>
      <c r="N631" s="14">
        <v>726043</v>
      </c>
      <c r="O631" s="14">
        <v>0</v>
      </c>
      <c r="P631" s="14" t="s">
        <v>83</v>
      </c>
    </row>
    <row r="632" spans="1:16" x14ac:dyDescent="0.2">
      <c r="A632" s="14">
        <v>6627</v>
      </c>
      <c r="B632" s="14" t="s">
        <v>1388</v>
      </c>
      <c r="C632" s="14" t="s">
        <v>278</v>
      </c>
      <c r="D632" s="14" t="s">
        <v>78</v>
      </c>
      <c r="E632" s="14" t="s">
        <v>79</v>
      </c>
      <c r="F632" s="15" t="s">
        <v>1389</v>
      </c>
      <c r="G632" s="14" t="s">
        <v>81</v>
      </c>
      <c r="H632" s="16">
        <v>40.714709999999997</v>
      </c>
      <c r="I632" s="16">
        <v>-94.235230000000001</v>
      </c>
      <c r="J632" s="15" t="s">
        <v>82</v>
      </c>
      <c r="K632" s="14">
        <v>1686</v>
      </c>
      <c r="L632" s="14">
        <v>716</v>
      </c>
      <c r="M632" s="14">
        <v>45865</v>
      </c>
      <c r="N632" s="14">
        <v>6878943</v>
      </c>
      <c r="O632" s="14">
        <v>53165</v>
      </c>
      <c r="P632" s="14" t="s">
        <v>83</v>
      </c>
    </row>
    <row r="633" spans="1:16" x14ac:dyDescent="0.2">
      <c r="A633" s="14">
        <v>6628</v>
      </c>
      <c r="B633" s="14" t="s">
        <v>1390</v>
      </c>
      <c r="C633" s="14" t="s">
        <v>977</v>
      </c>
      <c r="D633" s="14" t="s">
        <v>78</v>
      </c>
      <c r="E633" s="14" t="s">
        <v>79</v>
      </c>
      <c r="F633" s="15" t="s">
        <v>1391</v>
      </c>
      <c r="G633" s="14" t="s">
        <v>81</v>
      </c>
      <c r="H633" s="16">
        <v>40.963639999999998</v>
      </c>
      <c r="I633" s="16">
        <v>-91.557940000000002</v>
      </c>
      <c r="J633" s="15" t="s">
        <v>103</v>
      </c>
      <c r="K633" s="14">
        <v>8433</v>
      </c>
      <c r="L633" s="14">
        <v>3047</v>
      </c>
      <c r="M633" s="14">
        <v>45977</v>
      </c>
      <c r="N633" s="14">
        <v>22031144</v>
      </c>
      <c r="O633" s="14">
        <v>39135</v>
      </c>
      <c r="P633" s="14" t="s">
        <v>83</v>
      </c>
    </row>
    <row r="634" spans="1:16" x14ac:dyDescent="0.2">
      <c r="A634" s="14">
        <v>6629</v>
      </c>
      <c r="B634" s="14" t="s">
        <v>1392</v>
      </c>
      <c r="C634" s="14" t="s">
        <v>318</v>
      </c>
      <c r="D634" s="14" t="s">
        <v>78</v>
      </c>
      <c r="E634" s="14" t="s">
        <v>79</v>
      </c>
      <c r="F634" s="15" t="s">
        <v>1393</v>
      </c>
      <c r="G634" s="14" t="s">
        <v>153</v>
      </c>
      <c r="H634" s="16">
        <v>40.617809999999999</v>
      </c>
      <c r="I634" s="16">
        <v>-91.932119999999998</v>
      </c>
      <c r="J634" s="15" t="s">
        <v>103</v>
      </c>
      <c r="K634" s="14">
        <v>36</v>
      </c>
      <c r="L634" s="14">
        <v>17</v>
      </c>
      <c r="M634" s="14">
        <v>127639</v>
      </c>
      <c r="N634" s="14">
        <v>8529347</v>
      </c>
      <c r="O634" s="14">
        <v>5067</v>
      </c>
      <c r="P634" s="14" t="s">
        <v>83</v>
      </c>
    </row>
    <row r="635" spans="1:16" x14ac:dyDescent="0.2">
      <c r="A635" s="14">
        <v>6630</v>
      </c>
      <c r="B635" s="14" t="s">
        <v>1394</v>
      </c>
      <c r="C635" s="14" t="s">
        <v>977</v>
      </c>
      <c r="D635" s="14" t="s">
        <v>78</v>
      </c>
      <c r="E635" s="14" t="s">
        <v>79</v>
      </c>
      <c r="F635" s="15" t="s">
        <v>1395</v>
      </c>
      <c r="G635" s="14" t="s">
        <v>81</v>
      </c>
      <c r="H635" s="16">
        <v>41.057810000000003</v>
      </c>
      <c r="I635" s="16">
        <v>-91.390429999999995</v>
      </c>
      <c r="J635" s="15" t="s">
        <v>103</v>
      </c>
      <c r="K635" s="14">
        <v>107</v>
      </c>
      <c r="L635" s="14">
        <v>43</v>
      </c>
      <c r="M635" s="14">
        <v>55938</v>
      </c>
      <c r="N635" s="14">
        <v>290004</v>
      </c>
      <c r="O635" s="14">
        <v>0</v>
      </c>
      <c r="P635" s="14" t="s">
        <v>83</v>
      </c>
    </row>
    <row r="636" spans="1:16" x14ac:dyDescent="0.2">
      <c r="A636" s="14">
        <v>6631</v>
      </c>
      <c r="B636" s="14" t="s">
        <v>1396</v>
      </c>
      <c r="C636" s="14" t="s">
        <v>118</v>
      </c>
      <c r="D636" s="14" t="s">
        <v>78</v>
      </c>
      <c r="E636" s="14" t="s">
        <v>79</v>
      </c>
      <c r="F636" s="15" t="s">
        <v>1397</v>
      </c>
      <c r="G636" s="14" t="s">
        <v>81</v>
      </c>
      <c r="H636" s="16">
        <v>41.921950000000002</v>
      </c>
      <c r="I636" s="16">
        <v>-91.416839999999993</v>
      </c>
      <c r="J636" s="15" t="s">
        <v>103</v>
      </c>
      <c r="K636" s="14">
        <v>4486</v>
      </c>
      <c r="L636" s="14">
        <v>1273</v>
      </c>
      <c r="M636" s="14">
        <v>70809</v>
      </c>
      <c r="N636" s="14">
        <v>9045787</v>
      </c>
      <c r="O636" s="14">
        <v>16175</v>
      </c>
      <c r="P636" s="14" t="s">
        <v>83</v>
      </c>
    </row>
    <row r="637" spans="1:16" x14ac:dyDescent="0.2">
      <c r="A637" s="14">
        <v>6632</v>
      </c>
      <c r="B637" s="14" t="s">
        <v>1398</v>
      </c>
      <c r="C637" s="14" t="s">
        <v>176</v>
      </c>
      <c r="D637" s="14" t="s">
        <v>78</v>
      </c>
      <c r="E637" s="14" t="s">
        <v>79</v>
      </c>
      <c r="F637" s="15" t="s">
        <v>1399</v>
      </c>
      <c r="G637" s="14" t="s">
        <v>81</v>
      </c>
      <c r="H637" s="16">
        <v>42.488880000000002</v>
      </c>
      <c r="I637" s="16">
        <v>-96.072519999999997</v>
      </c>
      <c r="J637" s="15" t="s">
        <v>107</v>
      </c>
      <c r="K637" s="14">
        <v>1634</v>
      </c>
      <c r="L637" s="14">
        <v>561</v>
      </c>
      <c r="M637" s="14">
        <v>60972</v>
      </c>
      <c r="N637" s="14">
        <v>2312125</v>
      </c>
      <c r="O637" s="14">
        <v>0</v>
      </c>
      <c r="P637" s="14" t="s">
        <v>83</v>
      </c>
    </row>
    <row r="638" spans="1:16" x14ac:dyDescent="0.2">
      <c r="A638" s="14">
        <v>6633</v>
      </c>
      <c r="B638" s="14" t="s">
        <v>1400</v>
      </c>
      <c r="C638" s="14" t="s">
        <v>1401</v>
      </c>
      <c r="D638" s="14" t="s">
        <v>78</v>
      </c>
      <c r="E638" s="14" t="s">
        <v>79</v>
      </c>
      <c r="F638" s="15" t="s">
        <v>1402</v>
      </c>
      <c r="G638" s="14" t="s">
        <v>81</v>
      </c>
      <c r="H638" s="16">
        <v>41.04166</v>
      </c>
      <c r="I638" s="16">
        <v>-93.949389999999994</v>
      </c>
      <c r="J638" s="15" t="s">
        <v>82</v>
      </c>
      <c r="K638" s="14">
        <v>735</v>
      </c>
      <c r="L638" s="14">
        <v>270</v>
      </c>
      <c r="M638" s="14">
        <v>41458</v>
      </c>
      <c r="N638" s="14">
        <v>2056896</v>
      </c>
      <c r="O638" s="14">
        <v>0</v>
      </c>
      <c r="P638" s="14" t="s">
        <v>83</v>
      </c>
    </row>
    <row r="639" spans="1:16" x14ac:dyDescent="0.2">
      <c r="A639" s="14">
        <v>6634</v>
      </c>
      <c r="B639" s="14" t="s">
        <v>1403</v>
      </c>
      <c r="C639" s="14" t="s">
        <v>213</v>
      </c>
      <c r="D639" s="14" t="s">
        <v>78</v>
      </c>
      <c r="E639" s="14" t="s">
        <v>79</v>
      </c>
      <c r="F639" s="15" t="s">
        <v>1404</v>
      </c>
      <c r="G639" s="14" t="s">
        <v>81</v>
      </c>
      <c r="H639" s="16">
        <v>41.424469999999999</v>
      </c>
      <c r="I639" s="16">
        <v>-91.043210000000002</v>
      </c>
      <c r="J639" s="15" t="s">
        <v>166</v>
      </c>
      <c r="K639" s="14">
        <v>23968</v>
      </c>
      <c r="L639" s="14">
        <v>9413</v>
      </c>
      <c r="M639" s="14">
        <v>44535</v>
      </c>
      <c r="N639" s="14">
        <v>47043010</v>
      </c>
      <c r="O639" s="14">
        <v>2734135</v>
      </c>
      <c r="P639" s="14" t="s">
        <v>83</v>
      </c>
    </row>
    <row r="640" spans="1:16" x14ac:dyDescent="0.2">
      <c r="A640" s="14">
        <v>6635</v>
      </c>
      <c r="B640" s="14" t="s">
        <v>1405</v>
      </c>
      <c r="C640" s="14" t="s">
        <v>454</v>
      </c>
      <c r="D640" s="14" t="s">
        <v>78</v>
      </c>
      <c r="E640" s="14" t="s">
        <v>79</v>
      </c>
      <c r="F640" s="15" t="s">
        <v>1406</v>
      </c>
      <c r="G640" s="14" t="s">
        <v>81</v>
      </c>
      <c r="H640" s="16">
        <v>40.777509999999999</v>
      </c>
      <c r="I640" s="16">
        <v>-92.943809999999999</v>
      </c>
      <c r="J640" s="15" t="s">
        <v>82</v>
      </c>
      <c r="K640" s="14">
        <v>411</v>
      </c>
      <c r="L640" s="14">
        <v>173</v>
      </c>
      <c r="M640" s="14">
        <v>28977</v>
      </c>
      <c r="N640" s="14">
        <v>7558496</v>
      </c>
      <c r="O640" s="14">
        <v>0</v>
      </c>
      <c r="P640" s="14" t="s">
        <v>83</v>
      </c>
    </row>
    <row r="641" spans="1:16" x14ac:dyDescent="0.2">
      <c r="A641" s="14">
        <v>6636</v>
      </c>
      <c r="B641" s="14" t="s">
        <v>1407</v>
      </c>
      <c r="C641" s="14" t="s">
        <v>140</v>
      </c>
      <c r="D641" s="14" t="s">
        <v>78</v>
      </c>
      <c r="E641" s="14" t="s">
        <v>79</v>
      </c>
      <c r="F641" s="15" t="s">
        <v>1408</v>
      </c>
      <c r="G641" s="14" t="s">
        <v>81</v>
      </c>
      <c r="H641" s="16">
        <v>42.950389999999999</v>
      </c>
      <c r="I641" s="16">
        <v>-92.542540000000002</v>
      </c>
      <c r="J641" s="15" t="s">
        <v>82</v>
      </c>
      <c r="K641" s="14">
        <v>1621</v>
      </c>
      <c r="L641" s="14">
        <v>731</v>
      </c>
      <c r="M641" s="14">
        <v>40066</v>
      </c>
      <c r="N641" s="14">
        <v>7456465</v>
      </c>
      <c r="O641" s="14">
        <v>671683</v>
      </c>
      <c r="P641" s="14" t="s">
        <v>83</v>
      </c>
    </row>
    <row r="642" spans="1:16" x14ac:dyDescent="0.2">
      <c r="A642" s="14">
        <v>6637</v>
      </c>
      <c r="B642" s="14" t="s">
        <v>1409</v>
      </c>
      <c r="C642" s="14" t="s">
        <v>224</v>
      </c>
      <c r="D642" s="14" t="s">
        <v>78</v>
      </c>
      <c r="E642" s="14" t="s">
        <v>79</v>
      </c>
      <c r="F642" s="15" t="s">
        <v>1410</v>
      </c>
      <c r="G642" s="14" t="s">
        <v>81</v>
      </c>
      <c r="H642" s="16">
        <v>42.515810000000002</v>
      </c>
      <c r="I642" s="16">
        <v>-95.088319999999996</v>
      </c>
      <c r="J642" s="15" t="s">
        <v>107</v>
      </c>
      <c r="K642" s="14">
        <v>83</v>
      </c>
      <c r="L642" s="14">
        <v>36</v>
      </c>
      <c r="M642" s="14">
        <v>52500</v>
      </c>
      <c r="N642" s="14">
        <v>190439</v>
      </c>
      <c r="O642" s="14">
        <v>0</v>
      </c>
      <c r="P642" s="14" t="s">
        <v>83</v>
      </c>
    </row>
    <row r="643" spans="1:16" x14ac:dyDescent="0.2">
      <c r="A643" s="14">
        <v>6638</v>
      </c>
      <c r="B643" s="14" t="s">
        <v>1411</v>
      </c>
      <c r="C643" s="14" t="s">
        <v>236</v>
      </c>
      <c r="D643" s="14" t="s">
        <v>78</v>
      </c>
      <c r="E643" s="14" t="s">
        <v>79</v>
      </c>
      <c r="F643" s="15" t="s">
        <v>302</v>
      </c>
      <c r="G643" s="14" t="s">
        <v>81</v>
      </c>
      <c r="H643" s="16">
        <v>41.448880000000003</v>
      </c>
      <c r="I643" s="16">
        <v>-95.615560000000002</v>
      </c>
      <c r="J643" s="15" t="s">
        <v>107</v>
      </c>
      <c r="K643" s="14">
        <v>862</v>
      </c>
      <c r="L643" s="14">
        <v>345</v>
      </c>
      <c r="M643" s="14">
        <v>48906</v>
      </c>
      <c r="N643" s="14">
        <v>1224481</v>
      </c>
      <c r="O643" s="14">
        <v>9012</v>
      </c>
      <c r="P643" s="14" t="s">
        <v>83</v>
      </c>
    </row>
    <row r="644" spans="1:16" x14ac:dyDescent="0.2">
      <c r="A644" s="14">
        <v>6639</v>
      </c>
      <c r="B644" s="14" t="s">
        <v>1412</v>
      </c>
      <c r="C644" s="14" t="s">
        <v>155</v>
      </c>
      <c r="D644" s="14" t="s">
        <v>78</v>
      </c>
      <c r="E644" s="14" t="s">
        <v>79</v>
      </c>
      <c r="F644" s="15" t="s">
        <v>1413</v>
      </c>
      <c r="G644" s="14" t="s">
        <v>81</v>
      </c>
      <c r="H644" s="16">
        <v>42.022770000000001</v>
      </c>
      <c r="I644" s="16">
        <v>-93.452430000000007</v>
      </c>
      <c r="J644" s="15" t="s">
        <v>87</v>
      </c>
      <c r="K644" s="14">
        <v>6831</v>
      </c>
      <c r="L644" s="14">
        <v>2809</v>
      </c>
      <c r="M644" s="14">
        <v>55654</v>
      </c>
      <c r="N644" s="14">
        <v>14667751</v>
      </c>
      <c r="O644" s="14">
        <v>48040</v>
      </c>
      <c r="P644" s="14" t="s">
        <v>83</v>
      </c>
    </row>
    <row r="645" spans="1:16" x14ac:dyDescent="0.2">
      <c r="A645" s="14">
        <v>6640</v>
      </c>
      <c r="B645" s="14" t="s">
        <v>1414</v>
      </c>
      <c r="C645" s="14" t="s">
        <v>939</v>
      </c>
      <c r="D645" s="14" t="s">
        <v>78</v>
      </c>
      <c r="E645" s="14" t="s">
        <v>79</v>
      </c>
      <c r="F645" s="15" t="s">
        <v>1415</v>
      </c>
      <c r="G645" s="14" t="s">
        <v>81</v>
      </c>
      <c r="H645" s="16">
        <v>43.496639999999999</v>
      </c>
      <c r="I645" s="16">
        <v>-91.289580000000001</v>
      </c>
      <c r="J645" s="15" t="s">
        <v>166</v>
      </c>
      <c r="K645" s="14">
        <v>496</v>
      </c>
      <c r="L645" s="14">
        <v>241</v>
      </c>
      <c r="M645" s="14">
        <v>27266</v>
      </c>
      <c r="N645" s="14">
        <v>628819</v>
      </c>
      <c r="O645" s="14">
        <v>0</v>
      </c>
      <c r="P645" s="14" t="s">
        <v>83</v>
      </c>
    </row>
    <row r="646" spans="1:16" x14ac:dyDescent="0.2">
      <c r="A646" s="14">
        <v>6641</v>
      </c>
      <c r="B646" s="14" t="s">
        <v>1416</v>
      </c>
      <c r="C646" s="14" t="s">
        <v>109</v>
      </c>
      <c r="D646" s="14" t="s">
        <v>78</v>
      </c>
      <c r="E646" s="14" t="s">
        <v>79</v>
      </c>
      <c r="F646" s="15" t="s">
        <v>1417</v>
      </c>
      <c r="G646" s="14" t="s">
        <v>81</v>
      </c>
      <c r="H646" s="16">
        <v>42.605530000000002</v>
      </c>
      <c r="I646" s="16">
        <v>-95.002769999999998</v>
      </c>
      <c r="J646" s="15" t="s">
        <v>107</v>
      </c>
      <c r="K646" s="14">
        <v>871</v>
      </c>
      <c r="L646" s="14">
        <v>446</v>
      </c>
      <c r="M646" s="14">
        <v>47083</v>
      </c>
      <c r="N646" s="14">
        <v>3270701</v>
      </c>
      <c r="O646" s="14">
        <v>0</v>
      </c>
      <c r="P646" s="14" t="s">
        <v>83</v>
      </c>
    </row>
    <row r="647" spans="1:16" x14ac:dyDescent="0.2">
      <c r="A647" s="14">
        <v>6642</v>
      </c>
      <c r="B647" s="14" t="s">
        <v>1418</v>
      </c>
      <c r="C647" s="14" t="s">
        <v>219</v>
      </c>
      <c r="D647" s="14" t="s">
        <v>78</v>
      </c>
      <c r="E647" s="14" t="s">
        <v>79</v>
      </c>
      <c r="F647" s="15" t="s">
        <v>1419</v>
      </c>
      <c r="G647" s="14" t="s">
        <v>81</v>
      </c>
      <c r="H647" s="16">
        <v>41.995559999999998</v>
      </c>
      <c r="I647" s="16">
        <v>-91.967680000000001</v>
      </c>
      <c r="J647" s="15" t="s">
        <v>103</v>
      </c>
      <c r="K647" s="14">
        <v>850</v>
      </c>
      <c r="L647" s="14">
        <v>376</v>
      </c>
      <c r="M647" s="14">
        <v>60769</v>
      </c>
      <c r="N647" s="14">
        <v>818388</v>
      </c>
      <c r="O647" s="14">
        <v>0</v>
      </c>
      <c r="P647" s="14" t="s">
        <v>83</v>
      </c>
    </row>
    <row r="648" spans="1:16" x14ac:dyDescent="0.2">
      <c r="A648" s="14">
        <v>6643</v>
      </c>
      <c r="B648" s="14" t="s">
        <v>1420</v>
      </c>
      <c r="C648" s="14" t="s">
        <v>140</v>
      </c>
      <c r="D648" s="14" t="s">
        <v>78</v>
      </c>
      <c r="E648" s="14" t="s">
        <v>79</v>
      </c>
      <c r="F648" s="15" t="s">
        <v>1421</v>
      </c>
      <c r="G648" s="14" t="s">
        <v>81</v>
      </c>
      <c r="H648" s="16">
        <v>43.059139999999999</v>
      </c>
      <c r="I648" s="16">
        <v>-92.317679999999996</v>
      </c>
      <c r="J648" s="15" t="s">
        <v>82</v>
      </c>
      <c r="K648" s="14">
        <v>3452</v>
      </c>
      <c r="L648" s="14">
        <v>1546</v>
      </c>
      <c r="M648" s="14">
        <v>41210</v>
      </c>
      <c r="N648" s="14">
        <v>8189391</v>
      </c>
      <c r="O648" s="14">
        <v>0</v>
      </c>
      <c r="P648" s="14" t="s">
        <v>83</v>
      </c>
    </row>
    <row r="649" spans="1:16" x14ac:dyDescent="0.2">
      <c r="A649" s="14">
        <v>6644</v>
      </c>
      <c r="B649" s="14" t="s">
        <v>1422</v>
      </c>
      <c r="C649" s="14" t="s">
        <v>135</v>
      </c>
      <c r="D649" s="14" t="s">
        <v>78</v>
      </c>
      <c r="E649" s="14" t="s">
        <v>79</v>
      </c>
      <c r="F649" s="15" t="s">
        <v>1423</v>
      </c>
      <c r="G649" s="14" t="s">
        <v>81</v>
      </c>
      <c r="H649" s="16">
        <v>42.566929999999999</v>
      </c>
      <c r="I649" s="16">
        <v>-92.622140000000002</v>
      </c>
      <c r="J649" s="15" t="s">
        <v>103</v>
      </c>
      <c r="K649" s="14">
        <v>508</v>
      </c>
      <c r="L649" s="14">
        <v>265</v>
      </c>
      <c r="M649" s="14">
        <v>46685</v>
      </c>
      <c r="N649" s="14">
        <v>1291467</v>
      </c>
      <c r="O649" s="14">
        <v>0</v>
      </c>
      <c r="P649" s="14" t="s">
        <v>83</v>
      </c>
    </row>
    <row r="650" spans="1:16" x14ac:dyDescent="0.2">
      <c r="A650" s="14">
        <v>6645</v>
      </c>
      <c r="B650" s="14" t="s">
        <v>1424</v>
      </c>
      <c r="C650" s="14" t="s">
        <v>428</v>
      </c>
      <c r="D650" s="14" t="s">
        <v>78</v>
      </c>
      <c r="E650" s="14" t="s">
        <v>79</v>
      </c>
      <c r="F650" s="15" t="s">
        <v>1349</v>
      </c>
      <c r="G650" s="14" t="s">
        <v>153</v>
      </c>
      <c r="H650" s="16">
        <v>43.284419999999997</v>
      </c>
      <c r="I650" s="16">
        <v>-92.642129999999995</v>
      </c>
      <c r="J650" s="15" t="s">
        <v>82</v>
      </c>
      <c r="K650" s="14">
        <v>37</v>
      </c>
      <c r="L650" s="14">
        <v>29</v>
      </c>
      <c r="M650" s="14">
        <v>33106</v>
      </c>
      <c r="N650" s="14">
        <v>4989194</v>
      </c>
      <c r="O650" s="14">
        <v>0</v>
      </c>
      <c r="P650" s="14" t="s">
        <v>83</v>
      </c>
    </row>
    <row r="651" spans="1:16" x14ac:dyDescent="0.2">
      <c r="A651" s="14">
        <v>6646</v>
      </c>
      <c r="B651" s="14" t="s">
        <v>1425</v>
      </c>
      <c r="C651" s="14" t="s">
        <v>312</v>
      </c>
      <c r="D651" s="14" t="s">
        <v>78</v>
      </c>
      <c r="E651" s="14" t="s">
        <v>79</v>
      </c>
      <c r="F651" s="15" t="s">
        <v>1426</v>
      </c>
      <c r="G651" s="14" t="s">
        <v>81</v>
      </c>
      <c r="H651" s="16">
        <v>41.717799999999997</v>
      </c>
      <c r="I651" s="16">
        <v>-90.879040000000003</v>
      </c>
      <c r="J651" s="15" t="s">
        <v>166</v>
      </c>
      <c r="K651" s="14">
        <v>142</v>
      </c>
      <c r="L651" s="14">
        <v>54</v>
      </c>
      <c r="M651" s="14">
        <v>65833</v>
      </c>
      <c r="N651" s="14">
        <v>233728</v>
      </c>
      <c r="O651" s="14">
        <v>0</v>
      </c>
      <c r="P651" s="14" t="s">
        <v>83</v>
      </c>
    </row>
    <row r="652" spans="1:16" x14ac:dyDescent="0.2">
      <c r="A652" s="14">
        <v>6647</v>
      </c>
      <c r="B652" s="14" t="s">
        <v>1427</v>
      </c>
      <c r="C652" s="14" t="s">
        <v>977</v>
      </c>
      <c r="D652" s="14" t="s">
        <v>78</v>
      </c>
      <c r="E652" s="14" t="s">
        <v>79</v>
      </c>
      <c r="F652" s="15" t="s">
        <v>1428</v>
      </c>
      <c r="G652" s="14" t="s">
        <v>81</v>
      </c>
      <c r="H652" s="16">
        <v>40.92698</v>
      </c>
      <c r="I652" s="16">
        <v>-91.399600000000007</v>
      </c>
      <c r="J652" s="15" t="s">
        <v>103</v>
      </c>
      <c r="K652" s="14">
        <v>1882</v>
      </c>
      <c r="L652" s="14">
        <v>770</v>
      </c>
      <c r="M652" s="14">
        <v>42639</v>
      </c>
      <c r="N652" s="14">
        <v>2606812</v>
      </c>
      <c r="O652" s="14">
        <v>0</v>
      </c>
      <c r="P652" s="14" t="s">
        <v>83</v>
      </c>
    </row>
    <row r="653" spans="1:16" x14ac:dyDescent="0.2">
      <c r="A653" s="14">
        <v>6648</v>
      </c>
      <c r="B653" s="14" t="s">
        <v>1429</v>
      </c>
      <c r="C653" s="14" t="s">
        <v>216</v>
      </c>
      <c r="D653" s="14" t="s">
        <v>78</v>
      </c>
      <c r="E653" s="14" t="s">
        <v>79</v>
      </c>
      <c r="F653" s="15" t="s">
        <v>1430</v>
      </c>
      <c r="G653" s="14" t="s">
        <v>81</v>
      </c>
      <c r="H653" s="16">
        <v>40.731099999999998</v>
      </c>
      <c r="I653" s="16">
        <v>-94.899699999999996</v>
      </c>
      <c r="J653" s="15" t="s">
        <v>107</v>
      </c>
      <c r="K653" s="14">
        <v>408</v>
      </c>
      <c r="L653" s="14">
        <v>200</v>
      </c>
      <c r="M653" s="14">
        <v>41000</v>
      </c>
      <c r="N653" s="14">
        <v>1137520</v>
      </c>
      <c r="O653" s="14">
        <v>1856</v>
      </c>
      <c r="P653" s="14" t="s">
        <v>83</v>
      </c>
    </row>
    <row r="654" spans="1:16" x14ac:dyDescent="0.2">
      <c r="A654" s="14">
        <v>6649</v>
      </c>
      <c r="B654" s="14" t="s">
        <v>1431</v>
      </c>
      <c r="C654" s="14" t="s">
        <v>77</v>
      </c>
      <c r="D654" s="14" t="s">
        <v>78</v>
      </c>
      <c r="E654" s="14" t="s">
        <v>79</v>
      </c>
      <c r="F654" s="15" t="s">
        <v>1432</v>
      </c>
      <c r="G654" s="14" t="s">
        <v>81</v>
      </c>
      <c r="H654" s="16">
        <v>42.281100000000002</v>
      </c>
      <c r="I654" s="16">
        <v>-93.171589999999995</v>
      </c>
      <c r="J654" s="15" t="s">
        <v>82</v>
      </c>
      <c r="K654" s="14">
        <v>227</v>
      </c>
      <c r="L654" s="14">
        <v>90</v>
      </c>
      <c r="M654" s="14">
        <v>47692</v>
      </c>
      <c r="N654" s="14">
        <v>2608428</v>
      </c>
      <c r="O654" s="14">
        <v>0</v>
      </c>
      <c r="P654" s="14" t="s">
        <v>83</v>
      </c>
    </row>
    <row r="655" spans="1:16" x14ac:dyDescent="0.2">
      <c r="A655" s="14">
        <v>6650</v>
      </c>
      <c r="B655" s="14" t="s">
        <v>1433</v>
      </c>
      <c r="C655" s="14" t="s">
        <v>275</v>
      </c>
      <c r="D655" s="14" t="s">
        <v>78</v>
      </c>
      <c r="E655" s="14" t="s">
        <v>79</v>
      </c>
      <c r="F655" s="15" t="s">
        <v>1434</v>
      </c>
      <c r="G655" s="14" t="s">
        <v>81</v>
      </c>
      <c r="H655" s="16">
        <v>41.47</v>
      </c>
      <c r="I655" s="16">
        <v>-92.651300000000006</v>
      </c>
      <c r="J655" s="15" t="s">
        <v>82</v>
      </c>
      <c r="K655" s="14">
        <v>1291</v>
      </c>
      <c r="L655" s="14">
        <v>523</v>
      </c>
      <c r="M655" s="14">
        <v>52772</v>
      </c>
      <c r="N655" s="14">
        <v>2426057</v>
      </c>
      <c r="O655" s="14">
        <v>0</v>
      </c>
      <c r="P655" s="14" t="s">
        <v>83</v>
      </c>
    </row>
    <row r="656" spans="1:16" x14ac:dyDescent="0.2">
      <c r="A656" s="14">
        <v>6651</v>
      </c>
      <c r="B656" s="14" t="s">
        <v>1435</v>
      </c>
      <c r="C656" s="14" t="s">
        <v>270</v>
      </c>
      <c r="D656" s="14" t="s">
        <v>78</v>
      </c>
      <c r="E656" s="14" t="s">
        <v>79</v>
      </c>
      <c r="F656" s="15" t="s">
        <v>1113</v>
      </c>
      <c r="G656" s="14" t="s">
        <v>81</v>
      </c>
      <c r="H656" s="16">
        <v>41.699710000000003</v>
      </c>
      <c r="I656" s="16">
        <v>-93.047979999999995</v>
      </c>
      <c r="J656" s="15" t="s">
        <v>82</v>
      </c>
      <c r="K656" s="14">
        <v>15125</v>
      </c>
      <c r="L656" s="14">
        <v>6399</v>
      </c>
      <c r="M656" s="14">
        <v>45421</v>
      </c>
      <c r="N656" s="14">
        <v>28972980</v>
      </c>
      <c r="O656" s="14">
        <v>0</v>
      </c>
      <c r="P656" s="14" t="s">
        <v>83</v>
      </c>
    </row>
    <row r="657" spans="1:16" x14ac:dyDescent="0.2">
      <c r="A657" s="14">
        <v>6652</v>
      </c>
      <c r="B657" s="14" t="s">
        <v>1436</v>
      </c>
      <c r="C657" s="14" t="s">
        <v>205</v>
      </c>
      <c r="D657" s="14" t="s">
        <v>78</v>
      </c>
      <c r="E657" s="14" t="s">
        <v>79</v>
      </c>
      <c r="F657" s="15" t="s">
        <v>1220</v>
      </c>
      <c r="G657" s="14" t="s">
        <v>81</v>
      </c>
      <c r="H657" s="16">
        <v>42.548050000000003</v>
      </c>
      <c r="I657" s="16">
        <v>-91.1143</v>
      </c>
      <c r="J657" s="15" t="s">
        <v>166</v>
      </c>
      <c r="K657" s="14">
        <v>424</v>
      </c>
      <c r="L657" s="14">
        <v>214</v>
      </c>
      <c r="M657" s="14">
        <v>50714</v>
      </c>
      <c r="N657" s="14">
        <v>1207105</v>
      </c>
      <c r="O657" s="14">
        <v>0</v>
      </c>
      <c r="P657" s="14" t="s">
        <v>83</v>
      </c>
    </row>
    <row r="658" spans="1:16" x14ac:dyDescent="0.2">
      <c r="A658" s="14">
        <v>6653</v>
      </c>
      <c r="B658" s="14" t="s">
        <v>1437</v>
      </c>
      <c r="C658" s="14" t="s">
        <v>85</v>
      </c>
      <c r="D658" s="14" t="s">
        <v>78</v>
      </c>
      <c r="E658" s="14" t="s">
        <v>79</v>
      </c>
      <c r="F658" s="15" t="s">
        <v>1438</v>
      </c>
      <c r="G658" s="14" t="s">
        <v>81</v>
      </c>
      <c r="H658" s="16">
        <v>41.182220000000001</v>
      </c>
      <c r="I658" s="16">
        <v>-93.728830000000002</v>
      </c>
      <c r="J658" s="15" t="s">
        <v>82</v>
      </c>
      <c r="K658" s="14">
        <v>485</v>
      </c>
      <c r="L658" s="14">
        <v>187</v>
      </c>
      <c r="M658" s="14">
        <v>58393</v>
      </c>
      <c r="N658" s="14">
        <v>1196688</v>
      </c>
      <c r="O658" s="14">
        <v>0</v>
      </c>
      <c r="P658" s="14" t="s">
        <v>83</v>
      </c>
    </row>
    <row r="659" spans="1:16" x14ac:dyDescent="0.2">
      <c r="A659" s="14">
        <v>6654</v>
      </c>
      <c r="B659" s="14" t="s">
        <v>1439</v>
      </c>
      <c r="C659" s="14" t="s">
        <v>213</v>
      </c>
      <c r="D659" s="14" t="s">
        <v>78</v>
      </c>
      <c r="E659" s="14" t="s">
        <v>79</v>
      </c>
      <c r="F659" s="15" t="s">
        <v>1440</v>
      </c>
      <c r="G659" s="14" t="s">
        <v>81</v>
      </c>
      <c r="H659" s="16">
        <v>41.481140000000003</v>
      </c>
      <c r="I659" s="16">
        <v>-91.307659999999998</v>
      </c>
      <c r="J659" s="15" t="s">
        <v>103</v>
      </c>
      <c r="K659" s="14">
        <v>372</v>
      </c>
      <c r="L659" s="14">
        <v>156</v>
      </c>
      <c r="M659" s="14">
        <v>55833</v>
      </c>
      <c r="N659" s="14">
        <v>600795</v>
      </c>
      <c r="O659" s="14">
        <v>0</v>
      </c>
      <c r="P659" s="14" t="s">
        <v>83</v>
      </c>
    </row>
    <row r="660" spans="1:16" x14ac:dyDescent="0.2">
      <c r="A660" s="14">
        <v>6655</v>
      </c>
      <c r="B660" s="14" t="s">
        <v>1441</v>
      </c>
      <c r="C660" s="14" t="s">
        <v>423</v>
      </c>
      <c r="D660" s="14" t="s">
        <v>78</v>
      </c>
      <c r="E660" s="14" t="s">
        <v>79</v>
      </c>
      <c r="F660" s="15" t="s">
        <v>1442</v>
      </c>
      <c r="G660" s="14" t="s">
        <v>81</v>
      </c>
      <c r="H660" s="16">
        <v>40.93721</v>
      </c>
      <c r="I660" s="16">
        <v>-94.894980000000004</v>
      </c>
      <c r="J660" s="15" t="s">
        <v>107</v>
      </c>
      <c r="K660" s="14">
        <v>108</v>
      </c>
      <c r="L660" s="14">
        <v>61</v>
      </c>
      <c r="M660" s="14">
        <v>31875</v>
      </c>
      <c r="N660" s="14">
        <v>1386235</v>
      </c>
      <c r="O660" s="14">
        <v>0</v>
      </c>
      <c r="P660" s="14" t="s">
        <v>83</v>
      </c>
    </row>
    <row r="661" spans="1:16" x14ac:dyDescent="0.2">
      <c r="A661" s="14">
        <v>6656</v>
      </c>
      <c r="B661" s="14" t="s">
        <v>1443</v>
      </c>
      <c r="C661" s="14" t="s">
        <v>466</v>
      </c>
      <c r="D661" s="14" t="s">
        <v>78</v>
      </c>
      <c r="E661" s="14" t="s">
        <v>79</v>
      </c>
      <c r="F661" s="15" t="s">
        <v>1444</v>
      </c>
      <c r="G661" s="14" t="s">
        <v>81</v>
      </c>
      <c r="H661" s="16">
        <v>43.144080000000002</v>
      </c>
      <c r="I661" s="16">
        <v>-93.008930000000007</v>
      </c>
      <c r="J661" s="15" t="s">
        <v>82</v>
      </c>
      <c r="K661" s="14">
        <v>1389</v>
      </c>
      <c r="L661" s="14">
        <v>653</v>
      </c>
      <c r="M661" s="14">
        <v>43050</v>
      </c>
      <c r="N661" s="14">
        <v>5660055</v>
      </c>
      <c r="O661" s="14">
        <v>69206</v>
      </c>
      <c r="P661" s="14" t="s">
        <v>83</v>
      </c>
    </row>
    <row r="662" spans="1:16" x14ac:dyDescent="0.2">
      <c r="A662" s="14">
        <v>6657</v>
      </c>
      <c r="B662" s="14" t="s">
        <v>1445</v>
      </c>
      <c r="C662" s="14" t="s">
        <v>328</v>
      </c>
      <c r="D662" s="14" t="s">
        <v>78</v>
      </c>
      <c r="E662" s="14" t="s">
        <v>79</v>
      </c>
      <c r="F662" s="15" t="s">
        <v>1446</v>
      </c>
      <c r="G662" s="14" t="s">
        <v>81</v>
      </c>
      <c r="H662" s="16">
        <v>40.607770000000002</v>
      </c>
      <c r="I662" s="16">
        <v>-95.291650000000004</v>
      </c>
      <c r="J662" s="15" t="s">
        <v>107</v>
      </c>
      <c r="K662" s="14">
        <v>57</v>
      </c>
      <c r="L662" s="14">
        <v>19</v>
      </c>
      <c r="M662" s="14">
        <v>30625</v>
      </c>
      <c r="N662" s="14">
        <v>661699</v>
      </c>
      <c r="O662" s="14">
        <v>0</v>
      </c>
      <c r="P662" s="14" t="s">
        <v>83</v>
      </c>
    </row>
    <row r="663" spans="1:16" x14ac:dyDescent="0.2">
      <c r="A663" s="14">
        <v>6658</v>
      </c>
      <c r="B663" s="14" t="s">
        <v>1447</v>
      </c>
      <c r="C663" s="14" t="s">
        <v>499</v>
      </c>
      <c r="D663" s="14" t="s">
        <v>78</v>
      </c>
      <c r="E663" s="14" t="s">
        <v>79</v>
      </c>
      <c r="F663" s="15" t="s">
        <v>1448</v>
      </c>
      <c r="G663" s="14" t="s">
        <v>81</v>
      </c>
      <c r="H663" s="16">
        <v>42.679720000000003</v>
      </c>
      <c r="I663" s="16">
        <v>-90.956519999999998</v>
      </c>
      <c r="J663" s="15" t="s">
        <v>166</v>
      </c>
      <c r="K663" s="14">
        <v>113</v>
      </c>
      <c r="L663" s="14">
        <v>73</v>
      </c>
      <c r="M663" s="14">
        <v>36250</v>
      </c>
      <c r="N663" s="14">
        <v>2601505</v>
      </c>
      <c r="O663" s="14">
        <v>92469</v>
      </c>
      <c r="P663" s="14" t="s">
        <v>83</v>
      </c>
    </row>
    <row r="664" spans="1:16" x14ac:dyDescent="0.2">
      <c r="A664" s="14">
        <v>6659</v>
      </c>
      <c r="B664" s="14" t="s">
        <v>1449</v>
      </c>
      <c r="C664" s="14" t="s">
        <v>639</v>
      </c>
      <c r="D664" s="14" t="s">
        <v>78</v>
      </c>
      <c r="E664" s="14" t="s">
        <v>79</v>
      </c>
      <c r="F664" s="15" t="s">
        <v>1450</v>
      </c>
      <c r="G664" s="14" t="s">
        <v>81</v>
      </c>
      <c r="H664" s="16">
        <v>41.516399999999997</v>
      </c>
      <c r="I664" s="16">
        <v>-92.077629999999999</v>
      </c>
      <c r="J664" s="15" t="s">
        <v>103</v>
      </c>
      <c r="K664" s="14">
        <v>1022</v>
      </c>
      <c r="L664" s="14">
        <v>422</v>
      </c>
      <c r="M664" s="14">
        <v>45000</v>
      </c>
      <c r="N664" s="14">
        <v>1433069</v>
      </c>
      <c r="O664" s="14">
        <v>0</v>
      </c>
      <c r="P664" s="14" t="s">
        <v>83</v>
      </c>
    </row>
    <row r="665" spans="1:16" x14ac:dyDescent="0.2">
      <c r="A665" s="14">
        <v>6660</v>
      </c>
      <c r="B665" s="14" t="s">
        <v>1451</v>
      </c>
      <c r="C665" s="14" t="s">
        <v>558</v>
      </c>
      <c r="D665" s="14" t="s">
        <v>78</v>
      </c>
      <c r="E665" s="14" t="s">
        <v>79</v>
      </c>
      <c r="F665" s="15" t="s">
        <v>1452</v>
      </c>
      <c r="G665" s="14" t="s">
        <v>81</v>
      </c>
      <c r="H665" s="16">
        <v>41.749180000000003</v>
      </c>
      <c r="I665" s="16">
        <v>-91.597949999999997</v>
      </c>
      <c r="J665" s="15" t="s">
        <v>103</v>
      </c>
      <c r="K665" s="14">
        <v>15931</v>
      </c>
      <c r="L665" s="14">
        <v>5942</v>
      </c>
      <c r="M665" s="14">
        <v>72470</v>
      </c>
      <c r="N665" s="14">
        <v>22785087</v>
      </c>
      <c r="O665" s="14">
        <v>0</v>
      </c>
      <c r="P665" s="14" t="s">
        <v>83</v>
      </c>
    </row>
    <row r="666" spans="1:16" x14ac:dyDescent="0.2">
      <c r="A666" s="14">
        <v>6661</v>
      </c>
      <c r="B666" s="14" t="s">
        <v>1453</v>
      </c>
      <c r="C666" s="14" t="s">
        <v>140</v>
      </c>
      <c r="D666" s="14" t="s">
        <v>78</v>
      </c>
      <c r="E666" s="14" t="s">
        <v>79</v>
      </c>
      <c r="F666" s="15" t="s">
        <v>1421</v>
      </c>
      <c r="G666" s="14" t="s">
        <v>81</v>
      </c>
      <c r="H666" s="16">
        <v>43.118029999999997</v>
      </c>
      <c r="I666" s="16">
        <v>-92.416849999999997</v>
      </c>
      <c r="J666" s="15" t="s">
        <v>82</v>
      </c>
      <c r="K666" s="14">
        <v>115</v>
      </c>
      <c r="L666" s="14">
        <v>57</v>
      </c>
      <c r="M666" s="14">
        <v>60313</v>
      </c>
      <c r="N666" s="14">
        <v>514555</v>
      </c>
      <c r="O666" s="14">
        <v>0</v>
      </c>
      <c r="P666" s="14" t="s">
        <v>83</v>
      </c>
    </row>
    <row r="667" spans="1:16" x14ac:dyDescent="0.2">
      <c r="A667" s="14">
        <v>6662</v>
      </c>
      <c r="B667" s="14" t="s">
        <v>1454</v>
      </c>
      <c r="C667" s="14" t="s">
        <v>343</v>
      </c>
      <c r="D667" s="14" t="s">
        <v>78</v>
      </c>
      <c r="E667" s="14" t="s">
        <v>79</v>
      </c>
      <c r="F667" s="15" t="s">
        <v>1455</v>
      </c>
      <c r="G667" s="14" t="s">
        <v>81</v>
      </c>
      <c r="H667" s="16">
        <v>43.444119999999998</v>
      </c>
      <c r="I667" s="16">
        <v>-93.221040000000002</v>
      </c>
      <c r="J667" s="15" t="s">
        <v>82</v>
      </c>
      <c r="K667" s="14">
        <v>1995</v>
      </c>
      <c r="L667" s="14">
        <v>958</v>
      </c>
      <c r="M667" s="14">
        <v>42768</v>
      </c>
      <c r="N667" s="14">
        <v>9745770</v>
      </c>
      <c r="O667" s="14">
        <v>0</v>
      </c>
      <c r="P667" s="14" t="s">
        <v>83</v>
      </c>
    </row>
    <row r="668" spans="1:16" x14ac:dyDescent="0.2">
      <c r="A668" s="14">
        <v>6663</v>
      </c>
      <c r="B668" s="14" t="s">
        <v>1456</v>
      </c>
      <c r="C668" s="14" t="s">
        <v>85</v>
      </c>
      <c r="D668" s="14" t="s">
        <v>78</v>
      </c>
      <c r="E668" s="14" t="s">
        <v>79</v>
      </c>
      <c r="F668" s="15" t="s">
        <v>1457</v>
      </c>
      <c r="G668" s="14" t="s">
        <v>81</v>
      </c>
      <c r="H668" s="16">
        <v>41.491680000000002</v>
      </c>
      <c r="I668" s="16">
        <v>-93.702119999999994</v>
      </c>
      <c r="J668" s="15" t="s">
        <v>87</v>
      </c>
      <c r="K668" s="14">
        <v>10135</v>
      </c>
      <c r="L668" s="14">
        <v>3459</v>
      </c>
      <c r="M668" s="14">
        <v>80406</v>
      </c>
      <c r="N668" s="14">
        <v>27846854</v>
      </c>
      <c r="O668" s="14">
        <v>916531</v>
      </c>
      <c r="P668" s="14" t="s">
        <v>83</v>
      </c>
    </row>
    <row r="669" spans="1:16" x14ac:dyDescent="0.2">
      <c r="A669" s="14">
        <v>6664</v>
      </c>
      <c r="B669" s="14" t="s">
        <v>1458</v>
      </c>
      <c r="C669" s="14" t="s">
        <v>219</v>
      </c>
      <c r="D669" s="14" t="s">
        <v>78</v>
      </c>
      <c r="E669" s="14" t="s">
        <v>79</v>
      </c>
      <c r="F669" s="15" t="s">
        <v>1459</v>
      </c>
      <c r="G669" s="14" t="s">
        <v>81</v>
      </c>
      <c r="H669" s="16">
        <v>41.90278</v>
      </c>
      <c r="I669" s="16">
        <v>-91.921570000000003</v>
      </c>
      <c r="J669" s="15" t="s">
        <v>103</v>
      </c>
      <c r="K669" s="14">
        <v>526</v>
      </c>
      <c r="L669" s="14">
        <v>258</v>
      </c>
      <c r="M669" s="14">
        <v>48929</v>
      </c>
      <c r="N669" s="14">
        <v>1154591</v>
      </c>
      <c r="O669" s="14">
        <v>0</v>
      </c>
      <c r="P669" s="14" t="s">
        <v>83</v>
      </c>
    </row>
    <row r="670" spans="1:16" x14ac:dyDescent="0.2">
      <c r="A670" s="14">
        <v>6665</v>
      </c>
      <c r="B670" s="14" t="s">
        <v>1460</v>
      </c>
      <c r="C670" s="14" t="s">
        <v>454</v>
      </c>
      <c r="D670" s="14" t="s">
        <v>78</v>
      </c>
      <c r="E670" s="14" t="s">
        <v>79</v>
      </c>
      <c r="F670" s="15" t="s">
        <v>455</v>
      </c>
      <c r="G670" s="14" t="s">
        <v>81</v>
      </c>
      <c r="H670" s="16">
        <v>40.688070000000003</v>
      </c>
      <c r="I670" s="16">
        <v>-92.977980000000002</v>
      </c>
      <c r="J670" s="15" t="s">
        <v>82</v>
      </c>
      <c r="K670" s="14">
        <v>90</v>
      </c>
      <c r="L670" s="14">
        <v>32</v>
      </c>
      <c r="M670" s="14">
        <v>24167</v>
      </c>
      <c r="N670" s="14">
        <v>1146680</v>
      </c>
      <c r="O670" s="14">
        <v>0</v>
      </c>
      <c r="P670" s="14" t="s">
        <v>83</v>
      </c>
    </row>
    <row r="671" spans="1:16" x14ac:dyDescent="0.2">
      <c r="A671" s="14">
        <v>6666</v>
      </c>
      <c r="B671" s="14" t="s">
        <v>1461</v>
      </c>
      <c r="C671" s="14" t="s">
        <v>236</v>
      </c>
      <c r="D671" s="14" t="s">
        <v>78</v>
      </c>
      <c r="E671" s="14" t="s">
        <v>79</v>
      </c>
      <c r="F671" s="15" t="s">
        <v>1462</v>
      </c>
      <c r="G671" s="14" t="s">
        <v>81</v>
      </c>
      <c r="H671" s="16">
        <v>41.309159999999999</v>
      </c>
      <c r="I671" s="16">
        <v>-95.39667</v>
      </c>
      <c r="J671" s="15" t="s">
        <v>107</v>
      </c>
      <c r="K671" s="14">
        <v>1507</v>
      </c>
      <c r="L671" s="14">
        <v>599</v>
      </c>
      <c r="M671" s="14">
        <v>64464</v>
      </c>
      <c r="N671" s="14">
        <v>3686512</v>
      </c>
      <c r="O671" s="14">
        <v>403170</v>
      </c>
      <c r="P671" s="14" t="s">
        <v>83</v>
      </c>
    </row>
    <row r="672" spans="1:16" x14ac:dyDescent="0.2">
      <c r="A672" s="14">
        <v>6667</v>
      </c>
      <c r="B672" s="14" t="s">
        <v>1463</v>
      </c>
      <c r="C672" s="14" t="s">
        <v>270</v>
      </c>
      <c r="D672" s="14" t="s">
        <v>78</v>
      </c>
      <c r="E672" s="14" t="s">
        <v>79</v>
      </c>
      <c r="F672" s="15" t="s">
        <v>906</v>
      </c>
      <c r="G672" s="14" t="s">
        <v>81</v>
      </c>
      <c r="H672" s="16">
        <v>41.717219999999998</v>
      </c>
      <c r="I672" s="16">
        <v>-92.82047</v>
      </c>
      <c r="J672" s="15" t="s">
        <v>82</v>
      </c>
      <c r="K672" s="14">
        <v>155</v>
      </c>
      <c r="L672" s="14">
        <v>57</v>
      </c>
      <c r="M672" s="14">
        <v>82250</v>
      </c>
      <c r="N672" s="14">
        <v>733443</v>
      </c>
      <c r="O672" s="14">
        <v>57402</v>
      </c>
      <c r="P672" s="14" t="s">
        <v>83</v>
      </c>
    </row>
    <row r="673" spans="1:16" x14ac:dyDescent="0.2">
      <c r="A673" s="14">
        <v>6668</v>
      </c>
      <c r="B673" s="14" t="s">
        <v>1464</v>
      </c>
      <c r="C673" s="14" t="s">
        <v>541</v>
      </c>
      <c r="D673" s="14" t="s">
        <v>78</v>
      </c>
      <c r="E673" s="14" t="s">
        <v>79</v>
      </c>
      <c r="F673" s="15" t="s">
        <v>1465</v>
      </c>
      <c r="G673" s="14" t="s">
        <v>81</v>
      </c>
      <c r="H673" s="16">
        <v>41.099760000000003</v>
      </c>
      <c r="I673" s="16">
        <v>-91.044589999999999</v>
      </c>
      <c r="J673" s="15" t="s">
        <v>103</v>
      </c>
      <c r="K673" s="14">
        <v>170</v>
      </c>
      <c r="L673" s="14">
        <v>54</v>
      </c>
      <c r="M673" s="14">
        <v>26000</v>
      </c>
      <c r="N673" s="14">
        <v>1083945</v>
      </c>
      <c r="O673" s="14">
        <v>12814</v>
      </c>
      <c r="P673" s="14" t="s">
        <v>83</v>
      </c>
    </row>
    <row r="674" spans="1:16" x14ac:dyDescent="0.2">
      <c r="A674" s="14">
        <v>6669</v>
      </c>
      <c r="B674" s="14" t="s">
        <v>1466</v>
      </c>
      <c r="C674" s="14" t="s">
        <v>208</v>
      </c>
      <c r="D674" s="14" t="s">
        <v>78</v>
      </c>
      <c r="E674" s="14" t="s">
        <v>79</v>
      </c>
      <c r="F674" s="15" t="s">
        <v>1467</v>
      </c>
      <c r="G674" s="14" t="s">
        <v>81</v>
      </c>
      <c r="H674" s="16">
        <v>43.416080000000001</v>
      </c>
      <c r="I674" s="16">
        <v>-95.534729999999996</v>
      </c>
      <c r="J674" s="15" t="s">
        <v>107</v>
      </c>
      <c r="K674" s="14">
        <v>466</v>
      </c>
      <c r="L674" s="14">
        <v>223</v>
      </c>
      <c r="M674" s="14">
        <v>36932</v>
      </c>
      <c r="N674" s="14">
        <v>3011736</v>
      </c>
      <c r="O674" s="14">
        <v>0</v>
      </c>
      <c r="P674" s="14" t="s">
        <v>83</v>
      </c>
    </row>
    <row r="675" spans="1:16" x14ac:dyDescent="0.2">
      <c r="A675" s="14">
        <v>6670</v>
      </c>
      <c r="B675" s="14" t="s">
        <v>1468</v>
      </c>
      <c r="C675" s="14" t="s">
        <v>224</v>
      </c>
      <c r="D675" s="14" t="s">
        <v>78</v>
      </c>
      <c r="E675" s="14" t="s">
        <v>79</v>
      </c>
      <c r="F675" s="15" t="s">
        <v>1469</v>
      </c>
      <c r="G675" s="14" t="s">
        <v>81</v>
      </c>
      <c r="H675" s="16">
        <v>42.31221</v>
      </c>
      <c r="I675" s="16">
        <v>-95.250550000000004</v>
      </c>
      <c r="J675" s="15" t="s">
        <v>107</v>
      </c>
      <c r="K675" s="14">
        <v>978</v>
      </c>
      <c r="L675" s="14">
        <v>508</v>
      </c>
      <c r="M675" s="14">
        <v>45192</v>
      </c>
      <c r="N675" s="14">
        <v>2713561</v>
      </c>
      <c r="O675" s="14">
        <v>0</v>
      </c>
      <c r="P675" s="14" t="s">
        <v>83</v>
      </c>
    </row>
    <row r="676" spans="1:16" x14ac:dyDescent="0.2">
      <c r="A676" s="14">
        <v>6671</v>
      </c>
      <c r="B676" s="14" t="s">
        <v>1470</v>
      </c>
      <c r="C676" s="14" t="s">
        <v>193</v>
      </c>
      <c r="D676" s="14" t="s">
        <v>78</v>
      </c>
      <c r="E676" s="14" t="s">
        <v>79</v>
      </c>
      <c r="F676" s="15" t="s">
        <v>1471</v>
      </c>
      <c r="G676" s="14" t="s">
        <v>81</v>
      </c>
      <c r="H676" s="16">
        <v>42.673319999999997</v>
      </c>
      <c r="I676" s="16">
        <v>-91.913499999999999</v>
      </c>
      <c r="J676" s="15" t="s">
        <v>103</v>
      </c>
      <c r="K676" s="14">
        <v>6153</v>
      </c>
      <c r="L676" s="14">
        <v>2764</v>
      </c>
      <c r="M676" s="14">
        <v>39800</v>
      </c>
      <c r="N676" s="14">
        <v>12450068</v>
      </c>
      <c r="O676" s="14">
        <v>122922</v>
      </c>
      <c r="P676" s="14" t="s">
        <v>83</v>
      </c>
    </row>
    <row r="677" spans="1:16" x14ac:dyDescent="0.2">
      <c r="A677" s="14">
        <v>6672</v>
      </c>
      <c r="B677" s="14" t="s">
        <v>1472</v>
      </c>
      <c r="C677" s="14" t="s">
        <v>284</v>
      </c>
      <c r="D677" s="14" t="s">
        <v>78</v>
      </c>
      <c r="E677" s="14" t="s">
        <v>79</v>
      </c>
      <c r="F677" s="15" t="s">
        <v>285</v>
      </c>
      <c r="G677" s="14" t="s">
        <v>81</v>
      </c>
      <c r="H677" s="16">
        <v>42.039149999999999</v>
      </c>
      <c r="I677" s="16">
        <v>-94.027730000000005</v>
      </c>
      <c r="J677" s="15" t="s">
        <v>87</v>
      </c>
      <c r="K677" s="14">
        <v>2041</v>
      </c>
      <c r="L677" s="14">
        <v>848</v>
      </c>
      <c r="M677" s="14">
        <v>52500</v>
      </c>
      <c r="N677" s="14">
        <v>3557336</v>
      </c>
      <c r="O677" s="14">
        <v>0</v>
      </c>
      <c r="P677" s="14" t="s">
        <v>83</v>
      </c>
    </row>
    <row r="678" spans="1:16" x14ac:dyDescent="0.2">
      <c r="A678" s="14">
        <v>6673</v>
      </c>
      <c r="B678" s="14" t="s">
        <v>1473</v>
      </c>
      <c r="C678" s="14" t="s">
        <v>199</v>
      </c>
      <c r="D678" s="14" t="s">
        <v>78</v>
      </c>
      <c r="E678" s="14" t="s">
        <v>79</v>
      </c>
      <c r="F678" s="15" t="s">
        <v>1474</v>
      </c>
      <c r="G678" s="14" t="s">
        <v>81</v>
      </c>
      <c r="H678" s="16">
        <v>43.38635</v>
      </c>
      <c r="I678" s="16">
        <v>-95.148330000000001</v>
      </c>
      <c r="J678" s="15" t="s">
        <v>107</v>
      </c>
      <c r="K678" s="14">
        <v>818</v>
      </c>
      <c r="L678" s="14">
        <v>434</v>
      </c>
      <c r="M678" s="14">
        <v>58636</v>
      </c>
      <c r="N678" s="14">
        <v>4821794</v>
      </c>
      <c r="O678" s="14">
        <v>12936</v>
      </c>
      <c r="P678" s="14" t="s">
        <v>83</v>
      </c>
    </row>
    <row r="679" spans="1:16" x14ac:dyDescent="0.2">
      <c r="A679" s="14">
        <v>6674</v>
      </c>
      <c r="B679" s="14" t="s">
        <v>1475</v>
      </c>
      <c r="C679" s="14" t="s">
        <v>977</v>
      </c>
      <c r="D679" s="14" t="s">
        <v>78</v>
      </c>
      <c r="E679" s="14" t="s">
        <v>79</v>
      </c>
      <c r="F679" s="15" t="s">
        <v>1476</v>
      </c>
      <c r="G679" s="14" t="s">
        <v>81</v>
      </c>
      <c r="H679" s="16">
        <v>41.134189999999997</v>
      </c>
      <c r="I679" s="16">
        <v>-91.544880000000006</v>
      </c>
      <c r="J679" s="15" t="s">
        <v>103</v>
      </c>
      <c r="K679" s="14">
        <v>234</v>
      </c>
      <c r="L679" s="14">
        <v>83</v>
      </c>
      <c r="M679" s="14">
        <v>59375</v>
      </c>
      <c r="N679" s="14">
        <v>873753</v>
      </c>
      <c r="O679" s="14">
        <v>0</v>
      </c>
      <c r="P679" s="14" t="s">
        <v>83</v>
      </c>
    </row>
    <row r="680" spans="1:16" x14ac:dyDescent="0.2">
      <c r="A680" s="14">
        <v>6675</v>
      </c>
      <c r="B680" s="14" t="s">
        <v>1477</v>
      </c>
      <c r="C680" s="14" t="s">
        <v>158</v>
      </c>
      <c r="D680" s="14" t="s">
        <v>78</v>
      </c>
      <c r="E680" s="14" t="s">
        <v>79</v>
      </c>
      <c r="F680" s="15" t="s">
        <v>1478</v>
      </c>
      <c r="G680" s="14" t="s">
        <v>81</v>
      </c>
      <c r="H680" s="16">
        <v>41.998069999999998</v>
      </c>
      <c r="I680" s="16">
        <v>-91.141549999999995</v>
      </c>
      <c r="J680" s="15" t="s">
        <v>103</v>
      </c>
      <c r="K680" s="14">
        <v>688</v>
      </c>
      <c r="L680" s="14">
        <v>299</v>
      </c>
      <c r="M680" s="14">
        <v>43393</v>
      </c>
      <c r="N680" s="14">
        <v>2648687</v>
      </c>
      <c r="O680" s="14">
        <v>21490</v>
      </c>
      <c r="P680" s="14" t="s">
        <v>83</v>
      </c>
    </row>
    <row r="681" spans="1:16" x14ac:dyDescent="0.2">
      <c r="A681" s="14">
        <v>6676</v>
      </c>
      <c r="B681" s="14" t="s">
        <v>1479</v>
      </c>
      <c r="C681" s="14" t="s">
        <v>639</v>
      </c>
      <c r="D681" s="14" t="s">
        <v>78</v>
      </c>
      <c r="E681" s="14" t="s">
        <v>79</v>
      </c>
      <c r="F681" s="15" t="s">
        <v>1480</v>
      </c>
      <c r="G681" s="14" t="s">
        <v>81</v>
      </c>
      <c r="H681" s="16">
        <v>41.198070000000001</v>
      </c>
      <c r="I681" s="16">
        <v>-92.092399999999998</v>
      </c>
      <c r="J681" s="15" t="s">
        <v>82</v>
      </c>
      <c r="K681" s="14">
        <v>210</v>
      </c>
      <c r="L681" s="14">
        <v>104</v>
      </c>
      <c r="M681" s="14">
        <v>40441</v>
      </c>
      <c r="N681" s="14">
        <v>2562541</v>
      </c>
      <c r="O681" s="14">
        <v>0</v>
      </c>
      <c r="P681" s="14" t="s">
        <v>83</v>
      </c>
    </row>
    <row r="682" spans="1:16" x14ac:dyDescent="0.2">
      <c r="A682" s="14">
        <v>6677</v>
      </c>
      <c r="B682" s="14" t="s">
        <v>1481</v>
      </c>
      <c r="C682" s="14" t="s">
        <v>331</v>
      </c>
      <c r="D682" s="14" t="s">
        <v>78</v>
      </c>
      <c r="E682" s="14" t="s">
        <v>79</v>
      </c>
      <c r="F682" s="15" t="s">
        <v>1482</v>
      </c>
      <c r="G682" s="14" t="s">
        <v>81</v>
      </c>
      <c r="H682" s="16">
        <v>42.026649999999997</v>
      </c>
      <c r="I682" s="16">
        <v>-96.097239999999999</v>
      </c>
      <c r="J682" s="15" t="s">
        <v>107</v>
      </c>
      <c r="K682" s="14">
        <v>2881</v>
      </c>
      <c r="L682" s="14">
        <v>1233</v>
      </c>
      <c r="M682" s="14">
        <v>33678</v>
      </c>
      <c r="N682" s="14">
        <v>13435793</v>
      </c>
      <c r="O682" s="14">
        <v>0</v>
      </c>
      <c r="P682" s="14" t="s">
        <v>83</v>
      </c>
    </row>
    <row r="683" spans="1:16" x14ac:dyDescent="0.2">
      <c r="A683" s="14">
        <v>6678</v>
      </c>
      <c r="B683" s="14" t="s">
        <v>1483</v>
      </c>
      <c r="C683" s="14" t="s">
        <v>158</v>
      </c>
      <c r="D683" s="14" t="s">
        <v>78</v>
      </c>
      <c r="E683" s="14" t="s">
        <v>79</v>
      </c>
      <c r="F683" s="15" t="s">
        <v>1484</v>
      </c>
      <c r="G683" s="14" t="s">
        <v>81</v>
      </c>
      <c r="H683" s="16">
        <v>42.106960000000001</v>
      </c>
      <c r="I683" s="16">
        <v>-91.015150000000006</v>
      </c>
      <c r="J683" s="15" t="s">
        <v>103</v>
      </c>
      <c r="K683" s="14">
        <v>196</v>
      </c>
      <c r="L683" s="14">
        <v>103</v>
      </c>
      <c r="M683" s="14">
        <v>45114</v>
      </c>
      <c r="N683" s="14">
        <v>583274</v>
      </c>
      <c r="O683" s="14">
        <v>0</v>
      </c>
      <c r="P683" s="14" t="s">
        <v>83</v>
      </c>
    </row>
    <row r="684" spans="1:16" x14ac:dyDescent="0.2">
      <c r="A684" s="14">
        <v>6679</v>
      </c>
      <c r="B684" s="14" t="s">
        <v>1485</v>
      </c>
      <c r="C684" s="14" t="s">
        <v>143</v>
      </c>
      <c r="D684" s="14" t="s">
        <v>78</v>
      </c>
      <c r="E684" s="14" t="s">
        <v>79</v>
      </c>
      <c r="F684" s="15" t="s">
        <v>1486</v>
      </c>
      <c r="G684" s="14" t="s">
        <v>81</v>
      </c>
      <c r="H684" s="16">
        <v>43.007210000000001</v>
      </c>
      <c r="I684" s="16">
        <v>-96.058350000000004</v>
      </c>
      <c r="J684" s="15" t="s">
        <v>107</v>
      </c>
      <c r="K684" s="14">
        <v>6198</v>
      </c>
      <c r="L684" s="14">
        <v>1972</v>
      </c>
      <c r="M684" s="14">
        <v>62273</v>
      </c>
      <c r="N684" s="14">
        <v>11053201</v>
      </c>
      <c r="O684" s="14">
        <v>0</v>
      </c>
      <c r="P684" s="14" t="s">
        <v>83</v>
      </c>
    </row>
    <row r="685" spans="1:16" x14ac:dyDescent="0.2">
      <c r="A685" s="14">
        <v>6680</v>
      </c>
      <c r="B685" s="14" t="s">
        <v>1487</v>
      </c>
      <c r="C685" s="14" t="s">
        <v>428</v>
      </c>
      <c r="D685" s="14" t="s">
        <v>78</v>
      </c>
      <c r="E685" s="14" t="s">
        <v>79</v>
      </c>
      <c r="F685" s="15" t="s">
        <v>1488</v>
      </c>
      <c r="G685" s="14" t="s">
        <v>81</v>
      </c>
      <c r="H685" s="16">
        <v>43.227469999999997</v>
      </c>
      <c r="I685" s="16">
        <v>-92.772139999999993</v>
      </c>
      <c r="J685" s="15" t="s">
        <v>82</v>
      </c>
      <c r="K685" s="14">
        <v>70</v>
      </c>
      <c r="L685" s="14">
        <v>22</v>
      </c>
      <c r="M685" s="14">
        <v>33750</v>
      </c>
      <c r="N685" s="14">
        <v>229007</v>
      </c>
      <c r="O685" s="14">
        <v>0</v>
      </c>
      <c r="P685" s="14" t="s">
        <v>83</v>
      </c>
    </row>
    <row r="686" spans="1:16" x14ac:dyDescent="0.2">
      <c r="A686" s="14">
        <v>6681</v>
      </c>
      <c r="B686" s="14" t="s">
        <v>1489</v>
      </c>
      <c r="C686" s="14" t="s">
        <v>89</v>
      </c>
      <c r="D686" s="14" t="s">
        <v>78</v>
      </c>
      <c r="E686" s="14" t="s">
        <v>79</v>
      </c>
      <c r="F686" s="15" t="s">
        <v>1490</v>
      </c>
      <c r="G686" s="14" t="s">
        <v>81</v>
      </c>
      <c r="H686" s="16">
        <v>41.203040000000001</v>
      </c>
      <c r="I686" s="16">
        <v>-94.414680000000004</v>
      </c>
      <c r="J686" s="15" t="s">
        <v>82</v>
      </c>
      <c r="K686" s="14">
        <v>379</v>
      </c>
      <c r="L686" s="14">
        <v>182</v>
      </c>
      <c r="M686" s="14">
        <v>41250</v>
      </c>
      <c r="N686" s="14">
        <v>1175979</v>
      </c>
      <c r="O686" s="14">
        <v>0</v>
      </c>
      <c r="P686" s="14" t="s">
        <v>83</v>
      </c>
    </row>
    <row r="687" spans="1:16" x14ac:dyDescent="0.2">
      <c r="A687" s="14">
        <v>6682</v>
      </c>
      <c r="B687" s="14" t="s">
        <v>1491</v>
      </c>
      <c r="C687" s="14" t="s">
        <v>199</v>
      </c>
      <c r="D687" s="14" t="s">
        <v>78</v>
      </c>
      <c r="E687" s="14" t="s">
        <v>79</v>
      </c>
      <c r="F687" s="15" t="s">
        <v>1492</v>
      </c>
      <c r="G687" s="14" t="s">
        <v>81</v>
      </c>
      <c r="H687" s="16">
        <v>43.447180000000003</v>
      </c>
      <c r="I687" s="16">
        <v>-95.092489999999998</v>
      </c>
      <c r="J687" s="15" t="s">
        <v>107</v>
      </c>
      <c r="K687" s="14">
        <v>614</v>
      </c>
      <c r="L687" s="14">
        <v>224</v>
      </c>
      <c r="M687" s="14">
        <v>68750</v>
      </c>
      <c r="N687" s="14">
        <v>2904434</v>
      </c>
      <c r="O687" s="14">
        <v>21413</v>
      </c>
      <c r="P687" s="14" t="s">
        <v>83</v>
      </c>
    </row>
    <row r="688" spans="1:16" x14ac:dyDescent="0.2">
      <c r="A688" s="14">
        <v>6683</v>
      </c>
      <c r="B688" s="14" t="s">
        <v>1493</v>
      </c>
      <c r="C688" s="14" t="s">
        <v>428</v>
      </c>
      <c r="D688" s="14" t="s">
        <v>78</v>
      </c>
      <c r="E688" s="14" t="s">
        <v>79</v>
      </c>
      <c r="F688" s="15" t="s">
        <v>1349</v>
      </c>
      <c r="G688" s="14" t="s">
        <v>81</v>
      </c>
      <c r="H688" s="16">
        <v>43.284140000000001</v>
      </c>
      <c r="I688" s="16">
        <v>-92.811030000000002</v>
      </c>
      <c r="J688" s="15" t="s">
        <v>82</v>
      </c>
      <c r="K688" s="14">
        <v>3654</v>
      </c>
      <c r="L688" s="14">
        <v>1615</v>
      </c>
      <c r="M688" s="14">
        <v>44410</v>
      </c>
      <c r="N688" s="14">
        <v>5873195</v>
      </c>
      <c r="O688" s="14">
        <v>0</v>
      </c>
      <c r="P688" s="14" t="s">
        <v>83</v>
      </c>
    </row>
    <row r="689" spans="1:16" x14ac:dyDescent="0.2">
      <c r="A689" s="14">
        <v>6684</v>
      </c>
      <c r="B689" s="14" t="s">
        <v>1494</v>
      </c>
      <c r="C689" s="14" t="s">
        <v>1401</v>
      </c>
      <c r="D689" s="14" t="s">
        <v>78</v>
      </c>
      <c r="E689" s="14" t="s">
        <v>79</v>
      </c>
      <c r="F689" s="15" t="s">
        <v>1495</v>
      </c>
      <c r="G689" s="14" t="s">
        <v>81</v>
      </c>
      <c r="H689" s="16">
        <v>41.03389</v>
      </c>
      <c r="I689" s="16">
        <v>-93.765500000000003</v>
      </c>
      <c r="J689" s="15" t="s">
        <v>82</v>
      </c>
      <c r="K689" s="14">
        <v>4972</v>
      </c>
      <c r="L689" s="14">
        <v>2038</v>
      </c>
      <c r="M689" s="14">
        <v>38885</v>
      </c>
      <c r="N689" s="14">
        <v>16740435</v>
      </c>
      <c r="O689" s="14">
        <v>529183</v>
      </c>
      <c r="P689" s="14" t="s">
        <v>83</v>
      </c>
    </row>
    <row r="690" spans="1:16" x14ac:dyDescent="0.2">
      <c r="A690" s="14">
        <v>6685</v>
      </c>
      <c r="B690" s="14" t="s">
        <v>1496</v>
      </c>
      <c r="C690" s="14" t="s">
        <v>275</v>
      </c>
      <c r="D690" s="14" t="s">
        <v>78</v>
      </c>
      <c r="E690" s="14" t="s">
        <v>79</v>
      </c>
      <c r="F690" s="15" t="s">
        <v>1067</v>
      </c>
      <c r="G690" s="14" t="s">
        <v>81</v>
      </c>
      <c r="H690" s="16">
        <v>41.296399999999998</v>
      </c>
      <c r="I690" s="16">
        <v>-92.644360000000006</v>
      </c>
      <c r="J690" s="15" t="s">
        <v>82</v>
      </c>
      <c r="K690" s="14">
        <v>11607</v>
      </c>
      <c r="L690" s="14">
        <v>4932</v>
      </c>
      <c r="M690" s="14">
        <v>39385</v>
      </c>
      <c r="N690" s="14">
        <v>20688146</v>
      </c>
      <c r="O690" s="14">
        <v>39275</v>
      </c>
      <c r="P690" s="14" t="s">
        <v>83</v>
      </c>
    </row>
    <row r="691" spans="1:16" x14ac:dyDescent="0.2">
      <c r="A691" s="14">
        <v>6686</v>
      </c>
      <c r="B691" s="14" t="s">
        <v>1497</v>
      </c>
      <c r="C691" s="14" t="s">
        <v>398</v>
      </c>
      <c r="D691" s="14" t="s">
        <v>78</v>
      </c>
      <c r="E691" s="14" t="s">
        <v>79</v>
      </c>
      <c r="F691" s="15" t="s">
        <v>1498</v>
      </c>
      <c r="G691" s="14" t="s">
        <v>81</v>
      </c>
      <c r="H691" s="16">
        <v>43.146360000000001</v>
      </c>
      <c r="I691" s="16">
        <v>-91.764600000000002</v>
      </c>
      <c r="J691" s="15" t="s">
        <v>166</v>
      </c>
      <c r="K691" s="14">
        <v>819</v>
      </c>
      <c r="L691" s="14">
        <v>379</v>
      </c>
      <c r="M691" s="14">
        <v>54519</v>
      </c>
      <c r="N691" s="14">
        <v>2872247</v>
      </c>
      <c r="O691" s="14">
        <v>0</v>
      </c>
      <c r="P691" s="14" t="s">
        <v>83</v>
      </c>
    </row>
    <row r="692" spans="1:16" x14ac:dyDescent="0.2">
      <c r="A692" s="14">
        <v>6687</v>
      </c>
      <c r="B692" s="14" t="s">
        <v>1499</v>
      </c>
      <c r="C692" s="14" t="s">
        <v>499</v>
      </c>
      <c r="D692" s="14" t="s">
        <v>78</v>
      </c>
      <c r="E692" s="14" t="s">
        <v>79</v>
      </c>
      <c r="F692" s="15" t="s">
        <v>917</v>
      </c>
      <c r="G692" s="14" t="s">
        <v>81</v>
      </c>
      <c r="H692" s="16">
        <v>42.733600000000003</v>
      </c>
      <c r="I692" s="16">
        <v>-91.157910000000001</v>
      </c>
      <c r="J692" s="15" t="s">
        <v>166</v>
      </c>
      <c r="K692" s="14">
        <v>57</v>
      </c>
      <c r="L692" s="14">
        <v>33</v>
      </c>
      <c r="M692" s="14">
        <v>69375</v>
      </c>
      <c r="N692" s="14">
        <v>1190316</v>
      </c>
      <c r="O692" s="14">
        <v>0</v>
      </c>
      <c r="P692" s="14" t="s">
        <v>83</v>
      </c>
    </row>
    <row r="693" spans="1:16" x14ac:dyDescent="0.2">
      <c r="A693" s="14">
        <v>6688</v>
      </c>
      <c r="B693" s="14" t="s">
        <v>1500</v>
      </c>
      <c r="C693" s="14" t="s">
        <v>242</v>
      </c>
      <c r="D693" s="14" t="s">
        <v>78</v>
      </c>
      <c r="E693" s="14" t="s">
        <v>79</v>
      </c>
      <c r="F693" s="15" t="s">
        <v>1501</v>
      </c>
      <c r="G693" s="14" t="s">
        <v>81</v>
      </c>
      <c r="H693" s="16">
        <v>42.424689999999998</v>
      </c>
      <c r="I693" s="16">
        <v>-94.150239999999997</v>
      </c>
      <c r="J693" s="15" t="s">
        <v>87</v>
      </c>
      <c r="K693" s="14">
        <v>524</v>
      </c>
      <c r="L693" s="14">
        <v>234</v>
      </c>
      <c r="M693" s="14">
        <v>43958</v>
      </c>
      <c r="N693" s="14">
        <v>1186076</v>
      </c>
      <c r="O693" s="14">
        <v>0</v>
      </c>
      <c r="P693" s="14" t="s">
        <v>83</v>
      </c>
    </row>
    <row r="694" spans="1:16" x14ac:dyDescent="0.2">
      <c r="A694" s="14">
        <v>6689</v>
      </c>
      <c r="B694" s="14" t="s">
        <v>1502</v>
      </c>
      <c r="C694" s="14" t="s">
        <v>176</v>
      </c>
      <c r="D694" s="14" t="s">
        <v>78</v>
      </c>
      <c r="E694" s="14" t="s">
        <v>79</v>
      </c>
      <c r="F694" s="15" t="s">
        <v>1503</v>
      </c>
      <c r="G694" s="14" t="s">
        <v>81</v>
      </c>
      <c r="H694" s="16">
        <v>42.283880000000003</v>
      </c>
      <c r="I694" s="16">
        <v>-95.893069999999994</v>
      </c>
      <c r="J694" s="15" t="s">
        <v>107</v>
      </c>
      <c r="K694" s="14">
        <v>108</v>
      </c>
      <c r="L694" s="14">
        <v>35</v>
      </c>
      <c r="M694" s="14">
        <v>23750</v>
      </c>
      <c r="N694" s="14">
        <v>685907</v>
      </c>
      <c r="O694" s="14">
        <v>0</v>
      </c>
      <c r="P694" s="14" t="s">
        <v>83</v>
      </c>
    </row>
    <row r="695" spans="1:16" x14ac:dyDescent="0.2">
      <c r="A695" s="14">
        <v>6690</v>
      </c>
      <c r="B695" s="14" t="s">
        <v>1504</v>
      </c>
      <c r="C695" s="14" t="s">
        <v>428</v>
      </c>
      <c r="D695" s="14" t="s">
        <v>78</v>
      </c>
      <c r="E695" s="14" t="s">
        <v>79</v>
      </c>
      <c r="F695" s="15" t="s">
        <v>1355</v>
      </c>
      <c r="G695" s="14" t="s">
        <v>153</v>
      </c>
      <c r="H695" s="16">
        <v>43.458300000000001</v>
      </c>
      <c r="I695" s="16">
        <v>-92.985749999999996</v>
      </c>
      <c r="J695" s="15" t="s">
        <v>82</v>
      </c>
      <c r="K695" s="14">
        <v>7</v>
      </c>
      <c r="L695" s="14">
        <v>7</v>
      </c>
      <c r="M695" s="14">
        <v>33106</v>
      </c>
      <c r="N695" s="14">
        <v>1129880</v>
      </c>
      <c r="O695" s="14">
        <v>0</v>
      </c>
      <c r="P695" s="14" t="s">
        <v>83</v>
      </c>
    </row>
    <row r="696" spans="1:16" x14ac:dyDescent="0.2">
      <c r="A696" s="14">
        <v>6691</v>
      </c>
      <c r="B696" s="14" t="s">
        <v>1505</v>
      </c>
      <c r="C696" s="14" t="s">
        <v>340</v>
      </c>
      <c r="D696" s="14" t="s">
        <v>78</v>
      </c>
      <c r="E696" s="14" t="s">
        <v>79</v>
      </c>
      <c r="F696" s="15" t="s">
        <v>1506</v>
      </c>
      <c r="G696" s="14" t="s">
        <v>81</v>
      </c>
      <c r="H696" s="16">
        <v>42.894970000000001</v>
      </c>
      <c r="I696" s="16">
        <v>-94.37997</v>
      </c>
      <c r="J696" s="15" t="s">
        <v>87</v>
      </c>
      <c r="K696" s="14">
        <v>37</v>
      </c>
      <c r="L696" s="14">
        <v>27</v>
      </c>
      <c r="M696" s="14">
        <v>36875</v>
      </c>
      <c r="N696" s="14">
        <v>1469608</v>
      </c>
      <c r="O696" s="14">
        <v>0</v>
      </c>
      <c r="P696" s="14" t="s">
        <v>83</v>
      </c>
    </row>
    <row r="697" spans="1:16" x14ac:dyDescent="0.2">
      <c r="A697" s="14">
        <v>6692</v>
      </c>
      <c r="B697" s="14" t="s">
        <v>1507</v>
      </c>
      <c r="C697" s="14" t="s">
        <v>98</v>
      </c>
      <c r="D697" s="14" t="s">
        <v>78</v>
      </c>
      <c r="E697" s="14" t="s">
        <v>79</v>
      </c>
      <c r="F697" s="15" t="s">
        <v>1508</v>
      </c>
      <c r="G697" s="14" t="s">
        <v>81</v>
      </c>
      <c r="H697" s="16">
        <v>41.020009999999999</v>
      </c>
      <c r="I697" s="16">
        <v>-92.411299999999997</v>
      </c>
      <c r="J697" s="15" t="s">
        <v>82</v>
      </c>
      <c r="K697" s="14">
        <v>24624</v>
      </c>
      <c r="L697" s="14">
        <v>10253</v>
      </c>
      <c r="M697" s="14">
        <v>38095</v>
      </c>
      <c r="N697" s="14">
        <v>41076954</v>
      </c>
      <c r="O697" s="14">
        <v>1741889</v>
      </c>
      <c r="P697" s="14" t="s">
        <v>83</v>
      </c>
    </row>
    <row r="698" spans="1:16" x14ac:dyDescent="0.2">
      <c r="A698" s="14">
        <v>6693</v>
      </c>
      <c r="B698" s="14" t="s">
        <v>1509</v>
      </c>
      <c r="C698" s="14" t="s">
        <v>77</v>
      </c>
      <c r="D698" s="14" t="s">
        <v>78</v>
      </c>
      <c r="E698" s="14" t="s">
        <v>79</v>
      </c>
      <c r="F698" s="15" t="s">
        <v>1023</v>
      </c>
      <c r="G698" s="14" t="s">
        <v>81</v>
      </c>
      <c r="H698" s="16">
        <v>42.433590000000002</v>
      </c>
      <c r="I698" s="16">
        <v>-93.207149999999999</v>
      </c>
      <c r="J698" s="15" t="s">
        <v>82</v>
      </c>
      <c r="K698" s="14">
        <v>43</v>
      </c>
      <c r="L698" s="14">
        <v>14</v>
      </c>
      <c r="M698" s="14">
        <v>25000</v>
      </c>
      <c r="N698" s="14">
        <v>1462205</v>
      </c>
      <c r="O698" s="14">
        <v>0</v>
      </c>
      <c r="P698" s="14" t="s">
        <v>83</v>
      </c>
    </row>
    <row r="699" spans="1:16" x14ac:dyDescent="0.2">
      <c r="A699" s="14">
        <v>6694</v>
      </c>
      <c r="B699" s="14" t="s">
        <v>1510</v>
      </c>
      <c r="C699" s="14" t="s">
        <v>558</v>
      </c>
      <c r="D699" s="14" t="s">
        <v>78</v>
      </c>
      <c r="E699" s="14" t="s">
        <v>79</v>
      </c>
      <c r="F699" s="15" t="s">
        <v>1511</v>
      </c>
      <c r="G699" s="14" t="s">
        <v>81</v>
      </c>
      <c r="H699" s="16">
        <v>41.72334</v>
      </c>
      <c r="I699" s="16">
        <v>-91.790450000000007</v>
      </c>
      <c r="J699" s="15" t="s">
        <v>103</v>
      </c>
      <c r="K699" s="14">
        <v>825</v>
      </c>
      <c r="L699" s="14">
        <v>352</v>
      </c>
      <c r="M699" s="14">
        <v>62500</v>
      </c>
      <c r="N699" s="14">
        <v>2352536</v>
      </c>
      <c r="O699" s="14">
        <v>0</v>
      </c>
      <c r="P699" s="14" t="s">
        <v>83</v>
      </c>
    </row>
    <row r="700" spans="1:16" x14ac:dyDescent="0.2">
      <c r="A700" s="14">
        <v>6695</v>
      </c>
      <c r="B700" s="14" t="s">
        <v>1512</v>
      </c>
      <c r="C700" s="14" t="s">
        <v>158</v>
      </c>
      <c r="D700" s="14" t="s">
        <v>78</v>
      </c>
      <c r="E700" s="14" t="s">
        <v>79</v>
      </c>
      <c r="F700" s="15" t="s">
        <v>1513</v>
      </c>
      <c r="G700" s="14" t="s">
        <v>81</v>
      </c>
      <c r="H700" s="16">
        <v>41.983629999999998</v>
      </c>
      <c r="I700" s="16">
        <v>-90.95626</v>
      </c>
      <c r="J700" s="15" t="s">
        <v>166</v>
      </c>
      <c r="K700" s="14">
        <v>484</v>
      </c>
      <c r="L700" s="14">
        <v>226</v>
      </c>
      <c r="M700" s="14">
        <v>35625</v>
      </c>
      <c r="N700" s="14">
        <v>1799729</v>
      </c>
      <c r="O700" s="14">
        <v>0</v>
      </c>
      <c r="P700" s="14" t="s">
        <v>83</v>
      </c>
    </row>
    <row r="701" spans="1:16" x14ac:dyDescent="0.2">
      <c r="A701" s="14">
        <v>6696</v>
      </c>
      <c r="B701" s="14" t="s">
        <v>1514</v>
      </c>
      <c r="C701" s="14" t="s">
        <v>105</v>
      </c>
      <c r="D701" s="14" t="s">
        <v>78</v>
      </c>
      <c r="E701" s="14" t="s">
        <v>79</v>
      </c>
      <c r="F701" s="15" t="s">
        <v>577</v>
      </c>
      <c r="G701" s="14" t="s">
        <v>81</v>
      </c>
      <c r="H701" s="16">
        <v>42.820270000000001</v>
      </c>
      <c r="I701" s="16">
        <v>-96.0578</v>
      </c>
      <c r="J701" s="15" t="s">
        <v>107</v>
      </c>
      <c r="K701" s="14">
        <v>101</v>
      </c>
      <c r="L701" s="14">
        <v>27</v>
      </c>
      <c r="M701" s="14">
        <v>64688</v>
      </c>
      <c r="N701" s="14">
        <v>262693</v>
      </c>
      <c r="O701" s="14">
        <v>0</v>
      </c>
      <c r="P701" s="14" t="s">
        <v>83</v>
      </c>
    </row>
    <row r="702" spans="1:16" x14ac:dyDescent="0.2">
      <c r="A702" s="14">
        <v>6697</v>
      </c>
      <c r="B702" s="14" t="s">
        <v>1515</v>
      </c>
      <c r="C702" s="14" t="s">
        <v>755</v>
      </c>
      <c r="D702" s="14" t="s">
        <v>78</v>
      </c>
      <c r="E702" s="14" t="s">
        <v>79</v>
      </c>
      <c r="F702" s="15" t="s">
        <v>1516</v>
      </c>
      <c r="G702" s="14" t="s">
        <v>81</v>
      </c>
      <c r="H702" s="16">
        <v>41.018610000000002</v>
      </c>
      <c r="I702" s="16">
        <v>-95.799170000000004</v>
      </c>
      <c r="J702" s="15" t="s">
        <v>107</v>
      </c>
      <c r="K702" s="14">
        <v>457</v>
      </c>
      <c r="L702" s="14">
        <v>148</v>
      </c>
      <c r="M702" s="14">
        <v>39375</v>
      </c>
      <c r="N702" s="14">
        <v>1961815</v>
      </c>
      <c r="O702" s="14">
        <v>0</v>
      </c>
      <c r="P702" s="14" t="s">
        <v>83</v>
      </c>
    </row>
    <row r="703" spans="1:16" x14ac:dyDescent="0.2">
      <c r="A703" s="14">
        <v>6698</v>
      </c>
      <c r="B703" s="14" t="s">
        <v>1517</v>
      </c>
      <c r="C703" s="14" t="s">
        <v>265</v>
      </c>
      <c r="D703" s="14" t="s">
        <v>78</v>
      </c>
      <c r="E703" s="14" t="s">
        <v>79</v>
      </c>
      <c r="F703" s="15" t="s">
        <v>1518</v>
      </c>
      <c r="G703" s="14" t="s">
        <v>81</v>
      </c>
      <c r="H703" s="16">
        <v>41.13279</v>
      </c>
      <c r="I703" s="16">
        <v>-92.082679999999996</v>
      </c>
      <c r="J703" s="15" t="s">
        <v>103</v>
      </c>
      <c r="K703" s="14">
        <v>215</v>
      </c>
      <c r="L703" s="14">
        <v>104</v>
      </c>
      <c r="M703" s="14">
        <v>53125</v>
      </c>
      <c r="N703" s="14">
        <v>1967754</v>
      </c>
      <c r="O703" s="14">
        <v>0</v>
      </c>
      <c r="P703" s="14" t="s">
        <v>83</v>
      </c>
    </row>
    <row r="704" spans="1:16" x14ac:dyDescent="0.2">
      <c r="A704" s="14">
        <v>6699</v>
      </c>
      <c r="B704" s="14" t="s">
        <v>1519</v>
      </c>
      <c r="C704" s="14" t="s">
        <v>800</v>
      </c>
      <c r="D704" s="14" t="s">
        <v>78</v>
      </c>
      <c r="E704" s="14" t="s">
        <v>79</v>
      </c>
      <c r="F704" s="15" t="s">
        <v>1520</v>
      </c>
      <c r="G704" s="14" t="s">
        <v>81</v>
      </c>
      <c r="H704" s="16">
        <v>42.63053</v>
      </c>
      <c r="I704" s="16">
        <v>-94.600530000000006</v>
      </c>
      <c r="J704" s="15" t="s">
        <v>107</v>
      </c>
      <c r="K704" s="14">
        <v>160</v>
      </c>
      <c r="L704" s="14">
        <v>85</v>
      </c>
      <c r="M704" s="14">
        <v>31875</v>
      </c>
      <c r="N704" s="14">
        <v>1095799</v>
      </c>
      <c r="O704" s="14">
        <v>0</v>
      </c>
      <c r="P704" s="14" t="s">
        <v>83</v>
      </c>
    </row>
    <row r="705" spans="1:16" x14ac:dyDescent="0.2">
      <c r="A705" s="14">
        <v>6700</v>
      </c>
      <c r="B705" s="14" t="s">
        <v>1521</v>
      </c>
      <c r="C705" s="14" t="s">
        <v>118</v>
      </c>
      <c r="D705" s="14" t="s">
        <v>78</v>
      </c>
      <c r="E705" s="14" t="s">
        <v>79</v>
      </c>
      <c r="F705" s="15" t="s">
        <v>1522</v>
      </c>
      <c r="G705" s="14" t="s">
        <v>81</v>
      </c>
      <c r="H705" s="16">
        <v>42.066110000000002</v>
      </c>
      <c r="I705" s="16">
        <v>-91.795460000000006</v>
      </c>
      <c r="J705" s="15" t="s">
        <v>103</v>
      </c>
      <c r="K705" s="14">
        <v>1053</v>
      </c>
      <c r="L705" s="14">
        <v>331</v>
      </c>
      <c r="M705" s="14">
        <v>71625</v>
      </c>
      <c r="N705" s="14">
        <v>3179431</v>
      </c>
      <c r="O705" s="14">
        <v>2933</v>
      </c>
      <c r="P705" s="14" t="s">
        <v>83</v>
      </c>
    </row>
    <row r="706" spans="1:16" x14ac:dyDescent="0.2">
      <c r="A706" s="14">
        <v>6701</v>
      </c>
      <c r="B706" s="14" t="s">
        <v>1523</v>
      </c>
      <c r="C706" s="14" t="s">
        <v>561</v>
      </c>
      <c r="D706" s="14" t="s">
        <v>78</v>
      </c>
      <c r="E706" s="14" t="s">
        <v>79</v>
      </c>
      <c r="F706" s="15" t="s">
        <v>1524</v>
      </c>
      <c r="G706" s="14" t="s">
        <v>81</v>
      </c>
      <c r="H706" s="16">
        <v>41.726379999999999</v>
      </c>
      <c r="I706" s="16">
        <v>-95.472219999999993</v>
      </c>
      <c r="J706" s="15" t="s">
        <v>107</v>
      </c>
      <c r="K706" s="14">
        <v>218</v>
      </c>
      <c r="L706" s="14">
        <v>88</v>
      </c>
      <c r="M706" s="14">
        <v>54063</v>
      </c>
      <c r="N706" s="14">
        <v>740630</v>
      </c>
      <c r="O706" s="14">
        <v>0</v>
      </c>
      <c r="P706" s="14" t="s">
        <v>83</v>
      </c>
    </row>
    <row r="707" spans="1:16" x14ac:dyDescent="0.2">
      <c r="A707" s="14">
        <v>6702</v>
      </c>
      <c r="B707" s="14" t="s">
        <v>1525</v>
      </c>
      <c r="C707" s="14" t="s">
        <v>245</v>
      </c>
      <c r="D707" s="14" t="s">
        <v>78</v>
      </c>
      <c r="E707" s="14" t="s">
        <v>79</v>
      </c>
      <c r="F707" s="15" t="s">
        <v>1103</v>
      </c>
      <c r="G707" s="14" t="s">
        <v>81</v>
      </c>
      <c r="H707" s="16">
        <v>41.691650000000003</v>
      </c>
      <c r="I707" s="16">
        <v>-94.363020000000006</v>
      </c>
      <c r="J707" s="15" t="s">
        <v>82</v>
      </c>
      <c r="K707" s="14">
        <v>1085</v>
      </c>
      <c r="L707" s="14">
        <v>482</v>
      </c>
      <c r="M707" s="14">
        <v>46970</v>
      </c>
      <c r="N707" s="14">
        <v>4662596</v>
      </c>
      <c r="O707" s="14">
        <v>0</v>
      </c>
      <c r="P707" s="14" t="s">
        <v>83</v>
      </c>
    </row>
    <row r="708" spans="1:16" x14ac:dyDescent="0.2">
      <c r="A708" s="14">
        <v>6703</v>
      </c>
      <c r="B708" s="14" t="s">
        <v>1526</v>
      </c>
      <c r="C708" s="14" t="s">
        <v>312</v>
      </c>
      <c r="D708" s="14" t="s">
        <v>78</v>
      </c>
      <c r="E708" s="14" t="s">
        <v>79</v>
      </c>
      <c r="F708" s="15" t="s">
        <v>313</v>
      </c>
      <c r="G708" s="14" t="s">
        <v>81</v>
      </c>
      <c r="H708" s="16">
        <v>41.555590000000002</v>
      </c>
      <c r="I708" s="16">
        <v>-90.453190000000006</v>
      </c>
      <c r="J708" s="15" t="s">
        <v>166</v>
      </c>
      <c r="K708" s="14">
        <v>144</v>
      </c>
      <c r="L708" s="14">
        <v>50</v>
      </c>
      <c r="M708" s="14">
        <v>43750</v>
      </c>
      <c r="N708" s="14">
        <v>138641</v>
      </c>
      <c r="O708" s="14">
        <v>0</v>
      </c>
      <c r="P708" s="14" t="s">
        <v>83</v>
      </c>
    </row>
    <row r="709" spans="1:16" x14ac:dyDescent="0.2">
      <c r="A709" s="14">
        <v>6704</v>
      </c>
      <c r="B709" s="14" t="s">
        <v>1527</v>
      </c>
      <c r="C709" s="14" t="s">
        <v>135</v>
      </c>
      <c r="D709" s="14" t="s">
        <v>78</v>
      </c>
      <c r="E709" s="14" t="s">
        <v>79</v>
      </c>
      <c r="F709" s="15" t="s">
        <v>1528</v>
      </c>
      <c r="G709" s="14" t="s">
        <v>81</v>
      </c>
      <c r="H709" s="16">
        <v>42.577480000000001</v>
      </c>
      <c r="I709" s="16">
        <v>-92.786860000000004</v>
      </c>
      <c r="J709" s="15" t="s">
        <v>103</v>
      </c>
      <c r="K709" s="14">
        <v>1960</v>
      </c>
      <c r="L709" s="14">
        <v>821</v>
      </c>
      <c r="M709" s="14">
        <v>46292</v>
      </c>
      <c r="N709" s="14">
        <v>3665451</v>
      </c>
      <c r="O709" s="14">
        <v>0</v>
      </c>
      <c r="P709" s="14" t="s">
        <v>83</v>
      </c>
    </row>
    <row r="710" spans="1:16" x14ac:dyDescent="0.2">
      <c r="A710" s="14">
        <v>6705</v>
      </c>
      <c r="B710" s="14" t="s">
        <v>1529</v>
      </c>
      <c r="C710" s="14" t="s">
        <v>312</v>
      </c>
      <c r="D710" s="14" t="s">
        <v>78</v>
      </c>
      <c r="E710" s="14" t="s">
        <v>79</v>
      </c>
      <c r="F710" s="15" t="s">
        <v>732</v>
      </c>
      <c r="G710" s="14" t="s">
        <v>153</v>
      </c>
      <c r="H710" s="16">
        <v>41.694200000000002</v>
      </c>
      <c r="I710" s="16">
        <v>-90.545689999999993</v>
      </c>
      <c r="J710" s="15" t="s">
        <v>166</v>
      </c>
      <c r="K710" s="14">
        <v>2476</v>
      </c>
      <c r="L710" s="14">
        <v>923</v>
      </c>
      <c r="M710" s="14">
        <v>53406</v>
      </c>
      <c r="N710" s="14">
        <v>2738828</v>
      </c>
      <c r="O710" s="14">
        <v>0</v>
      </c>
      <c r="P710" s="14" t="s">
        <v>83</v>
      </c>
    </row>
    <row r="711" spans="1:16" x14ac:dyDescent="0.2">
      <c r="A711" s="14">
        <v>6706</v>
      </c>
      <c r="B711" s="14" t="s">
        <v>1530</v>
      </c>
      <c r="C711" s="14" t="s">
        <v>151</v>
      </c>
      <c r="D711" s="14" t="s">
        <v>78</v>
      </c>
      <c r="E711" s="14" t="s">
        <v>79</v>
      </c>
      <c r="F711" s="15" t="s">
        <v>1531</v>
      </c>
      <c r="G711" s="14" t="s">
        <v>81</v>
      </c>
      <c r="H711" s="16">
        <v>41.583060000000003</v>
      </c>
      <c r="I711" s="16">
        <v>-92.004069999999999</v>
      </c>
      <c r="J711" s="15" t="s">
        <v>103</v>
      </c>
      <c r="K711" s="14">
        <v>220</v>
      </c>
      <c r="L711" s="14">
        <v>91</v>
      </c>
      <c r="M711" s="14">
        <v>49531</v>
      </c>
      <c r="N711" s="14">
        <v>447582</v>
      </c>
      <c r="O711" s="14">
        <v>0</v>
      </c>
      <c r="P711" s="14" t="s">
        <v>83</v>
      </c>
    </row>
    <row r="712" spans="1:16" x14ac:dyDescent="0.2">
      <c r="A712" s="14">
        <v>6707</v>
      </c>
      <c r="B712" s="14" t="s">
        <v>1532</v>
      </c>
      <c r="C712" s="14" t="s">
        <v>484</v>
      </c>
      <c r="D712" s="14" t="s">
        <v>78</v>
      </c>
      <c r="E712" s="14" t="s">
        <v>79</v>
      </c>
      <c r="F712" s="15" t="s">
        <v>1533</v>
      </c>
      <c r="G712" s="14" t="s">
        <v>81</v>
      </c>
      <c r="H712" s="16">
        <v>42.16442</v>
      </c>
      <c r="I712" s="16">
        <v>-94.255240000000001</v>
      </c>
      <c r="J712" s="15" t="s">
        <v>87</v>
      </c>
      <c r="K712" s="14">
        <v>229</v>
      </c>
      <c r="L712" s="14">
        <v>120</v>
      </c>
      <c r="M712" s="14">
        <v>41250</v>
      </c>
      <c r="N712" s="14">
        <v>1460896</v>
      </c>
      <c r="O712" s="14">
        <v>2306</v>
      </c>
      <c r="P712" s="14" t="s">
        <v>83</v>
      </c>
    </row>
    <row r="713" spans="1:16" x14ac:dyDescent="0.2">
      <c r="A713" s="14">
        <v>6708</v>
      </c>
      <c r="B713" s="14" t="s">
        <v>1534</v>
      </c>
      <c r="C713" s="14" t="s">
        <v>315</v>
      </c>
      <c r="D713" s="14" t="s">
        <v>78</v>
      </c>
      <c r="E713" s="14" t="s">
        <v>79</v>
      </c>
      <c r="F713" s="15" t="s">
        <v>1535</v>
      </c>
      <c r="G713" s="14" t="s">
        <v>81</v>
      </c>
      <c r="H713" s="16">
        <v>41.348320000000001</v>
      </c>
      <c r="I713" s="16">
        <v>-93.880499999999998</v>
      </c>
      <c r="J713" s="15" t="s">
        <v>87</v>
      </c>
      <c r="K713" s="14">
        <v>161</v>
      </c>
      <c r="L713" s="14">
        <v>50</v>
      </c>
      <c r="M713" s="14">
        <v>65500</v>
      </c>
      <c r="N713" s="14">
        <v>1218997</v>
      </c>
      <c r="O713" s="14">
        <v>0</v>
      </c>
      <c r="P713" s="14" t="s">
        <v>83</v>
      </c>
    </row>
    <row r="714" spans="1:16" x14ac:dyDescent="0.2">
      <c r="A714" s="14">
        <v>6709</v>
      </c>
      <c r="B714" s="14" t="s">
        <v>1536</v>
      </c>
      <c r="C714" s="14" t="s">
        <v>184</v>
      </c>
      <c r="D714" s="14" t="s">
        <v>78</v>
      </c>
      <c r="E714" s="14" t="s">
        <v>79</v>
      </c>
      <c r="F714" s="15" t="s">
        <v>1537</v>
      </c>
      <c r="G714" s="14" t="s">
        <v>81</v>
      </c>
      <c r="H714" s="16">
        <v>42.979149999999997</v>
      </c>
      <c r="I714" s="16">
        <v>-95.688069999999996</v>
      </c>
      <c r="J714" s="15" t="s">
        <v>107</v>
      </c>
      <c r="K714" s="14">
        <v>1017</v>
      </c>
      <c r="L714" s="14">
        <v>451</v>
      </c>
      <c r="M714" s="14">
        <v>47891</v>
      </c>
      <c r="N714" s="14">
        <v>2189745</v>
      </c>
      <c r="O714" s="14">
        <v>0</v>
      </c>
      <c r="P714" s="14" t="s">
        <v>83</v>
      </c>
    </row>
    <row r="715" spans="1:16" x14ac:dyDescent="0.2">
      <c r="A715" s="14">
        <v>6710</v>
      </c>
      <c r="B715" s="14" t="s">
        <v>1538</v>
      </c>
      <c r="C715" s="14" t="s">
        <v>403</v>
      </c>
      <c r="D715" s="14" t="s">
        <v>78</v>
      </c>
      <c r="E715" s="14" t="s">
        <v>79</v>
      </c>
      <c r="F715" s="15" t="s">
        <v>1539</v>
      </c>
      <c r="G715" s="14" t="s">
        <v>81</v>
      </c>
      <c r="H715" s="16">
        <v>41.405140000000003</v>
      </c>
      <c r="I715" s="16">
        <v>-92.917749999999998</v>
      </c>
      <c r="J715" s="15" t="s">
        <v>82</v>
      </c>
      <c r="K715" s="14">
        <v>10363</v>
      </c>
      <c r="L715" s="14">
        <v>3748</v>
      </c>
      <c r="M715" s="14">
        <v>57096</v>
      </c>
      <c r="N715" s="14">
        <v>23294059</v>
      </c>
      <c r="O715" s="14">
        <v>0</v>
      </c>
      <c r="P715" s="14" t="s">
        <v>83</v>
      </c>
    </row>
    <row r="716" spans="1:16" x14ac:dyDescent="0.2">
      <c r="A716" s="14">
        <v>6711</v>
      </c>
      <c r="B716" s="14" t="s">
        <v>1540</v>
      </c>
      <c r="C716" s="14" t="s">
        <v>205</v>
      </c>
      <c r="D716" s="14" t="s">
        <v>78</v>
      </c>
      <c r="E716" s="14" t="s">
        <v>79</v>
      </c>
      <c r="F716" s="15" t="s">
        <v>459</v>
      </c>
      <c r="G716" s="14" t="s">
        <v>81</v>
      </c>
      <c r="H716" s="16">
        <v>42.450560000000003</v>
      </c>
      <c r="I716" s="16">
        <v>-90.850409999999997</v>
      </c>
      <c r="J716" s="15" t="s">
        <v>166</v>
      </c>
      <c r="K716" s="14">
        <v>1618</v>
      </c>
      <c r="L716" s="14">
        <v>477</v>
      </c>
      <c r="M716" s="14">
        <v>81750</v>
      </c>
      <c r="N716" s="14">
        <v>5337983</v>
      </c>
      <c r="O716" s="14">
        <v>0</v>
      </c>
      <c r="P716" s="14" t="s">
        <v>83</v>
      </c>
    </row>
    <row r="717" spans="1:16" x14ac:dyDescent="0.2">
      <c r="A717" s="14">
        <v>6712</v>
      </c>
      <c r="B717" s="14" t="s">
        <v>1541</v>
      </c>
      <c r="C717" s="14" t="s">
        <v>161</v>
      </c>
      <c r="D717" s="14" t="s">
        <v>78</v>
      </c>
      <c r="E717" s="14" t="s">
        <v>79</v>
      </c>
      <c r="F717" s="15" t="s">
        <v>1542</v>
      </c>
      <c r="G717" s="14" t="s">
        <v>153</v>
      </c>
      <c r="H717" s="16">
        <v>40.748890000000003</v>
      </c>
      <c r="I717" s="16">
        <v>-95.813609999999997</v>
      </c>
      <c r="J717" s="15" t="s">
        <v>107</v>
      </c>
      <c r="K717" s="14">
        <v>21</v>
      </c>
      <c r="L717" s="14">
        <v>16</v>
      </c>
      <c r="M717" s="14">
        <v>28500</v>
      </c>
      <c r="N717" s="14">
        <v>1139554</v>
      </c>
      <c r="O717" s="14">
        <v>0</v>
      </c>
      <c r="P717" s="14" t="s">
        <v>83</v>
      </c>
    </row>
    <row r="718" spans="1:16" x14ac:dyDescent="0.2">
      <c r="A718" s="14">
        <v>6713</v>
      </c>
      <c r="B718" s="14" t="s">
        <v>1543</v>
      </c>
      <c r="C718" s="14" t="s">
        <v>92</v>
      </c>
      <c r="D718" s="14" t="s">
        <v>78</v>
      </c>
      <c r="E718" s="14" t="s">
        <v>79</v>
      </c>
      <c r="F718" s="15" t="s">
        <v>306</v>
      </c>
      <c r="G718" s="14" t="s">
        <v>81</v>
      </c>
      <c r="H718" s="16">
        <v>41.8386</v>
      </c>
      <c r="I718" s="16">
        <v>-94.10718</v>
      </c>
      <c r="J718" s="15" t="s">
        <v>87</v>
      </c>
      <c r="K718" s="14">
        <v>8089</v>
      </c>
      <c r="L718" s="14">
        <v>2818</v>
      </c>
      <c r="M718" s="14">
        <v>45691</v>
      </c>
      <c r="N718" s="14">
        <v>13284727</v>
      </c>
      <c r="O718" s="14">
        <v>13354</v>
      </c>
      <c r="P718" s="14" t="s">
        <v>83</v>
      </c>
    </row>
    <row r="719" spans="1:16" x14ac:dyDescent="0.2">
      <c r="A719" s="14">
        <v>6714</v>
      </c>
      <c r="B719" s="14" t="s">
        <v>1544</v>
      </c>
      <c r="C719" s="14" t="s">
        <v>408</v>
      </c>
      <c r="D719" s="14" t="s">
        <v>78</v>
      </c>
      <c r="E719" s="14" t="s">
        <v>79</v>
      </c>
      <c r="F719" s="15" t="s">
        <v>1545</v>
      </c>
      <c r="G719" s="14" t="s">
        <v>81</v>
      </c>
      <c r="H719" s="16">
        <v>41.579990000000002</v>
      </c>
      <c r="I719" s="16">
        <v>-95.568060000000003</v>
      </c>
      <c r="J719" s="15" t="s">
        <v>107</v>
      </c>
      <c r="K719" s="14">
        <v>299</v>
      </c>
      <c r="L719" s="14">
        <v>120</v>
      </c>
      <c r="M719" s="14">
        <v>50000</v>
      </c>
      <c r="N719" s="14">
        <v>1218194</v>
      </c>
      <c r="O719" s="14">
        <v>0</v>
      </c>
      <c r="P719" s="14" t="s">
        <v>83</v>
      </c>
    </row>
    <row r="720" spans="1:16" x14ac:dyDescent="0.2">
      <c r="A720" s="14">
        <v>6715</v>
      </c>
      <c r="B720" s="14" t="s">
        <v>1546</v>
      </c>
      <c r="C720" s="14" t="s">
        <v>499</v>
      </c>
      <c r="D720" s="14" t="s">
        <v>78</v>
      </c>
      <c r="E720" s="14" t="s">
        <v>79</v>
      </c>
      <c r="F720" s="15" t="s">
        <v>1547</v>
      </c>
      <c r="G720" s="14" t="s">
        <v>81</v>
      </c>
      <c r="H720" s="16">
        <v>42.918030000000002</v>
      </c>
      <c r="I720" s="16">
        <v>-95.343890000000002</v>
      </c>
      <c r="J720" s="15" t="s">
        <v>107</v>
      </c>
      <c r="K720" s="14">
        <v>318</v>
      </c>
      <c r="L720" s="14">
        <v>174</v>
      </c>
      <c r="M720" s="14">
        <v>39643</v>
      </c>
      <c r="N720" s="14">
        <v>1344655</v>
      </c>
      <c r="O720" s="14">
        <v>56497</v>
      </c>
      <c r="P720" s="14" t="s">
        <v>83</v>
      </c>
    </row>
    <row r="721" spans="1:16" x14ac:dyDescent="0.2">
      <c r="A721" s="14">
        <v>6716</v>
      </c>
      <c r="B721" s="14" t="s">
        <v>1548</v>
      </c>
      <c r="C721" s="14" t="s">
        <v>176</v>
      </c>
      <c r="D721" s="14" t="s">
        <v>78</v>
      </c>
      <c r="E721" s="14" t="s">
        <v>79</v>
      </c>
      <c r="F721" s="15" t="s">
        <v>1549</v>
      </c>
      <c r="G721" s="14" t="s">
        <v>81</v>
      </c>
      <c r="H721" s="16">
        <v>42.544159999999998</v>
      </c>
      <c r="I721" s="16">
        <v>-95.867509999999996</v>
      </c>
      <c r="J721" s="15" t="s">
        <v>107</v>
      </c>
      <c r="K721" s="14">
        <v>357</v>
      </c>
      <c r="L721" s="14">
        <v>180</v>
      </c>
      <c r="M721" s="14">
        <v>44167</v>
      </c>
      <c r="N721" s="14">
        <v>1597582</v>
      </c>
      <c r="O721" s="14">
        <v>0</v>
      </c>
      <c r="P721" s="14" t="s">
        <v>83</v>
      </c>
    </row>
    <row r="722" spans="1:16" x14ac:dyDescent="0.2">
      <c r="A722" s="14">
        <v>6717</v>
      </c>
      <c r="B722" s="14" t="s">
        <v>1550</v>
      </c>
      <c r="C722" s="14" t="s">
        <v>284</v>
      </c>
      <c r="D722" s="14" t="s">
        <v>78</v>
      </c>
      <c r="E722" s="14" t="s">
        <v>79</v>
      </c>
      <c r="F722" s="15" t="s">
        <v>354</v>
      </c>
      <c r="G722" s="14" t="s">
        <v>81</v>
      </c>
      <c r="H722" s="16">
        <v>42.16442</v>
      </c>
      <c r="I722" s="16">
        <v>-94.016620000000003</v>
      </c>
      <c r="J722" s="15" t="s">
        <v>87</v>
      </c>
      <c r="K722" s="14">
        <v>175</v>
      </c>
      <c r="L722" s="14">
        <v>95</v>
      </c>
      <c r="M722" s="14">
        <v>28906</v>
      </c>
      <c r="N722" s="14">
        <v>2538608</v>
      </c>
      <c r="O722" s="14">
        <v>0</v>
      </c>
      <c r="P722" s="14" t="s">
        <v>83</v>
      </c>
    </row>
    <row r="723" spans="1:16" x14ac:dyDescent="0.2">
      <c r="A723" s="14">
        <v>6718</v>
      </c>
      <c r="B723" s="14" t="s">
        <v>1551</v>
      </c>
      <c r="C723" s="14" t="s">
        <v>340</v>
      </c>
      <c r="D723" s="14" t="s">
        <v>78</v>
      </c>
      <c r="E723" s="14" t="s">
        <v>79</v>
      </c>
      <c r="F723" s="15" t="s">
        <v>858</v>
      </c>
      <c r="G723" s="14" t="s">
        <v>81</v>
      </c>
      <c r="H723" s="16">
        <v>42.653860000000002</v>
      </c>
      <c r="I723" s="16">
        <v>-94.392470000000003</v>
      </c>
      <c r="J723" s="15" t="s">
        <v>87</v>
      </c>
      <c r="K723" s="14">
        <v>22</v>
      </c>
      <c r="L723" s="14">
        <v>2</v>
      </c>
      <c r="M723" s="14">
        <v>45524</v>
      </c>
      <c r="N723" s="14">
        <v>164585</v>
      </c>
      <c r="O723" s="14">
        <v>0</v>
      </c>
      <c r="P723" s="14" t="s">
        <v>83</v>
      </c>
    </row>
    <row r="724" spans="1:16" x14ac:dyDescent="0.2">
      <c r="A724" s="14">
        <v>6719</v>
      </c>
      <c r="B724" s="14" t="s">
        <v>1552</v>
      </c>
      <c r="C724" s="14" t="s">
        <v>408</v>
      </c>
      <c r="D724" s="14" t="s">
        <v>78</v>
      </c>
      <c r="E724" s="14" t="s">
        <v>79</v>
      </c>
      <c r="F724" s="15" t="s">
        <v>1553</v>
      </c>
      <c r="G724" s="14" t="s">
        <v>81</v>
      </c>
      <c r="H724" s="16">
        <v>41.831380000000003</v>
      </c>
      <c r="I724" s="16">
        <v>-95.925569999999993</v>
      </c>
      <c r="J724" s="15" t="s">
        <v>107</v>
      </c>
      <c r="K724" s="14">
        <v>239</v>
      </c>
      <c r="L724" s="14">
        <v>112</v>
      </c>
      <c r="M724" s="14">
        <v>40167</v>
      </c>
      <c r="N724" s="14">
        <v>2608748</v>
      </c>
      <c r="O724" s="14">
        <v>0</v>
      </c>
      <c r="P724" s="14" t="s">
        <v>83</v>
      </c>
    </row>
    <row r="725" spans="1:16" x14ac:dyDescent="0.2">
      <c r="A725" s="14">
        <v>6720</v>
      </c>
      <c r="B725" s="14" t="s">
        <v>1554</v>
      </c>
      <c r="C725" s="14" t="s">
        <v>647</v>
      </c>
      <c r="D725" s="14" t="s">
        <v>78</v>
      </c>
      <c r="E725" s="14" t="s">
        <v>79</v>
      </c>
      <c r="F725" s="15" t="s">
        <v>1555</v>
      </c>
      <c r="G725" s="14" t="s">
        <v>81</v>
      </c>
      <c r="H725" s="16">
        <v>42.847479999999997</v>
      </c>
      <c r="I725" s="16">
        <v>-92.537130000000005</v>
      </c>
      <c r="J725" s="15" t="s">
        <v>103</v>
      </c>
      <c r="K725" s="14">
        <v>425</v>
      </c>
      <c r="L725" s="14">
        <v>193</v>
      </c>
      <c r="M725" s="14">
        <v>48125</v>
      </c>
      <c r="N725" s="14">
        <v>844917</v>
      </c>
      <c r="O725" s="14">
        <v>0</v>
      </c>
      <c r="P725" s="14" t="s">
        <v>83</v>
      </c>
    </row>
    <row r="726" spans="1:16" x14ac:dyDescent="0.2">
      <c r="A726" s="14">
        <v>6721</v>
      </c>
      <c r="B726" s="14" t="s">
        <v>1556</v>
      </c>
      <c r="C726" s="14" t="s">
        <v>454</v>
      </c>
      <c r="D726" s="14" t="s">
        <v>78</v>
      </c>
      <c r="E726" s="14" t="s">
        <v>79</v>
      </c>
      <c r="F726" s="15" t="s">
        <v>1557</v>
      </c>
      <c r="G726" s="14" t="s">
        <v>81</v>
      </c>
      <c r="H726" s="16">
        <v>40.755560000000003</v>
      </c>
      <c r="I726" s="16">
        <v>-93.046589999999995</v>
      </c>
      <c r="J726" s="15" t="s">
        <v>82</v>
      </c>
      <c r="K726" s="14">
        <v>69</v>
      </c>
      <c r="L726" s="14">
        <v>31</v>
      </c>
      <c r="M726" s="14">
        <v>39583</v>
      </c>
      <c r="N726" s="14">
        <v>1461594</v>
      </c>
      <c r="O726" s="14">
        <v>0</v>
      </c>
      <c r="P726" s="14" t="s">
        <v>83</v>
      </c>
    </row>
    <row r="727" spans="1:16" x14ac:dyDescent="0.2">
      <c r="A727" s="14">
        <v>6722</v>
      </c>
      <c r="B727" s="14" t="s">
        <v>1558</v>
      </c>
      <c r="C727" s="14" t="s">
        <v>129</v>
      </c>
      <c r="D727" s="14" t="s">
        <v>78</v>
      </c>
      <c r="E727" s="14" t="s">
        <v>79</v>
      </c>
      <c r="F727" s="15" t="s">
        <v>1559</v>
      </c>
      <c r="G727" s="14" t="s">
        <v>81</v>
      </c>
      <c r="H727" s="16">
        <v>41.583880000000001</v>
      </c>
      <c r="I727" s="16">
        <v>-93.519940000000005</v>
      </c>
      <c r="J727" s="15" t="s">
        <v>87</v>
      </c>
      <c r="K727" s="14">
        <v>9314</v>
      </c>
      <c r="L727" s="14">
        <v>3482</v>
      </c>
      <c r="M727" s="14">
        <v>73224</v>
      </c>
      <c r="N727" s="14">
        <v>23587149</v>
      </c>
      <c r="O727" s="14">
        <v>814551</v>
      </c>
      <c r="P727" s="14" t="s">
        <v>83</v>
      </c>
    </row>
    <row r="728" spans="1:16" x14ac:dyDescent="0.2">
      <c r="A728" s="14">
        <v>6723</v>
      </c>
      <c r="B728" s="14" t="s">
        <v>1560</v>
      </c>
      <c r="C728" s="14" t="s">
        <v>613</v>
      </c>
      <c r="D728" s="14" t="s">
        <v>78</v>
      </c>
      <c r="E728" s="14" t="s">
        <v>79</v>
      </c>
      <c r="F728" s="15" t="s">
        <v>614</v>
      </c>
      <c r="G728" s="14" t="s">
        <v>81</v>
      </c>
      <c r="H728" s="16">
        <v>40.580559999999998</v>
      </c>
      <c r="I728" s="16">
        <v>-93.743830000000003</v>
      </c>
      <c r="J728" s="15" t="s">
        <v>82</v>
      </c>
      <c r="K728" s="14">
        <v>46</v>
      </c>
      <c r="L728" s="14">
        <v>6</v>
      </c>
      <c r="M728" s="14">
        <v>53750</v>
      </c>
      <c r="N728" s="14">
        <v>899130</v>
      </c>
      <c r="O728" s="14">
        <v>0</v>
      </c>
      <c r="P728" s="14" t="s">
        <v>83</v>
      </c>
    </row>
    <row r="729" spans="1:16" x14ac:dyDescent="0.2">
      <c r="A729" s="14">
        <v>6724</v>
      </c>
      <c r="B729" s="14" t="s">
        <v>1561</v>
      </c>
      <c r="C729" s="14" t="s">
        <v>265</v>
      </c>
      <c r="D729" s="14" t="s">
        <v>78</v>
      </c>
      <c r="E729" s="14" t="s">
        <v>79</v>
      </c>
      <c r="F729" s="15" t="s">
        <v>372</v>
      </c>
      <c r="G729" s="14" t="s">
        <v>81</v>
      </c>
      <c r="H729" s="16">
        <v>41.147239999999996</v>
      </c>
      <c r="I729" s="16">
        <v>-91.859059999999999</v>
      </c>
      <c r="J729" s="15" t="s">
        <v>103</v>
      </c>
      <c r="K729" s="14">
        <v>98</v>
      </c>
      <c r="L729" s="14">
        <v>28</v>
      </c>
      <c r="M729" s="14">
        <v>33333</v>
      </c>
      <c r="N729" s="14">
        <v>2637328</v>
      </c>
      <c r="O729" s="14">
        <v>0</v>
      </c>
      <c r="P729" s="14" t="s">
        <v>83</v>
      </c>
    </row>
    <row r="730" spans="1:16" x14ac:dyDescent="0.2">
      <c r="A730" s="14">
        <v>6725</v>
      </c>
      <c r="B730" s="14" t="s">
        <v>1562</v>
      </c>
      <c r="C730" s="14" t="s">
        <v>403</v>
      </c>
      <c r="D730" s="14" t="s">
        <v>78</v>
      </c>
      <c r="E730" s="14" t="s">
        <v>79</v>
      </c>
      <c r="F730" s="15" t="s">
        <v>1563</v>
      </c>
      <c r="G730" s="14" t="s">
        <v>81</v>
      </c>
      <c r="H730" s="16">
        <v>41.385829999999999</v>
      </c>
      <c r="I730" s="16">
        <v>-93.269369999999995</v>
      </c>
      <c r="J730" s="15" t="s">
        <v>87</v>
      </c>
      <c r="K730" s="14">
        <v>1669</v>
      </c>
      <c r="L730" s="14">
        <v>805</v>
      </c>
      <c r="M730" s="14">
        <v>49954</v>
      </c>
      <c r="N730" s="14">
        <v>6558223</v>
      </c>
      <c r="O730" s="14">
        <v>18922</v>
      </c>
      <c r="P730" s="14" t="s">
        <v>83</v>
      </c>
    </row>
    <row r="731" spans="1:16" x14ac:dyDescent="0.2">
      <c r="A731" s="14">
        <v>6726</v>
      </c>
      <c r="B731" s="14" t="s">
        <v>1564</v>
      </c>
      <c r="C731" s="14" t="s">
        <v>800</v>
      </c>
      <c r="D731" s="14" t="s">
        <v>78</v>
      </c>
      <c r="E731" s="14" t="s">
        <v>79</v>
      </c>
      <c r="F731" s="15" t="s">
        <v>1565</v>
      </c>
      <c r="G731" s="14" t="s">
        <v>81</v>
      </c>
      <c r="H731" s="16">
        <v>42.878300000000003</v>
      </c>
      <c r="I731" s="16">
        <v>-94.620530000000002</v>
      </c>
      <c r="J731" s="15" t="s">
        <v>107</v>
      </c>
      <c r="K731" s="14">
        <v>74</v>
      </c>
      <c r="L731" s="14">
        <v>24</v>
      </c>
      <c r="M731" s="14">
        <v>42500</v>
      </c>
      <c r="N731" s="14">
        <v>1406980</v>
      </c>
      <c r="O731" s="14">
        <v>0</v>
      </c>
      <c r="P731" s="14" t="s">
        <v>83</v>
      </c>
    </row>
    <row r="732" spans="1:16" x14ac:dyDescent="0.2">
      <c r="A732" s="14">
        <v>6727</v>
      </c>
      <c r="B732" s="14" t="s">
        <v>1566</v>
      </c>
      <c r="C732" s="14" t="s">
        <v>393</v>
      </c>
      <c r="D732" s="14" t="s">
        <v>78</v>
      </c>
      <c r="E732" s="14" t="s">
        <v>79</v>
      </c>
      <c r="F732" s="15" t="s">
        <v>1567</v>
      </c>
      <c r="G732" s="14" t="s">
        <v>81</v>
      </c>
      <c r="H732" s="16">
        <v>43.245800000000003</v>
      </c>
      <c r="I732" s="16">
        <v>-93.122979999999998</v>
      </c>
      <c r="J732" s="15" t="s">
        <v>82</v>
      </c>
      <c r="K732" s="14">
        <v>373</v>
      </c>
      <c r="L732" s="14">
        <v>174</v>
      </c>
      <c r="M732" s="14">
        <v>49167</v>
      </c>
      <c r="N732" s="14">
        <v>1131683</v>
      </c>
      <c r="O732" s="14">
        <v>0</v>
      </c>
      <c r="P732" s="14" t="s">
        <v>83</v>
      </c>
    </row>
    <row r="733" spans="1:16" x14ac:dyDescent="0.2">
      <c r="A733" s="14">
        <v>6728</v>
      </c>
      <c r="B733" s="14" t="s">
        <v>1568</v>
      </c>
      <c r="C733" s="14" t="s">
        <v>800</v>
      </c>
      <c r="D733" s="14" t="s">
        <v>78</v>
      </c>
      <c r="E733" s="14" t="s">
        <v>79</v>
      </c>
      <c r="F733" s="15" t="s">
        <v>1569</v>
      </c>
      <c r="G733" s="14" t="s">
        <v>81</v>
      </c>
      <c r="H733" s="16">
        <v>42.735529999999997</v>
      </c>
      <c r="I733" s="16">
        <v>-94.669150000000002</v>
      </c>
      <c r="J733" s="15" t="s">
        <v>107</v>
      </c>
      <c r="K733" s="14">
        <v>1740</v>
      </c>
      <c r="L733" s="14">
        <v>846</v>
      </c>
      <c r="M733" s="14">
        <v>41477</v>
      </c>
      <c r="N733" s="14">
        <v>5222760</v>
      </c>
      <c r="O733" s="14">
        <v>0</v>
      </c>
      <c r="P733" s="14" t="s">
        <v>83</v>
      </c>
    </row>
    <row r="734" spans="1:16" x14ac:dyDescent="0.2">
      <c r="A734" s="14">
        <v>6729</v>
      </c>
      <c r="B734" s="14" t="s">
        <v>1570</v>
      </c>
      <c r="C734" s="14" t="s">
        <v>129</v>
      </c>
      <c r="D734" s="14" t="s">
        <v>78</v>
      </c>
      <c r="E734" s="14" t="s">
        <v>79</v>
      </c>
      <c r="F734" s="15" t="s">
        <v>1571</v>
      </c>
      <c r="G734" s="14" t="s">
        <v>81</v>
      </c>
      <c r="H734" s="16">
        <v>41.771380000000001</v>
      </c>
      <c r="I734" s="16">
        <v>-93.712999999999994</v>
      </c>
      <c r="J734" s="15" t="s">
        <v>87</v>
      </c>
      <c r="K734" s="14">
        <v>4323</v>
      </c>
      <c r="L734" s="14">
        <v>1303</v>
      </c>
      <c r="M734" s="14">
        <v>90257</v>
      </c>
      <c r="N734" s="14">
        <v>12989541</v>
      </c>
      <c r="O734" s="14">
        <v>378926</v>
      </c>
      <c r="P734" s="14" t="s">
        <v>83</v>
      </c>
    </row>
    <row r="735" spans="1:16" x14ac:dyDescent="0.2">
      <c r="A735" s="14">
        <v>6730</v>
      </c>
      <c r="B735" s="14" t="s">
        <v>1572</v>
      </c>
      <c r="C735" s="14" t="s">
        <v>1048</v>
      </c>
      <c r="D735" s="14" t="s">
        <v>78</v>
      </c>
      <c r="E735" s="14" t="s">
        <v>79</v>
      </c>
      <c r="F735" s="15" t="s">
        <v>1573</v>
      </c>
      <c r="G735" s="14" t="s">
        <v>81</v>
      </c>
      <c r="H735" s="16">
        <v>42.551090000000002</v>
      </c>
      <c r="I735" s="16">
        <v>-94.683869999999999</v>
      </c>
      <c r="J735" s="15" t="s">
        <v>107</v>
      </c>
      <c r="K735" s="14">
        <v>625</v>
      </c>
      <c r="L735" s="14">
        <v>339</v>
      </c>
      <c r="M735" s="14">
        <v>37768</v>
      </c>
      <c r="N735" s="14">
        <v>5288443</v>
      </c>
      <c r="O735" s="14">
        <v>0</v>
      </c>
      <c r="P735" s="14" t="s">
        <v>83</v>
      </c>
    </row>
    <row r="736" spans="1:16" x14ac:dyDescent="0.2">
      <c r="A736" s="14">
        <v>6731</v>
      </c>
      <c r="B736" s="14" t="s">
        <v>1574</v>
      </c>
      <c r="C736" s="14" t="s">
        <v>123</v>
      </c>
      <c r="D736" s="14" t="s">
        <v>78</v>
      </c>
      <c r="E736" s="14" t="s">
        <v>79</v>
      </c>
      <c r="F736" s="15" t="s">
        <v>1575</v>
      </c>
      <c r="G736" s="14" t="s">
        <v>81</v>
      </c>
      <c r="H736" s="16">
        <v>42.593870000000003</v>
      </c>
      <c r="I736" s="16">
        <v>-93.42604</v>
      </c>
      <c r="J736" s="15" t="s">
        <v>87</v>
      </c>
      <c r="K736" s="14">
        <v>77</v>
      </c>
      <c r="L736" s="14">
        <v>18</v>
      </c>
      <c r="M736" s="14">
        <v>38750</v>
      </c>
      <c r="N736" s="14">
        <v>1916554</v>
      </c>
      <c r="O736" s="14">
        <v>0</v>
      </c>
      <c r="P736" s="14" t="s">
        <v>83</v>
      </c>
    </row>
    <row r="737" spans="1:16" x14ac:dyDescent="0.2">
      <c r="A737" s="14">
        <v>6732</v>
      </c>
      <c r="B737" s="14" t="s">
        <v>1576</v>
      </c>
      <c r="C737" s="14" t="s">
        <v>393</v>
      </c>
      <c r="D737" s="14" t="s">
        <v>78</v>
      </c>
      <c r="E737" s="14" t="s">
        <v>79</v>
      </c>
      <c r="F737" s="15" t="s">
        <v>1577</v>
      </c>
      <c r="G737" s="14" t="s">
        <v>153</v>
      </c>
      <c r="H737" s="16">
        <v>43.128579999999999</v>
      </c>
      <c r="I737" s="16">
        <v>-93.123540000000006</v>
      </c>
      <c r="J737" s="15" t="s">
        <v>82</v>
      </c>
      <c r="K737" s="14">
        <v>17</v>
      </c>
      <c r="L737" s="14">
        <v>11</v>
      </c>
      <c r="M737" s="14">
        <v>46642</v>
      </c>
      <c r="N737" s="14">
        <v>546441</v>
      </c>
      <c r="O737" s="14">
        <v>0</v>
      </c>
      <c r="P737" s="14" t="s">
        <v>83</v>
      </c>
    </row>
    <row r="738" spans="1:16" x14ac:dyDescent="0.2">
      <c r="A738" s="14">
        <v>6733</v>
      </c>
      <c r="B738" s="14" t="s">
        <v>1578</v>
      </c>
      <c r="C738" s="14" t="s">
        <v>561</v>
      </c>
      <c r="D738" s="14" t="s">
        <v>78</v>
      </c>
      <c r="E738" s="14" t="s">
        <v>79</v>
      </c>
      <c r="F738" s="15" t="s">
        <v>1579</v>
      </c>
      <c r="G738" s="14" t="s">
        <v>81</v>
      </c>
      <c r="H738" s="16">
        <v>41.650269999999999</v>
      </c>
      <c r="I738" s="16">
        <v>-95.518609999999995</v>
      </c>
      <c r="J738" s="15" t="s">
        <v>107</v>
      </c>
      <c r="K738" s="14">
        <v>190</v>
      </c>
      <c r="L738" s="14">
        <v>99</v>
      </c>
      <c r="M738" s="14">
        <v>44688</v>
      </c>
      <c r="N738" s="14">
        <v>714105</v>
      </c>
      <c r="O738" s="14">
        <v>1208</v>
      </c>
      <c r="P738" s="14" t="s">
        <v>83</v>
      </c>
    </row>
    <row r="739" spans="1:16" x14ac:dyDescent="0.2">
      <c r="A739" s="14">
        <v>6734</v>
      </c>
      <c r="B739" s="14" t="s">
        <v>1580</v>
      </c>
      <c r="C739" s="14" t="s">
        <v>499</v>
      </c>
      <c r="D739" s="14" t="s">
        <v>78</v>
      </c>
      <c r="E739" s="14" t="s">
        <v>79</v>
      </c>
      <c r="F739" s="15" t="s">
        <v>1581</v>
      </c>
      <c r="G739" s="14" t="s">
        <v>81</v>
      </c>
      <c r="H739" s="16">
        <v>43.083950000000002</v>
      </c>
      <c r="I739" s="16">
        <v>-91.568209999999993</v>
      </c>
      <c r="J739" s="15" t="s">
        <v>166</v>
      </c>
      <c r="K739" s="14">
        <v>2131</v>
      </c>
      <c r="L739" s="14">
        <v>849</v>
      </c>
      <c r="M739" s="14">
        <v>35089</v>
      </c>
      <c r="N739" s="14">
        <v>5465968</v>
      </c>
      <c r="O739" s="14">
        <v>0</v>
      </c>
      <c r="P739" s="14" t="s">
        <v>83</v>
      </c>
    </row>
    <row r="740" spans="1:16" x14ac:dyDescent="0.2">
      <c r="A740" s="14">
        <v>6735</v>
      </c>
      <c r="B740" s="14" t="s">
        <v>1582</v>
      </c>
      <c r="C740" s="14" t="s">
        <v>118</v>
      </c>
      <c r="D740" s="14" t="s">
        <v>78</v>
      </c>
      <c r="E740" s="14" t="s">
        <v>79</v>
      </c>
      <c r="F740" s="15" t="s">
        <v>1583</v>
      </c>
      <c r="G740" s="14" t="s">
        <v>81</v>
      </c>
      <c r="H740" s="16">
        <v>42.238329999999998</v>
      </c>
      <c r="I740" s="16">
        <v>-91.422380000000004</v>
      </c>
      <c r="J740" s="15" t="s">
        <v>103</v>
      </c>
      <c r="K740" s="14">
        <v>179</v>
      </c>
      <c r="L740" s="14">
        <v>81</v>
      </c>
      <c r="M740" s="14">
        <v>50625</v>
      </c>
      <c r="N740" s="14">
        <v>1194124</v>
      </c>
      <c r="O740" s="14">
        <v>0</v>
      </c>
      <c r="P740" s="14" t="s">
        <v>83</v>
      </c>
    </row>
    <row r="741" spans="1:16" x14ac:dyDescent="0.2">
      <c r="A741" s="14">
        <v>6736</v>
      </c>
      <c r="B741" s="14" t="s">
        <v>1584</v>
      </c>
      <c r="C741" s="14" t="s">
        <v>270</v>
      </c>
      <c r="D741" s="14" t="s">
        <v>78</v>
      </c>
      <c r="E741" s="14" t="s">
        <v>79</v>
      </c>
      <c r="F741" s="15" t="s">
        <v>1585</v>
      </c>
      <c r="G741" s="14" t="s">
        <v>81</v>
      </c>
      <c r="H741" s="16">
        <v>41.599429999999998</v>
      </c>
      <c r="I741" s="16">
        <v>-93.235209999999995</v>
      </c>
      <c r="J741" s="15" t="s">
        <v>87</v>
      </c>
      <c r="K741" s="14">
        <v>1709</v>
      </c>
      <c r="L741" s="14">
        <v>650</v>
      </c>
      <c r="M741" s="14">
        <v>60417</v>
      </c>
      <c r="N741" s="14">
        <v>3119959</v>
      </c>
      <c r="O741" s="14">
        <v>0</v>
      </c>
      <c r="P741" s="14" t="s">
        <v>83</v>
      </c>
    </row>
    <row r="742" spans="1:16" x14ac:dyDescent="0.2">
      <c r="A742" s="14">
        <v>6737</v>
      </c>
      <c r="B742" s="14" t="s">
        <v>1586</v>
      </c>
      <c r="C742" s="14" t="s">
        <v>423</v>
      </c>
      <c r="D742" s="14" t="s">
        <v>78</v>
      </c>
      <c r="E742" s="14" t="s">
        <v>79</v>
      </c>
      <c r="F742" s="15" t="s">
        <v>1587</v>
      </c>
      <c r="G742" s="14" t="s">
        <v>81</v>
      </c>
      <c r="H742" s="16">
        <v>41.023040000000002</v>
      </c>
      <c r="I742" s="16">
        <v>-94.613579999999999</v>
      </c>
      <c r="J742" s="15" t="s">
        <v>82</v>
      </c>
      <c r="K742" s="14">
        <v>246</v>
      </c>
      <c r="L742" s="14">
        <v>118</v>
      </c>
      <c r="M742" s="14">
        <v>52500</v>
      </c>
      <c r="N742" s="14">
        <v>1035851</v>
      </c>
      <c r="O742" s="14">
        <v>0</v>
      </c>
      <c r="P742" s="14" t="s">
        <v>83</v>
      </c>
    </row>
    <row r="743" spans="1:16" x14ac:dyDescent="0.2">
      <c r="A743" s="14">
        <v>6738</v>
      </c>
      <c r="B743" s="14" t="s">
        <v>1588</v>
      </c>
      <c r="C743" s="14" t="s">
        <v>168</v>
      </c>
      <c r="D743" s="14" t="s">
        <v>78</v>
      </c>
      <c r="E743" s="14" t="s">
        <v>79</v>
      </c>
      <c r="F743" s="15" t="s">
        <v>1589</v>
      </c>
      <c r="G743" s="14" t="s">
        <v>81</v>
      </c>
      <c r="H743" s="16">
        <v>42.0503</v>
      </c>
      <c r="I743" s="16">
        <v>-90.414019999999994</v>
      </c>
      <c r="J743" s="15" t="s">
        <v>166</v>
      </c>
      <c r="K743" s="14">
        <v>978</v>
      </c>
      <c r="L743" s="14">
        <v>436</v>
      </c>
      <c r="M743" s="14">
        <v>44063</v>
      </c>
      <c r="N743" s="14">
        <v>2493850</v>
      </c>
      <c r="O743" s="14">
        <v>0</v>
      </c>
      <c r="P743" s="14" t="s">
        <v>83</v>
      </c>
    </row>
    <row r="744" spans="1:16" x14ac:dyDescent="0.2">
      <c r="A744" s="14">
        <v>6739</v>
      </c>
      <c r="B744" s="14" t="s">
        <v>1590</v>
      </c>
      <c r="C744" s="14" t="s">
        <v>184</v>
      </c>
      <c r="D744" s="14" t="s">
        <v>78</v>
      </c>
      <c r="E744" s="14" t="s">
        <v>79</v>
      </c>
      <c r="F744" s="15" t="s">
        <v>1591</v>
      </c>
      <c r="G744" s="14" t="s">
        <v>81</v>
      </c>
      <c r="H744" s="16">
        <v>43.086919999999999</v>
      </c>
      <c r="I744" s="16">
        <v>-95.627229999999997</v>
      </c>
      <c r="J744" s="15" t="s">
        <v>107</v>
      </c>
      <c r="K744" s="14">
        <v>879</v>
      </c>
      <c r="L744" s="14">
        <v>344</v>
      </c>
      <c r="M744" s="14">
        <v>47727</v>
      </c>
      <c r="N744" s="14">
        <v>3582455</v>
      </c>
      <c r="O744" s="14">
        <v>0</v>
      </c>
      <c r="P744" s="14" t="s">
        <v>83</v>
      </c>
    </row>
    <row r="745" spans="1:16" x14ac:dyDescent="0.2">
      <c r="A745" s="14">
        <v>6740</v>
      </c>
      <c r="B745" s="14" t="s">
        <v>1592</v>
      </c>
      <c r="C745" s="14" t="s">
        <v>312</v>
      </c>
      <c r="D745" s="14" t="s">
        <v>78</v>
      </c>
      <c r="E745" s="14" t="s">
        <v>79</v>
      </c>
      <c r="F745" s="15" t="s">
        <v>1593</v>
      </c>
      <c r="G745" s="14" t="s">
        <v>81</v>
      </c>
      <c r="H745" s="16">
        <v>41.674750000000003</v>
      </c>
      <c r="I745" s="16">
        <v>-90.340410000000006</v>
      </c>
      <c r="J745" s="15" t="s">
        <v>166</v>
      </c>
      <c r="K745" s="14">
        <v>929</v>
      </c>
      <c r="L745" s="14">
        <v>405</v>
      </c>
      <c r="M745" s="14">
        <v>60865</v>
      </c>
      <c r="N745" s="14">
        <v>6673472</v>
      </c>
      <c r="O745" s="14">
        <v>134</v>
      </c>
      <c r="P745" s="14" t="s">
        <v>83</v>
      </c>
    </row>
    <row r="746" spans="1:16" x14ac:dyDescent="0.2">
      <c r="A746" s="14">
        <v>6741</v>
      </c>
      <c r="B746" s="14" t="s">
        <v>1594</v>
      </c>
      <c r="C746" s="14" t="s">
        <v>132</v>
      </c>
      <c r="D746" s="14" t="s">
        <v>78</v>
      </c>
      <c r="E746" s="14" t="s">
        <v>79</v>
      </c>
      <c r="F746" s="15" t="s">
        <v>1595</v>
      </c>
      <c r="G746" s="14" t="s">
        <v>81</v>
      </c>
      <c r="H746" s="16">
        <v>40.747509999999998</v>
      </c>
      <c r="I746" s="16">
        <v>-93.147149999999996</v>
      </c>
      <c r="J746" s="15" t="s">
        <v>82</v>
      </c>
      <c r="K746" s="14">
        <v>112</v>
      </c>
      <c r="L746" s="14">
        <v>69</v>
      </c>
      <c r="M746" s="14">
        <v>30625</v>
      </c>
      <c r="N746" s="14">
        <v>489474</v>
      </c>
      <c r="O746" s="14">
        <v>9751</v>
      </c>
      <c r="P746" s="14" t="s">
        <v>83</v>
      </c>
    </row>
    <row r="747" spans="1:16" x14ac:dyDescent="0.2">
      <c r="A747" s="14">
        <v>6742</v>
      </c>
      <c r="B747" s="14" t="s">
        <v>1596</v>
      </c>
      <c r="C747" s="14" t="s">
        <v>479</v>
      </c>
      <c r="D747" s="14" t="s">
        <v>78</v>
      </c>
      <c r="E747" s="14" t="s">
        <v>79</v>
      </c>
      <c r="F747" s="15" t="s">
        <v>1597</v>
      </c>
      <c r="G747" s="14" t="s">
        <v>81</v>
      </c>
      <c r="H747" s="16">
        <v>43.216430000000003</v>
      </c>
      <c r="I747" s="16">
        <v>-92.08914</v>
      </c>
      <c r="J747" s="15" t="s">
        <v>166</v>
      </c>
      <c r="K747" s="14">
        <v>279</v>
      </c>
      <c r="L747" s="14">
        <v>129</v>
      </c>
      <c r="M747" s="14">
        <v>34464</v>
      </c>
      <c r="N747" s="14">
        <v>1253550</v>
      </c>
      <c r="O747" s="14">
        <v>0</v>
      </c>
      <c r="P747" s="14" t="s">
        <v>83</v>
      </c>
    </row>
    <row r="748" spans="1:16" x14ac:dyDescent="0.2">
      <c r="A748" s="14">
        <v>6743</v>
      </c>
      <c r="B748" s="14" t="s">
        <v>1598</v>
      </c>
      <c r="C748" s="14" t="s">
        <v>335</v>
      </c>
      <c r="D748" s="14" t="s">
        <v>78</v>
      </c>
      <c r="E748" s="14" t="s">
        <v>79</v>
      </c>
      <c r="F748" s="15" t="s">
        <v>1599</v>
      </c>
      <c r="G748" s="14" t="s">
        <v>81</v>
      </c>
      <c r="H748" s="16">
        <v>40.69697</v>
      </c>
      <c r="I748" s="16">
        <v>-92.273240000000001</v>
      </c>
      <c r="J748" s="15" t="s">
        <v>82</v>
      </c>
      <c r="K748" s="14">
        <v>275</v>
      </c>
      <c r="L748" s="14">
        <v>120</v>
      </c>
      <c r="M748" s="14">
        <v>42500</v>
      </c>
      <c r="N748" s="14">
        <v>1328137</v>
      </c>
      <c r="O748" s="14">
        <v>2349</v>
      </c>
      <c r="P748" s="14" t="s">
        <v>83</v>
      </c>
    </row>
    <row r="749" spans="1:16" x14ac:dyDescent="0.2">
      <c r="A749" s="14">
        <v>6744</v>
      </c>
      <c r="B749" s="14" t="s">
        <v>1600</v>
      </c>
      <c r="C749" s="14" t="s">
        <v>233</v>
      </c>
      <c r="D749" s="14" t="s">
        <v>78</v>
      </c>
      <c r="E749" s="14" t="s">
        <v>79</v>
      </c>
      <c r="F749" s="15" t="s">
        <v>1601</v>
      </c>
      <c r="G749" s="14" t="s">
        <v>81</v>
      </c>
      <c r="H749" s="16">
        <v>42.39443</v>
      </c>
      <c r="I749" s="16">
        <v>-91.760999999999996</v>
      </c>
      <c r="J749" s="15" t="s">
        <v>103</v>
      </c>
      <c r="K749" s="14">
        <v>547</v>
      </c>
      <c r="L749" s="14">
        <v>232</v>
      </c>
      <c r="M749" s="14">
        <v>37321</v>
      </c>
      <c r="N749" s="14">
        <v>2933688</v>
      </c>
      <c r="O749" s="14">
        <v>85438</v>
      </c>
      <c r="P749" s="14" t="s">
        <v>83</v>
      </c>
    </row>
    <row r="750" spans="1:16" x14ac:dyDescent="0.2">
      <c r="A750" s="14">
        <v>6745</v>
      </c>
      <c r="B750" s="14" t="s">
        <v>1602</v>
      </c>
      <c r="C750" s="14" t="s">
        <v>230</v>
      </c>
      <c r="D750" s="14" t="s">
        <v>78</v>
      </c>
      <c r="E750" s="14" t="s">
        <v>79</v>
      </c>
      <c r="F750" s="15" t="s">
        <v>1603</v>
      </c>
      <c r="G750" s="14" t="s">
        <v>81</v>
      </c>
      <c r="H750" s="16">
        <v>42.63026</v>
      </c>
      <c r="I750" s="16">
        <v>-95.641949999999994</v>
      </c>
      <c r="J750" s="15" t="s">
        <v>107</v>
      </c>
      <c r="K750" s="14">
        <v>303</v>
      </c>
      <c r="L750" s="14">
        <v>116</v>
      </c>
      <c r="M750" s="14">
        <v>40000</v>
      </c>
      <c r="N750" s="14">
        <v>1052153</v>
      </c>
      <c r="O750" s="14">
        <v>0</v>
      </c>
      <c r="P750" s="14" t="s">
        <v>83</v>
      </c>
    </row>
    <row r="751" spans="1:16" x14ac:dyDescent="0.2">
      <c r="A751" s="14">
        <v>6746</v>
      </c>
      <c r="B751" s="14" t="s">
        <v>1604</v>
      </c>
      <c r="C751" s="14" t="s">
        <v>77</v>
      </c>
      <c r="D751" s="14" t="s">
        <v>78</v>
      </c>
      <c r="E751" s="14" t="s">
        <v>79</v>
      </c>
      <c r="F751" s="15" t="s">
        <v>1605</v>
      </c>
      <c r="G751" s="14" t="s">
        <v>81</v>
      </c>
      <c r="H751" s="16">
        <v>42.315260000000002</v>
      </c>
      <c r="I751" s="16">
        <v>-93.434380000000004</v>
      </c>
      <c r="J751" s="15" t="s">
        <v>87</v>
      </c>
      <c r="K751" s="14">
        <v>538</v>
      </c>
      <c r="L751" s="14">
        <v>241</v>
      </c>
      <c r="M751" s="14">
        <v>52875</v>
      </c>
      <c r="N751" s="14">
        <v>2581283</v>
      </c>
      <c r="O751" s="14">
        <v>0</v>
      </c>
      <c r="P751" s="14" t="s">
        <v>83</v>
      </c>
    </row>
    <row r="752" spans="1:16" x14ac:dyDescent="0.2">
      <c r="A752" s="14">
        <v>6747</v>
      </c>
      <c r="B752" s="14" t="s">
        <v>1606</v>
      </c>
      <c r="C752" s="14" t="s">
        <v>390</v>
      </c>
      <c r="D752" s="14" t="s">
        <v>78</v>
      </c>
      <c r="E752" s="14" t="s">
        <v>79</v>
      </c>
      <c r="F752" s="15" t="s">
        <v>1607</v>
      </c>
      <c r="G752" s="14" t="s">
        <v>81</v>
      </c>
      <c r="H752" s="16">
        <v>43.483840000000001</v>
      </c>
      <c r="I752" s="16">
        <v>-93.918840000000003</v>
      </c>
      <c r="J752" s="15" t="s">
        <v>82</v>
      </c>
      <c r="K752" s="14">
        <v>221</v>
      </c>
      <c r="L752" s="14">
        <v>95</v>
      </c>
      <c r="M752" s="14">
        <v>28875</v>
      </c>
      <c r="N752" s="14">
        <v>2094456</v>
      </c>
      <c r="O752" s="14">
        <v>0</v>
      </c>
      <c r="P752" s="14" t="s">
        <v>83</v>
      </c>
    </row>
    <row r="753" spans="1:16" x14ac:dyDescent="0.2">
      <c r="A753" s="14">
        <v>6748</v>
      </c>
      <c r="B753" s="14" t="s">
        <v>1608</v>
      </c>
      <c r="C753" s="14" t="s">
        <v>181</v>
      </c>
      <c r="D753" s="14" t="s">
        <v>78</v>
      </c>
      <c r="E753" s="14" t="s">
        <v>79</v>
      </c>
      <c r="F753" s="15" t="s">
        <v>1609</v>
      </c>
      <c r="G753" s="14" t="s">
        <v>81</v>
      </c>
      <c r="H753" s="16">
        <v>42.04177</v>
      </c>
      <c r="I753" s="16">
        <v>-94.629300000000001</v>
      </c>
      <c r="J753" s="15" t="s">
        <v>107</v>
      </c>
      <c r="K753" s="14">
        <v>75</v>
      </c>
      <c r="L753" s="14">
        <v>36</v>
      </c>
      <c r="M753" s="14">
        <v>41429</v>
      </c>
      <c r="N753" s="14">
        <v>5162218</v>
      </c>
      <c r="O753" s="14">
        <v>0</v>
      </c>
      <c r="P753" s="14" t="s">
        <v>83</v>
      </c>
    </row>
    <row r="754" spans="1:16" x14ac:dyDescent="0.2">
      <c r="A754" s="14">
        <v>6749</v>
      </c>
      <c r="B754" s="14" t="s">
        <v>1610</v>
      </c>
      <c r="C754" s="14" t="s">
        <v>193</v>
      </c>
      <c r="D754" s="14" t="s">
        <v>78</v>
      </c>
      <c r="E754" s="14" t="s">
        <v>79</v>
      </c>
      <c r="F754" s="15" t="s">
        <v>1611</v>
      </c>
      <c r="G754" s="14" t="s">
        <v>81</v>
      </c>
      <c r="H754" s="16">
        <v>42.863039999999998</v>
      </c>
      <c r="I754" s="16">
        <v>-91.885720000000006</v>
      </c>
      <c r="J754" s="15" t="s">
        <v>166</v>
      </c>
      <c r="K754" s="14">
        <v>66</v>
      </c>
      <c r="L754" s="14">
        <v>25</v>
      </c>
      <c r="M754" s="14">
        <v>36563</v>
      </c>
      <c r="N754" s="14">
        <v>562395</v>
      </c>
      <c r="O754" s="14">
        <v>0</v>
      </c>
      <c r="P754" s="14" t="s">
        <v>83</v>
      </c>
    </row>
    <row r="755" spans="1:16" x14ac:dyDescent="0.2">
      <c r="A755" s="14">
        <v>6750</v>
      </c>
      <c r="B755" s="14" t="s">
        <v>1612</v>
      </c>
      <c r="C755" s="14" t="s">
        <v>321</v>
      </c>
      <c r="D755" s="14" t="s">
        <v>78</v>
      </c>
      <c r="E755" s="14" t="s">
        <v>79</v>
      </c>
      <c r="F755" s="15" t="s">
        <v>1613</v>
      </c>
      <c r="G755" s="14" t="s">
        <v>81</v>
      </c>
      <c r="H755" s="16">
        <v>42.238320000000002</v>
      </c>
      <c r="I755" s="16">
        <v>-93.600769999999997</v>
      </c>
      <c r="J755" s="15" t="s">
        <v>87</v>
      </c>
      <c r="K755" s="14">
        <v>169</v>
      </c>
      <c r="L755" s="14">
        <v>75</v>
      </c>
      <c r="M755" s="14">
        <v>54375</v>
      </c>
      <c r="N755" s="14">
        <v>1065167</v>
      </c>
      <c r="O755" s="14">
        <v>0</v>
      </c>
      <c r="P755" s="14" t="s">
        <v>83</v>
      </c>
    </row>
    <row r="756" spans="1:16" x14ac:dyDescent="0.2">
      <c r="A756" s="14">
        <v>6751</v>
      </c>
      <c r="B756" s="14" t="s">
        <v>1614</v>
      </c>
      <c r="C756" s="14" t="s">
        <v>161</v>
      </c>
      <c r="D756" s="14" t="s">
        <v>78</v>
      </c>
      <c r="E756" s="14" t="s">
        <v>79</v>
      </c>
      <c r="F756" s="15" t="s">
        <v>1615</v>
      </c>
      <c r="G756" s="14" t="s">
        <v>81</v>
      </c>
      <c r="H756" s="16">
        <v>40.873049999999999</v>
      </c>
      <c r="I756" s="16">
        <v>-95.566389999999998</v>
      </c>
      <c r="J756" s="15" t="s">
        <v>107</v>
      </c>
      <c r="K756" s="14">
        <v>155</v>
      </c>
      <c r="L756" s="14">
        <v>79</v>
      </c>
      <c r="M756" s="14">
        <v>47292</v>
      </c>
      <c r="N756" s="14">
        <v>822468</v>
      </c>
      <c r="O756" s="14">
        <v>0</v>
      </c>
      <c r="P756" s="14" t="s">
        <v>83</v>
      </c>
    </row>
    <row r="757" spans="1:16" x14ac:dyDescent="0.2">
      <c r="A757" s="14">
        <v>6752</v>
      </c>
      <c r="B757" s="14" t="s">
        <v>1616</v>
      </c>
      <c r="C757" s="14" t="s">
        <v>454</v>
      </c>
      <c r="D757" s="14" t="s">
        <v>78</v>
      </c>
      <c r="E757" s="14" t="s">
        <v>79</v>
      </c>
      <c r="F757" s="15" t="s">
        <v>455</v>
      </c>
      <c r="G757" s="14" t="s">
        <v>81</v>
      </c>
      <c r="H757" s="16">
        <v>40.801119999999997</v>
      </c>
      <c r="I757" s="16">
        <v>-92.888810000000007</v>
      </c>
      <c r="J757" s="15" t="s">
        <v>82</v>
      </c>
      <c r="K757" s="14">
        <v>87</v>
      </c>
      <c r="L757" s="14">
        <v>37</v>
      </c>
      <c r="M757" s="14">
        <v>36094</v>
      </c>
      <c r="N757" s="14">
        <v>561674</v>
      </c>
      <c r="O757" s="14">
        <v>0</v>
      </c>
      <c r="P757" s="14" t="s">
        <v>83</v>
      </c>
    </row>
    <row r="758" spans="1:16" x14ac:dyDescent="0.2">
      <c r="A758" s="14">
        <v>6753</v>
      </c>
      <c r="B758" s="14" t="s">
        <v>1617</v>
      </c>
      <c r="C758" s="14" t="s">
        <v>445</v>
      </c>
      <c r="D758" s="14" t="s">
        <v>78</v>
      </c>
      <c r="E758" s="14" t="s">
        <v>79</v>
      </c>
      <c r="F758" s="15" t="s">
        <v>1618</v>
      </c>
      <c r="G758" s="14" t="s">
        <v>81</v>
      </c>
      <c r="H758" s="16">
        <v>42.468879999999999</v>
      </c>
      <c r="I758" s="16">
        <v>-92.219629999999995</v>
      </c>
      <c r="J758" s="15" t="s">
        <v>103</v>
      </c>
      <c r="K758" s="14">
        <v>816</v>
      </c>
      <c r="L758" s="14">
        <v>300</v>
      </c>
      <c r="M758" s="14">
        <v>69375</v>
      </c>
      <c r="N758" s="14">
        <v>4226354</v>
      </c>
      <c r="O758" s="14">
        <v>0</v>
      </c>
      <c r="P758" s="14" t="s">
        <v>83</v>
      </c>
    </row>
    <row r="759" spans="1:16" x14ac:dyDescent="0.2">
      <c r="A759" s="14">
        <v>6754</v>
      </c>
      <c r="B759" s="14" t="s">
        <v>1619</v>
      </c>
      <c r="C759" s="14" t="s">
        <v>647</v>
      </c>
      <c r="D759" s="14" t="s">
        <v>78</v>
      </c>
      <c r="E759" s="14" t="s">
        <v>79</v>
      </c>
      <c r="F759" s="15" t="s">
        <v>1620</v>
      </c>
      <c r="G759" s="14" t="s">
        <v>81</v>
      </c>
      <c r="H759" s="16">
        <v>42.702210000000001</v>
      </c>
      <c r="I759" s="16">
        <v>-92.225459999999998</v>
      </c>
      <c r="J759" s="15" t="s">
        <v>103</v>
      </c>
      <c r="K759" s="14">
        <v>826</v>
      </c>
      <c r="L759" s="14">
        <v>335</v>
      </c>
      <c r="M759" s="14">
        <v>57438</v>
      </c>
      <c r="N759" s="14">
        <v>851122</v>
      </c>
      <c r="O759" s="14">
        <v>0</v>
      </c>
      <c r="P759" s="14" t="s">
        <v>83</v>
      </c>
    </row>
    <row r="760" spans="1:16" x14ac:dyDescent="0.2">
      <c r="A760" s="14">
        <v>6755</v>
      </c>
      <c r="B760" s="14" t="s">
        <v>1621</v>
      </c>
      <c r="C760" s="14" t="s">
        <v>270</v>
      </c>
      <c r="D760" s="14" t="s">
        <v>78</v>
      </c>
      <c r="E760" s="14" t="s">
        <v>79</v>
      </c>
      <c r="F760" s="15" t="s">
        <v>1622</v>
      </c>
      <c r="G760" s="14" t="s">
        <v>81</v>
      </c>
      <c r="H760" s="16">
        <v>41.578330000000001</v>
      </c>
      <c r="I760" s="16">
        <v>-93.023250000000004</v>
      </c>
      <c r="J760" s="15" t="s">
        <v>82</v>
      </c>
      <c r="K760" s="14">
        <v>153</v>
      </c>
      <c r="L760" s="14">
        <v>61</v>
      </c>
      <c r="M760" s="14">
        <v>43750</v>
      </c>
      <c r="N760" s="14">
        <v>1434903</v>
      </c>
      <c r="O760" s="14">
        <v>0</v>
      </c>
      <c r="P760" s="14" t="s">
        <v>83</v>
      </c>
    </row>
    <row r="761" spans="1:16" x14ac:dyDescent="0.2">
      <c r="A761" s="14">
        <v>6756</v>
      </c>
      <c r="B761" s="14" t="s">
        <v>1623</v>
      </c>
      <c r="C761" s="14" t="s">
        <v>278</v>
      </c>
      <c r="D761" s="14" t="s">
        <v>78</v>
      </c>
      <c r="E761" s="14" t="s">
        <v>79</v>
      </c>
      <c r="F761" s="15" t="s">
        <v>637</v>
      </c>
      <c r="G761" s="14" t="s">
        <v>81</v>
      </c>
      <c r="H761" s="16">
        <v>40.604709999999997</v>
      </c>
      <c r="I761" s="16">
        <v>-94.387739999999994</v>
      </c>
      <c r="J761" s="15" t="s">
        <v>82</v>
      </c>
      <c r="K761" s="14">
        <v>81</v>
      </c>
      <c r="L761" s="14">
        <v>36</v>
      </c>
      <c r="M761" s="14">
        <v>22500</v>
      </c>
      <c r="N761" s="14">
        <v>2576395</v>
      </c>
      <c r="O761" s="14">
        <v>23764</v>
      </c>
      <c r="P761" s="14" t="s">
        <v>83</v>
      </c>
    </row>
    <row r="762" spans="1:16" x14ac:dyDescent="0.2">
      <c r="A762" s="14">
        <v>6757</v>
      </c>
      <c r="B762" s="14" t="s">
        <v>1624</v>
      </c>
      <c r="C762" s="14" t="s">
        <v>92</v>
      </c>
      <c r="D762" s="14" t="s">
        <v>78</v>
      </c>
      <c r="E762" s="14" t="s">
        <v>79</v>
      </c>
      <c r="F762" s="15" t="s">
        <v>1625</v>
      </c>
      <c r="G762" s="14" t="s">
        <v>81</v>
      </c>
      <c r="H762" s="16">
        <v>41.58943</v>
      </c>
      <c r="I762" s="16">
        <v>-94.196070000000006</v>
      </c>
      <c r="J762" s="15" t="s">
        <v>87</v>
      </c>
      <c r="K762" s="14">
        <v>873</v>
      </c>
      <c r="L762" s="14">
        <v>359</v>
      </c>
      <c r="M762" s="14">
        <v>52054</v>
      </c>
      <c r="N762" s="14">
        <v>3632482</v>
      </c>
      <c r="O762" s="14">
        <v>0</v>
      </c>
      <c r="P762" s="14" t="s">
        <v>83</v>
      </c>
    </row>
    <row r="763" spans="1:16" x14ac:dyDescent="0.2">
      <c r="A763" s="14">
        <v>6758</v>
      </c>
      <c r="B763" s="14" t="s">
        <v>1626</v>
      </c>
      <c r="C763" s="14" t="s">
        <v>523</v>
      </c>
      <c r="D763" s="14" t="s">
        <v>78</v>
      </c>
      <c r="E763" s="14" t="s">
        <v>79</v>
      </c>
      <c r="F763" s="14" t="s">
        <v>1627</v>
      </c>
      <c r="G763" s="14" t="s">
        <v>81</v>
      </c>
      <c r="H763" s="16">
        <v>41.009720000000002</v>
      </c>
      <c r="I763" s="16">
        <v>-95.225549999999998</v>
      </c>
      <c r="J763" s="15" t="s">
        <v>107</v>
      </c>
      <c r="K763" s="14">
        <v>5472</v>
      </c>
      <c r="L763" s="14">
        <v>2480</v>
      </c>
      <c r="M763" s="14">
        <v>33977</v>
      </c>
      <c r="N763" s="14">
        <v>10219132</v>
      </c>
      <c r="O763" s="14">
        <v>145797</v>
      </c>
      <c r="P763" s="14" t="s">
        <v>83</v>
      </c>
    </row>
    <row r="764" spans="1:16" x14ac:dyDescent="0.2">
      <c r="A764" s="14">
        <v>6759</v>
      </c>
      <c r="B764" s="14" t="s">
        <v>1628</v>
      </c>
      <c r="C764" s="14" t="s">
        <v>281</v>
      </c>
      <c r="D764" s="14" t="s">
        <v>78</v>
      </c>
      <c r="E764" s="14" t="s">
        <v>79</v>
      </c>
      <c r="F764" s="15" t="s">
        <v>1383</v>
      </c>
      <c r="G764" s="14" t="s">
        <v>81</v>
      </c>
      <c r="H764" s="16">
        <v>42.323599999999999</v>
      </c>
      <c r="I764" s="16">
        <v>-92.599360000000004</v>
      </c>
      <c r="J764" s="15" t="s">
        <v>103</v>
      </c>
      <c r="K764" s="14">
        <v>1639</v>
      </c>
      <c r="L764" s="14">
        <v>806</v>
      </c>
      <c r="M764" s="14">
        <v>49896</v>
      </c>
      <c r="N764" s="14">
        <v>5633309</v>
      </c>
      <c r="O764" s="14">
        <v>0</v>
      </c>
      <c r="P764" s="14" t="s">
        <v>83</v>
      </c>
    </row>
    <row r="765" spans="1:16" x14ac:dyDescent="0.2">
      <c r="A765" s="14">
        <v>6760</v>
      </c>
      <c r="B765" s="14" t="s">
        <v>1629</v>
      </c>
      <c r="C765" s="14" t="s">
        <v>109</v>
      </c>
      <c r="D765" s="14" t="s">
        <v>78</v>
      </c>
      <c r="E765" s="14" t="s">
        <v>79</v>
      </c>
      <c r="F765" s="15" t="s">
        <v>1630</v>
      </c>
      <c r="G765" s="14" t="s">
        <v>81</v>
      </c>
      <c r="H765" s="16">
        <v>42.825530000000001</v>
      </c>
      <c r="I765" s="16">
        <v>-95.166380000000004</v>
      </c>
      <c r="J765" s="15" t="s">
        <v>107</v>
      </c>
      <c r="K765" s="14">
        <v>204</v>
      </c>
      <c r="L765" s="14">
        <v>80</v>
      </c>
      <c r="M765" s="14">
        <v>38611</v>
      </c>
      <c r="N765" s="14">
        <v>608527</v>
      </c>
      <c r="O765" s="14">
        <v>0</v>
      </c>
      <c r="P765" s="14" t="s">
        <v>83</v>
      </c>
    </row>
    <row r="766" spans="1:16" x14ac:dyDescent="0.2">
      <c r="A766" s="14">
        <v>6761</v>
      </c>
      <c r="B766" s="14" t="s">
        <v>1631</v>
      </c>
      <c r="C766" s="14" t="s">
        <v>105</v>
      </c>
      <c r="D766" s="14" t="s">
        <v>78</v>
      </c>
      <c r="E766" s="14" t="s">
        <v>79</v>
      </c>
      <c r="F766" s="15" t="s">
        <v>1632</v>
      </c>
      <c r="G766" s="14" t="s">
        <v>81</v>
      </c>
      <c r="H766" s="16">
        <v>42.814709999999998</v>
      </c>
      <c r="I766" s="16">
        <v>-95.973349999999996</v>
      </c>
      <c r="J766" s="15" t="s">
        <v>107</v>
      </c>
      <c r="K766" s="14">
        <v>1632</v>
      </c>
      <c r="L766" s="14">
        <v>694</v>
      </c>
      <c r="M766" s="14">
        <v>51154</v>
      </c>
      <c r="N766" s="14">
        <v>3371052</v>
      </c>
      <c r="O766" s="14">
        <v>0</v>
      </c>
      <c r="P766" s="14" t="s">
        <v>83</v>
      </c>
    </row>
    <row r="767" spans="1:16" x14ac:dyDescent="0.2">
      <c r="A767" s="14">
        <v>6762</v>
      </c>
      <c r="B767" s="14" t="s">
        <v>1633</v>
      </c>
      <c r="C767" s="14" t="s">
        <v>340</v>
      </c>
      <c r="D767" s="14" t="s">
        <v>78</v>
      </c>
      <c r="E767" s="14" t="s">
        <v>79</v>
      </c>
      <c r="F767" s="15" t="s">
        <v>1634</v>
      </c>
      <c r="G767" s="14" t="s">
        <v>81</v>
      </c>
      <c r="H767" s="16">
        <v>42.828029999999998</v>
      </c>
      <c r="I767" s="16">
        <v>-93.981059999999999</v>
      </c>
      <c r="J767" s="15" t="s">
        <v>87</v>
      </c>
      <c r="K767" s="14">
        <v>235</v>
      </c>
      <c r="L767" s="14">
        <v>131</v>
      </c>
      <c r="M767" s="14">
        <v>40865</v>
      </c>
      <c r="N767" s="14">
        <v>2599913</v>
      </c>
      <c r="O767" s="14">
        <v>0</v>
      </c>
      <c r="P767" s="14" t="s">
        <v>83</v>
      </c>
    </row>
    <row r="768" spans="1:16" x14ac:dyDescent="0.2">
      <c r="A768" s="14">
        <v>6763</v>
      </c>
      <c r="B768" s="14" t="s">
        <v>1635</v>
      </c>
      <c r="C768" s="14" t="s">
        <v>115</v>
      </c>
      <c r="D768" s="14" t="s">
        <v>78</v>
      </c>
      <c r="E768" s="14" t="s">
        <v>79</v>
      </c>
      <c r="F768" s="15" t="s">
        <v>1636</v>
      </c>
      <c r="G768" s="14" t="s">
        <v>81</v>
      </c>
      <c r="H768" s="16">
        <v>41.925539999999998</v>
      </c>
      <c r="I768" s="16">
        <v>-93.186310000000006</v>
      </c>
      <c r="J768" s="15" t="s">
        <v>82</v>
      </c>
      <c r="K768" s="14">
        <v>308</v>
      </c>
      <c r="L768" s="14">
        <v>134</v>
      </c>
      <c r="M768" s="14">
        <v>42222</v>
      </c>
      <c r="N768" s="14">
        <v>2626326</v>
      </c>
      <c r="O768" s="14">
        <v>0</v>
      </c>
      <c r="P768" s="14" t="s">
        <v>83</v>
      </c>
    </row>
    <row r="769" spans="1:16" x14ac:dyDescent="0.2">
      <c r="A769" s="14">
        <v>6764</v>
      </c>
      <c r="B769" s="14" t="s">
        <v>1637</v>
      </c>
      <c r="C769" s="14" t="s">
        <v>479</v>
      </c>
      <c r="D769" s="14" t="s">
        <v>78</v>
      </c>
      <c r="E769" s="14" t="s">
        <v>79</v>
      </c>
      <c r="F769" s="15" t="s">
        <v>1638</v>
      </c>
      <c r="G769" s="14" t="s">
        <v>81</v>
      </c>
      <c r="H769" s="16">
        <v>43.362479999999998</v>
      </c>
      <c r="I769" s="16">
        <v>-92.553309999999996</v>
      </c>
      <c r="J769" s="15" t="s">
        <v>82</v>
      </c>
      <c r="K769" s="14">
        <v>810</v>
      </c>
      <c r="L769" s="14">
        <v>377</v>
      </c>
      <c r="M769" s="14">
        <v>38229</v>
      </c>
      <c r="N769" s="14">
        <v>2846857</v>
      </c>
      <c r="O769" s="14">
        <v>26844</v>
      </c>
      <c r="P769" s="14" t="s">
        <v>83</v>
      </c>
    </row>
    <row r="770" spans="1:16" x14ac:dyDescent="0.2">
      <c r="A770" s="14">
        <v>6765</v>
      </c>
      <c r="B770" s="14" t="s">
        <v>1639</v>
      </c>
      <c r="C770" s="14" t="s">
        <v>639</v>
      </c>
      <c r="D770" s="14" t="s">
        <v>78</v>
      </c>
      <c r="E770" s="14" t="s">
        <v>79</v>
      </c>
      <c r="F770" s="15" t="s">
        <v>1640</v>
      </c>
      <c r="G770" s="14" t="s">
        <v>81</v>
      </c>
      <c r="H770" s="16">
        <v>41.185569999999998</v>
      </c>
      <c r="I770" s="16">
        <v>-91.992949999999993</v>
      </c>
      <c r="J770" s="15" t="s">
        <v>103</v>
      </c>
      <c r="K770" s="14">
        <v>562</v>
      </c>
      <c r="L770" s="14">
        <v>255</v>
      </c>
      <c r="M770" s="14">
        <v>50729</v>
      </c>
      <c r="N770" s="14">
        <v>1988785</v>
      </c>
      <c r="O770" s="14">
        <v>0</v>
      </c>
      <c r="P770" s="14" t="s">
        <v>83</v>
      </c>
    </row>
    <row r="771" spans="1:16" x14ac:dyDescent="0.2">
      <c r="A771" s="14">
        <v>6766</v>
      </c>
      <c r="B771" s="14" t="s">
        <v>1641</v>
      </c>
      <c r="C771" s="14" t="s">
        <v>205</v>
      </c>
      <c r="D771" s="14" t="s">
        <v>78</v>
      </c>
      <c r="E771" s="14" t="s">
        <v>79</v>
      </c>
      <c r="F771" s="15" t="s">
        <v>700</v>
      </c>
      <c r="G771" s="14" t="s">
        <v>81</v>
      </c>
      <c r="H771" s="16">
        <v>42.583329999999997</v>
      </c>
      <c r="I771" s="16">
        <v>-90.884020000000007</v>
      </c>
      <c r="J771" s="15" t="s">
        <v>166</v>
      </c>
      <c r="K771" s="14">
        <v>181</v>
      </c>
      <c r="L771" s="14">
        <v>71</v>
      </c>
      <c r="M771" s="14">
        <v>68750</v>
      </c>
      <c r="N771" s="14">
        <v>2368705</v>
      </c>
      <c r="O771" s="14">
        <v>0</v>
      </c>
      <c r="P771" s="14" t="s">
        <v>83</v>
      </c>
    </row>
    <row r="772" spans="1:16" x14ac:dyDescent="0.2">
      <c r="A772" s="14">
        <v>6767</v>
      </c>
      <c r="B772" s="14" t="s">
        <v>1642</v>
      </c>
      <c r="C772" s="14" t="s">
        <v>189</v>
      </c>
      <c r="D772" s="14" t="s">
        <v>78</v>
      </c>
      <c r="E772" s="14" t="s">
        <v>79</v>
      </c>
      <c r="F772" s="15" t="s">
        <v>471</v>
      </c>
      <c r="G772" s="14" t="s">
        <v>81</v>
      </c>
      <c r="H772" s="16">
        <v>42.126930000000002</v>
      </c>
      <c r="I772" s="16">
        <v>-95.575000000000003</v>
      </c>
      <c r="J772" s="15" t="s">
        <v>107</v>
      </c>
      <c r="K772" s="14">
        <v>142</v>
      </c>
      <c r="L772" s="14">
        <v>59</v>
      </c>
      <c r="M772" s="14">
        <v>45583</v>
      </c>
      <c r="N772" s="14">
        <v>661788</v>
      </c>
      <c r="O772" s="14">
        <v>0</v>
      </c>
      <c r="P772" s="14" t="s">
        <v>83</v>
      </c>
    </row>
    <row r="773" spans="1:16" x14ac:dyDescent="0.2">
      <c r="A773" s="14">
        <v>6768</v>
      </c>
      <c r="B773" s="14" t="s">
        <v>1643</v>
      </c>
      <c r="C773" s="14" t="s">
        <v>398</v>
      </c>
      <c r="D773" s="14" t="s">
        <v>78</v>
      </c>
      <c r="E773" s="14" t="s">
        <v>79</v>
      </c>
      <c r="F773" s="15" t="s">
        <v>1644</v>
      </c>
      <c r="G773" s="14" t="s">
        <v>81</v>
      </c>
      <c r="H773" s="16">
        <v>43.297750000000001</v>
      </c>
      <c r="I773" s="16">
        <v>-91.987660000000005</v>
      </c>
      <c r="J773" s="15" t="s">
        <v>166</v>
      </c>
      <c r="K773" s="14">
        <v>309</v>
      </c>
      <c r="L773" s="14">
        <v>162</v>
      </c>
      <c r="M773" s="14">
        <v>44038</v>
      </c>
      <c r="N773" s="14">
        <v>2638045</v>
      </c>
      <c r="O773" s="14">
        <v>0</v>
      </c>
      <c r="P773" s="14" t="s">
        <v>83</v>
      </c>
    </row>
    <row r="774" spans="1:16" x14ac:dyDescent="0.2">
      <c r="A774" s="14">
        <v>6769</v>
      </c>
      <c r="B774" s="14" t="s">
        <v>1645</v>
      </c>
      <c r="C774" s="14" t="s">
        <v>1048</v>
      </c>
      <c r="D774" s="14" t="s">
        <v>78</v>
      </c>
      <c r="E774" s="14" t="s">
        <v>79</v>
      </c>
      <c r="F774" s="15" t="s">
        <v>1194</v>
      </c>
      <c r="G774" s="14" t="s">
        <v>81</v>
      </c>
      <c r="H774" s="16">
        <v>42.339700000000001</v>
      </c>
      <c r="I774" s="16">
        <v>-94.488579999999999</v>
      </c>
      <c r="J774" s="15" t="s">
        <v>87</v>
      </c>
      <c r="K774" s="14">
        <v>52</v>
      </c>
      <c r="L774" s="14">
        <v>30</v>
      </c>
      <c r="M774" s="14">
        <v>42500</v>
      </c>
      <c r="N774" s="14">
        <v>2590570</v>
      </c>
      <c r="O774" s="14">
        <v>0</v>
      </c>
      <c r="P774" s="14" t="s">
        <v>83</v>
      </c>
    </row>
    <row r="775" spans="1:16" x14ac:dyDescent="0.2">
      <c r="A775" s="14">
        <v>6770</v>
      </c>
      <c r="B775" s="14" t="s">
        <v>1646</v>
      </c>
      <c r="C775" s="14" t="s">
        <v>196</v>
      </c>
      <c r="D775" s="14" t="s">
        <v>78</v>
      </c>
      <c r="E775" s="14" t="s">
        <v>79</v>
      </c>
      <c r="F775" s="15" t="s">
        <v>1647</v>
      </c>
      <c r="G775" s="14" t="s">
        <v>81</v>
      </c>
      <c r="H775" s="16">
        <v>43.29468</v>
      </c>
      <c r="I775" s="16">
        <v>-94.51164</v>
      </c>
      <c r="J775" s="15" t="s">
        <v>107</v>
      </c>
      <c r="K775" s="14">
        <v>392</v>
      </c>
      <c r="L775" s="14">
        <v>188</v>
      </c>
      <c r="M775" s="14">
        <v>36250</v>
      </c>
      <c r="N775" s="14">
        <v>2793961</v>
      </c>
      <c r="O775" s="14">
        <v>0</v>
      </c>
      <c r="P775" s="14" t="s">
        <v>83</v>
      </c>
    </row>
    <row r="776" spans="1:16" x14ac:dyDescent="0.2">
      <c r="A776" s="14">
        <v>6771</v>
      </c>
      <c r="B776" s="14" t="s">
        <v>1648</v>
      </c>
      <c r="C776" s="14" t="s">
        <v>484</v>
      </c>
      <c r="D776" s="14" t="s">
        <v>78</v>
      </c>
      <c r="E776" s="14" t="s">
        <v>79</v>
      </c>
      <c r="F776" s="15" t="s">
        <v>1649</v>
      </c>
      <c r="G776" s="14" t="s">
        <v>81</v>
      </c>
      <c r="H776" s="16">
        <v>41.933869999999999</v>
      </c>
      <c r="I776" s="16">
        <v>-94.201350000000005</v>
      </c>
      <c r="J776" s="15" t="s">
        <v>87</v>
      </c>
      <c r="K776" s="14">
        <v>283</v>
      </c>
      <c r="L776" s="14">
        <v>88</v>
      </c>
      <c r="M776" s="14">
        <v>45357</v>
      </c>
      <c r="N776" s="14">
        <v>2180011</v>
      </c>
      <c r="O776" s="14">
        <v>0</v>
      </c>
      <c r="P776" s="14" t="s">
        <v>83</v>
      </c>
    </row>
    <row r="777" spans="1:16" x14ac:dyDescent="0.2">
      <c r="A777" s="14">
        <v>6772</v>
      </c>
      <c r="B777" s="14" t="s">
        <v>1650</v>
      </c>
      <c r="C777" s="14" t="s">
        <v>312</v>
      </c>
      <c r="D777" s="14" t="s">
        <v>78</v>
      </c>
      <c r="E777" s="14" t="s">
        <v>79</v>
      </c>
      <c r="F777" s="15" t="s">
        <v>313</v>
      </c>
      <c r="G777" s="14" t="s">
        <v>81</v>
      </c>
      <c r="H777" s="16">
        <v>41.54448</v>
      </c>
      <c r="I777" s="16">
        <v>-90.458190000000002</v>
      </c>
      <c r="J777" s="15" t="s">
        <v>166</v>
      </c>
      <c r="K777" s="14">
        <v>413</v>
      </c>
      <c r="L777" s="14">
        <v>207</v>
      </c>
      <c r="M777" s="14">
        <v>71875</v>
      </c>
      <c r="N777" s="14">
        <v>4752724</v>
      </c>
      <c r="O777" s="14">
        <v>931553</v>
      </c>
      <c r="P777" s="14" t="s">
        <v>83</v>
      </c>
    </row>
    <row r="778" spans="1:16" x14ac:dyDescent="0.2">
      <c r="A778" s="14">
        <v>6773</v>
      </c>
      <c r="B778" s="14" t="s">
        <v>1651</v>
      </c>
      <c r="C778" s="14" t="s">
        <v>101</v>
      </c>
      <c r="D778" s="14" t="s">
        <v>78</v>
      </c>
      <c r="E778" s="14" t="s">
        <v>79</v>
      </c>
      <c r="F778" s="15" t="s">
        <v>1652</v>
      </c>
      <c r="G778" s="14" t="s">
        <v>81</v>
      </c>
      <c r="H778" s="16">
        <v>41.47974</v>
      </c>
      <c r="I778" s="16">
        <v>-91.581280000000007</v>
      </c>
      <c r="J778" s="15" t="s">
        <v>103</v>
      </c>
      <c r="K778" s="14">
        <v>1045</v>
      </c>
      <c r="L778" s="14">
        <v>468</v>
      </c>
      <c r="M778" s="14">
        <v>47500</v>
      </c>
      <c r="N778" s="14">
        <v>4572527</v>
      </c>
      <c r="O778" s="14">
        <v>0</v>
      </c>
      <c r="P778" s="14" t="s">
        <v>83</v>
      </c>
    </row>
    <row r="779" spans="1:16" x14ac:dyDescent="0.2">
      <c r="A779" s="14">
        <v>6774</v>
      </c>
      <c r="B779" s="14" t="s">
        <v>1653</v>
      </c>
      <c r="C779" s="14" t="s">
        <v>408</v>
      </c>
      <c r="D779" s="14" t="s">
        <v>78</v>
      </c>
      <c r="E779" s="14" t="s">
        <v>79</v>
      </c>
      <c r="F779" s="15" t="s">
        <v>1186</v>
      </c>
      <c r="G779" s="14" t="s">
        <v>153</v>
      </c>
      <c r="H779" s="16">
        <v>41.805819999999997</v>
      </c>
      <c r="I779" s="16">
        <v>-96.046400000000006</v>
      </c>
      <c r="J779" s="15" t="s">
        <v>107</v>
      </c>
      <c r="K779" s="14">
        <v>138</v>
      </c>
      <c r="L779" s="14">
        <v>50</v>
      </c>
      <c r="M779" s="14">
        <v>19211</v>
      </c>
      <c r="N779" s="14">
        <v>985684</v>
      </c>
      <c r="O779" s="14">
        <v>0</v>
      </c>
      <c r="P779" s="14" t="s">
        <v>83</v>
      </c>
    </row>
    <row r="780" spans="1:16" x14ac:dyDescent="0.2">
      <c r="A780" s="14">
        <v>6775</v>
      </c>
      <c r="B780" s="14" t="s">
        <v>1654</v>
      </c>
      <c r="C780" s="14" t="s">
        <v>161</v>
      </c>
      <c r="D780" s="14" t="s">
        <v>78</v>
      </c>
      <c r="E780" s="14" t="s">
        <v>79</v>
      </c>
      <c r="F780" s="15" t="s">
        <v>1655</v>
      </c>
      <c r="G780" s="14" t="s">
        <v>81</v>
      </c>
      <c r="H780" s="16">
        <v>40.686950000000003</v>
      </c>
      <c r="I780" s="16">
        <v>-95.568600000000004</v>
      </c>
      <c r="J780" s="15" t="s">
        <v>107</v>
      </c>
      <c r="K780" s="14">
        <v>282</v>
      </c>
      <c r="L780" s="14">
        <v>139</v>
      </c>
      <c r="M780" s="14">
        <v>52596</v>
      </c>
      <c r="N780" s="14">
        <v>1537769</v>
      </c>
      <c r="O780" s="14">
        <v>0</v>
      </c>
      <c r="P780" s="14" t="s">
        <v>83</v>
      </c>
    </row>
    <row r="781" spans="1:16" x14ac:dyDescent="0.2">
      <c r="A781" s="14">
        <v>6776</v>
      </c>
      <c r="B781" s="14" t="s">
        <v>1656</v>
      </c>
      <c r="C781" s="14" t="s">
        <v>118</v>
      </c>
      <c r="D781" s="14" t="s">
        <v>78</v>
      </c>
      <c r="E781" s="14" t="s">
        <v>79</v>
      </c>
      <c r="F781" s="15" t="s">
        <v>1657</v>
      </c>
      <c r="G781" s="14" t="s">
        <v>81</v>
      </c>
      <c r="H781" s="16">
        <v>42.071109999999997</v>
      </c>
      <c r="I781" s="16">
        <v>-91.666839999999993</v>
      </c>
      <c r="J781" s="15" t="s">
        <v>103</v>
      </c>
      <c r="K781" s="14">
        <v>3454</v>
      </c>
      <c r="L781" s="14">
        <v>1130</v>
      </c>
      <c r="M781" s="14">
        <v>107639</v>
      </c>
      <c r="N781" s="14">
        <v>15049440</v>
      </c>
      <c r="O781" s="14">
        <v>20935</v>
      </c>
      <c r="P781" s="14" t="s">
        <v>83</v>
      </c>
    </row>
    <row r="782" spans="1:16" x14ac:dyDescent="0.2">
      <c r="A782" s="14">
        <v>6777</v>
      </c>
      <c r="B782" s="14" t="s">
        <v>1658</v>
      </c>
      <c r="C782" s="14" t="s">
        <v>299</v>
      </c>
      <c r="D782" s="14" t="s">
        <v>78</v>
      </c>
      <c r="E782" s="14" t="s">
        <v>79</v>
      </c>
      <c r="F782" s="15" t="s">
        <v>1659</v>
      </c>
      <c r="G782" s="14" t="s">
        <v>153</v>
      </c>
      <c r="H782" s="16">
        <v>41.673909999999999</v>
      </c>
      <c r="I782" s="16">
        <v>-91.15849</v>
      </c>
      <c r="J782" s="15" t="s">
        <v>166</v>
      </c>
      <c r="K782" s="14">
        <v>40</v>
      </c>
      <c r="L782" s="14">
        <v>20</v>
      </c>
      <c r="M782" s="14">
        <v>46467</v>
      </c>
      <c r="N782" s="14">
        <v>2464954</v>
      </c>
      <c r="O782" s="14">
        <v>62149</v>
      </c>
      <c r="P782" s="14" t="s">
        <v>83</v>
      </c>
    </row>
    <row r="783" spans="1:16" x14ac:dyDescent="0.2">
      <c r="A783" s="14">
        <v>6778</v>
      </c>
      <c r="B783" s="14" t="s">
        <v>1660</v>
      </c>
      <c r="C783" s="14" t="s">
        <v>393</v>
      </c>
      <c r="D783" s="14" t="s">
        <v>78</v>
      </c>
      <c r="E783" s="14" t="s">
        <v>79</v>
      </c>
      <c r="F783" s="15" t="s">
        <v>1661</v>
      </c>
      <c r="G783" s="14" t="s">
        <v>81</v>
      </c>
      <c r="H783" s="16">
        <v>43.207470000000001</v>
      </c>
      <c r="I783" s="16">
        <v>-93.084649999999996</v>
      </c>
      <c r="J783" s="15" t="s">
        <v>82</v>
      </c>
      <c r="K783" s="14">
        <v>152</v>
      </c>
      <c r="L783" s="14">
        <v>70</v>
      </c>
      <c r="M783" s="14">
        <v>46250</v>
      </c>
      <c r="N783" s="14">
        <v>547425</v>
      </c>
      <c r="O783" s="14">
        <v>0</v>
      </c>
      <c r="P783" s="14" t="s">
        <v>83</v>
      </c>
    </row>
    <row r="784" spans="1:16" x14ac:dyDescent="0.2">
      <c r="A784" s="14">
        <v>6779</v>
      </c>
      <c r="B784" s="14" t="s">
        <v>1662</v>
      </c>
      <c r="C784" s="14" t="s">
        <v>466</v>
      </c>
      <c r="D784" s="14" t="s">
        <v>78</v>
      </c>
      <c r="E784" s="14" t="s">
        <v>79</v>
      </c>
      <c r="F784" s="15" t="s">
        <v>1663</v>
      </c>
      <c r="G784" s="14" t="s">
        <v>81</v>
      </c>
      <c r="H784" s="16">
        <v>43.052190000000003</v>
      </c>
      <c r="I784" s="16">
        <v>-92.948530000000005</v>
      </c>
      <c r="J784" s="15" t="s">
        <v>82</v>
      </c>
      <c r="K784" s="14">
        <v>844</v>
      </c>
      <c r="L784" s="14">
        <v>321</v>
      </c>
      <c r="M784" s="14">
        <v>44688</v>
      </c>
      <c r="N784" s="14">
        <v>1635446</v>
      </c>
      <c r="O784" s="14">
        <v>0</v>
      </c>
      <c r="P784" s="14" t="s">
        <v>83</v>
      </c>
    </row>
    <row r="785" spans="1:16" x14ac:dyDescent="0.2">
      <c r="A785" s="14">
        <v>6780</v>
      </c>
      <c r="B785" s="14" t="s">
        <v>1664</v>
      </c>
      <c r="C785" s="14" t="s">
        <v>148</v>
      </c>
      <c r="D785" s="14" t="s">
        <v>78</v>
      </c>
      <c r="E785" s="14" t="s">
        <v>79</v>
      </c>
      <c r="F785" s="15" t="s">
        <v>1665</v>
      </c>
      <c r="G785" s="14" t="s">
        <v>81</v>
      </c>
      <c r="H785" s="16">
        <v>43.427190000000003</v>
      </c>
      <c r="I785" s="16">
        <v>-96.17586</v>
      </c>
      <c r="J785" s="15" t="s">
        <v>107</v>
      </c>
      <c r="K785" s="14">
        <v>2602</v>
      </c>
      <c r="L785" s="14">
        <v>1081</v>
      </c>
      <c r="M785" s="14">
        <v>52446</v>
      </c>
      <c r="N785" s="14">
        <v>10247793</v>
      </c>
      <c r="O785" s="14">
        <v>0</v>
      </c>
      <c r="P785" s="14" t="s">
        <v>83</v>
      </c>
    </row>
    <row r="786" spans="1:16" x14ac:dyDescent="0.2">
      <c r="A786" s="14">
        <v>6781</v>
      </c>
      <c r="B786" s="14" t="s">
        <v>1666</v>
      </c>
      <c r="C786" s="14" t="s">
        <v>143</v>
      </c>
      <c r="D786" s="14" t="s">
        <v>78</v>
      </c>
      <c r="E786" s="14" t="s">
        <v>79</v>
      </c>
      <c r="F786" s="15" t="s">
        <v>1667</v>
      </c>
      <c r="G786" s="14" t="s">
        <v>81</v>
      </c>
      <c r="H786" s="16">
        <v>43.205260000000003</v>
      </c>
      <c r="I786" s="16">
        <v>-96.295029999999997</v>
      </c>
      <c r="J786" s="15" t="s">
        <v>107</v>
      </c>
      <c r="K786" s="14">
        <v>3693</v>
      </c>
      <c r="L786" s="14">
        <v>1286</v>
      </c>
      <c r="M786" s="14">
        <v>55610</v>
      </c>
      <c r="N786" s="14">
        <v>8581425</v>
      </c>
      <c r="O786" s="14">
        <v>132703</v>
      </c>
      <c r="P786" s="14" t="s">
        <v>83</v>
      </c>
    </row>
    <row r="787" spans="1:16" x14ac:dyDescent="0.2">
      <c r="A787" s="14">
        <v>6782</v>
      </c>
      <c r="B787" s="14" t="s">
        <v>1668</v>
      </c>
      <c r="C787" s="14" t="s">
        <v>393</v>
      </c>
      <c r="D787" s="14" t="s">
        <v>78</v>
      </c>
      <c r="E787" s="14" t="s">
        <v>79</v>
      </c>
      <c r="F787" s="15" t="s">
        <v>394</v>
      </c>
      <c r="G787" s="14" t="s">
        <v>81</v>
      </c>
      <c r="H787" s="16">
        <v>42.985239999999997</v>
      </c>
      <c r="I787" s="16">
        <v>-93.191869999999994</v>
      </c>
      <c r="J787" s="15" t="s">
        <v>82</v>
      </c>
      <c r="K787" s="14">
        <v>1019</v>
      </c>
      <c r="L787" s="14">
        <v>471</v>
      </c>
      <c r="M787" s="14">
        <v>52760</v>
      </c>
      <c r="N787" s="14">
        <v>7724701</v>
      </c>
      <c r="O787" s="14">
        <v>0</v>
      </c>
      <c r="P787" s="14" t="s">
        <v>83</v>
      </c>
    </row>
    <row r="788" spans="1:16" x14ac:dyDescent="0.2">
      <c r="A788" s="14">
        <v>6783</v>
      </c>
      <c r="B788" s="14" t="s">
        <v>1669</v>
      </c>
      <c r="C788" s="14" t="s">
        <v>1048</v>
      </c>
      <c r="D788" s="14" t="s">
        <v>78</v>
      </c>
      <c r="E788" s="14" t="s">
        <v>79</v>
      </c>
      <c r="F788" s="15" t="s">
        <v>1670</v>
      </c>
      <c r="G788" s="14" t="s">
        <v>81</v>
      </c>
      <c r="H788" s="16">
        <v>42.39526</v>
      </c>
      <c r="I788" s="16">
        <v>-94.633870000000002</v>
      </c>
      <c r="J788" s="15" t="s">
        <v>107</v>
      </c>
      <c r="K788" s="14">
        <v>2141</v>
      </c>
      <c r="L788" s="14">
        <v>796</v>
      </c>
      <c r="M788" s="14">
        <v>41304</v>
      </c>
      <c r="N788" s="14">
        <v>10942257</v>
      </c>
      <c r="O788" s="14">
        <v>0</v>
      </c>
      <c r="P788" s="14" t="s">
        <v>83</v>
      </c>
    </row>
    <row r="789" spans="1:16" x14ac:dyDescent="0.2">
      <c r="A789" s="14">
        <v>6784</v>
      </c>
      <c r="B789" s="14" t="s">
        <v>1671</v>
      </c>
      <c r="C789" s="14" t="s">
        <v>239</v>
      </c>
      <c r="D789" s="14" t="s">
        <v>78</v>
      </c>
      <c r="E789" s="14" t="s">
        <v>79</v>
      </c>
      <c r="F789" s="15" t="s">
        <v>1672</v>
      </c>
      <c r="G789" s="14" t="s">
        <v>81</v>
      </c>
      <c r="H789" s="16">
        <v>43.028579999999998</v>
      </c>
      <c r="I789" s="16">
        <v>-94.531090000000006</v>
      </c>
      <c r="J789" s="15" t="s">
        <v>87</v>
      </c>
      <c r="K789" s="14">
        <v>44</v>
      </c>
      <c r="L789" s="14">
        <v>30</v>
      </c>
      <c r="M789" s="14">
        <v>26667</v>
      </c>
      <c r="N789" s="14">
        <v>441302</v>
      </c>
      <c r="O789" s="14">
        <v>0</v>
      </c>
      <c r="P789" s="14" t="s">
        <v>83</v>
      </c>
    </row>
    <row r="790" spans="1:16" x14ac:dyDescent="0.2">
      <c r="A790" s="14">
        <v>6785</v>
      </c>
      <c r="B790" s="14" t="s">
        <v>1673</v>
      </c>
      <c r="C790" s="14" t="s">
        <v>331</v>
      </c>
      <c r="D790" s="14" t="s">
        <v>78</v>
      </c>
      <c r="E790" s="14" t="s">
        <v>79</v>
      </c>
      <c r="F790" s="15" t="s">
        <v>1674</v>
      </c>
      <c r="G790" s="14" t="s">
        <v>81</v>
      </c>
      <c r="H790" s="16">
        <v>42.205550000000002</v>
      </c>
      <c r="I790" s="16">
        <v>-95.952510000000004</v>
      </c>
      <c r="J790" s="15" t="s">
        <v>107</v>
      </c>
      <c r="K790" s="14">
        <v>58</v>
      </c>
      <c r="L790" s="14">
        <v>34</v>
      </c>
      <c r="M790" s="14">
        <v>39500</v>
      </c>
      <c r="N790" s="14">
        <v>420736</v>
      </c>
      <c r="O790" s="14">
        <v>0</v>
      </c>
      <c r="P790" s="14" t="s">
        <v>83</v>
      </c>
    </row>
    <row r="791" spans="1:16" x14ac:dyDescent="0.2">
      <c r="A791" s="14">
        <v>6786</v>
      </c>
      <c r="B791" s="14" t="s">
        <v>1675</v>
      </c>
      <c r="C791" s="14" t="s">
        <v>155</v>
      </c>
      <c r="D791" s="14" t="s">
        <v>78</v>
      </c>
      <c r="E791" s="14" t="s">
        <v>79</v>
      </c>
      <c r="F791" s="15" t="s">
        <v>1676</v>
      </c>
      <c r="G791" s="14" t="s">
        <v>81</v>
      </c>
      <c r="H791" s="16">
        <v>42.166370000000001</v>
      </c>
      <c r="I791" s="16">
        <v>-93.50188</v>
      </c>
      <c r="J791" s="15" t="s">
        <v>87</v>
      </c>
      <c r="K791" s="14">
        <v>1304</v>
      </c>
      <c r="L791" s="14">
        <v>523</v>
      </c>
      <c r="M791" s="14">
        <v>64107</v>
      </c>
      <c r="N791" s="14">
        <v>2990944</v>
      </c>
      <c r="O791" s="14">
        <v>0</v>
      </c>
      <c r="P791" s="14" t="s">
        <v>83</v>
      </c>
    </row>
    <row r="792" spans="1:16" x14ac:dyDescent="0.2">
      <c r="A792" s="14">
        <v>6787</v>
      </c>
      <c r="B792" s="14" t="s">
        <v>1677</v>
      </c>
      <c r="C792" s="14" t="s">
        <v>800</v>
      </c>
      <c r="D792" s="14" t="s">
        <v>78</v>
      </c>
      <c r="E792" s="14" t="s">
        <v>79</v>
      </c>
      <c r="F792" s="15" t="s">
        <v>1678</v>
      </c>
      <c r="G792" s="14" t="s">
        <v>81</v>
      </c>
      <c r="H792" s="16">
        <v>42.812750000000001</v>
      </c>
      <c r="I792" s="16">
        <v>-94.526920000000004</v>
      </c>
      <c r="J792" s="15" t="s">
        <v>107</v>
      </c>
      <c r="K792" s="14">
        <v>559</v>
      </c>
      <c r="L792" s="14">
        <v>239</v>
      </c>
      <c r="M792" s="14">
        <v>36442</v>
      </c>
      <c r="N792" s="14">
        <v>2719090</v>
      </c>
      <c r="O792" s="14">
        <v>2880</v>
      </c>
      <c r="P792" s="14" t="s">
        <v>83</v>
      </c>
    </row>
    <row r="793" spans="1:16" x14ac:dyDescent="0.2">
      <c r="A793" s="14">
        <v>6788</v>
      </c>
      <c r="B793" s="14" t="s">
        <v>1679</v>
      </c>
      <c r="C793" s="14" t="s">
        <v>977</v>
      </c>
      <c r="D793" s="14" t="s">
        <v>78</v>
      </c>
      <c r="E793" s="14" t="s">
        <v>79</v>
      </c>
      <c r="F793" s="15" t="s">
        <v>1391</v>
      </c>
      <c r="G793" s="14" t="s">
        <v>81</v>
      </c>
      <c r="H793" s="16">
        <v>40.981409999999997</v>
      </c>
      <c r="I793" s="16">
        <v>-91.682389999999998</v>
      </c>
      <c r="J793" s="15" t="s">
        <v>103</v>
      </c>
      <c r="K793" s="14">
        <v>117</v>
      </c>
      <c r="L793" s="14">
        <v>58</v>
      </c>
      <c r="M793" s="14">
        <v>40000</v>
      </c>
      <c r="N793" s="14">
        <v>335369</v>
      </c>
      <c r="O793" s="14">
        <v>1561</v>
      </c>
      <c r="P793" s="14" t="s">
        <v>83</v>
      </c>
    </row>
    <row r="794" spans="1:16" x14ac:dyDescent="0.2">
      <c r="A794" s="14">
        <v>6789</v>
      </c>
      <c r="B794" s="14" t="s">
        <v>1680</v>
      </c>
      <c r="C794" s="14" t="s">
        <v>275</v>
      </c>
      <c r="D794" s="14" t="s">
        <v>78</v>
      </c>
      <c r="E794" s="14" t="s">
        <v>79</v>
      </c>
      <c r="F794" s="15" t="s">
        <v>1681</v>
      </c>
      <c r="G794" s="14" t="s">
        <v>81</v>
      </c>
      <c r="H794" s="16">
        <v>41.321950000000001</v>
      </c>
      <c r="I794" s="16">
        <v>-92.462130000000002</v>
      </c>
      <c r="J794" s="15" t="s">
        <v>82</v>
      </c>
      <c r="K794" s="14">
        <v>167</v>
      </c>
      <c r="L794" s="14">
        <v>62</v>
      </c>
      <c r="M794" s="14">
        <v>30556</v>
      </c>
      <c r="N794" s="14">
        <v>353762</v>
      </c>
      <c r="O794" s="14">
        <v>0</v>
      </c>
      <c r="P794" s="14" t="s">
        <v>83</v>
      </c>
    </row>
    <row r="795" spans="1:16" x14ac:dyDescent="0.2">
      <c r="A795" s="14">
        <v>6790</v>
      </c>
      <c r="B795" s="14" t="s">
        <v>1682</v>
      </c>
      <c r="C795" s="14" t="s">
        <v>466</v>
      </c>
      <c r="D795" s="14" t="s">
        <v>78</v>
      </c>
      <c r="E795" s="14" t="s">
        <v>79</v>
      </c>
      <c r="F795" s="15" t="s">
        <v>1663</v>
      </c>
      <c r="G795" s="14" t="s">
        <v>153</v>
      </c>
      <c r="H795" s="16">
        <v>43.009140000000002</v>
      </c>
      <c r="I795" s="16">
        <v>-92.809920000000005</v>
      </c>
      <c r="J795" s="15" t="s">
        <v>82</v>
      </c>
      <c r="K795" s="14">
        <v>0</v>
      </c>
      <c r="L795" s="14">
        <v>0</v>
      </c>
      <c r="M795" s="14">
        <v>0</v>
      </c>
      <c r="N795" s="14">
        <v>9561005</v>
      </c>
      <c r="O795" s="14">
        <v>0</v>
      </c>
      <c r="P795" s="14" t="s">
        <v>83</v>
      </c>
    </row>
    <row r="796" spans="1:16" x14ac:dyDescent="0.2">
      <c r="A796" s="14">
        <v>6791</v>
      </c>
      <c r="B796" s="14" t="s">
        <v>1683</v>
      </c>
      <c r="C796" s="14" t="s">
        <v>499</v>
      </c>
      <c r="D796" s="14" t="s">
        <v>78</v>
      </c>
      <c r="E796" s="14" t="s">
        <v>79</v>
      </c>
      <c r="F796" s="15" t="s">
        <v>1684</v>
      </c>
      <c r="G796" s="14" t="s">
        <v>81</v>
      </c>
      <c r="H796" s="16">
        <v>43.013309999999997</v>
      </c>
      <c r="I796" s="16">
        <v>-95.188609999999997</v>
      </c>
      <c r="J796" s="15" t="s">
        <v>107</v>
      </c>
      <c r="K796" s="14">
        <v>71</v>
      </c>
      <c r="L796" s="14">
        <v>37</v>
      </c>
      <c r="M796" s="14">
        <v>45625</v>
      </c>
      <c r="N796" s="14">
        <v>374235</v>
      </c>
      <c r="O796" s="14">
        <v>0</v>
      </c>
      <c r="P796" s="14" t="s">
        <v>83</v>
      </c>
    </row>
    <row r="797" spans="1:16" x14ac:dyDescent="0.2">
      <c r="A797" s="14">
        <v>6792</v>
      </c>
      <c r="B797" s="14" t="s">
        <v>1685</v>
      </c>
      <c r="C797" s="14" t="s">
        <v>296</v>
      </c>
      <c r="D797" s="14" t="s">
        <v>78</v>
      </c>
      <c r="E797" s="14" t="s">
        <v>79</v>
      </c>
      <c r="F797" s="15" t="s">
        <v>1686</v>
      </c>
      <c r="G797" s="14" t="s">
        <v>81</v>
      </c>
      <c r="H797" s="16">
        <v>42.740810000000003</v>
      </c>
      <c r="I797" s="16">
        <v>-93.552710000000005</v>
      </c>
      <c r="J797" s="15" t="s">
        <v>82</v>
      </c>
      <c r="K797" s="14">
        <v>155</v>
      </c>
      <c r="L797" s="14">
        <v>74</v>
      </c>
      <c r="M797" s="14">
        <v>32292</v>
      </c>
      <c r="N797" s="14">
        <v>1266617</v>
      </c>
      <c r="O797" s="14">
        <v>0</v>
      </c>
      <c r="P797" s="14" t="s">
        <v>83</v>
      </c>
    </row>
    <row r="798" spans="1:16" x14ac:dyDescent="0.2">
      <c r="A798" s="14">
        <v>6793</v>
      </c>
      <c r="B798" s="14" t="s">
        <v>1687</v>
      </c>
      <c r="C798" s="14" t="s">
        <v>233</v>
      </c>
      <c r="D798" s="14" t="s">
        <v>78</v>
      </c>
      <c r="E798" s="14" t="s">
        <v>79</v>
      </c>
      <c r="F798" s="15" t="s">
        <v>1688</v>
      </c>
      <c r="G798" s="14" t="s">
        <v>81</v>
      </c>
      <c r="H798" s="16">
        <v>42.369990000000001</v>
      </c>
      <c r="I798" s="16">
        <v>-91.844059999999999</v>
      </c>
      <c r="J798" s="15" t="s">
        <v>103</v>
      </c>
      <c r="K798" s="14">
        <v>267</v>
      </c>
      <c r="L798" s="14">
        <v>98</v>
      </c>
      <c r="M798" s="14">
        <v>55556</v>
      </c>
      <c r="N798" s="14">
        <v>925194</v>
      </c>
      <c r="O798" s="14">
        <v>0</v>
      </c>
      <c r="P798" s="14" t="s">
        <v>83</v>
      </c>
    </row>
    <row r="799" spans="1:16" x14ac:dyDescent="0.2">
      <c r="A799" s="14">
        <v>6794</v>
      </c>
      <c r="B799" s="14" t="s">
        <v>1689</v>
      </c>
      <c r="C799" s="14" t="s">
        <v>499</v>
      </c>
      <c r="D799" s="14" t="s">
        <v>78</v>
      </c>
      <c r="E799" s="14" t="s">
        <v>79</v>
      </c>
      <c r="F799" s="15" t="s">
        <v>1684</v>
      </c>
      <c r="G799" s="14" t="s">
        <v>81</v>
      </c>
      <c r="H799" s="16">
        <v>43.065530000000003</v>
      </c>
      <c r="I799" s="16">
        <v>-95.28389</v>
      </c>
      <c r="J799" s="15" t="s">
        <v>107</v>
      </c>
      <c r="K799" s="14">
        <v>427</v>
      </c>
      <c r="L799" s="14">
        <v>218</v>
      </c>
      <c r="M799" s="14">
        <v>46786</v>
      </c>
      <c r="N799" s="14">
        <v>764163</v>
      </c>
      <c r="O799" s="14">
        <v>0</v>
      </c>
      <c r="P799" s="14" t="s">
        <v>83</v>
      </c>
    </row>
    <row r="800" spans="1:16" x14ac:dyDescent="0.2">
      <c r="A800" s="14">
        <v>6795</v>
      </c>
      <c r="B800" s="14" t="s">
        <v>1690</v>
      </c>
      <c r="C800" s="14" t="s">
        <v>466</v>
      </c>
      <c r="D800" s="14" t="s">
        <v>78</v>
      </c>
      <c r="E800" s="14" t="s">
        <v>79</v>
      </c>
      <c r="F800" s="15" t="s">
        <v>1691</v>
      </c>
      <c r="G800" s="14" t="s">
        <v>81</v>
      </c>
      <c r="H800" s="16">
        <v>43.126080000000002</v>
      </c>
      <c r="I800" s="16">
        <v>-92.905749999999998</v>
      </c>
      <c r="J800" s="15" t="s">
        <v>82</v>
      </c>
      <c r="K800" s="14">
        <v>361</v>
      </c>
      <c r="L800" s="14">
        <v>182</v>
      </c>
      <c r="M800" s="14">
        <v>43125</v>
      </c>
      <c r="N800" s="14">
        <v>2253970</v>
      </c>
      <c r="O800" s="14">
        <v>0</v>
      </c>
      <c r="P800" s="14" t="s">
        <v>83</v>
      </c>
    </row>
    <row r="801" spans="1:16" x14ac:dyDescent="0.2">
      <c r="A801" s="14">
        <v>6796</v>
      </c>
      <c r="B801" s="14" t="s">
        <v>1692</v>
      </c>
      <c r="C801" s="14" t="s">
        <v>129</v>
      </c>
      <c r="D801" s="14" t="s">
        <v>78</v>
      </c>
      <c r="E801" s="14" t="s">
        <v>79</v>
      </c>
      <c r="F801" s="15" t="s">
        <v>1693</v>
      </c>
      <c r="G801" s="14" t="s">
        <v>81</v>
      </c>
      <c r="H801" s="16">
        <v>41.511099999999999</v>
      </c>
      <c r="I801" s="16">
        <v>-93.357429999999994</v>
      </c>
      <c r="J801" s="15" t="s">
        <v>87</v>
      </c>
      <c r="K801" s="14">
        <v>516</v>
      </c>
      <c r="L801" s="14">
        <v>208</v>
      </c>
      <c r="M801" s="14">
        <v>67500</v>
      </c>
      <c r="N801" s="14">
        <v>1103387</v>
      </c>
      <c r="O801" s="14">
        <v>0</v>
      </c>
      <c r="P801" s="14" t="s">
        <v>83</v>
      </c>
    </row>
    <row r="802" spans="1:16" x14ac:dyDescent="0.2">
      <c r="A802" s="14">
        <v>6797</v>
      </c>
      <c r="B802" s="14" t="s">
        <v>1694</v>
      </c>
      <c r="C802" s="14" t="s">
        <v>463</v>
      </c>
      <c r="D802" s="14" t="s">
        <v>78</v>
      </c>
      <c r="E802" s="14" t="s">
        <v>79</v>
      </c>
      <c r="F802" s="15" t="s">
        <v>1695</v>
      </c>
      <c r="G802" s="14" t="s">
        <v>81</v>
      </c>
      <c r="H802" s="16">
        <v>40.981949999999998</v>
      </c>
      <c r="I802" s="16">
        <v>-93.198539999999994</v>
      </c>
      <c r="J802" s="15" t="s">
        <v>82</v>
      </c>
      <c r="K802" s="14">
        <v>537</v>
      </c>
      <c r="L802" s="14">
        <v>221</v>
      </c>
      <c r="M802" s="14">
        <v>32750</v>
      </c>
      <c r="N802" s="14">
        <v>2685787</v>
      </c>
      <c r="O802" s="14">
        <v>692</v>
      </c>
      <c r="P802" s="14" t="s">
        <v>83</v>
      </c>
    </row>
    <row r="803" spans="1:16" x14ac:dyDescent="0.2">
      <c r="A803" s="14">
        <v>6798</v>
      </c>
      <c r="B803" s="14" t="s">
        <v>1696</v>
      </c>
      <c r="C803" s="14" t="s">
        <v>239</v>
      </c>
      <c r="D803" s="14" t="s">
        <v>78</v>
      </c>
      <c r="E803" s="14" t="s">
        <v>79</v>
      </c>
      <c r="F803" s="15" t="s">
        <v>1697</v>
      </c>
      <c r="G803" s="14" t="s">
        <v>81</v>
      </c>
      <c r="H803" s="16">
        <v>43.129130000000004</v>
      </c>
      <c r="I803" s="16">
        <v>-94.899150000000006</v>
      </c>
      <c r="J803" s="15" t="s">
        <v>107</v>
      </c>
      <c r="K803" s="14">
        <v>704</v>
      </c>
      <c r="L803" s="14">
        <v>285</v>
      </c>
      <c r="M803" s="14">
        <v>36875</v>
      </c>
      <c r="N803" s="14">
        <v>1084187</v>
      </c>
      <c r="O803" s="14">
        <v>0</v>
      </c>
      <c r="P803" s="14" t="s">
        <v>83</v>
      </c>
    </row>
    <row r="804" spans="1:16" x14ac:dyDescent="0.2">
      <c r="A804" s="14">
        <v>6799</v>
      </c>
      <c r="B804" s="14" t="s">
        <v>1698</v>
      </c>
      <c r="C804" s="14" t="s">
        <v>340</v>
      </c>
      <c r="D804" s="14" t="s">
        <v>78</v>
      </c>
      <c r="E804" s="14" t="s">
        <v>79</v>
      </c>
      <c r="F804" s="15" t="s">
        <v>1699</v>
      </c>
      <c r="G804" s="14" t="s">
        <v>81</v>
      </c>
      <c r="H804" s="16">
        <v>42.759140000000002</v>
      </c>
      <c r="I804" s="16">
        <v>-94.297740000000005</v>
      </c>
      <c r="J804" s="15" t="s">
        <v>87</v>
      </c>
      <c r="K804" s="14">
        <v>126</v>
      </c>
      <c r="L804" s="14">
        <v>51</v>
      </c>
      <c r="M804" s="14">
        <v>32813</v>
      </c>
      <c r="N804" s="14">
        <v>2333844</v>
      </c>
      <c r="O804" s="14">
        <v>0</v>
      </c>
      <c r="P804" s="14" t="s">
        <v>83</v>
      </c>
    </row>
    <row r="805" spans="1:16" x14ac:dyDescent="0.2">
      <c r="A805" s="14">
        <v>6800</v>
      </c>
      <c r="B805" s="14" t="s">
        <v>1700</v>
      </c>
      <c r="C805" s="14" t="s">
        <v>530</v>
      </c>
      <c r="D805" s="14" t="s">
        <v>78</v>
      </c>
      <c r="E805" s="14" t="s">
        <v>79</v>
      </c>
      <c r="F805" s="15" t="s">
        <v>1701</v>
      </c>
      <c r="G805" s="14" t="s">
        <v>81</v>
      </c>
      <c r="H805" s="16">
        <v>42.351379999999999</v>
      </c>
      <c r="I805" s="16">
        <v>-91.481549999999999</v>
      </c>
      <c r="J805" s="15" t="s">
        <v>166</v>
      </c>
      <c r="K805" s="14">
        <v>362</v>
      </c>
      <c r="L805" s="14">
        <v>162</v>
      </c>
      <c r="M805" s="14">
        <v>57692</v>
      </c>
      <c r="N805" s="14">
        <v>1111252</v>
      </c>
      <c r="O805" s="14">
        <v>0</v>
      </c>
      <c r="P805" s="14" t="s">
        <v>83</v>
      </c>
    </row>
    <row r="806" spans="1:16" x14ac:dyDescent="0.2">
      <c r="A806" s="14">
        <v>6801</v>
      </c>
      <c r="B806" s="14" t="s">
        <v>1702</v>
      </c>
      <c r="C806" s="14" t="s">
        <v>168</v>
      </c>
      <c r="D806" s="14" t="s">
        <v>78</v>
      </c>
      <c r="E806" s="14" t="s">
        <v>79</v>
      </c>
      <c r="F806" s="15" t="s">
        <v>1703</v>
      </c>
      <c r="G806" s="14" t="s">
        <v>81</v>
      </c>
      <c r="H806" s="16">
        <v>42.071129999999997</v>
      </c>
      <c r="I806" s="16">
        <v>-90.174019999999999</v>
      </c>
      <c r="J806" s="15" t="s">
        <v>166</v>
      </c>
      <c r="K806" s="14">
        <v>552</v>
      </c>
      <c r="L806" s="14">
        <v>271</v>
      </c>
      <c r="M806" s="14">
        <v>43264</v>
      </c>
      <c r="N806" s="14">
        <v>1046219</v>
      </c>
      <c r="O806" s="14">
        <v>2222239</v>
      </c>
      <c r="P806" s="14" t="s">
        <v>83</v>
      </c>
    </row>
    <row r="807" spans="1:16" x14ac:dyDescent="0.2">
      <c r="A807" s="14">
        <v>6802</v>
      </c>
      <c r="B807" s="14" t="s">
        <v>1704</v>
      </c>
      <c r="C807" s="14" t="s">
        <v>224</v>
      </c>
      <c r="D807" s="14" t="s">
        <v>78</v>
      </c>
      <c r="E807" s="14" t="s">
        <v>79</v>
      </c>
      <c r="F807" s="15" t="s">
        <v>1705</v>
      </c>
      <c r="G807" s="14" t="s">
        <v>81</v>
      </c>
      <c r="H807" s="16">
        <v>42.422199999999997</v>
      </c>
      <c r="I807" s="16">
        <v>-94.989710000000002</v>
      </c>
      <c r="J807" s="15" t="s">
        <v>107</v>
      </c>
      <c r="K807" s="14">
        <v>2144</v>
      </c>
      <c r="L807" s="14">
        <v>1031</v>
      </c>
      <c r="M807" s="14">
        <v>45434</v>
      </c>
      <c r="N807" s="14">
        <v>12589226</v>
      </c>
      <c r="O807" s="14">
        <v>173993</v>
      </c>
      <c r="P807" s="14" t="s">
        <v>83</v>
      </c>
    </row>
    <row r="808" spans="1:16" x14ac:dyDescent="0.2">
      <c r="A808" s="14">
        <v>6803</v>
      </c>
      <c r="B808" s="14" t="s">
        <v>1706</v>
      </c>
      <c r="C808" s="14" t="s">
        <v>205</v>
      </c>
      <c r="D808" s="14" t="s">
        <v>78</v>
      </c>
      <c r="E808" s="14" t="s">
        <v>79</v>
      </c>
      <c r="F808" s="15" t="s">
        <v>1707</v>
      </c>
      <c r="G808" s="14" t="s">
        <v>81</v>
      </c>
      <c r="H808" s="16">
        <v>42.552779999999998</v>
      </c>
      <c r="I808" s="16">
        <v>-90.709019999999995</v>
      </c>
      <c r="J808" s="15" t="s">
        <v>166</v>
      </c>
      <c r="K808" s="14">
        <v>103</v>
      </c>
      <c r="L808" s="14">
        <v>39</v>
      </c>
      <c r="M808" s="14">
        <v>49792</v>
      </c>
      <c r="N808" s="14">
        <v>2230413</v>
      </c>
      <c r="O808" s="14">
        <v>0</v>
      </c>
      <c r="P808" s="14" t="s">
        <v>83</v>
      </c>
    </row>
    <row r="809" spans="1:16" x14ac:dyDescent="0.2">
      <c r="A809" s="14">
        <v>6804</v>
      </c>
      <c r="B809" s="14" t="s">
        <v>1708</v>
      </c>
      <c r="C809" s="14" t="s">
        <v>977</v>
      </c>
      <c r="D809" s="14" t="s">
        <v>78</v>
      </c>
      <c r="E809" s="14" t="s">
        <v>79</v>
      </c>
      <c r="F809" s="15" t="s">
        <v>1709</v>
      </c>
      <c r="G809" s="14" t="s">
        <v>81</v>
      </c>
      <c r="H809" s="16">
        <v>40.852809999999998</v>
      </c>
      <c r="I809" s="16">
        <v>-91.620159999999998</v>
      </c>
      <c r="J809" s="15" t="s">
        <v>103</v>
      </c>
      <c r="K809" s="14">
        <v>376</v>
      </c>
      <c r="L809" s="14">
        <v>171</v>
      </c>
      <c r="M809" s="14">
        <v>33750</v>
      </c>
      <c r="N809" s="14">
        <v>1581926</v>
      </c>
      <c r="O809" s="14">
        <v>9631</v>
      </c>
      <c r="P809" s="14" t="s">
        <v>83</v>
      </c>
    </row>
    <row r="810" spans="1:16" x14ac:dyDescent="0.2">
      <c r="A810" s="14">
        <v>6805</v>
      </c>
      <c r="B810" s="14" t="s">
        <v>1710</v>
      </c>
      <c r="C810" s="14" t="s">
        <v>176</v>
      </c>
      <c r="D810" s="14" t="s">
        <v>78</v>
      </c>
      <c r="E810" s="14" t="s">
        <v>79</v>
      </c>
      <c r="F810" s="15" t="s">
        <v>1711</v>
      </c>
      <c r="G810" s="14" t="s">
        <v>81</v>
      </c>
      <c r="H810" s="16">
        <v>42.308329999999998</v>
      </c>
      <c r="I810" s="16">
        <v>-96.287800000000004</v>
      </c>
      <c r="J810" s="15" t="s">
        <v>107</v>
      </c>
      <c r="K810" s="14">
        <v>380</v>
      </c>
      <c r="L810" s="14">
        <v>146</v>
      </c>
      <c r="M810" s="14">
        <v>53611</v>
      </c>
      <c r="N810" s="14">
        <v>3924122</v>
      </c>
      <c r="O810" s="14">
        <v>33829</v>
      </c>
      <c r="P810" s="14" t="s">
        <v>83</v>
      </c>
    </row>
    <row r="811" spans="1:16" x14ac:dyDescent="0.2">
      <c r="A811" s="14">
        <v>6806</v>
      </c>
      <c r="B811" s="14" t="s">
        <v>1712</v>
      </c>
      <c r="C811" s="14" t="s">
        <v>184</v>
      </c>
      <c r="D811" s="14" t="s">
        <v>78</v>
      </c>
      <c r="E811" s="14" t="s">
        <v>79</v>
      </c>
      <c r="F811" s="15" t="s">
        <v>1713</v>
      </c>
      <c r="G811" s="14" t="s">
        <v>81</v>
      </c>
      <c r="H811" s="16">
        <v>43.181640000000002</v>
      </c>
      <c r="I811" s="16">
        <v>-95.655569999999997</v>
      </c>
      <c r="J811" s="15" t="s">
        <v>107</v>
      </c>
      <c r="K811" s="14">
        <v>1385</v>
      </c>
      <c r="L811" s="14">
        <v>544</v>
      </c>
      <c r="M811" s="14">
        <v>45583</v>
      </c>
      <c r="N811" s="14">
        <v>4913243</v>
      </c>
      <c r="O811" s="14">
        <v>0</v>
      </c>
      <c r="P811" s="14" t="s">
        <v>83</v>
      </c>
    </row>
    <row r="812" spans="1:16" x14ac:dyDescent="0.2">
      <c r="A812" s="14">
        <v>6807</v>
      </c>
      <c r="B812" s="14" t="s">
        <v>1714</v>
      </c>
      <c r="C812" s="14" t="s">
        <v>85</v>
      </c>
      <c r="D812" s="14" t="s">
        <v>78</v>
      </c>
      <c r="E812" s="14" t="s">
        <v>79</v>
      </c>
      <c r="F812" s="15" t="s">
        <v>86</v>
      </c>
      <c r="G812" s="14" t="s">
        <v>81</v>
      </c>
      <c r="H812" s="16">
        <v>41.370829999999998</v>
      </c>
      <c r="I812" s="16">
        <v>-93.386319999999998</v>
      </c>
      <c r="J812" s="15" t="s">
        <v>87</v>
      </c>
      <c r="K812" s="14">
        <v>51</v>
      </c>
      <c r="L812" s="14">
        <v>24</v>
      </c>
      <c r="M812" s="14">
        <v>30625</v>
      </c>
      <c r="N812" s="14">
        <v>1314244</v>
      </c>
      <c r="O812" s="14">
        <v>0</v>
      </c>
      <c r="P812" s="14" t="s">
        <v>83</v>
      </c>
    </row>
    <row r="813" spans="1:16" x14ac:dyDescent="0.2">
      <c r="A813" s="14">
        <v>6808</v>
      </c>
      <c r="B813" s="14" t="s">
        <v>1715</v>
      </c>
      <c r="C813" s="14" t="s">
        <v>129</v>
      </c>
      <c r="D813" s="14" t="s">
        <v>78</v>
      </c>
      <c r="E813" s="14" t="s">
        <v>79</v>
      </c>
      <c r="F813" s="15" t="s">
        <v>1716</v>
      </c>
      <c r="G813" s="14" t="s">
        <v>153</v>
      </c>
      <c r="H813" s="16">
        <v>41.678600000000003</v>
      </c>
      <c r="I813" s="16">
        <v>-93.629660000000001</v>
      </c>
      <c r="J813" s="15" t="s">
        <v>87</v>
      </c>
      <c r="K813" s="14">
        <v>2944</v>
      </c>
      <c r="L813" s="14">
        <v>1211</v>
      </c>
      <c r="M813" s="14">
        <v>71079</v>
      </c>
      <c r="N813" s="14">
        <v>18216698</v>
      </c>
      <c r="O813" s="14">
        <v>0</v>
      </c>
      <c r="P813" s="14" t="s">
        <v>83</v>
      </c>
    </row>
    <row r="814" spans="1:16" x14ac:dyDescent="0.2">
      <c r="A814" s="14">
        <v>6809</v>
      </c>
      <c r="B814" s="14" t="s">
        <v>1717</v>
      </c>
      <c r="C814" s="14" t="s">
        <v>390</v>
      </c>
      <c r="D814" s="14" t="s">
        <v>78</v>
      </c>
      <c r="E814" s="14" t="s">
        <v>79</v>
      </c>
      <c r="F814" s="15" t="s">
        <v>1718</v>
      </c>
      <c r="G814" s="14" t="s">
        <v>81</v>
      </c>
      <c r="H814" s="16">
        <v>43.470509999999997</v>
      </c>
      <c r="I814" s="16">
        <v>-93.617720000000006</v>
      </c>
      <c r="J814" s="15" t="s">
        <v>82</v>
      </c>
      <c r="K814" s="14">
        <v>71</v>
      </c>
      <c r="L814" s="14">
        <v>44</v>
      </c>
      <c r="M814" s="14">
        <v>40000</v>
      </c>
      <c r="N814" s="14">
        <v>213985</v>
      </c>
      <c r="O814" s="14">
        <v>0</v>
      </c>
      <c r="P814" s="14" t="s">
        <v>83</v>
      </c>
    </row>
    <row r="815" spans="1:16" x14ac:dyDescent="0.2">
      <c r="A815" s="14">
        <v>6810</v>
      </c>
      <c r="B815" s="14" t="s">
        <v>1719</v>
      </c>
      <c r="C815" s="14" t="s">
        <v>224</v>
      </c>
      <c r="D815" s="14" t="s">
        <v>78</v>
      </c>
      <c r="E815" s="14" t="s">
        <v>79</v>
      </c>
      <c r="F815" s="15" t="s">
        <v>1720</v>
      </c>
      <c r="G815" s="14" t="s">
        <v>81</v>
      </c>
      <c r="H815" s="16">
        <v>42.499699999999997</v>
      </c>
      <c r="I815" s="16">
        <v>-95.293049999999994</v>
      </c>
      <c r="J815" s="15" t="s">
        <v>107</v>
      </c>
      <c r="K815" s="14">
        <v>745</v>
      </c>
      <c r="L815" s="14">
        <v>314</v>
      </c>
      <c r="M815" s="14">
        <v>41125</v>
      </c>
      <c r="N815" s="14">
        <v>3260453</v>
      </c>
      <c r="O815" s="14">
        <v>0</v>
      </c>
      <c r="P815" s="14" t="s">
        <v>83</v>
      </c>
    </row>
    <row r="816" spans="1:16" x14ac:dyDescent="0.2">
      <c r="A816" s="14">
        <v>6811</v>
      </c>
      <c r="B816" s="14" t="s">
        <v>1721</v>
      </c>
      <c r="C816" s="14" t="s">
        <v>189</v>
      </c>
      <c r="D816" s="14" t="s">
        <v>78</v>
      </c>
      <c r="E816" s="14" t="s">
        <v>79</v>
      </c>
      <c r="F816" s="15" t="s">
        <v>1722</v>
      </c>
      <c r="G816" s="14" t="s">
        <v>81</v>
      </c>
      <c r="H816" s="16">
        <v>42.16527</v>
      </c>
      <c r="I816" s="16">
        <v>-95.436940000000007</v>
      </c>
      <c r="J816" s="15" t="s">
        <v>107</v>
      </c>
      <c r="K816" s="14">
        <v>881</v>
      </c>
      <c r="L816" s="14">
        <v>395</v>
      </c>
      <c r="M816" s="14">
        <v>47250</v>
      </c>
      <c r="N816" s="14">
        <v>3361682</v>
      </c>
      <c r="O816" s="14">
        <v>31306</v>
      </c>
      <c r="P816" s="14" t="s">
        <v>83</v>
      </c>
    </row>
    <row r="817" spans="1:16" x14ac:dyDescent="0.2">
      <c r="A817" s="14">
        <v>6812</v>
      </c>
      <c r="B817" s="14" t="s">
        <v>1723</v>
      </c>
      <c r="C817" s="14" t="s">
        <v>484</v>
      </c>
      <c r="D817" s="14" t="s">
        <v>78</v>
      </c>
      <c r="E817" s="14" t="s">
        <v>79</v>
      </c>
      <c r="F817" s="15" t="s">
        <v>1724</v>
      </c>
      <c r="G817" s="14" t="s">
        <v>81</v>
      </c>
      <c r="H817" s="16">
        <v>42.022480000000002</v>
      </c>
      <c r="I817" s="16">
        <v>-94.545249999999996</v>
      </c>
      <c r="J817" s="15" t="s">
        <v>107</v>
      </c>
      <c r="K817" s="14">
        <v>530</v>
      </c>
      <c r="L817" s="14">
        <v>241</v>
      </c>
      <c r="M817" s="14">
        <v>43393</v>
      </c>
      <c r="N817" s="14">
        <v>4861045</v>
      </c>
      <c r="O817" s="14">
        <v>0</v>
      </c>
      <c r="P817" s="14" t="s">
        <v>83</v>
      </c>
    </row>
    <row r="818" spans="1:16" x14ac:dyDescent="0.2">
      <c r="A818" s="14">
        <v>6813</v>
      </c>
      <c r="B818" s="14" t="s">
        <v>1725</v>
      </c>
      <c r="C818" s="14" t="s">
        <v>256</v>
      </c>
      <c r="D818" s="14" t="s">
        <v>78</v>
      </c>
      <c r="E818" s="14" t="s">
        <v>79</v>
      </c>
      <c r="F818" s="15" t="s">
        <v>1726</v>
      </c>
      <c r="G818" s="14" t="s">
        <v>81</v>
      </c>
      <c r="H818" s="16">
        <v>41.580550000000002</v>
      </c>
      <c r="I818" s="16">
        <v>-92.703519999999997</v>
      </c>
      <c r="J818" s="15" t="s">
        <v>82</v>
      </c>
      <c r="K818" s="14">
        <v>143</v>
      </c>
      <c r="L818" s="14">
        <v>68</v>
      </c>
      <c r="M818" s="14">
        <v>33056</v>
      </c>
      <c r="N818" s="14">
        <v>1162255</v>
      </c>
      <c r="O818" s="14">
        <v>0</v>
      </c>
      <c r="P818" s="14" t="s">
        <v>83</v>
      </c>
    </row>
    <row r="819" spans="1:16" x14ac:dyDescent="0.2">
      <c r="A819" s="14">
        <v>6814</v>
      </c>
      <c r="B819" s="14" t="s">
        <v>1727</v>
      </c>
      <c r="C819" s="14" t="s">
        <v>176</v>
      </c>
      <c r="D819" s="14" t="s">
        <v>78</v>
      </c>
      <c r="E819" s="14" t="s">
        <v>79</v>
      </c>
      <c r="F819" s="15" t="s">
        <v>1728</v>
      </c>
      <c r="G819" s="14" t="s">
        <v>81</v>
      </c>
      <c r="H819" s="16">
        <v>42.403880000000001</v>
      </c>
      <c r="I819" s="16">
        <v>-96.358639999999994</v>
      </c>
      <c r="J819" s="15" t="s">
        <v>107</v>
      </c>
      <c r="K819" s="14">
        <v>4520</v>
      </c>
      <c r="L819" s="14">
        <v>1429</v>
      </c>
      <c r="M819" s="14">
        <v>72614</v>
      </c>
      <c r="N819" s="14">
        <v>5486100</v>
      </c>
      <c r="O819" s="14">
        <v>802</v>
      </c>
      <c r="P819" s="14" t="s">
        <v>83</v>
      </c>
    </row>
    <row r="820" spans="1:16" x14ac:dyDescent="0.2">
      <c r="A820" s="14">
        <v>6815</v>
      </c>
      <c r="B820" s="14" t="s">
        <v>1729</v>
      </c>
      <c r="C820" s="14" t="s">
        <v>126</v>
      </c>
      <c r="D820" s="14" t="s">
        <v>78</v>
      </c>
      <c r="E820" s="14" t="s">
        <v>79</v>
      </c>
      <c r="F820" s="15" t="s">
        <v>127</v>
      </c>
      <c r="G820" s="14" t="s">
        <v>153</v>
      </c>
      <c r="H820" s="16">
        <v>43.082740000000001</v>
      </c>
      <c r="I820" s="16">
        <v>-94.089119999999994</v>
      </c>
      <c r="J820" s="15" t="s">
        <v>87</v>
      </c>
      <c r="K820" s="14">
        <v>46</v>
      </c>
      <c r="L820" s="14">
        <v>15</v>
      </c>
      <c r="M820" s="14">
        <v>42285</v>
      </c>
      <c r="N820" s="14">
        <v>5701923</v>
      </c>
      <c r="O820" s="14">
        <v>0</v>
      </c>
      <c r="P820" s="14" t="s">
        <v>83</v>
      </c>
    </row>
    <row r="821" spans="1:16" x14ac:dyDescent="0.2">
      <c r="A821" s="14">
        <v>6816</v>
      </c>
      <c r="B821" s="14" t="s">
        <v>1730</v>
      </c>
      <c r="C821" s="14" t="s">
        <v>132</v>
      </c>
      <c r="D821" s="14" t="s">
        <v>78</v>
      </c>
      <c r="E821" s="14" t="s">
        <v>79</v>
      </c>
      <c r="F821" s="15" t="s">
        <v>1731</v>
      </c>
      <c r="G821" s="14" t="s">
        <v>81</v>
      </c>
      <c r="H821" s="16">
        <v>40.682510000000001</v>
      </c>
      <c r="I821" s="16">
        <v>-93.121039999999994</v>
      </c>
      <c r="J821" s="15" t="s">
        <v>82</v>
      </c>
      <c r="K821" s="14">
        <v>696</v>
      </c>
      <c r="L821" s="14">
        <v>322</v>
      </c>
      <c r="M821" s="14">
        <v>34231</v>
      </c>
      <c r="N821" s="14">
        <v>6074815</v>
      </c>
      <c r="O821" s="14">
        <v>10601</v>
      </c>
      <c r="P821" s="14" t="s">
        <v>83</v>
      </c>
    </row>
    <row r="822" spans="1:16" x14ac:dyDescent="0.2">
      <c r="A822" s="14">
        <v>6817</v>
      </c>
      <c r="B822" s="14" t="s">
        <v>1732</v>
      </c>
      <c r="C822" s="14" t="s">
        <v>328</v>
      </c>
      <c r="D822" s="14" t="s">
        <v>78</v>
      </c>
      <c r="E822" s="14" t="s">
        <v>79</v>
      </c>
      <c r="F822" s="15" t="s">
        <v>493</v>
      </c>
      <c r="G822" s="14" t="s">
        <v>81</v>
      </c>
      <c r="H822" s="16">
        <v>40.658880000000003</v>
      </c>
      <c r="I822" s="16">
        <v>-95.03192</v>
      </c>
      <c r="J822" s="15" t="s">
        <v>107</v>
      </c>
      <c r="K822" s="14">
        <v>186</v>
      </c>
      <c r="L822" s="14">
        <v>85</v>
      </c>
      <c r="M822" s="14">
        <v>39750</v>
      </c>
      <c r="N822" s="14">
        <v>943238</v>
      </c>
      <c r="O822" s="14">
        <v>0</v>
      </c>
      <c r="P822" s="14" t="s">
        <v>83</v>
      </c>
    </row>
    <row r="823" spans="1:16" x14ac:dyDescent="0.2">
      <c r="A823" s="14">
        <v>6818</v>
      </c>
      <c r="B823" s="14" t="s">
        <v>1733</v>
      </c>
      <c r="C823" s="14" t="s">
        <v>278</v>
      </c>
      <c r="D823" s="14" t="s">
        <v>78</v>
      </c>
      <c r="E823" s="14" t="s">
        <v>79</v>
      </c>
      <c r="F823" s="15" t="s">
        <v>1734</v>
      </c>
      <c r="G823" s="14" t="s">
        <v>81</v>
      </c>
      <c r="H823" s="16">
        <v>40.89875</v>
      </c>
      <c r="I823" s="16">
        <v>-94.263649999999998</v>
      </c>
      <c r="J823" s="15" t="s">
        <v>82</v>
      </c>
      <c r="K823" s="14">
        <v>70</v>
      </c>
      <c r="L823" s="14">
        <v>25</v>
      </c>
      <c r="M823" s="14">
        <v>28750</v>
      </c>
      <c r="N823" s="14">
        <v>1066714</v>
      </c>
      <c r="O823" s="14">
        <v>5196</v>
      </c>
      <c r="P823" s="14" t="s">
        <v>83</v>
      </c>
    </row>
    <row r="824" spans="1:16" x14ac:dyDescent="0.2">
      <c r="A824" s="14">
        <v>6819</v>
      </c>
      <c r="B824" s="14" t="s">
        <v>1735</v>
      </c>
      <c r="C824" s="14" t="s">
        <v>216</v>
      </c>
      <c r="D824" s="14" t="s">
        <v>78</v>
      </c>
      <c r="E824" s="14" t="s">
        <v>79</v>
      </c>
      <c r="F824" s="15" t="s">
        <v>1736</v>
      </c>
      <c r="G824" s="14" t="s">
        <v>81</v>
      </c>
      <c r="H824" s="16">
        <v>40.802489999999999</v>
      </c>
      <c r="I824" s="16">
        <v>-94.642470000000003</v>
      </c>
      <c r="J824" s="15" t="s">
        <v>82</v>
      </c>
      <c r="K824" s="14">
        <v>88</v>
      </c>
      <c r="L824" s="14">
        <v>57</v>
      </c>
      <c r="M824" s="14">
        <v>26750</v>
      </c>
      <c r="N824" s="14">
        <v>938593</v>
      </c>
      <c r="O824" s="14">
        <v>18565</v>
      </c>
      <c r="P824" s="14" t="s">
        <v>83</v>
      </c>
    </row>
    <row r="825" spans="1:16" x14ac:dyDescent="0.2">
      <c r="A825" s="14">
        <v>6820</v>
      </c>
      <c r="B825" s="14" t="s">
        <v>1737</v>
      </c>
      <c r="C825" s="14" t="s">
        <v>123</v>
      </c>
      <c r="D825" s="14" t="s">
        <v>78</v>
      </c>
      <c r="E825" s="14" t="s">
        <v>79</v>
      </c>
      <c r="F825" s="15" t="s">
        <v>461</v>
      </c>
      <c r="G825" s="14" t="s">
        <v>81</v>
      </c>
      <c r="H825" s="16">
        <v>42.893300000000004</v>
      </c>
      <c r="I825" s="16">
        <v>-93.215199999999996</v>
      </c>
      <c r="J825" s="15" t="s">
        <v>82</v>
      </c>
      <c r="K825" s="14">
        <v>1140</v>
      </c>
      <c r="L825" s="14">
        <v>427</v>
      </c>
      <c r="M825" s="14">
        <v>49375</v>
      </c>
      <c r="N825" s="14">
        <v>14382610</v>
      </c>
      <c r="O825" s="14">
        <v>74080</v>
      </c>
      <c r="P825" s="14" t="s">
        <v>83</v>
      </c>
    </row>
    <row r="826" spans="1:16" x14ac:dyDescent="0.2">
      <c r="A826" s="14">
        <v>6821</v>
      </c>
      <c r="B826" s="14" t="s">
        <v>1738</v>
      </c>
      <c r="C826" s="14" t="s">
        <v>561</v>
      </c>
      <c r="D826" s="14" t="s">
        <v>78</v>
      </c>
      <c r="E826" s="14" t="s">
        <v>79</v>
      </c>
      <c r="F826" s="15" t="s">
        <v>1739</v>
      </c>
      <c r="G826" s="14" t="s">
        <v>81</v>
      </c>
      <c r="H826" s="16">
        <v>41.50667</v>
      </c>
      <c r="I826" s="16">
        <v>-95.450559999999996</v>
      </c>
      <c r="J826" s="15" t="s">
        <v>107</v>
      </c>
      <c r="K826" s="14">
        <v>618</v>
      </c>
      <c r="L826" s="14">
        <v>270</v>
      </c>
      <c r="M826" s="14">
        <v>41389</v>
      </c>
      <c r="N826" s="14">
        <v>4846450</v>
      </c>
      <c r="O826" s="14">
        <v>0</v>
      </c>
      <c r="P826" s="14" t="s">
        <v>83</v>
      </c>
    </row>
    <row r="827" spans="1:16" x14ac:dyDescent="0.2">
      <c r="A827" s="14">
        <v>6822</v>
      </c>
      <c r="B827" s="14" t="s">
        <v>1740</v>
      </c>
      <c r="C827" s="14" t="s">
        <v>155</v>
      </c>
      <c r="D827" s="14" t="s">
        <v>78</v>
      </c>
      <c r="E827" s="14" t="s">
        <v>79</v>
      </c>
      <c r="F827" s="15" t="s">
        <v>1741</v>
      </c>
      <c r="G827" s="14" t="s">
        <v>81</v>
      </c>
      <c r="H827" s="16">
        <v>41.864289999999997</v>
      </c>
      <c r="I827" s="16">
        <v>-93.696719999999999</v>
      </c>
      <c r="J827" s="15" t="s">
        <v>87</v>
      </c>
      <c r="K827" s="14">
        <v>320</v>
      </c>
      <c r="L827" s="14">
        <v>97</v>
      </c>
      <c r="M827" s="14">
        <v>50625</v>
      </c>
      <c r="N827" s="14">
        <v>2177716</v>
      </c>
      <c r="O827" s="14">
        <v>0</v>
      </c>
      <c r="P827" s="14" t="s">
        <v>83</v>
      </c>
    </row>
    <row r="828" spans="1:16" x14ac:dyDescent="0.2">
      <c r="A828" s="14">
        <v>6823</v>
      </c>
      <c r="B828" s="14" t="s">
        <v>1742</v>
      </c>
      <c r="C828" s="14" t="s">
        <v>184</v>
      </c>
      <c r="D828" s="14" t="s">
        <v>78</v>
      </c>
      <c r="E828" s="14" t="s">
        <v>79</v>
      </c>
      <c r="F828" s="15" t="s">
        <v>1743</v>
      </c>
      <c r="G828" s="14" t="s">
        <v>81</v>
      </c>
      <c r="H828" s="16">
        <v>43.17962</v>
      </c>
      <c r="I828" s="16">
        <v>-95.844009999999997</v>
      </c>
      <c r="J828" s="15" t="s">
        <v>107</v>
      </c>
      <c r="K828" s="14">
        <v>5088</v>
      </c>
      <c r="L828" s="14">
        <v>2348</v>
      </c>
      <c r="M828" s="14">
        <v>46646</v>
      </c>
      <c r="N828" s="14">
        <v>12030140</v>
      </c>
      <c r="O828" s="14">
        <v>0</v>
      </c>
      <c r="P828" s="14" t="s">
        <v>83</v>
      </c>
    </row>
    <row r="829" spans="1:16" x14ac:dyDescent="0.2">
      <c r="A829" s="14">
        <v>6824</v>
      </c>
      <c r="B829" s="14" t="s">
        <v>1744</v>
      </c>
      <c r="C829" s="14" t="s">
        <v>135</v>
      </c>
      <c r="D829" s="14" t="s">
        <v>78</v>
      </c>
      <c r="E829" s="14" t="s">
        <v>79</v>
      </c>
      <c r="F829" s="15" t="s">
        <v>1745</v>
      </c>
      <c r="G829" s="14" t="s">
        <v>81</v>
      </c>
      <c r="H829" s="16">
        <v>42.710259999999998</v>
      </c>
      <c r="I829" s="16">
        <v>-92.582970000000003</v>
      </c>
      <c r="J829" s="15" t="s">
        <v>103</v>
      </c>
      <c r="K829" s="14">
        <v>1323</v>
      </c>
      <c r="L829" s="14">
        <v>531</v>
      </c>
      <c r="M829" s="14">
        <v>50521</v>
      </c>
      <c r="N829" s="14">
        <v>4043759</v>
      </c>
      <c r="O829" s="14">
        <v>248030</v>
      </c>
      <c r="P829" s="14" t="s">
        <v>83</v>
      </c>
    </row>
    <row r="830" spans="1:16" x14ac:dyDescent="0.2">
      <c r="A830" s="14">
        <v>6825</v>
      </c>
      <c r="B830" s="14" t="s">
        <v>1746</v>
      </c>
      <c r="C830" s="14" t="s">
        <v>219</v>
      </c>
      <c r="D830" s="14" t="s">
        <v>78</v>
      </c>
      <c r="E830" s="14" t="s">
        <v>79</v>
      </c>
      <c r="F830" s="15" t="s">
        <v>1747</v>
      </c>
      <c r="G830" s="14" t="s">
        <v>81</v>
      </c>
      <c r="H830" s="16">
        <v>42.094439999999999</v>
      </c>
      <c r="I830" s="16">
        <v>-91.869349999999997</v>
      </c>
      <c r="J830" s="15" t="s">
        <v>103</v>
      </c>
      <c r="K830" s="14">
        <v>951</v>
      </c>
      <c r="L830" s="14">
        <v>396</v>
      </c>
      <c r="M830" s="14">
        <v>46667</v>
      </c>
      <c r="N830" s="14">
        <v>1984679</v>
      </c>
      <c r="O830" s="14">
        <v>0</v>
      </c>
      <c r="P830" s="14" t="s">
        <v>83</v>
      </c>
    </row>
    <row r="831" spans="1:16" x14ac:dyDescent="0.2">
      <c r="A831" s="14">
        <v>6826</v>
      </c>
      <c r="B831" s="14" t="s">
        <v>1748</v>
      </c>
      <c r="C831" s="14" t="s">
        <v>328</v>
      </c>
      <c r="D831" s="14" t="s">
        <v>78</v>
      </c>
      <c r="E831" s="14" t="s">
        <v>79</v>
      </c>
      <c r="F831" s="14" t="s">
        <v>1749</v>
      </c>
      <c r="G831" s="14" t="s">
        <v>81</v>
      </c>
      <c r="H831" s="16">
        <v>40.758299999999998</v>
      </c>
      <c r="I831" s="16">
        <v>-95.372060000000005</v>
      </c>
      <c r="J831" s="15" t="s">
        <v>107</v>
      </c>
      <c r="K831" s="14">
        <v>5021</v>
      </c>
      <c r="L831" s="14">
        <v>2180</v>
      </c>
      <c r="M831" s="14">
        <v>41310</v>
      </c>
      <c r="N831" s="14">
        <v>9703911</v>
      </c>
      <c r="O831" s="14">
        <v>0</v>
      </c>
      <c r="P831" s="14" t="s">
        <v>83</v>
      </c>
    </row>
    <row r="832" spans="1:16" x14ac:dyDescent="0.2">
      <c r="A832" s="14">
        <v>6827</v>
      </c>
      <c r="B832" s="14" t="s">
        <v>1750</v>
      </c>
      <c r="C832" s="14" t="s">
        <v>205</v>
      </c>
      <c r="D832" s="14" t="s">
        <v>78</v>
      </c>
      <c r="E832" s="14" t="s">
        <v>79</v>
      </c>
      <c r="F832" s="15" t="s">
        <v>250</v>
      </c>
      <c r="G832" s="14" t="s">
        <v>81</v>
      </c>
      <c r="H832" s="16">
        <v>42.60389</v>
      </c>
      <c r="I832" s="16">
        <v>-90.784570000000002</v>
      </c>
      <c r="J832" s="15" t="s">
        <v>166</v>
      </c>
      <c r="K832" s="14">
        <v>176</v>
      </c>
      <c r="L832" s="14">
        <v>79</v>
      </c>
      <c r="M832" s="14">
        <v>69107</v>
      </c>
      <c r="N832" s="14">
        <v>330461</v>
      </c>
      <c r="O832" s="14">
        <v>0</v>
      </c>
      <c r="P832" s="14" t="s">
        <v>83</v>
      </c>
    </row>
    <row r="833" spans="1:16" x14ac:dyDescent="0.2">
      <c r="A833" s="14">
        <v>6828</v>
      </c>
      <c r="B833" s="14" t="s">
        <v>1751</v>
      </c>
      <c r="C833" s="14" t="s">
        <v>558</v>
      </c>
      <c r="D833" s="14" t="s">
        <v>78</v>
      </c>
      <c r="E833" s="14" t="s">
        <v>79</v>
      </c>
      <c r="F833" s="15" t="s">
        <v>1752</v>
      </c>
      <c r="G833" s="14" t="s">
        <v>81</v>
      </c>
      <c r="H833" s="16">
        <v>41.850560000000002</v>
      </c>
      <c r="I833" s="16">
        <v>-91.646559999999994</v>
      </c>
      <c r="J833" s="15" t="s">
        <v>103</v>
      </c>
      <c r="K833" s="14">
        <v>672</v>
      </c>
      <c r="L833" s="14">
        <v>181</v>
      </c>
      <c r="M833" s="14">
        <v>95208</v>
      </c>
      <c r="N833" s="14">
        <v>4625040</v>
      </c>
      <c r="O833" s="14">
        <v>0</v>
      </c>
      <c r="P833" s="14" t="s">
        <v>83</v>
      </c>
    </row>
    <row r="834" spans="1:16" x14ac:dyDescent="0.2">
      <c r="A834" s="14">
        <v>6829</v>
      </c>
      <c r="B834" s="14" t="s">
        <v>1753</v>
      </c>
      <c r="C834" s="14" t="s">
        <v>208</v>
      </c>
      <c r="D834" s="14" t="s">
        <v>78</v>
      </c>
      <c r="E834" s="14" t="s">
        <v>79</v>
      </c>
      <c r="F834" s="15" t="s">
        <v>1754</v>
      </c>
      <c r="G834" s="14" t="s">
        <v>81</v>
      </c>
      <c r="H834" s="16">
        <v>43.399140000000003</v>
      </c>
      <c r="I834" s="16">
        <v>-95.751959999999997</v>
      </c>
      <c r="J834" s="15" t="s">
        <v>107</v>
      </c>
      <c r="K834" s="14">
        <v>2668</v>
      </c>
      <c r="L834" s="14">
        <v>1109</v>
      </c>
      <c r="M834" s="14">
        <v>48393</v>
      </c>
      <c r="N834" s="14">
        <v>4357730</v>
      </c>
      <c r="O834" s="14">
        <v>0</v>
      </c>
      <c r="P834" s="14" t="s">
        <v>83</v>
      </c>
    </row>
    <row r="835" spans="1:16" x14ac:dyDescent="0.2">
      <c r="A835" s="14">
        <v>6830</v>
      </c>
      <c r="B835" s="14" t="s">
        <v>1755</v>
      </c>
      <c r="C835" s="14" t="s">
        <v>161</v>
      </c>
      <c r="D835" s="14" t="s">
        <v>78</v>
      </c>
      <c r="E835" s="14" t="s">
        <v>79</v>
      </c>
      <c r="F835" s="15" t="s">
        <v>162</v>
      </c>
      <c r="G835" s="14" t="s">
        <v>81</v>
      </c>
      <c r="H835" s="16">
        <v>40.748330000000003</v>
      </c>
      <c r="I835" s="16">
        <v>-95.647499999999994</v>
      </c>
      <c r="J835" s="15" t="s">
        <v>107</v>
      </c>
      <c r="K835" s="14">
        <v>1044</v>
      </c>
      <c r="L835" s="14">
        <v>404</v>
      </c>
      <c r="M835" s="14">
        <v>50109</v>
      </c>
      <c r="N835" s="14">
        <v>3574674</v>
      </c>
      <c r="O835" s="14">
        <v>0</v>
      </c>
      <c r="P835" s="14" t="s">
        <v>83</v>
      </c>
    </row>
    <row r="836" spans="1:16" x14ac:dyDescent="0.2">
      <c r="A836" s="14">
        <v>6831</v>
      </c>
      <c r="B836" s="14" t="s">
        <v>1756</v>
      </c>
      <c r="C836" s="14" t="s">
        <v>639</v>
      </c>
      <c r="D836" s="14" t="s">
        <v>78</v>
      </c>
      <c r="E836" s="14" t="s">
        <v>79</v>
      </c>
      <c r="F836" s="15" t="s">
        <v>962</v>
      </c>
      <c r="G836" s="14" t="s">
        <v>81</v>
      </c>
      <c r="H836" s="16">
        <v>41.33334</v>
      </c>
      <c r="I836" s="16">
        <v>-92.204629999999995</v>
      </c>
      <c r="J836" s="15" t="s">
        <v>82</v>
      </c>
      <c r="K836" s="14">
        <v>2005</v>
      </c>
      <c r="L836" s="14">
        <v>978</v>
      </c>
      <c r="M836" s="14">
        <v>42500</v>
      </c>
      <c r="N836" s="14">
        <v>5654114</v>
      </c>
      <c r="O836" s="14">
        <v>0</v>
      </c>
      <c r="P836" s="14" t="s">
        <v>83</v>
      </c>
    </row>
    <row r="837" spans="1:16" x14ac:dyDescent="0.2">
      <c r="A837" s="14">
        <v>6832</v>
      </c>
      <c r="B837" s="14" t="s">
        <v>1757</v>
      </c>
      <c r="C837" s="14" t="s">
        <v>755</v>
      </c>
      <c r="D837" s="14" t="s">
        <v>78</v>
      </c>
      <c r="E837" s="14" t="s">
        <v>79</v>
      </c>
      <c r="F837" s="15" t="s">
        <v>1758</v>
      </c>
      <c r="G837" s="14" t="s">
        <v>81</v>
      </c>
      <c r="H837" s="16">
        <v>41.113329999999998</v>
      </c>
      <c r="I837" s="16">
        <v>-95.637230000000002</v>
      </c>
      <c r="J837" s="15" t="s">
        <v>107</v>
      </c>
      <c r="K837" s="14">
        <v>243</v>
      </c>
      <c r="L837" s="14">
        <v>66</v>
      </c>
      <c r="M837" s="14">
        <v>51250</v>
      </c>
      <c r="N837" s="14">
        <v>563372</v>
      </c>
      <c r="O837" s="14">
        <v>0</v>
      </c>
      <c r="P837" s="14" t="s">
        <v>83</v>
      </c>
    </row>
    <row r="838" spans="1:16" x14ac:dyDescent="0.2">
      <c r="A838" s="14">
        <v>6833</v>
      </c>
      <c r="B838" s="14" t="s">
        <v>1759</v>
      </c>
      <c r="C838" s="14" t="s">
        <v>143</v>
      </c>
      <c r="D838" s="14" t="s">
        <v>78</v>
      </c>
      <c r="E838" s="14" t="s">
        <v>79</v>
      </c>
      <c r="F838" s="15" t="s">
        <v>1760</v>
      </c>
      <c r="G838" s="14" t="s">
        <v>81</v>
      </c>
      <c r="H838" s="16">
        <v>43.079709999999999</v>
      </c>
      <c r="I838" s="16">
        <v>-96.175579999999997</v>
      </c>
      <c r="J838" s="15" t="s">
        <v>107</v>
      </c>
      <c r="K838" s="14">
        <v>7461</v>
      </c>
      <c r="L838" s="14">
        <v>2227</v>
      </c>
      <c r="M838" s="14">
        <v>64238</v>
      </c>
      <c r="N838" s="14">
        <v>16364423</v>
      </c>
      <c r="O838" s="14">
        <v>0</v>
      </c>
      <c r="P838" s="14" t="s">
        <v>83</v>
      </c>
    </row>
    <row r="839" spans="1:16" x14ac:dyDescent="0.2">
      <c r="A839" s="14">
        <v>6834</v>
      </c>
      <c r="B839" s="14" t="s">
        <v>1761</v>
      </c>
      <c r="C839" s="14" t="s">
        <v>105</v>
      </c>
      <c r="D839" s="14" t="s">
        <v>78</v>
      </c>
      <c r="E839" s="14" t="s">
        <v>79</v>
      </c>
      <c r="F839" s="14" t="s">
        <v>1762</v>
      </c>
      <c r="G839" s="14" t="s">
        <v>81</v>
      </c>
      <c r="H839" s="16">
        <v>42.495669999999997</v>
      </c>
      <c r="I839" s="16">
        <v>-96.390529999999998</v>
      </c>
      <c r="J839" s="15" t="s">
        <v>107</v>
      </c>
      <c r="K839" s="14">
        <v>82821</v>
      </c>
      <c r="L839" s="14">
        <v>31419</v>
      </c>
      <c r="M839" s="14">
        <v>43629</v>
      </c>
      <c r="N839" s="14">
        <v>151384492</v>
      </c>
      <c r="O839" s="14">
        <v>3018320</v>
      </c>
      <c r="P839" s="14" t="s">
        <v>83</v>
      </c>
    </row>
    <row r="840" spans="1:16" x14ac:dyDescent="0.2">
      <c r="A840" s="14">
        <v>6835</v>
      </c>
      <c r="B840" s="14" t="s">
        <v>1763</v>
      </c>
      <c r="C840" s="14" t="s">
        <v>109</v>
      </c>
      <c r="D840" s="14" t="s">
        <v>78</v>
      </c>
      <c r="E840" s="14" t="s">
        <v>79</v>
      </c>
      <c r="F840" s="15" t="s">
        <v>1764</v>
      </c>
      <c r="G840" s="14" t="s">
        <v>81</v>
      </c>
      <c r="H840" s="16">
        <v>42.89331</v>
      </c>
      <c r="I840" s="16">
        <v>-95.151110000000003</v>
      </c>
      <c r="J840" s="15" t="s">
        <v>107</v>
      </c>
      <c r="K840" s="14">
        <v>777</v>
      </c>
      <c r="L840" s="14">
        <v>297</v>
      </c>
      <c r="M840" s="14">
        <v>37560</v>
      </c>
      <c r="N840" s="14">
        <v>2143971</v>
      </c>
      <c r="O840" s="14">
        <v>0</v>
      </c>
      <c r="P840" s="14" t="s">
        <v>83</v>
      </c>
    </row>
    <row r="841" spans="1:16" x14ac:dyDescent="0.2">
      <c r="A841" s="14">
        <v>6836</v>
      </c>
      <c r="B841" s="14" t="s">
        <v>1765</v>
      </c>
      <c r="C841" s="14" t="s">
        <v>155</v>
      </c>
      <c r="D841" s="14" t="s">
        <v>78</v>
      </c>
      <c r="E841" s="14" t="s">
        <v>79</v>
      </c>
      <c r="F841" s="15" t="s">
        <v>1766</v>
      </c>
      <c r="G841" s="14" t="s">
        <v>81</v>
      </c>
      <c r="H841" s="16">
        <v>41.877760000000002</v>
      </c>
      <c r="I841" s="16">
        <v>-93.678550000000001</v>
      </c>
      <c r="J841" s="15" t="s">
        <v>87</v>
      </c>
      <c r="K841" s="14">
        <v>1506</v>
      </c>
      <c r="L841" s="14">
        <v>564</v>
      </c>
      <c r="M841" s="14">
        <v>73971</v>
      </c>
      <c r="N841" s="14">
        <v>3481234</v>
      </c>
      <c r="O841" s="14">
        <v>0</v>
      </c>
      <c r="P841" s="14" t="s">
        <v>83</v>
      </c>
    </row>
    <row r="842" spans="1:16" x14ac:dyDescent="0.2">
      <c r="A842" s="14">
        <v>6837</v>
      </c>
      <c r="B842" s="14" t="s">
        <v>1767</v>
      </c>
      <c r="C842" s="14" t="s">
        <v>176</v>
      </c>
      <c r="D842" s="14" t="s">
        <v>78</v>
      </c>
      <c r="E842" s="14" t="s">
        <v>79</v>
      </c>
      <c r="F842" s="15" t="s">
        <v>1768</v>
      </c>
      <c r="G842" s="14" t="s">
        <v>81</v>
      </c>
      <c r="H842" s="16">
        <v>42.232770000000002</v>
      </c>
      <c r="I842" s="16">
        <v>-96.228080000000006</v>
      </c>
      <c r="J842" s="15" t="s">
        <v>107</v>
      </c>
      <c r="K842" s="14">
        <v>979</v>
      </c>
      <c r="L842" s="14">
        <v>403</v>
      </c>
      <c r="M842" s="14">
        <v>55417</v>
      </c>
      <c r="N842" s="14">
        <v>1611552</v>
      </c>
      <c r="O842" s="14">
        <v>0</v>
      </c>
      <c r="P842" s="14" t="s">
        <v>83</v>
      </c>
    </row>
    <row r="843" spans="1:16" x14ac:dyDescent="0.2">
      <c r="A843" s="14">
        <v>6838</v>
      </c>
      <c r="B843" s="14" t="s">
        <v>1769</v>
      </c>
      <c r="C843" s="14" t="s">
        <v>176</v>
      </c>
      <c r="D843" s="14" t="s">
        <v>78</v>
      </c>
      <c r="E843" s="14" t="s">
        <v>79</v>
      </c>
      <c r="F843" s="15" t="s">
        <v>1770</v>
      </c>
      <c r="G843" s="14" t="s">
        <v>81</v>
      </c>
      <c r="H843" s="16">
        <v>42.22916</v>
      </c>
      <c r="I843" s="16">
        <v>-95.930840000000003</v>
      </c>
      <c r="J843" s="15" t="s">
        <v>107</v>
      </c>
      <c r="K843" s="14">
        <v>225</v>
      </c>
      <c r="L843" s="14">
        <v>78</v>
      </c>
      <c r="M843" s="14">
        <v>36250</v>
      </c>
      <c r="N843" s="14">
        <v>956520</v>
      </c>
      <c r="O843" s="14">
        <v>0</v>
      </c>
      <c r="P843" s="14" t="s">
        <v>83</v>
      </c>
    </row>
    <row r="844" spans="1:16" x14ac:dyDescent="0.2">
      <c r="A844" s="14">
        <v>6839</v>
      </c>
      <c r="B844" s="14" t="s">
        <v>1771</v>
      </c>
      <c r="C844" s="14" t="s">
        <v>331</v>
      </c>
      <c r="D844" s="14" t="s">
        <v>78</v>
      </c>
      <c r="E844" s="14" t="s">
        <v>79</v>
      </c>
      <c r="F844" s="15" t="s">
        <v>1772</v>
      </c>
      <c r="G844" s="14" t="s">
        <v>81</v>
      </c>
      <c r="H844" s="16">
        <v>41.98527</v>
      </c>
      <c r="I844" s="16">
        <v>-95.779449999999997</v>
      </c>
      <c r="J844" s="15" t="s">
        <v>107</v>
      </c>
      <c r="K844" s="14">
        <v>168</v>
      </c>
      <c r="L844" s="14">
        <v>75</v>
      </c>
      <c r="M844" s="14">
        <v>34063</v>
      </c>
      <c r="N844" s="14">
        <v>759541</v>
      </c>
      <c r="O844" s="14">
        <v>0</v>
      </c>
      <c r="P844" s="14" t="s">
        <v>83</v>
      </c>
    </row>
    <row r="845" spans="1:16" x14ac:dyDescent="0.2">
      <c r="A845" s="14">
        <v>6840</v>
      </c>
      <c r="B845" s="14" t="s">
        <v>1773</v>
      </c>
      <c r="C845" s="14" t="s">
        <v>558</v>
      </c>
      <c r="D845" s="14" t="s">
        <v>78</v>
      </c>
      <c r="E845" s="14" t="s">
        <v>79</v>
      </c>
      <c r="F845" s="15" t="s">
        <v>1774</v>
      </c>
      <c r="G845" s="14" t="s">
        <v>81</v>
      </c>
      <c r="H845" s="16">
        <v>41.807229999999997</v>
      </c>
      <c r="I845" s="16">
        <v>-91.494060000000005</v>
      </c>
      <c r="J845" s="15" t="s">
        <v>103</v>
      </c>
      <c r="K845" s="14">
        <v>2545</v>
      </c>
      <c r="L845" s="14">
        <v>852</v>
      </c>
      <c r="M845" s="14">
        <v>65000</v>
      </c>
      <c r="N845" s="14">
        <v>3686858</v>
      </c>
      <c r="O845" s="14">
        <v>0</v>
      </c>
      <c r="P845" s="14" t="s">
        <v>83</v>
      </c>
    </row>
    <row r="846" spans="1:16" x14ac:dyDescent="0.2">
      <c r="A846" s="14">
        <v>6841</v>
      </c>
      <c r="B846" s="14" t="s">
        <v>1775</v>
      </c>
      <c r="C846" s="14" t="s">
        <v>1048</v>
      </c>
      <c r="D846" s="14" t="s">
        <v>78</v>
      </c>
      <c r="E846" s="14" t="s">
        <v>79</v>
      </c>
      <c r="F846" s="15" t="s">
        <v>1776</v>
      </c>
      <c r="G846" s="14" t="s">
        <v>81</v>
      </c>
      <c r="H846" s="16">
        <v>42.378309999999999</v>
      </c>
      <c r="I846" s="16">
        <v>-94.429969999999997</v>
      </c>
      <c r="J846" s="15" t="s">
        <v>87</v>
      </c>
      <c r="K846" s="14">
        <v>109</v>
      </c>
      <c r="L846" s="14">
        <v>58</v>
      </c>
      <c r="M846" s="14">
        <v>41250</v>
      </c>
      <c r="N846" s="14">
        <v>896389</v>
      </c>
      <c r="O846" s="14">
        <v>0</v>
      </c>
      <c r="P846" s="14" t="s">
        <v>83</v>
      </c>
    </row>
    <row r="847" spans="1:16" x14ac:dyDescent="0.2">
      <c r="A847" s="14">
        <v>6842</v>
      </c>
      <c r="B847" s="14" t="s">
        <v>1777</v>
      </c>
      <c r="C847" s="14" t="s">
        <v>151</v>
      </c>
      <c r="D847" s="14" t="s">
        <v>78</v>
      </c>
      <c r="E847" s="14" t="s">
        <v>79</v>
      </c>
      <c r="F847" s="15" t="s">
        <v>718</v>
      </c>
      <c r="G847" s="14" t="s">
        <v>153</v>
      </c>
      <c r="H847" s="16">
        <v>41.776119999999999</v>
      </c>
      <c r="I847" s="16">
        <v>-91.967399999999998</v>
      </c>
      <c r="J847" s="15" t="s">
        <v>103</v>
      </c>
      <c r="K847" s="14">
        <v>160</v>
      </c>
      <c r="L847" s="14">
        <v>67</v>
      </c>
      <c r="M847" s="14">
        <v>61971</v>
      </c>
      <c r="N847" s="14">
        <v>3586675</v>
      </c>
      <c r="O847" s="14">
        <v>0</v>
      </c>
      <c r="P847" s="14" t="s">
        <v>83</v>
      </c>
    </row>
    <row r="848" spans="1:16" x14ac:dyDescent="0.2">
      <c r="A848" s="14">
        <v>6843</v>
      </c>
      <c r="B848" s="14" t="s">
        <v>1778</v>
      </c>
      <c r="C848" s="14" t="s">
        <v>639</v>
      </c>
      <c r="D848" s="14" t="s">
        <v>78</v>
      </c>
      <c r="E848" s="14" t="s">
        <v>79</v>
      </c>
      <c r="F848" s="15" t="s">
        <v>1081</v>
      </c>
      <c r="G848" s="14" t="s">
        <v>81</v>
      </c>
      <c r="H848" s="16">
        <v>41.45223</v>
      </c>
      <c r="I848" s="16">
        <v>-92.090459999999993</v>
      </c>
      <c r="J848" s="15" t="s">
        <v>103</v>
      </c>
      <c r="K848" s="14">
        <v>207</v>
      </c>
      <c r="L848" s="14">
        <v>90</v>
      </c>
      <c r="M848" s="14">
        <v>51250</v>
      </c>
      <c r="N848" s="14">
        <v>776438</v>
      </c>
      <c r="O848" s="14">
        <v>0</v>
      </c>
      <c r="P848" s="14" t="s">
        <v>83</v>
      </c>
    </row>
    <row r="849" spans="1:16" x14ac:dyDescent="0.2">
      <c r="A849" s="14">
        <v>6844</v>
      </c>
      <c r="B849" s="14" t="s">
        <v>1779</v>
      </c>
      <c r="C849" s="14" t="s">
        <v>499</v>
      </c>
      <c r="D849" s="14" t="s">
        <v>78</v>
      </c>
      <c r="E849" s="14" t="s">
        <v>79</v>
      </c>
      <c r="F849" s="15" t="s">
        <v>812</v>
      </c>
      <c r="G849" s="14" t="s">
        <v>81</v>
      </c>
      <c r="H849" s="16">
        <v>43.141359999999999</v>
      </c>
      <c r="I849" s="16">
        <v>-95.144440000000003</v>
      </c>
      <c r="J849" s="15" t="s">
        <v>107</v>
      </c>
      <c r="K849" s="14">
        <v>11212</v>
      </c>
      <c r="L849" s="14">
        <v>5015</v>
      </c>
      <c r="M849" s="14">
        <v>44467</v>
      </c>
      <c r="N849" s="14">
        <v>28053419</v>
      </c>
      <c r="O849" s="14">
        <v>415322</v>
      </c>
      <c r="P849" s="14" t="s">
        <v>83</v>
      </c>
    </row>
    <row r="850" spans="1:16" x14ac:dyDescent="0.2">
      <c r="A850" s="14">
        <v>6845</v>
      </c>
      <c r="B850" s="14" t="s">
        <v>1780</v>
      </c>
      <c r="C850" s="14" t="s">
        <v>398</v>
      </c>
      <c r="D850" s="14" t="s">
        <v>78</v>
      </c>
      <c r="E850" s="14" t="s">
        <v>79</v>
      </c>
      <c r="F850" s="15" t="s">
        <v>413</v>
      </c>
      <c r="G850" s="14" t="s">
        <v>81</v>
      </c>
      <c r="H850" s="16">
        <v>43.204970000000003</v>
      </c>
      <c r="I850" s="16">
        <v>-91.950999999999993</v>
      </c>
      <c r="J850" s="15" t="s">
        <v>166</v>
      </c>
      <c r="K850" s="14">
        <v>355</v>
      </c>
      <c r="L850" s="14">
        <v>165</v>
      </c>
      <c r="M850" s="14">
        <v>36964</v>
      </c>
      <c r="N850" s="14">
        <v>1093926</v>
      </c>
      <c r="O850" s="14">
        <v>20332</v>
      </c>
      <c r="P850" s="14" t="s">
        <v>83</v>
      </c>
    </row>
    <row r="851" spans="1:16" x14ac:dyDescent="0.2">
      <c r="A851" s="14">
        <v>6846</v>
      </c>
      <c r="B851" s="14" t="s">
        <v>1781</v>
      </c>
      <c r="C851" s="14" t="s">
        <v>199</v>
      </c>
      <c r="D851" s="14" t="s">
        <v>78</v>
      </c>
      <c r="E851" s="14" t="s">
        <v>79</v>
      </c>
      <c r="F851" s="15" t="s">
        <v>1492</v>
      </c>
      <c r="G851" s="14" t="s">
        <v>81</v>
      </c>
      <c r="H851" s="16">
        <v>43.422179999999997</v>
      </c>
      <c r="I851" s="16">
        <v>-95.102220000000003</v>
      </c>
      <c r="J851" s="15" t="s">
        <v>107</v>
      </c>
      <c r="K851" s="14">
        <v>5018</v>
      </c>
      <c r="L851" s="14">
        <v>2354</v>
      </c>
      <c r="M851" s="14">
        <v>53971</v>
      </c>
      <c r="N851" s="14">
        <v>11784222</v>
      </c>
      <c r="O851" s="14">
        <v>50684</v>
      </c>
      <c r="P851" s="14" t="s">
        <v>83</v>
      </c>
    </row>
    <row r="852" spans="1:16" x14ac:dyDescent="0.2">
      <c r="A852" s="14">
        <v>6847</v>
      </c>
      <c r="B852" s="14" t="s">
        <v>1782</v>
      </c>
      <c r="C852" s="14" t="s">
        <v>168</v>
      </c>
      <c r="D852" s="14" t="s">
        <v>78</v>
      </c>
      <c r="E852" s="14" t="s">
        <v>79</v>
      </c>
      <c r="F852" s="15" t="s">
        <v>1783</v>
      </c>
      <c r="G852" s="14" t="s">
        <v>81</v>
      </c>
      <c r="H852" s="16">
        <v>42.072519999999997</v>
      </c>
      <c r="I852" s="16">
        <v>-90.435130000000001</v>
      </c>
      <c r="J852" s="15" t="s">
        <v>166</v>
      </c>
      <c r="K852" s="14">
        <v>81</v>
      </c>
      <c r="L852" s="14">
        <v>48</v>
      </c>
      <c r="M852" s="14">
        <v>40833</v>
      </c>
      <c r="N852" s="14">
        <v>1727287</v>
      </c>
      <c r="O852" s="14">
        <v>0</v>
      </c>
      <c r="P852" s="14" t="s">
        <v>83</v>
      </c>
    </row>
    <row r="853" spans="1:16" x14ac:dyDescent="0.2">
      <c r="A853" s="14">
        <v>6848</v>
      </c>
      <c r="B853" s="14" t="s">
        <v>1784</v>
      </c>
      <c r="C853" s="14" t="s">
        <v>168</v>
      </c>
      <c r="D853" s="14" t="s">
        <v>78</v>
      </c>
      <c r="E853" s="14" t="s">
        <v>79</v>
      </c>
      <c r="F853" s="15" t="s">
        <v>294</v>
      </c>
      <c r="G853" s="14" t="s">
        <v>81</v>
      </c>
      <c r="H853" s="16">
        <v>42.164189999999998</v>
      </c>
      <c r="I853" s="16">
        <v>-90.476519999999994</v>
      </c>
      <c r="J853" s="15" t="s">
        <v>166</v>
      </c>
      <c r="K853" s="14">
        <v>140</v>
      </c>
      <c r="L853" s="14">
        <v>71</v>
      </c>
      <c r="M853" s="14">
        <v>75250</v>
      </c>
      <c r="N853" s="14">
        <v>1549068</v>
      </c>
      <c r="O853" s="14">
        <v>0</v>
      </c>
      <c r="P853" s="14" t="s">
        <v>83</v>
      </c>
    </row>
    <row r="854" spans="1:16" x14ac:dyDescent="0.2">
      <c r="A854" s="14">
        <v>6849</v>
      </c>
      <c r="B854" s="14" t="s">
        <v>1785</v>
      </c>
      <c r="C854" s="14" t="s">
        <v>85</v>
      </c>
      <c r="D854" s="14" t="s">
        <v>78</v>
      </c>
      <c r="E854" s="14" t="s">
        <v>79</v>
      </c>
      <c r="F854" s="15" t="s">
        <v>1016</v>
      </c>
      <c r="G854" s="14" t="s">
        <v>81</v>
      </c>
      <c r="H854" s="16">
        <v>41.411380000000001</v>
      </c>
      <c r="I854" s="16">
        <v>-93.644940000000005</v>
      </c>
      <c r="J854" s="15" t="s">
        <v>87</v>
      </c>
      <c r="K854" s="14">
        <v>63</v>
      </c>
      <c r="L854" s="14">
        <v>14</v>
      </c>
      <c r="M854" s="14">
        <v>35000</v>
      </c>
      <c r="N854" s="14">
        <v>312287</v>
      </c>
      <c r="O854" s="14">
        <v>0</v>
      </c>
      <c r="P854" s="14" t="s">
        <v>83</v>
      </c>
    </row>
    <row r="855" spans="1:16" x14ac:dyDescent="0.2">
      <c r="A855" s="14">
        <v>6850</v>
      </c>
      <c r="B855" s="14" t="s">
        <v>1786</v>
      </c>
      <c r="C855" s="14" t="s">
        <v>118</v>
      </c>
      <c r="D855" s="14" t="s">
        <v>78</v>
      </c>
      <c r="E855" s="14" t="s">
        <v>79</v>
      </c>
      <c r="F855" s="15" t="s">
        <v>1787</v>
      </c>
      <c r="G855" s="14" t="s">
        <v>81</v>
      </c>
      <c r="H855" s="16">
        <v>42.059449999999998</v>
      </c>
      <c r="I855" s="16">
        <v>-91.442670000000007</v>
      </c>
      <c r="J855" s="15" t="s">
        <v>103</v>
      </c>
      <c r="K855" s="14">
        <v>1139</v>
      </c>
      <c r="L855" s="14">
        <v>439</v>
      </c>
      <c r="M855" s="14">
        <v>57750</v>
      </c>
      <c r="N855" s="14">
        <v>1849921</v>
      </c>
      <c r="O855" s="14">
        <v>5871</v>
      </c>
      <c r="P855" s="14" t="s">
        <v>83</v>
      </c>
    </row>
    <row r="856" spans="1:16" x14ac:dyDescent="0.2">
      <c r="A856" s="14">
        <v>6851</v>
      </c>
      <c r="B856" s="14" t="s">
        <v>1788</v>
      </c>
      <c r="C856" s="14" t="s">
        <v>428</v>
      </c>
      <c r="D856" s="14" t="s">
        <v>78</v>
      </c>
      <c r="E856" s="14" t="s">
        <v>79</v>
      </c>
      <c r="F856" s="15" t="s">
        <v>1789</v>
      </c>
      <c r="G856" s="14" t="s">
        <v>81</v>
      </c>
      <c r="H856" s="16">
        <v>43.436079999999997</v>
      </c>
      <c r="I856" s="16">
        <v>-92.782409999999999</v>
      </c>
      <c r="J856" s="15" t="s">
        <v>82</v>
      </c>
      <c r="K856" s="14">
        <v>473</v>
      </c>
      <c r="L856" s="14">
        <v>258</v>
      </c>
      <c r="M856" s="14">
        <v>41000</v>
      </c>
      <c r="N856" s="14">
        <v>1328474</v>
      </c>
      <c r="O856" s="14">
        <v>59025</v>
      </c>
      <c r="P856" s="14" t="s">
        <v>83</v>
      </c>
    </row>
    <row r="857" spans="1:16" x14ac:dyDescent="0.2">
      <c r="A857" s="14">
        <v>6852</v>
      </c>
      <c r="B857" s="14" t="s">
        <v>1790</v>
      </c>
      <c r="C857" s="14" t="s">
        <v>321</v>
      </c>
      <c r="D857" s="14" t="s">
        <v>78</v>
      </c>
      <c r="E857" s="14" t="s">
        <v>79</v>
      </c>
      <c r="F857" s="15" t="s">
        <v>1791</v>
      </c>
      <c r="G857" s="14" t="s">
        <v>81</v>
      </c>
      <c r="H857" s="16">
        <v>42.288870000000003</v>
      </c>
      <c r="I857" s="16">
        <v>-93.796059999999997</v>
      </c>
      <c r="J857" s="15" t="s">
        <v>87</v>
      </c>
      <c r="K857" s="14">
        <v>412</v>
      </c>
      <c r="L857" s="14">
        <v>176</v>
      </c>
      <c r="M857" s="14">
        <v>48333</v>
      </c>
      <c r="N857" s="14">
        <v>2507860</v>
      </c>
      <c r="O857" s="14">
        <v>0</v>
      </c>
      <c r="P857" s="14" t="s">
        <v>83</v>
      </c>
    </row>
    <row r="858" spans="1:16" x14ac:dyDescent="0.2">
      <c r="A858" s="14">
        <v>6853</v>
      </c>
      <c r="B858" s="14" t="s">
        <v>1792</v>
      </c>
      <c r="C858" s="14" t="s">
        <v>193</v>
      </c>
      <c r="D858" s="14" t="s">
        <v>78</v>
      </c>
      <c r="E858" s="14" t="s">
        <v>79</v>
      </c>
      <c r="F858" s="15" t="s">
        <v>1793</v>
      </c>
      <c r="G858" s="14" t="s">
        <v>81</v>
      </c>
      <c r="H858" s="16">
        <v>42.641959999999997</v>
      </c>
      <c r="I858" s="16">
        <v>-91.811890000000005</v>
      </c>
      <c r="J858" s="15" t="s">
        <v>103</v>
      </c>
      <c r="K858" s="14">
        <v>125</v>
      </c>
      <c r="L858" s="14">
        <v>42</v>
      </c>
      <c r="M858" s="14">
        <v>45000</v>
      </c>
      <c r="N858" s="14">
        <v>623254</v>
      </c>
      <c r="O858" s="14">
        <v>1113</v>
      </c>
      <c r="P858" s="14" t="s">
        <v>83</v>
      </c>
    </row>
    <row r="859" spans="1:16" x14ac:dyDescent="0.2">
      <c r="A859" s="14">
        <v>6854</v>
      </c>
      <c r="B859" s="14" t="s">
        <v>1794</v>
      </c>
      <c r="C859" s="14" t="s">
        <v>428</v>
      </c>
      <c r="D859" s="14" t="s">
        <v>78</v>
      </c>
      <c r="E859" s="14" t="s">
        <v>79</v>
      </c>
      <c r="F859" s="15" t="s">
        <v>1355</v>
      </c>
      <c r="G859" s="14" t="s">
        <v>81</v>
      </c>
      <c r="H859" s="16">
        <v>43.378300000000003</v>
      </c>
      <c r="I859" s="16">
        <v>-92.918809999999993</v>
      </c>
      <c r="J859" s="15" t="s">
        <v>82</v>
      </c>
      <c r="K859" s="14">
        <v>1156</v>
      </c>
      <c r="L859" s="14">
        <v>483</v>
      </c>
      <c r="M859" s="14">
        <v>46771</v>
      </c>
      <c r="N859" s="14">
        <v>2797934</v>
      </c>
      <c r="O859" s="14">
        <v>0</v>
      </c>
      <c r="P859" s="14" t="s">
        <v>83</v>
      </c>
    </row>
    <row r="860" spans="1:16" x14ac:dyDescent="0.2">
      <c r="A860" s="14">
        <v>6855</v>
      </c>
      <c r="B860" s="14" t="s">
        <v>1795</v>
      </c>
      <c r="C860" s="14" t="s">
        <v>115</v>
      </c>
      <c r="D860" s="14" t="s">
        <v>78</v>
      </c>
      <c r="E860" s="14" t="s">
        <v>79</v>
      </c>
      <c r="F860" s="15" t="s">
        <v>1796</v>
      </c>
      <c r="G860" s="14" t="s">
        <v>81</v>
      </c>
      <c r="H860" s="16">
        <v>42.122210000000003</v>
      </c>
      <c r="I860" s="16">
        <v>-93.194929999999999</v>
      </c>
      <c r="J860" s="15" t="s">
        <v>82</v>
      </c>
      <c r="K860" s="14">
        <v>103</v>
      </c>
      <c r="L860" s="14">
        <v>36</v>
      </c>
      <c r="M860" s="14">
        <v>40833</v>
      </c>
      <c r="N860" s="14">
        <v>1451590</v>
      </c>
      <c r="O860" s="14">
        <v>0</v>
      </c>
      <c r="P860" s="14" t="s">
        <v>83</v>
      </c>
    </row>
    <row r="861" spans="1:16" x14ac:dyDescent="0.2">
      <c r="A861" s="14">
        <v>6856</v>
      </c>
      <c r="B861" s="14" t="s">
        <v>1797</v>
      </c>
      <c r="C861" s="14" t="s">
        <v>523</v>
      </c>
      <c r="D861" s="14" t="s">
        <v>78</v>
      </c>
      <c r="E861" s="14" t="s">
        <v>79</v>
      </c>
      <c r="F861" s="15" t="s">
        <v>1798</v>
      </c>
      <c r="G861" s="14" t="s">
        <v>81</v>
      </c>
      <c r="H861" s="16">
        <v>40.981659999999998</v>
      </c>
      <c r="I861" s="16">
        <v>-95.104150000000004</v>
      </c>
      <c r="J861" s="15" t="s">
        <v>107</v>
      </c>
      <c r="K861" s="14">
        <v>639</v>
      </c>
      <c r="L861" s="14">
        <v>291</v>
      </c>
      <c r="M861" s="14">
        <v>58942</v>
      </c>
      <c r="N861" s="14">
        <v>2370924</v>
      </c>
      <c r="O861" s="14">
        <v>0</v>
      </c>
      <c r="P861" s="14" t="s">
        <v>83</v>
      </c>
    </row>
    <row r="862" spans="1:16" x14ac:dyDescent="0.2">
      <c r="A862" s="14">
        <v>6857</v>
      </c>
      <c r="B862" s="14" t="s">
        <v>1799</v>
      </c>
      <c r="C862" s="14" t="s">
        <v>299</v>
      </c>
      <c r="D862" s="14" t="s">
        <v>78</v>
      </c>
      <c r="E862" s="14" t="s">
        <v>79</v>
      </c>
      <c r="F862" s="15" t="s">
        <v>1800</v>
      </c>
      <c r="G862" s="14" t="s">
        <v>81</v>
      </c>
      <c r="H862" s="16">
        <v>41.893070000000002</v>
      </c>
      <c r="I862" s="16">
        <v>-91.150710000000004</v>
      </c>
      <c r="J862" s="15" t="s">
        <v>103</v>
      </c>
      <c r="K862" s="14">
        <v>662</v>
      </c>
      <c r="L862" s="14">
        <v>272</v>
      </c>
      <c r="M862" s="14">
        <v>48500</v>
      </c>
      <c r="N862" s="14">
        <v>1851629</v>
      </c>
      <c r="O862" s="14">
        <v>0</v>
      </c>
      <c r="P862" s="14" t="s">
        <v>83</v>
      </c>
    </row>
    <row r="863" spans="1:16" x14ac:dyDescent="0.2">
      <c r="A863" s="14">
        <v>6858</v>
      </c>
      <c r="B863" s="14" t="s">
        <v>1801</v>
      </c>
      <c r="C863" s="14" t="s">
        <v>115</v>
      </c>
      <c r="D863" s="14" t="s">
        <v>78</v>
      </c>
      <c r="E863" s="14" t="s">
        <v>79</v>
      </c>
      <c r="F863" s="15" t="s">
        <v>1802</v>
      </c>
      <c r="G863" s="14" t="s">
        <v>81</v>
      </c>
      <c r="H863" s="16">
        <v>42.016649999999998</v>
      </c>
      <c r="I863" s="16">
        <v>-93.163539999999998</v>
      </c>
      <c r="J863" s="15" t="s">
        <v>82</v>
      </c>
      <c r="K863" s="14">
        <v>1470</v>
      </c>
      <c r="L863" s="14">
        <v>540</v>
      </c>
      <c r="M863" s="14">
        <v>57661</v>
      </c>
      <c r="N863" s="14">
        <v>2552724</v>
      </c>
      <c r="O863" s="14">
        <v>0</v>
      </c>
      <c r="P863" s="14" t="s">
        <v>83</v>
      </c>
    </row>
    <row r="864" spans="1:16" x14ac:dyDescent="0.2">
      <c r="A864" s="14">
        <v>6859</v>
      </c>
      <c r="B864" s="14" t="s">
        <v>1803</v>
      </c>
      <c r="C864" s="14" t="s">
        <v>126</v>
      </c>
      <c r="D864" s="14" t="s">
        <v>78</v>
      </c>
      <c r="E864" s="14" t="s">
        <v>79</v>
      </c>
      <c r="F864" s="15" t="s">
        <v>127</v>
      </c>
      <c r="G864" s="14" t="s">
        <v>153</v>
      </c>
      <c r="H864" s="16">
        <v>43.038020000000003</v>
      </c>
      <c r="I864" s="16">
        <v>-94.064400000000006</v>
      </c>
      <c r="J864" s="15" t="s">
        <v>87</v>
      </c>
      <c r="K864" s="14">
        <v>29</v>
      </c>
      <c r="L864" s="14">
        <v>13</v>
      </c>
      <c r="M864" s="14">
        <v>65313</v>
      </c>
      <c r="N864" s="14">
        <v>1986738</v>
      </c>
      <c r="O864" s="14">
        <v>0</v>
      </c>
      <c r="P864" s="14" t="s">
        <v>83</v>
      </c>
    </row>
    <row r="865" spans="1:16" x14ac:dyDescent="0.2">
      <c r="A865" s="14">
        <v>6860</v>
      </c>
      <c r="B865" s="14" t="s">
        <v>1804</v>
      </c>
      <c r="C865" s="14" t="s">
        <v>315</v>
      </c>
      <c r="D865" s="14" t="s">
        <v>78</v>
      </c>
      <c r="E865" s="14" t="s">
        <v>79</v>
      </c>
      <c r="F865" s="15" t="s">
        <v>316</v>
      </c>
      <c r="G865" s="14" t="s">
        <v>81</v>
      </c>
      <c r="H865" s="16">
        <v>41.288330000000002</v>
      </c>
      <c r="I865" s="16">
        <v>-93.809389999999993</v>
      </c>
      <c r="J865" s="15" t="s">
        <v>82</v>
      </c>
      <c r="K865" s="14">
        <v>628</v>
      </c>
      <c r="L865" s="14">
        <v>261</v>
      </c>
      <c r="M865" s="14">
        <v>65250</v>
      </c>
      <c r="N865" s="14">
        <v>1391701</v>
      </c>
      <c r="O865" s="14">
        <v>0</v>
      </c>
      <c r="P865" s="14" t="s">
        <v>83</v>
      </c>
    </row>
    <row r="866" spans="1:16" x14ac:dyDescent="0.2">
      <c r="A866" s="14">
        <v>6861</v>
      </c>
      <c r="B866" s="14" t="s">
        <v>1805</v>
      </c>
      <c r="C866" s="14" t="s">
        <v>168</v>
      </c>
      <c r="D866" s="14" t="s">
        <v>78</v>
      </c>
      <c r="E866" s="14" t="s">
        <v>79</v>
      </c>
      <c r="F866" s="15" t="s">
        <v>294</v>
      </c>
      <c r="G866" s="14" t="s">
        <v>81</v>
      </c>
      <c r="H866" s="16">
        <v>42.360840000000003</v>
      </c>
      <c r="I866" s="16">
        <v>-90.539299999999997</v>
      </c>
      <c r="J866" s="15" t="s">
        <v>166</v>
      </c>
      <c r="K866" s="14">
        <v>131</v>
      </c>
      <c r="L866" s="14">
        <v>49</v>
      </c>
      <c r="M866" s="14">
        <v>50313</v>
      </c>
      <c r="N866" s="14">
        <v>959951</v>
      </c>
      <c r="O866" s="14">
        <v>0</v>
      </c>
      <c r="P866" s="14" t="s">
        <v>83</v>
      </c>
    </row>
    <row r="867" spans="1:16" x14ac:dyDescent="0.2">
      <c r="A867" s="14">
        <v>6862</v>
      </c>
      <c r="B867" s="14" t="s">
        <v>1806</v>
      </c>
      <c r="C867" s="14" t="s">
        <v>77</v>
      </c>
      <c r="D867" s="14" t="s">
        <v>78</v>
      </c>
      <c r="E867" s="14" t="s">
        <v>79</v>
      </c>
      <c r="F867" s="15" t="s">
        <v>1807</v>
      </c>
      <c r="G867" s="14" t="s">
        <v>81</v>
      </c>
      <c r="H867" s="16">
        <v>42.40943</v>
      </c>
      <c r="I867" s="16">
        <v>-93.065759999999997</v>
      </c>
      <c r="J867" s="15" t="s">
        <v>82</v>
      </c>
      <c r="K867" s="14">
        <v>309</v>
      </c>
      <c r="L867" s="14">
        <v>117</v>
      </c>
      <c r="M867" s="14">
        <v>34063</v>
      </c>
      <c r="N867" s="14">
        <v>1411264</v>
      </c>
      <c r="O867" s="14">
        <v>0</v>
      </c>
      <c r="P867" s="14" t="s">
        <v>83</v>
      </c>
    </row>
    <row r="868" spans="1:16" x14ac:dyDescent="0.2">
      <c r="A868" s="14">
        <v>6863</v>
      </c>
      <c r="B868" s="14" t="s">
        <v>1808</v>
      </c>
      <c r="C868" s="14" t="s">
        <v>126</v>
      </c>
      <c r="D868" s="14" t="s">
        <v>78</v>
      </c>
      <c r="E868" s="14" t="s">
        <v>79</v>
      </c>
      <c r="F868" s="15" t="s">
        <v>341</v>
      </c>
      <c r="G868" s="14" t="s">
        <v>153</v>
      </c>
      <c r="H868" s="16">
        <v>42.9133</v>
      </c>
      <c r="I868" s="16">
        <v>-94.227189999999993</v>
      </c>
      <c r="J868" s="15" t="s">
        <v>87</v>
      </c>
      <c r="K868" s="14">
        <v>43</v>
      </c>
      <c r="L868" s="14">
        <v>6</v>
      </c>
      <c r="M868" s="14">
        <v>42285</v>
      </c>
      <c r="N868" s="14">
        <v>2231673</v>
      </c>
      <c r="O868" s="14">
        <v>0</v>
      </c>
      <c r="P868" s="14" t="s">
        <v>83</v>
      </c>
    </row>
    <row r="869" spans="1:16" x14ac:dyDescent="0.2">
      <c r="A869" s="14">
        <v>6864</v>
      </c>
      <c r="B869" s="14" t="s">
        <v>1809</v>
      </c>
      <c r="C869" s="14" t="s">
        <v>193</v>
      </c>
      <c r="D869" s="14" t="s">
        <v>78</v>
      </c>
      <c r="E869" s="14" t="s">
        <v>79</v>
      </c>
      <c r="F869" s="15" t="s">
        <v>1810</v>
      </c>
      <c r="G869" s="14" t="s">
        <v>81</v>
      </c>
      <c r="H869" s="16">
        <v>43.066360000000003</v>
      </c>
      <c r="I869" s="16">
        <v>-91.933499999999995</v>
      </c>
      <c r="J869" s="15" t="s">
        <v>166</v>
      </c>
      <c r="K869" s="14">
        <v>138</v>
      </c>
      <c r="L869" s="14">
        <v>78</v>
      </c>
      <c r="M869" s="14">
        <v>56389</v>
      </c>
      <c r="N869" s="14">
        <v>689164</v>
      </c>
      <c r="O869" s="14">
        <v>0</v>
      </c>
      <c r="P869" s="14" t="s">
        <v>83</v>
      </c>
    </row>
    <row r="870" spans="1:16" x14ac:dyDescent="0.2">
      <c r="A870" s="14">
        <v>6865</v>
      </c>
      <c r="B870" s="14" t="s">
        <v>1811</v>
      </c>
      <c r="C870" s="14" t="s">
        <v>85</v>
      </c>
      <c r="D870" s="14" t="s">
        <v>78</v>
      </c>
      <c r="E870" s="14" t="s">
        <v>79</v>
      </c>
      <c r="F870" s="15" t="s">
        <v>1812</v>
      </c>
      <c r="G870" s="14" t="s">
        <v>81</v>
      </c>
      <c r="H870" s="16">
        <v>41.308050000000001</v>
      </c>
      <c r="I870" s="16">
        <v>-93.729659999999996</v>
      </c>
      <c r="J870" s="15" t="s">
        <v>82</v>
      </c>
      <c r="K870" s="14">
        <v>128</v>
      </c>
      <c r="L870" s="14">
        <v>79</v>
      </c>
      <c r="M870" s="14">
        <v>77574</v>
      </c>
      <c r="N870" s="14">
        <v>361422</v>
      </c>
      <c r="O870" s="14">
        <v>0</v>
      </c>
      <c r="P870" s="14" t="s">
        <v>83</v>
      </c>
    </row>
    <row r="871" spans="1:16" x14ac:dyDescent="0.2">
      <c r="A871" s="14">
        <v>6866</v>
      </c>
      <c r="B871" s="14" t="s">
        <v>1813</v>
      </c>
      <c r="C871" s="14" t="s">
        <v>318</v>
      </c>
      <c r="D871" s="14" t="s">
        <v>78</v>
      </c>
      <c r="E871" s="14" t="s">
        <v>79</v>
      </c>
      <c r="F871" s="15" t="s">
        <v>1814</v>
      </c>
      <c r="G871" s="14" t="s">
        <v>81</v>
      </c>
      <c r="H871" s="16">
        <v>40.857529999999997</v>
      </c>
      <c r="I871" s="16">
        <v>-91.835170000000005</v>
      </c>
      <c r="J871" s="15" t="s">
        <v>103</v>
      </c>
      <c r="K871" s="14">
        <v>293</v>
      </c>
      <c r="L871" s="14">
        <v>112</v>
      </c>
      <c r="M871" s="14">
        <v>37500</v>
      </c>
      <c r="N871" s="14">
        <v>2656369</v>
      </c>
      <c r="O871" s="14">
        <v>0</v>
      </c>
      <c r="P871" s="14" t="s">
        <v>83</v>
      </c>
    </row>
    <row r="872" spans="1:16" x14ac:dyDescent="0.2">
      <c r="A872" s="14">
        <v>6867</v>
      </c>
      <c r="B872" s="14" t="s">
        <v>1815</v>
      </c>
      <c r="C872" s="14" t="s">
        <v>213</v>
      </c>
      <c r="D872" s="14" t="s">
        <v>78</v>
      </c>
      <c r="E872" s="14" t="s">
        <v>79</v>
      </c>
      <c r="F872" s="15" t="s">
        <v>1816</v>
      </c>
      <c r="G872" s="14" t="s">
        <v>81</v>
      </c>
      <c r="H872" s="16">
        <v>41.591419999999999</v>
      </c>
      <c r="I872" s="16">
        <v>-90.858760000000004</v>
      </c>
      <c r="J872" s="15" t="s">
        <v>166</v>
      </c>
      <c r="K872" s="14">
        <v>197</v>
      </c>
      <c r="L872" s="14">
        <v>71</v>
      </c>
      <c r="M872" s="14">
        <v>47917</v>
      </c>
      <c r="N872" s="14">
        <v>281357</v>
      </c>
      <c r="O872" s="14">
        <v>0</v>
      </c>
      <c r="P872" s="14" t="s">
        <v>83</v>
      </c>
    </row>
    <row r="873" spans="1:16" x14ac:dyDescent="0.2">
      <c r="A873" s="14">
        <v>6868</v>
      </c>
      <c r="B873" s="14" t="s">
        <v>1817</v>
      </c>
      <c r="C873" s="14" t="s">
        <v>499</v>
      </c>
      <c r="D873" s="14" t="s">
        <v>78</v>
      </c>
      <c r="E873" s="14" t="s">
        <v>79</v>
      </c>
      <c r="F873" s="15" t="s">
        <v>1818</v>
      </c>
      <c r="G873" s="14" t="s">
        <v>81</v>
      </c>
      <c r="H873" s="16">
        <v>42.928600000000003</v>
      </c>
      <c r="I873" s="16">
        <v>-91.386250000000004</v>
      </c>
      <c r="J873" s="15" t="s">
        <v>166</v>
      </c>
      <c r="K873" s="14">
        <v>106</v>
      </c>
      <c r="L873" s="14">
        <v>54</v>
      </c>
      <c r="M873" s="14">
        <v>38889</v>
      </c>
      <c r="N873" s="14">
        <v>632230</v>
      </c>
      <c r="O873" s="14">
        <v>0</v>
      </c>
      <c r="P873" s="14" t="s">
        <v>83</v>
      </c>
    </row>
    <row r="874" spans="1:16" x14ac:dyDescent="0.2">
      <c r="A874" s="14">
        <v>6869</v>
      </c>
      <c r="B874" s="14" t="s">
        <v>1819</v>
      </c>
      <c r="C874" s="14" t="s">
        <v>158</v>
      </c>
      <c r="D874" s="14" t="s">
        <v>78</v>
      </c>
      <c r="E874" s="14" t="s">
        <v>79</v>
      </c>
      <c r="F874" s="15" t="s">
        <v>159</v>
      </c>
      <c r="G874" s="14" t="s">
        <v>153</v>
      </c>
      <c r="H874" s="16">
        <v>42.113889999999998</v>
      </c>
      <c r="I874" s="16">
        <v>-91.349329999999995</v>
      </c>
      <c r="J874" s="15" t="s">
        <v>103</v>
      </c>
      <c r="K874" s="14">
        <v>231</v>
      </c>
      <c r="L874" s="14">
        <v>79</v>
      </c>
      <c r="M874" s="14">
        <v>120703</v>
      </c>
      <c r="N874" s="14">
        <v>4523237</v>
      </c>
      <c r="O874" s="14">
        <v>144340</v>
      </c>
      <c r="P874" s="14" t="s">
        <v>83</v>
      </c>
    </row>
    <row r="875" spans="1:16" x14ac:dyDescent="0.2">
      <c r="A875" s="14">
        <v>6870</v>
      </c>
      <c r="B875" s="14" t="s">
        <v>1820</v>
      </c>
      <c r="C875" s="14" t="s">
        <v>109</v>
      </c>
      <c r="D875" s="14" t="s">
        <v>78</v>
      </c>
      <c r="E875" s="14" t="s">
        <v>79</v>
      </c>
      <c r="F875" s="15" t="s">
        <v>1107</v>
      </c>
      <c r="G875" s="14" t="s">
        <v>81</v>
      </c>
      <c r="H875" s="16">
        <v>42.641089999999998</v>
      </c>
      <c r="I875" s="16">
        <v>-95.209720000000004</v>
      </c>
      <c r="J875" s="15" t="s">
        <v>107</v>
      </c>
      <c r="K875" s="14">
        <v>10910</v>
      </c>
      <c r="L875" s="14">
        <v>3665</v>
      </c>
      <c r="M875" s="14">
        <v>44164</v>
      </c>
      <c r="N875" s="14">
        <v>13657402</v>
      </c>
      <c r="O875" s="14">
        <v>0</v>
      </c>
      <c r="P875" s="14" t="s">
        <v>83</v>
      </c>
    </row>
    <row r="876" spans="1:16" x14ac:dyDescent="0.2">
      <c r="A876" s="14">
        <v>6871</v>
      </c>
      <c r="B876" s="14" t="s">
        <v>1821</v>
      </c>
      <c r="C876" s="14" t="s">
        <v>155</v>
      </c>
      <c r="D876" s="14" t="s">
        <v>78</v>
      </c>
      <c r="E876" s="14" t="s">
        <v>79</v>
      </c>
      <c r="F876" s="15" t="s">
        <v>1822</v>
      </c>
      <c r="G876" s="14" t="s">
        <v>81</v>
      </c>
      <c r="H876" s="16">
        <v>42.18721</v>
      </c>
      <c r="I876" s="16">
        <v>-93.595770000000002</v>
      </c>
      <c r="J876" s="15" t="s">
        <v>87</v>
      </c>
      <c r="K876" s="14">
        <v>3438</v>
      </c>
      <c r="L876" s="14">
        <v>1495</v>
      </c>
      <c r="M876" s="14">
        <v>52750</v>
      </c>
      <c r="N876" s="14">
        <v>7097956</v>
      </c>
      <c r="O876" s="14">
        <v>5179</v>
      </c>
      <c r="P876" s="14" t="s">
        <v>83</v>
      </c>
    </row>
    <row r="877" spans="1:16" x14ac:dyDescent="0.2">
      <c r="A877" s="14">
        <v>6872</v>
      </c>
      <c r="B877" s="14" t="s">
        <v>1823</v>
      </c>
      <c r="C877" s="14" t="s">
        <v>281</v>
      </c>
      <c r="D877" s="14" t="s">
        <v>78</v>
      </c>
      <c r="E877" s="14" t="s">
        <v>79</v>
      </c>
      <c r="F877" s="15" t="s">
        <v>1824</v>
      </c>
      <c r="G877" s="14" t="s">
        <v>81</v>
      </c>
      <c r="H877" s="16">
        <v>42.52637</v>
      </c>
      <c r="I877" s="16">
        <v>-92.711860000000001</v>
      </c>
      <c r="J877" s="15" t="s">
        <v>103</v>
      </c>
      <c r="K877" s="14">
        <v>223</v>
      </c>
      <c r="L877" s="14">
        <v>90</v>
      </c>
      <c r="M877" s="14">
        <v>58125</v>
      </c>
      <c r="N877" s="14">
        <v>765894</v>
      </c>
      <c r="O877" s="14">
        <v>0</v>
      </c>
      <c r="P877" s="14" t="s">
        <v>83</v>
      </c>
    </row>
    <row r="878" spans="1:16" x14ac:dyDescent="0.2">
      <c r="A878" s="14">
        <v>6873</v>
      </c>
      <c r="B878" s="14" t="s">
        <v>1825</v>
      </c>
      <c r="C878" s="14" t="s">
        <v>644</v>
      </c>
      <c r="D878" s="14" t="s">
        <v>78</v>
      </c>
      <c r="E878" s="14" t="s">
        <v>79</v>
      </c>
      <c r="F878" s="15" t="s">
        <v>1826</v>
      </c>
      <c r="G878" s="14" t="s">
        <v>81</v>
      </c>
      <c r="H878" s="16">
        <v>40.769480000000001</v>
      </c>
      <c r="I878" s="16">
        <v>-91.517099999999999</v>
      </c>
      <c r="J878" s="15" t="s">
        <v>103</v>
      </c>
      <c r="K878" s="14">
        <v>130</v>
      </c>
      <c r="L878" s="14">
        <v>41</v>
      </c>
      <c r="M878" s="14">
        <v>51250</v>
      </c>
      <c r="N878" s="14">
        <v>983113</v>
      </c>
      <c r="O878" s="14">
        <v>0</v>
      </c>
      <c r="P878" s="14" t="s">
        <v>83</v>
      </c>
    </row>
    <row r="879" spans="1:16" x14ac:dyDescent="0.2">
      <c r="A879" s="14">
        <v>6874</v>
      </c>
      <c r="B879" s="14" t="s">
        <v>1827</v>
      </c>
      <c r="C879" s="14" t="s">
        <v>242</v>
      </c>
      <c r="D879" s="14" t="s">
        <v>78</v>
      </c>
      <c r="E879" s="14" t="s">
        <v>79</v>
      </c>
      <c r="F879" s="15" t="s">
        <v>1828</v>
      </c>
      <c r="G879" s="14" t="s">
        <v>81</v>
      </c>
      <c r="H879" s="16">
        <v>42.269120000000001</v>
      </c>
      <c r="I879" s="16">
        <v>-93.927239999999998</v>
      </c>
      <c r="J879" s="15" t="s">
        <v>87</v>
      </c>
      <c r="K879" s="14">
        <v>725</v>
      </c>
      <c r="L879" s="14">
        <v>272</v>
      </c>
      <c r="M879" s="14">
        <v>45500</v>
      </c>
      <c r="N879" s="14">
        <v>4951978</v>
      </c>
      <c r="O879" s="14">
        <v>0</v>
      </c>
      <c r="P879" s="14" t="s">
        <v>83</v>
      </c>
    </row>
    <row r="880" spans="1:16" x14ac:dyDescent="0.2">
      <c r="A880" s="14">
        <v>6875</v>
      </c>
      <c r="B880" s="14" t="s">
        <v>1829</v>
      </c>
      <c r="C880" s="14" t="s">
        <v>499</v>
      </c>
      <c r="D880" s="14" t="s">
        <v>78</v>
      </c>
      <c r="E880" s="14" t="s">
        <v>79</v>
      </c>
      <c r="F880" s="15" t="s">
        <v>1830</v>
      </c>
      <c r="G880" s="14" t="s">
        <v>81</v>
      </c>
      <c r="H880" s="16">
        <v>42.683599999999998</v>
      </c>
      <c r="I880" s="16">
        <v>-91.534030000000001</v>
      </c>
      <c r="J880" s="15" t="s">
        <v>166</v>
      </c>
      <c r="K880" s="14">
        <v>1236</v>
      </c>
      <c r="L880" s="14">
        <v>578</v>
      </c>
      <c r="M880" s="14">
        <v>43365</v>
      </c>
      <c r="N880" s="14">
        <v>5471678</v>
      </c>
      <c r="O880" s="14">
        <v>0</v>
      </c>
      <c r="P880" s="14" t="s">
        <v>83</v>
      </c>
    </row>
    <row r="881" spans="1:16" x14ac:dyDescent="0.2">
      <c r="A881" s="14">
        <v>6876</v>
      </c>
      <c r="B881" s="14" t="s">
        <v>1831</v>
      </c>
      <c r="C881" s="14" t="s">
        <v>105</v>
      </c>
      <c r="D881" s="14" t="s">
        <v>78</v>
      </c>
      <c r="E881" s="14" t="s">
        <v>79</v>
      </c>
      <c r="F881" s="15" t="s">
        <v>577</v>
      </c>
      <c r="G881" s="14" t="s">
        <v>81</v>
      </c>
      <c r="H881" s="16">
        <v>42.895270000000004</v>
      </c>
      <c r="I881" s="16">
        <v>-96.195300000000003</v>
      </c>
      <c r="J881" s="15" t="s">
        <v>107</v>
      </c>
      <c r="K881" s="14">
        <v>77</v>
      </c>
      <c r="L881" s="14">
        <v>29</v>
      </c>
      <c r="M881" s="14">
        <v>58750</v>
      </c>
      <c r="N881" s="14">
        <v>402496</v>
      </c>
      <c r="O881" s="14">
        <v>0</v>
      </c>
      <c r="P881" s="14" t="s">
        <v>83</v>
      </c>
    </row>
    <row r="882" spans="1:16" x14ac:dyDescent="0.2">
      <c r="A882" s="14">
        <v>6877</v>
      </c>
      <c r="B882" s="14" t="s">
        <v>1832</v>
      </c>
      <c r="C882" s="14" t="s">
        <v>89</v>
      </c>
      <c r="D882" s="14" t="s">
        <v>78</v>
      </c>
      <c r="E882" s="14" t="s">
        <v>79</v>
      </c>
      <c r="F882" s="15" t="s">
        <v>1833</v>
      </c>
      <c r="G882" s="14" t="s">
        <v>81</v>
      </c>
      <c r="H882" s="16">
        <v>41.50027</v>
      </c>
      <c r="I882" s="16">
        <v>-94.318680000000001</v>
      </c>
      <c r="J882" s="15" t="s">
        <v>87</v>
      </c>
      <c r="K882" s="14">
        <v>1602</v>
      </c>
      <c r="L882" s="14">
        <v>687</v>
      </c>
      <c r="M882" s="14">
        <v>47679</v>
      </c>
      <c r="N882" s="14">
        <v>7129121</v>
      </c>
      <c r="O882" s="14">
        <v>0</v>
      </c>
      <c r="P882" s="14" t="s">
        <v>83</v>
      </c>
    </row>
    <row r="883" spans="1:16" x14ac:dyDescent="0.2">
      <c r="A883" s="14">
        <v>6878</v>
      </c>
      <c r="B883" s="14" t="s">
        <v>1834</v>
      </c>
      <c r="C883" s="14" t="s">
        <v>270</v>
      </c>
      <c r="D883" s="14" t="s">
        <v>78</v>
      </c>
      <c r="E883" s="14" t="s">
        <v>79</v>
      </c>
      <c r="F883" s="15" t="s">
        <v>1835</v>
      </c>
      <c r="G883" s="14" t="s">
        <v>81</v>
      </c>
      <c r="H883" s="16">
        <v>41.578330000000001</v>
      </c>
      <c r="I883" s="16">
        <v>-92.844920000000002</v>
      </c>
      <c r="J883" s="15" t="s">
        <v>82</v>
      </c>
      <c r="K883" s="14">
        <v>822</v>
      </c>
      <c r="L883" s="14">
        <v>322</v>
      </c>
      <c r="M883" s="14">
        <v>58362</v>
      </c>
      <c r="N883" s="14">
        <v>1515957</v>
      </c>
      <c r="O883" s="14">
        <v>0</v>
      </c>
      <c r="P883" s="14" t="s">
        <v>83</v>
      </c>
    </row>
    <row r="884" spans="1:16" x14ac:dyDescent="0.2">
      <c r="A884" s="14">
        <v>6879</v>
      </c>
      <c r="B884" s="14" t="s">
        <v>1836</v>
      </c>
      <c r="C884" s="14" t="s">
        <v>193</v>
      </c>
      <c r="D884" s="14" t="s">
        <v>78</v>
      </c>
      <c r="E884" s="14" t="s">
        <v>79</v>
      </c>
      <c r="F884" s="15" t="s">
        <v>1837</v>
      </c>
      <c r="G884" s="14" t="s">
        <v>81</v>
      </c>
      <c r="H884" s="16">
        <v>42.84937</v>
      </c>
      <c r="I884" s="16">
        <v>-92.097149999999999</v>
      </c>
      <c r="J884" s="15" t="s">
        <v>166</v>
      </c>
      <c r="K884" s="14">
        <v>2009</v>
      </c>
      <c r="L884" s="14">
        <v>901</v>
      </c>
      <c r="M884" s="14">
        <v>48641</v>
      </c>
      <c r="N884" s="14">
        <v>6524265</v>
      </c>
      <c r="O884" s="14">
        <v>34944</v>
      </c>
      <c r="P884" s="14" t="s">
        <v>83</v>
      </c>
    </row>
    <row r="885" spans="1:16" x14ac:dyDescent="0.2">
      <c r="A885" s="14">
        <v>6880</v>
      </c>
      <c r="B885" s="14" t="s">
        <v>1838</v>
      </c>
      <c r="C885" s="14" t="s">
        <v>278</v>
      </c>
      <c r="D885" s="14" t="s">
        <v>78</v>
      </c>
      <c r="E885" s="14" t="s">
        <v>79</v>
      </c>
      <c r="F885" s="15" t="s">
        <v>279</v>
      </c>
      <c r="G885" s="14" t="s">
        <v>153</v>
      </c>
      <c r="H885" s="16">
        <v>40.849110000000003</v>
      </c>
      <c r="I885" s="16">
        <v>-94.068129999999996</v>
      </c>
      <c r="J885" s="15" t="s">
        <v>82</v>
      </c>
      <c r="K885" s="14">
        <v>181</v>
      </c>
      <c r="L885" s="14">
        <v>97</v>
      </c>
      <c r="M885" s="14">
        <v>93281</v>
      </c>
      <c r="N885" s="14">
        <v>6264503</v>
      </c>
      <c r="O885" s="14">
        <v>1694185</v>
      </c>
      <c r="P885" s="14" t="s">
        <v>83</v>
      </c>
    </row>
    <row r="886" spans="1:16" x14ac:dyDescent="0.2">
      <c r="A886" s="14">
        <v>6881</v>
      </c>
      <c r="B886" s="14" t="s">
        <v>1839</v>
      </c>
      <c r="C886" s="14" t="s">
        <v>199</v>
      </c>
      <c r="D886" s="14" t="s">
        <v>78</v>
      </c>
      <c r="E886" s="14" t="s">
        <v>79</v>
      </c>
      <c r="F886" s="15" t="s">
        <v>1840</v>
      </c>
      <c r="G886" s="14" t="s">
        <v>81</v>
      </c>
      <c r="H886" s="16">
        <v>43.430239999999998</v>
      </c>
      <c r="I886" s="16">
        <v>-94.946380000000005</v>
      </c>
      <c r="J886" s="15" t="s">
        <v>107</v>
      </c>
      <c r="K886" s="14">
        <v>129</v>
      </c>
      <c r="L886" s="14">
        <v>55</v>
      </c>
      <c r="M886" s="14">
        <v>53750</v>
      </c>
      <c r="N886" s="14">
        <v>1050224</v>
      </c>
      <c r="O886" s="14">
        <v>0</v>
      </c>
      <c r="P886" s="14" t="s">
        <v>83</v>
      </c>
    </row>
    <row r="887" spans="1:16" x14ac:dyDescent="0.2">
      <c r="A887" s="14">
        <v>6882</v>
      </c>
      <c r="B887" s="14" t="s">
        <v>1841</v>
      </c>
      <c r="C887" s="14" t="s">
        <v>184</v>
      </c>
      <c r="D887" s="14" t="s">
        <v>78</v>
      </c>
      <c r="E887" s="14" t="s">
        <v>79</v>
      </c>
      <c r="F887" s="15" t="s">
        <v>1842</v>
      </c>
      <c r="G887" s="14" t="s">
        <v>81</v>
      </c>
      <c r="H887" s="16">
        <v>42.974139999999998</v>
      </c>
      <c r="I887" s="16">
        <v>-95.497510000000005</v>
      </c>
      <c r="J887" s="15" t="s">
        <v>107</v>
      </c>
      <c r="K887" s="14">
        <v>618</v>
      </c>
      <c r="L887" s="14">
        <v>286</v>
      </c>
      <c r="M887" s="14">
        <v>48173</v>
      </c>
      <c r="N887" s="14">
        <v>2256464</v>
      </c>
      <c r="O887" s="14">
        <v>0</v>
      </c>
      <c r="P887" s="14" t="s">
        <v>83</v>
      </c>
    </row>
    <row r="888" spans="1:16" x14ac:dyDescent="0.2">
      <c r="A888" s="14">
        <v>6883</v>
      </c>
      <c r="B888" s="14" t="s">
        <v>1843</v>
      </c>
      <c r="C888" s="14" t="s">
        <v>393</v>
      </c>
      <c r="D888" s="14" t="s">
        <v>78</v>
      </c>
      <c r="E888" s="14" t="s">
        <v>79</v>
      </c>
      <c r="F888" s="15" t="s">
        <v>1844</v>
      </c>
      <c r="G888" s="14" t="s">
        <v>81</v>
      </c>
      <c r="H888" s="16">
        <v>42.978580000000001</v>
      </c>
      <c r="I888" s="16">
        <v>-93.316869999999994</v>
      </c>
      <c r="J888" s="15" t="s">
        <v>82</v>
      </c>
      <c r="K888" s="14">
        <v>160</v>
      </c>
      <c r="L888" s="14">
        <v>74</v>
      </c>
      <c r="M888" s="14">
        <v>33750</v>
      </c>
      <c r="N888" s="14">
        <v>633910</v>
      </c>
      <c r="O888" s="14">
        <v>0</v>
      </c>
      <c r="P888" s="14" t="s">
        <v>83</v>
      </c>
    </row>
    <row r="889" spans="1:16" x14ac:dyDescent="0.2">
      <c r="A889" s="14">
        <v>6884</v>
      </c>
      <c r="B889" s="14" t="s">
        <v>1845</v>
      </c>
      <c r="C889" s="14" t="s">
        <v>403</v>
      </c>
      <c r="D889" s="14" t="s">
        <v>78</v>
      </c>
      <c r="E889" s="14" t="s">
        <v>79</v>
      </c>
      <c r="F889" s="15" t="s">
        <v>1846</v>
      </c>
      <c r="G889" s="14" t="s">
        <v>81</v>
      </c>
      <c r="H889" s="16">
        <v>41.465269999999997</v>
      </c>
      <c r="I889" s="16">
        <v>-93.311319999999995</v>
      </c>
      <c r="J889" s="15" t="s">
        <v>87</v>
      </c>
      <c r="K889" s="14">
        <v>72</v>
      </c>
      <c r="L889" s="14">
        <v>24</v>
      </c>
      <c r="M889" s="14">
        <v>26250</v>
      </c>
      <c r="N889" s="14">
        <v>1666158</v>
      </c>
      <c r="O889" s="14">
        <v>0</v>
      </c>
      <c r="P889" s="14" t="s">
        <v>83</v>
      </c>
    </row>
    <row r="890" spans="1:16" x14ac:dyDescent="0.2">
      <c r="A890" s="14">
        <v>6885</v>
      </c>
      <c r="B890" s="14" t="s">
        <v>1847</v>
      </c>
      <c r="C890" s="14" t="s">
        <v>126</v>
      </c>
      <c r="D890" s="14" t="s">
        <v>78</v>
      </c>
      <c r="E890" s="14" t="s">
        <v>79</v>
      </c>
      <c r="F890" s="15" t="s">
        <v>1848</v>
      </c>
      <c r="G890" s="14" t="s">
        <v>81</v>
      </c>
      <c r="H890" s="16">
        <v>43.384399999999999</v>
      </c>
      <c r="I890" s="16">
        <v>-94.314970000000002</v>
      </c>
      <c r="J890" s="15" t="s">
        <v>87</v>
      </c>
      <c r="K890" s="14">
        <v>521</v>
      </c>
      <c r="L890" s="14">
        <v>260</v>
      </c>
      <c r="M890" s="14">
        <v>38214</v>
      </c>
      <c r="N890" s="14">
        <v>1906738</v>
      </c>
      <c r="O890" s="14">
        <v>0</v>
      </c>
      <c r="P890" s="14" t="s">
        <v>83</v>
      </c>
    </row>
    <row r="891" spans="1:16" x14ac:dyDescent="0.2">
      <c r="A891" s="14">
        <v>6886</v>
      </c>
      <c r="B891" s="14" t="s">
        <v>1849</v>
      </c>
      <c r="C891" s="14" t="s">
        <v>558</v>
      </c>
      <c r="D891" s="14" t="s">
        <v>78</v>
      </c>
      <c r="E891" s="14" t="s">
        <v>79</v>
      </c>
      <c r="F891" s="15" t="s">
        <v>1752</v>
      </c>
      <c r="G891" s="14" t="s">
        <v>81</v>
      </c>
      <c r="H891" s="16">
        <v>41.845559999999999</v>
      </c>
      <c r="I891" s="16">
        <v>-91.692949999999996</v>
      </c>
      <c r="J891" s="15" t="s">
        <v>103</v>
      </c>
      <c r="K891" s="14">
        <v>943</v>
      </c>
      <c r="L891" s="14">
        <v>312</v>
      </c>
      <c r="M891" s="14">
        <v>74444</v>
      </c>
      <c r="N891" s="14">
        <v>2113830</v>
      </c>
      <c r="O891" s="14">
        <v>0</v>
      </c>
      <c r="P891" s="14" t="s">
        <v>83</v>
      </c>
    </row>
    <row r="892" spans="1:16" x14ac:dyDescent="0.2">
      <c r="A892" s="14">
        <v>6887</v>
      </c>
      <c r="B892" s="14" t="s">
        <v>1850</v>
      </c>
      <c r="C892" s="14" t="s">
        <v>755</v>
      </c>
      <c r="D892" s="14" t="s">
        <v>78</v>
      </c>
      <c r="E892" s="14" t="s">
        <v>79</v>
      </c>
      <c r="F892" s="15" t="s">
        <v>1851</v>
      </c>
      <c r="G892" s="14" t="s">
        <v>81</v>
      </c>
      <c r="H892" s="16">
        <v>40.894939999999998</v>
      </c>
      <c r="I892" s="16">
        <v>-95.67371</v>
      </c>
      <c r="J892" s="15" t="s">
        <v>107</v>
      </c>
      <c r="K892" s="14">
        <v>979</v>
      </c>
      <c r="L892" s="14">
        <v>435</v>
      </c>
      <c r="M892" s="14">
        <v>51875</v>
      </c>
      <c r="N892" s="14">
        <v>3335069</v>
      </c>
      <c r="O892" s="14">
        <v>0</v>
      </c>
      <c r="P892" s="14" t="s">
        <v>83</v>
      </c>
    </row>
    <row r="893" spans="1:16" x14ac:dyDescent="0.2">
      <c r="A893" s="14">
        <v>6888</v>
      </c>
      <c r="B893" s="14" t="s">
        <v>1852</v>
      </c>
      <c r="C893" s="14" t="s">
        <v>475</v>
      </c>
      <c r="D893" s="14" t="s">
        <v>78</v>
      </c>
      <c r="E893" s="14" t="s">
        <v>79</v>
      </c>
      <c r="F893" s="15" t="s">
        <v>1853</v>
      </c>
      <c r="G893" s="14" t="s">
        <v>81</v>
      </c>
      <c r="H893" s="16">
        <v>41.966659999999997</v>
      </c>
      <c r="I893" s="16">
        <v>-92.576859999999996</v>
      </c>
      <c r="J893" s="15" t="s">
        <v>82</v>
      </c>
      <c r="K893" s="14">
        <v>2819</v>
      </c>
      <c r="L893" s="14">
        <v>1032</v>
      </c>
      <c r="M893" s="14">
        <v>50610</v>
      </c>
      <c r="N893" s="14">
        <v>8440177</v>
      </c>
      <c r="O893" s="14">
        <v>383923</v>
      </c>
      <c r="P893" s="14" t="s">
        <v>83</v>
      </c>
    </row>
    <row r="894" spans="1:16" x14ac:dyDescent="0.2">
      <c r="A894" s="14">
        <v>6889</v>
      </c>
      <c r="B894" s="14" t="s">
        <v>1854</v>
      </c>
      <c r="C894" s="14" t="s">
        <v>181</v>
      </c>
      <c r="D894" s="14" t="s">
        <v>78</v>
      </c>
      <c r="E894" s="14" t="s">
        <v>79</v>
      </c>
      <c r="F894" s="15" t="s">
        <v>1855</v>
      </c>
      <c r="G894" s="14" t="s">
        <v>81</v>
      </c>
      <c r="H894" s="16">
        <v>41.918320000000001</v>
      </c>
      <c r="I894" s="16">
        <v>-94.942769999999996</v>
      </c>
      <c r="J894" s="15" t="s">
        <v>107</v>
      </c>
      <c r="K894" s="14">
        <v>348</v>
      </c>
      <c r="L894" s="14">
        <v>154</v>
      </c>
      <c r="M894" s="14">
        <v>46250</v>
      </c>
      <c r="N894" s="14">
        <v>1106765</v>
      </c>
      <c r="O894" s="14">
        <v>0</v>
      </c>
      <c r="P894" s="14" t="s">
        <v>83</v>
      </c>
    </row>
    <row r="895" spans="1:16" x14ac:dyDescent="0.2">
      <c r="A895" s="14">
        <v>6890</v>
      </c>
      <c r="B895" s="14" t="s">
        <v>1856</v>
      </c>
      <c r="C895" s="14" t="s">
        <v>561</v>
      </c>
      <c r="D895" s="14" t="s">
        <v>78</v>
      </c>
      <c r="E895" s="14" t="s">
        <v>79</v>
      </c>
      <c r="F895" s="15" t="s">
        <v>1739</v>
      </c>
      <c r="G895" s="14" t="s">
        <v>81</v>
      </c>
      <c r="H895" s="16">
        <v>41.593600000000002</v>
      </c>
      <c r="I895" s="16">
        <v>-95.441109999999995</v>
      </c>
      <c r="J895" s="15" t="s">
        <v>107</v>
      </c>
      <c r="K895" s="14">
        <v>66</v>
      </c>
      <c r="L895" s="14">
        <v>21</v>
      </c>
      <c r="M895" s="14">
        <v>24375</v>
      </c>
      <c r="N895" s="14">
        <v>1841699</v>
      </c>
      <c r="O895" s="14">
        <v>0</v>
      </c>
      <c r="P895" s="14" t="s">
        <v>83</v>
      </c>
    </row>
    <row r="896" spans="1:16" x14ac:dyDescent="0.2">
      <c r="A896" s="14">
        <v>6891</v>
      </c>
      <c r="B896" s="14" t="s">
        <v>1857</v>
      </c>
      <c r="C896" s="14" t="s">
        <v>199</v>
      </c>
      <c r="D896" s="14" t="s">
        <v>78</v>
      </c>
      <c r="E896" s="14" t="s">
        <v>79</v>
      </c>
      <c r="F896" s="15" t="s">
        <v>1858</v>
      </c>
      <c r="G896" s="14" t="s">
        <v>81</v>
      </c>
      <c r="H896" s="16">
        <v>43.305790000000002</v>
      </c>
      <c r="I896" s="16">
        <v>-94.97166</v>
      </c>
      <c r="J896" s="15" t="s">
        <v>107</v>
      </c>
      <c r="K896" s="14">
        <v>364</v>
      </c>
      <c r="L896" s="14">
        <v>183</v>
      </c>
      <c r="M896" s="14">
        <v>35625</v>
      </c>
      <c r="N896" s="14">
        <v>1412923</v>
      </c>
      <c r="O896" s="14">
        <v>0</v>
      </c>
      <c r="P896" s="14" t="s">
        <v>83</v>
      </c>
    </row>
    <row r="897" spans="1:16" x14ac:dyDescent="0.2">
      <c r="A897" s="14">
        <v>6892</v>
      </c>
      <c r="B897" s="14" t="s">
        <v>1859</v>
      </c>
      <c r="C897" s="14" t="s">
        <v>95</v>
      </c>
      <c r="D897" s="14" t="s">
        <v>78</v>
      </c>
      <c r="E897" s="14" t="s">
        <v>79</v>
      </c>
      <c r="F897" s="15" t="s">
        <v>1860</v>
      </c>
      <c r="G897" s="14" t="s">
        <v>81</v>
      </c>
      <c r="H897" s="16">
        <v>41.02805</v>
      </c>
      <c r="I897" s="16">
        <v>-94.050780000000003</v>
      </c>
      <c r="J897" s="15" t="s">
        <v>82</v>
      </c>
      <c r="K897" s="14">
        <v>56</v>
      </c>
      <c r="L897" s="14">
        <v>29</v>
      </c>
      <c r="M897" s="14">
        <v>43125</v>
      </c>
      <c r="N897" s="14">
        <v>239726</v>
      </c>
      <c r="O897" s="14">
        <v>0</v>
      </c>
      <c r="P897" s="14" t="s">
        <v>83</v>
      </c>
    </row>
    <row r="898" spans="1:16" x14ac:dyDescent="0.2">
      <c r="A898" s="14">
        <v>6893</v>
      </c>
      <c r="B898" s="14" t="s">
        <v>1861</v>
      </c>
      <c r="C898" s="14" t="s">
        <v>390</v>
      </c>
      <c r="D898" s="14" t="s">
        <v>78</v>
      </c>
      <c r="E898" s="14" t="s">
        <v>79</v>
      </c>
      <c r="F898" s="15" t="s">
        <v>1862</v>
      </c>
      <c r="G898" s="14" t="s">
        <v>81</v>
      </c>
      <c r="H898" s="16">
        <v>43.371340000000004</v>
      </c>
      <c r="I898" s="16">
        <v>-93.773560000000003</v>
      </c>
      <c r="J898" s="15" t="s">
        <v>82</v>
      </c>
      <c r="K898" s="14">
        <v>487</v>
      </c>
      <c r="L898" s="14">
        <v>263</v>
      </c>
      <c r="M898" s="14">
        <v>42750</v>
      </c>
      <c r="N898" s="14">
        <v>2272042</v>
      </c>
      <c r="O898" s="14">
        <v>0</v>
      </c>
      <c r="P898" s="14" t="s">
        <v>83</v>
      </c>
    </row>
    <row r="899" spans="1:16" x14ac:dyDescent="0.2">
      <c r="A899" s="14">
        <v>6894</v>
      </c>
      <c r="B899" s="14" t="s">
        <v>1863</v>
      </c>
      <c r="C899" s="14" t="s">
        <v>340</v>
      </c>
      <c r="D899" s="14" t="s">
        <v>78</v>
      </c>
      <c r="E899" s="14" t="s">
        <v>79</v>
      </c>
      <c r="F899" s="15" t="s">
        <v>1864</v>
      </c>
      <c r="G899" s="14" t="s">
        <v>81</v>
      </c>
      <c r="H899" s="16">
        <v>42.688029999999998</v>
      </c>
      <c r="I899" s="16">
        <v>-94.049400000000006</v>
      </c>
      <c r="J899" s="15" t="s">
        <v>87</v>
      </c>
      <c r="K899" s="14">
        <v>181</v>
      </c>
      <c r="L899" s="14">
        <v>81</v>
      </c>
      <c r="M899" s="14">
        <v>47813</v>
      </c>
      <c r="N899" s="14">
        <v>2584007</v>
      </c>
      <c r="O899" s="14">
        <v>0</v>
      </c>
      <c r="P899" s="14" t="s">
        <v>83</v>
      </c>
    </row>
    <row r="900" spans="1:16" x14ac:dyDescent="0.2">
      <c r="A900" s="14">
        <v>6895</v>
      </c>
      <c r="B900" s="14" t="s">
        <v>1865</v>
      </c>
      <c r="C900" s="14" t="s">
        <v>639</v>
      </c>
      <c r="D900" s="14" t="s">
        <v>78</v>
      </c>
      <c r="E900" s="14" t="s">
        <v>79</v>
      </c>
      <c r="F900" s="15" t="s">
        <v>1866</v>
      </c>
      <c r="G900" s="14" t="s">
        <v>81</v>
      </c>
      <c r="H900" s="16">
        <v>41.454729999999998</v>
      </c>
      <c r="I900" s="16">
        <v>-92.335740000000001</v>
      </c>
      <c r="J900" s="15" t="s">
        <v>82</v>
      </c>
      <c r="K900" s="14">
        <v>61</v>
      </c>
      <c r="L900" s="14">
        <v>33</v>
      </c>
      <c r="M900" s="14">
        <v>62917</v>
      </c>
      <c r="N900" s="14">
        <v>509586</v>
      </c>
      <c r="O900" s="14">
        <v>0</v>
      </c>
      <c r="P900" s="14" t="s">
        <v>83</v>
      </c>
    </row>
    <row r="901" spans="1:16" x14ac:dyDescent="0.2">
      <c r="A901" s="14">
        <v>6896</v>
      </c>
      <c r="B901" s="14" t="s">
        <v>1867</v>
      </c>
      <c r="C901" s="14" t="s">
        <v>393</v>
      </c>
      <c r="D901" s="14" t="s">
        <v>78</v>
      </c>
      <c r="E901" s="14" t="s">
        <v>79</v>
      </c>
      <c r="F901" s="15" t="s">
        <v>1868</v>
      </c>
      <c r="G901" s="14" t="s">
        <v>81</v>
      </c>
      <c r="H901" s="16">
        <v>42.944690000000001</v>
      </c>
      <c r="I901" s="16">
        <v>-93.384649999999993</v>
      </c>
      <c r="J901" s="15" t="s">
        <v>82</v>
      </c>
      <c r="K901" s="14">
        <v>408</v>
      </c>
      <c r="L901" s="14">
        <v>189</v>
      </c>
      <c r="M901" s="14">
        <v>41563</v>
      </c>
      <c r="N901" s="14">
        <v>3228769</v>
      </c>
      <c r="O901" s="14">
        <v>0</v>
      </c>
      <c r="P901" s="14" t="s">
        <v>83</v>
      </c>
    </row>
    <row r="902" spans="1:16" x14ac:dyDescent="0.2">
      <c r="A902" s="14">
        <v>6897</v>
      </c>
      <c r="B902" s="14" t="s">
        <v>1869</v>
      </c>
      <c r="C902" s="14" t="s">
        <v>161</v>
      </c>
      <c r="D902" s="14" t="s">
        <v>78</v>
      </c>
      <c r="E902" s="14" t="s">
        <v>79</v>
      </c>
      <c r="F902" s="15" t="s">
        <v>261</v>
      </c>
      <c r="G902" s="14" t="s">
        <v>81</v>
      </c>
      <c r="H902" s="16">
        <v>40.82</v>
      </c>
      <c r="I902" s="16">
        <v>-95.747780000000006</v>
      </c>
      <c r="J902" s="15" t="s">
        <v>107</v>
      </c>
      <c r="K902" s="14">
        <v>214</v>
      </c>
      <c r="L902" s="14">
        <v>83</v>
      </c>
      <c r="M902" s="14">
        <v>48250</v>
      </c>
      <c r="N902" s="14">
        <v>1440574</v>
      </c>
      <c r="O902" s="14">
        <v>0</v>
      </c>
      <c r="P902" s="14" t="s">
        <v>83</v>
      </c>
    </row>
    <row r="903" spans="1:16" x14ac:dyDescent="0.2">
      <c r="A903" s="14">
        <v>6898</v>
      </c>
      <c r="B903" s="14" t="s">
        <v>1870</v>
      </c>
      <c r="C903" s="14" t="s">
        <v>558</v>
      </c>
      <c r="D903" s="14" t="s">
        <v>78</v>
      </c>
      <c r="E903" s="14" t="s">
        <v>79</v>
      </c>
      <c r="F903" s="15" t="s">
        <v>1871</v>
      </c>
      <c r="G903" s="14" t="s">
        <v>81</v>
      </c>
      <c r="H903" s="16">
        <v>41.705849999999998</v>
      </c>
      <c r="I903" s="16">
        <v>-91.662949999999995</v>
      </c>
      <c r="J903" s="15" t="s">
        <v>103</v>
      </c>
      <c r="K903" s="14">
        <v>2657</v>
      </c>
      <c r="L903" s="14">
        <v>832</v>
      </c>
      <c r="M903" s="14">
        <v>51000</v>
      </c>
      <c r="N903" s="14">
        <v>10702755</v>
      </c>
      <c r="O903" s="14">
        <v>20868</v>
      </c>
      <c r="P903" s="14" t="s">
        <v>83</v>
      </c>
    </row>
    <row r="904" spans="1:16" x14ac:dyDescent="0.2">
      <c r="A904" s="14">
        <v>6899</v>
      </c>
      <c r="B904" s="14" t="s">
        <v>1872</v>
      </c>
      <c r="C904" s="14" t="s">
        <v>278</v>
      </c>
      <c r="D904" s="14" t="s">
        <v>78</v>
      </c>
      <c r="E904" s="14" t="s">
        <v>79</v>
      </c>
      <c r="F904" s="15" t="s">
        <v>1873</v>
      </c>
      <c r="G904" s="14" t="s">
        <v>81</v>
      </c>
      <c r="H904" s="16">
        <v>40.85277</v>
      </c>
      <c r="I904" s="16">
        <v>-94.195229999999995</v>
      </c>
      <c r="J904" s="15" t="s">
        <v>82</v>
      </c>
      <c r="K904" s="14">
        <v>182</v>
      </c>
      <c r="L904" s="14">
        <v>85</v>
      </c>
      <c r="M904" s="14">
        <v>51875</v>
      </c>
      <c r="N904" s="14">
        <v>1750542</v>
      </c>
      <c r="O904" s="14">
        <v>5413</v>
      </c>
      <c r="P904" s="14" t="s">
        <v>83</v>
      </c>
    </row>
    <row r="905" spans="1:16" x14ac:dyDescent="0.2">
      <c r="A905" s="14">
        <v>6900</v>
      </c>
      <c r="B905" s="14" t="s">
        <v>1874</v>
      </c>
      <c r="C905" s="14" t="s">
        <v>299</v>
      </c>
      <c r="D905" s="14" t="s">
        <v>78</v>
      </c>
      <c r="E905" s="14" t="s">
        <v>79</v>
      </c>
      <c r="F905" s="15" t="s">
        <v>1659</v>
      </c>
      <c r="G905" s="14" t="s">
        <v>81</v>
      </c>
      <c r="H905" s="16">
        <v>41.769739999999999</v>
      </c>
      <c r="I905" s="16">
        <v>-91.127939999999995</v>
      </c>
      <c r="J905" s="15" t="s">
        <v>166</v>
      </c>
      <c r="K905" s="14">
        <v>3200</v>
      </c>
      <c r="L905" s="14">
        <v>1394</v>
      </c>
      <c r="M905" s="14">
        <v>47727</v>
      </c>
      <c r="N905" s="14">
        <v>5415222</v>
      </c>
      <c r="O905" s="14">
        <v>0</v>
      </c>
      <c r="P905" s="14" t="s">
        <v>83</v>
      </c>
    </row>
    <row r="906" spans="1:16" x14ac:dyDescent="0.2">
      <c r="A906" s="14">
        <v>6901</v>
      </c>
      <c r="B906" s="14" t="s">
        <v>1875</v>
      </c>
      <c r="C906" s="14" t="s">
        <v>126</v>
      </c>
      <c r="D906" s="14" t="s">
        <v>78</v>
      </c>
      <c r="E906" s="14" t="s">
        <v>79</v>
      </c>
      <c r="F906" s="15" t="s">
        <v>1876</v>
      </c>
      <c r="G906" s="14" t="s">
        <v>81</v>
      </c>
      <c r="H906" s="16">
        <v>43.236910000000002</v>
      </c>
      <c r="I906" s="16">
        <v>-94.041340000000005</v>
      </c>
      <c r="J906" s="15" t="s">
        <v>87</v>
      </c>
      <c r="K906" s="14">
        <v>452</v>
      </c>
      <c r="L906" s="14">
        <v>201</v>
      </c>
      <c r="M906" s="14">
        <v>35521</v>
      </c>
      <c r="N906" s="14">
        <v>726375</v>
      </c>
      <c r="O906" s="14">
        <v>0</v>
      </c>
      <c r="P906" s="14" t="s">
        <v>83</v>
      </c>
    </row>
    <row r="907" spans="1:16" x14ac:dyDescent="0.2">
      <c r="A907" s="14">
        <v>6902</v>
      </c>
      <c r="B907" s="14" t="s">
        <v>1877</v>
      </c>
      <c r="C907" s="14" t="s">
        <v>428</v>
      </c>
      <c r="D907" s="14" t="s">
        <v>78</v>
      </c>
      <c r="E907" s="14" t="s">
        <v>79</v>
      </c>
      <c r="F907" s="15" t="s">
        <v>1355</v>
      </c>
      <c r="G907" s="14" t="s">
        <v>153</v>
      </c>
      <c r="H907" s="16">
        <v>43.442189999999997</v>
      </c>
      <c r="I907" s="16">
        <v>-92.890469999999993</v>
      </c>
      <c r="J907" s="15" t="s">
        <v>82</v>
      </c>
      <c r="K907" s="14">
        <v>36</v>
      </c>
      <c r="L907" s="14">
        <v>27</v>
      </c>
      <c r="M907" s="14">
        <v>24028</v>
      </c>
      <c r="N907" s="14">
        <v>2312831</v>
      </c>
      <c r="O907" s="14">
        <v>0</v>
      </c>
      <c r="P907" s="14" t="s">
        <v>83</v>
      </c>
    </row>
    <row r="908" spans="1:16" x14ac:dyDescent="0.2">
      <c r="A908" s="14">
        <v>6903</v>
      </c>
      <c r="B908" s="14" t="s">
        <v>1878</v>
      </c>
      <c r="C908" s="14" t="s">
        <v>475</v>
      </c>
      <c r="D908" s="14" t="s">
        <v>78</v>
      </c>
      <c r="E908" s="14" t="s">
        <v>79</v>
      </c>
      <c r="F908" s="15" t="s">
        <v>1879</v>
      </c>
      <c r="G908" s="14" t="s">
        <v>81</v>
      </c>
      <c r="H908" s="16">
        <v>41.995550000000001</v>
      </c>
      <c r="I908" s="16">
        <v>-92.576859999999996</v>
      </c>
      <c r="J908" s="15" t="s">
        <v>82</v>
      </c>
      <c r="K908" s="14">
        <v>2202</v>
      </c>
      <c r="L908" s="14">
        <v>847</v>
      </c>
      <c r="M908" s="14">
        <v>42708</v>
      </c>
      <c r="N908" s="14">
        <v>5955274</v>
      </c>
      <c r="O908" s="14">
        <v>0</v>
      </c>
      <c r="P908" s="14" t="s">
        <v>83</v>
      </c>
    </row>
    <row r="909" spans="1:16" x14ac:dyDescent="0.2">
      <c r="A909" s="14">
        <v>6904</v>
      </c>
      <c r="B909" s="14" t="s">
        <v>1880</v>
      </c>
      <c r="C909" s="14" t="s">
        <v>164</v>
      </c>
      <c r="D909" s="14" t="s">
        <v>78</v>
      </c>
      <c r="E909" s="14" t="s">
        <v>79</v>
      </c>
      <c r="F909" s="15" t="s">
        <v>1881</v>
      </c>
      <c r="G909" s="14" t="s">
        <v>81</v>
      </c>
      <c r="H909" s="16">
        <v>41.90502</v>
      </c>
      <c r="I909" s="16">
        <v>-90.86403</v>
      </c>
      <c r="J909" s="15" t="s">
        <v>166</v>
      </c>
      <c r="K909" s="14">
        <v>120</v>
      </c>
      <c r="L909" s="14">
        <v>54</v>
      </c>
      <c r="M909" s="14">
        <v>51250</v>
      </c>
      <c r="N909" s="14">
        <v>482622</v>
      </c>
      <c r="O909" s="14">
        <v>0</v>
      </c>
      <c r="P909" s="14" t="s">
        <v>83</v>
      </c>
    </row>
    <row r="910" spans="1:16" x14ac:dyDescent="0.2">
      <c r="A910" s="14">
        <v>6905</v>
      </c>
      <c r="B910" s="14" t="s">
        <v>1882</v>
      </c>
      <c r="C910" s="14" t="s">
        <v>475</v>
      </c>
      <c r="D910" s="14" t="s">
        <v>78</v>
      </c>
      <c r="E910" s="14" t="s">
        <v>79</v>
      </c>
      <c r="F910" s="15" t="s">
        <v>1883</v>
      </c>
      <c r="G910" s="14" t="s">
        <v>81</v>
      </c>
      <c r="H910" s="16">
        <v>42.193600000000004</v>
      </c>
      <c r="I910" s="16">
        <v>-92.465469999999996</v>
      </c>
      <c r="J910" s="15" t="s">
        <v>103</v>
      </c>
      <c r="K910" s="14">
        <v>1655</v>
      </c>
      <c r="L910" s="14">
        <v>724</v>
      </c>
      <c r="M910" s="14">
        <v>48889</v>
      </c>
      <c r="N910" s="14">
        <v>3064287</v>
      </c>
      <c r="O910" s="14">
        <v>0</v>
      </c>
      <c r="P910" s="14" t="s">
        <v>83</v>
      </c>
    </row>
    <row r="911" spans="1:16" x14ac:dyDescent="0.2">
      <c r="A911" s="14">
        <v>6906</v>
      </c>
      <c r="B911" s="14" t="s">
        <v>1884</v>
      </c>
      <c r="C911" s="14" t="s">
        <v>236</v>
      </c>
      <c r="D911" s="14" t="s">
        <v>78</v>
      </c>
      <c r="E911" s="14" t="s">
        <v>79</v>
      </c>
      <c r="F911" s="15" t="s">
        <v>1885</v>
      </c>
      <c r="G911" s="14" t="s">
        <v>81</v>
      </c>
      <c r="H911" s="16">
        <v>41.232500000000002</v>
      </c>
      <c r="I911" s="16">
        <v>-95.613060000000004</v>
      </c>
      <c r="J911" s="15" t="s">
        <v>107</v>
      </c>
      <c r="K911" s="14">
        <v>952</v>
      </c>
      <c r="L911" s="14">
        <v>387</v>
      </c>
      <c r="M911" s="14">
        <v>66420</v>
      </c>
      <c r="N911" s="14">
        <v>1501129</v>
      </c>
      <c r="O911" s="14">
        <v>0</v>
      </c>
      <c r="P911" s="14" t="s">
        <v>83</v>
      </c>
    </row>
    <row r="912" spans="1:16" x14ac:dyDescent="0.2">
      <c r="A912" s="14">
        <v>6907</v>
      </c>
      <c r="B912" s="14" t="s">
        <v>1886</v>
      </c>
      <c r="C912" s="14" t="s">
        <v>647</v>
      </c>
      <c r="D912" s="14" t="s">
        <v>78</v>
      </c>
      <c r="E912" s="14" t="s">
        <v>79</v>
      </c>
      <c r="F912" s="15" t="s">
        <v>819</v>
      </c>
      <c r="G912" s="14" t="s">
        <v>81</v>
      </c>
      <c r="H912" s="16">
        <v>42.808039999999998</v>
      </c>
      <c r="I912" s="16">
        <v>-92.258229999999998</v>
      </c>
      <c r="J912" s="15" t="s">
        <v>103</v>
      </c>
      <c r="K912" s="14">
        <v>1342</v>
      </c>
      <c r="L912" s="14">
        <v>516</v>
      </c>
      <c r="M912" s="14">
        <v>47125</v>
      </c>
      <c r="N912" s="14">
        <v>3650129</v>
      </c>
      <c r="O912" s="14">
        <v>0</v>
      </c>
      <c r="P912" s="14" t="s">
        <v>83</v>
      </c>
    </row>
    <row r="913" spans="1:16" x14ac:dyDescent="0.2">
      <c r="A913" s="14">
        <v>6908</v>
      </c>
      <c r="B913" s="14" t="s">
        <v>1887</v>
      </c>
      <c r="C913" s="14" t="s">
        <v>109</v>
      </c>
      <c r="D913" s="14" t="s">
        <v>78</v>
      </c>
      <c r="E913" s="14" t="s">
        <v>79</v>
      </c>
      <c r="F913" s="15" t="s">
        <v>1107</v>
      </c>
      <c r="G913" s="14" t="s">
        <v>81</v>
      </c>
      <c r="H913" s="16">
        <v>42.729149999999997</v>
      </c>
      <c r="I913" s="16">
        <v>-95.182770000000005</v>
      </c>
      <c r="J913" s="15" t="s">
        <v>107</v>
      </c>
      <c r="K913" s="14">
        <v>81</v>
      </c>
      <c r="L913" s="14">
        <v>61</v>
      </c>
      <c r="M913" s="14">
        <v>36875</v>
      </c>
      <c r="N913" s="14">
        <v>377840</v>
      </c>
      <c r="O913" s="14">
        <v>0</v>
      </c>
      <c r="P913" s="14" t="s">
        <v>83</v>
      </c>
    </row>
    <row r="914" spans="1:16" x14ac:dyDescent="0.2">
      <c r="A914" s="14">
        <v>6909</v>
      </c>
      <c r="B914" s="14" t="s">
        <v>1888</v>
      </c>
      <c r="C914" s="14" t="s">
        <v>315</v>
      </c>
      <c r="D914" s="14" t="s">
        <v>78</v>
      </c>
      <c r="E914" s="14" t="s">
        <v>79</v>
      </c>
      <c r="F914" s="15" t="s">
        <v>1889</v>
      </c>
      <c r="G914" s="14" t="s">
        <v>81</v>
      </c>
      <c r="H914" s="16">
        <v>41.209719999999997</v>
      </c>
      <c r="I914" s="16">
        <v>-93.846609999999998</v>
      </c>
      <c r="J914" s="15" t="s">
        <v>82</v>
      </c>
      <c r="K914" s="14">
        <v>483</v>
      </c>
      <c r="L914" s="14">
        <v>178</v>
      </c>
      <c r="M914" s="14">
        <v>53333</v>
      </c>
      <c r="N914" s="14">
        <v>2523886</v>
      </c>
      <c r="O914" s="14">
        <v>0</v>
      </c>
      <c r="P914" s="14" t="s">
        <v>83</v>
      </c>
    </row>
    <row r="915" spans="1:16" x14ac:dyDescent="0.2">
      <c r="A915" s="14">
        <v>6910</v>
      </c>
      <c r="B915" s="14" t="s">
        <v>1890</v>
      </c>
      <c r="C915" s="14" t="s">
        <v>331</v>
      </c>
      <c r="D915" s="14" t="s">
        <v>78</v>
      </c>
      <c r="E915" s="14" t="s">
        <v>79</v>
      </c>
      <c r="F915" s="15" t="s">
        <v>1482</v>
      </c>
      <c r="G915" s="14" t="s">
        <v>81</v>
      </c>
      <c r="H915" s="16">
        <v>42.01943</v>
      </c>
      <c r="I915" s="16">
        <v>-95.966399999999993</v>
      </c>
      <c r="J915" s="15" t="s">
        <v>107</v>
      </c>
      <c r="K915" s="14">
        <v>66</v>
      </c>
      <c r="L915" s="14">
        <v>41</v>
      </c>
      <c r="M915" s="14">
        <v>41250</v>
      </c>
      <c r="N915" s="14">
        <v>230264</v>
      </c>
      <c r="O915" s="14">
        <v>0</v>
      </c>
      <c r="P915" s="14" t="s">
        <v>83</v>
      </c>
    </row>
    <row r="916" spans="1:16" x14ac:dyDescent="0.2">
      <c r="A916" s="14">
        <v>6911</v>
      </c>
      <c r="B916" s="14" t="s">
        <v>1891</v>
      </c>
      <c r="C916" s="14" t="s">
        <v>1048</v>
      </c>
      <c r="D916" s="14" t="s">
        <v>78</v>
      </c>
      <c r="E916" s="14" t="s">
        <v>79</v>
      </c>
      <c r="F916" s="15" t="s">
        <v>1091</v>
      </c>
      <c r="G916" s="14" t="s">
        <v>153</v>
      </c>
      <c r="H916" s="16">
        <v>42.484699999999997</v>
      </c>
      <c r="I916" s="16">
        <v>-94.635890000000003</v>
      </c>
      <c r="J916" s="15" t="s">
        <v>107</v>
      </c>
      <c r="K916" s="14">
        <v>288</v>
      </c>
      <c r="L916" s="14">
        <v>164</v>
      </c>
      <c r="M916" s="14">
        <v>72000</v>
      </c>
      <c r="N916" s="14">
        <v>3554578</v>
      </c>
      <c r="O916" s="14">
        <v>3891269</v>
      </c>
      <c r="P916" s="14" t="s">
        <v>83</v>
      </c>
    </row>
    <row r="917" spans="1:16" x14ac:dyDescent="0.2">
      <c r="A917" s="14">
        <v>6912</v>
      </c>
      <c r="B917" s="14" t="s">
        <v>1892</v>
      </c>
      <c r="C917" s="14" t="s">
        <v>454</v>
      </c>
      <c r="D917" s="14" t="s">
        <v>78</v>
      </c>
      <c r="E917" s="14" t="s">
        <v>79</v>
      </c>
      <c r="F917" s="15" t="s">
        <v>1893</v>
      </c>
      <c r="G917" s="14" t="s">
        <v>81</v>
      </c>
      <c r="H917" s="16">
        <v>40.780850000000001</v>
      </c>
      <c r="I917" s="16">
        <v>-92.742140000000006</v>
      </c>
      <c r="J917" s="15" t="s">
        <v>82</v>
      </c>
      <c r="K917" s="14">
        <v>46</v>
      </c>
      <c r="L917" s="14">
        <v>17</v>
      </c>
      <c r="M917" s="14">
        <v>35625</v>
      </c>
      <c r="N917" s="14">
        <v>825068</v>
      </c>
      <c r="O917" s="14">
        <v>0</v>
      </c>
      <c r="P917" s="14" t="s">
        <v>83</v>
      </c>
    </row>
    <row r="918" spans="1:16" x14ac:dyDescent="0.2">
      <c r="A918" s="14">
        <v>6913</v>
      </c>
      <c r="B918" s="14" t="s">
        <v>1894</v>
      </c>
      <c r="C918" s="14" t="s">
        <v>236</v>
      </c>
      <c r="D918" s="14" t="s">
        <v>78</v>
      </c>
      <c r="E918" s="14" t="s">
        <v>79</v>
      </c>
      <c r="F918" s="15" t="s">
        <v>1895</v>
      </c>
      <c r="G918" s="14" t="s">
        <v>81</v>
      </c>
      <c r="H918" s="16">
        <v>41.386940000000003</v>
      </c>
      <c r="I918" s="16">
        <v>-95.676670000000001</v>
      </c>
      <c r="J918" s="15" t="s">
        <v>107</v>
      </c>
      <c r="K918" s="14">
        <v>940</v>
      </c>
      <c r="L918" s="14">
        <v>314</v>
      </c>
      <c r="M918" s="14">
        <v>75192</v>
      </c>
      <c r="N918" s="14">
        <v>2842033</v>
      </c>
      <c r="O918" s="14">
        <v>65068</v>
      </c>
      <c r="P918" s="14" t="s">
        <v>83</v>
      </c>
    </row>
    <row r="919" spans="1:16" x14ac:dyDescent="0.2">
      <c r="A919" s="14">
        <v>6914</v>
      </c>
      <c r="B919" s="14" t="s">
        <v>1896</v>
      </c>
      <c r="C919" s="14" t="s">
        <v>77</v>
      </c>
      <c r="D919" s="14" t="s">
        <v>78</v>
      </c>
      <c r="E919" s="14" t="s">
        <v>79</v>
      </c>
      <c r="F919" s="15" t="s">
        <v>1897</v>
      </c>
      <c r="G919" s="14" t="s">
        <v>81</v>
      </c>
      <c r="H919" s="16">
        <v>42.245539999999998</v>
      </c>
      <c r="I919" s="16">
        <v>-93.06465</v>
      </c>
      <c r="J919" s="15" t="s">
        <v>82</v>
      </c>
      <c r="K919" s="14">
        <v>386</v>
      </c>
      <c r="L919" s="14">
        <v>192</v>
      </c>
      <c r="M919" s="14">
        <v>41563</v>
      </c>
      <c r="N919" s="14">
        <v>1423361</v>
      </c>
      <c r="O919" s="14">
        <v>0</v>
      </c>
      <c r="P919" s="14" t="s">
        <v>83</v>
      </c>
    </row>
    <row r="920" spans="1:16" x14ac:dyDescent="0.2">
      <c r="A920" s="14">
        <v>6915</v>
      </c>
      <c r="B920" s="14" t="s">
        <v>1898</v>
      </c>
      <c r="C920" s="14" t="s">
        <v>454</v>
      </c>
      <c r="D920" s="14" t="s">
        <v>78</v>
      </c>
      <c r="E920" s="14" t="s">
        <v>79</v>
      </c>
      <c r="F920" s="15" t="s">
        <v>1899</v>
      </c>
      <c r="G920" s="14" t="s">
        <v>81</v>
      </c>
      <c r="H920" s="16">
        <v>40.818350000000002</v>
      </c>
      <c r="I920" s="16">
        <v>-92.69547</v>
      </c>
      <c r="J920" s="15" t="s">
        <v>82</v>
      </c>
      <c r="K920" s="14">
        <v>100</v>
      </c>
      <c r="L920" s="14">
        <v>39</v>
      </c>
      <c r="M920" s="14">
        <v>49688</v>
      </c>
      <c r="N920" s="14">
        <v>1929361</v>
      </c>
      <c r="O920" s="14">
        <v>0</v>
      </c>
      <c r="P920" s="14" t="s">
        <v>83</v>
      </c>
    </row>
    <row r="921" spans="1:16" x14ac:dyDescent="0.2">
      <c r="A921" s="14">
        <v>6916</v>
      </c>
      <c r="B921" s="14" t="s">
        <v>1900</v>
      </c>
      <c r="C921" s="14" t="s">
        <v>558</v>
      </c>
      <c r="D921" s="14" t="s">
        <v>78</v>
      </c>
      <c r="E921" s="14" t="s">
        <v>79</v>
      </c>
      <c r="F921" s="15" t="s">
        <v>1901</v>
      </c>
      <c r="G921" s="14" t="s">
        <v>81</v>
      </c>
      <c r="H921" s="16">
        <v>41.65502</v>
      </c>
      <c r="I921" s="16">
        <v>-91.556839999999994</v>
      </c>
      <c r="J921" s="15" t="s">
        <v>103</v>
      </c>
      <c r="K921" s="14">
        <v>1119</v>
      </c>
      <c r="L921" s="14">
        <v>534</v>
      </c>
      <c r="M921" s="14">
        <v>52500</v>
      </c>
      <c r="N921" s="14">
        <v>694931</v>
      </c>
      <c r="O921" s="14">
        <v>0</v>
      </c>
      <c r="P921" s="14" t="s">
        <v>83</v>
      </c>
    </row>
    <row r="922" spans="1:16" x14ac:dyDescent="0.2">
      <c r="A922" s="14">
        <v>6917</v>
      </c>
      <c r="B922" s="14" t="s">
        <v>1902</v>
      </c>
      <c r="C922" s="14" t="s">
        <v>275</v>
      </c>
      <c r="D922" s="14" t="s">
        <v>78</v>
      </c>
      <c r="E922" s="14" t="s">
        <v>79</v>
      </c>
      <c r="F922" s="15" t="s">
        <v>1903</v>
      </c>
      <c r="G922" s="14" t="s">
        <v>81</v>
      </c>
      <c r="H922" s="16">
        <v>41.286949999999997</v>
      </c>
      <c r="I922" s="16">
        <v>-92.618530000000007</v>
      </c>
      <c r="J922" s="15" t="s">
        <v>82</v>
      </c>
      <c r="K922" s="14">
        <v>477</v>
      </c>
      <c r="L922" s="14">
        <v>198</v>
      </c>
      <c r="M922" s="14">
        <v>45625</v>
      </c>
      <c r="N922" s="14">
        <v>2002007</v>
      </c>
      <c r="O922" s="14">
        <v>0</v>
      </c>
      <c r="P922" s="14" t="s">
        <v>83</v>
      </c>
    </row>
    <row r="923" spans="1:16" x14ac:dyDescent="0.2">
      <c r="A923" s="14">
        <v>6918</v>
      </c>
      <c r="B923" s="14" t="s">
        <v>1904</v>
      </c>
      <c r="C923" s="14" t="s">
        <v>219</v>
      </c>
      <c r="D923" s="14" t="s">
        <v>78</v>
      </c>
      <c r="E923" s="14" t="s">
        <v>79</v>
      </c>
      <c r="F923" s="15" t="s">
        <v>1905</v>
      </c>
      <c r="G923" s="14" t="s">
        <v>81</v>
      </c>
      <c r="H923" s="16">
        <v>42.224159999999998</v>
      </c>
      <c r="I923" s="16">
        <v>-91.874340000000004</v>
      </c>
      <c r="J923" s="15" t="s">
        <v>103</v>
      </c>
      <c r="K923" s="14">
        <v>1459</v>
      </c>
      <c r="L923" s="14">
        <v>544</v>
      </c>
      <c r="M923" s="14">
        <v>71375</v>
      </c>
      <c r="N923" s="14">
        <v>5715255</v>
      </c>
      <c r="O923" s="14">
        <v>565</v>
      </c>
      <c r="P923" s="14" t="s">
        <v>83</v>
      </c>
    </row>
    <row r="924" spans="1:16" x14ac:dyDescent="0.2">
      <c r="A924" s="14">
        <v>6919</v>
      </c>
      <c r="B924" s="14" t="s">
        <v>1906</v>
      </c>
      <c r="C924" s="14" t="s">
        <v>92</v>
      </c>
      <c r="D924" s="14" t="s">
        <v>78</v>
      </c>
      <c r="E924" s="14" t="s">
        <v>79</v>
      </c>
      <c r="F924" s="14" t="s">
        <v>1907</v>
      </c>
      <c r="G924" s="14" t="s">
        <v>81</v>
      </c>
      <c r="H924" s="16">
        <v>41.636789999999998</v>
      </c>
      <c r="I924" s="16">
        <v>-93.779830000000004</v>
      </c>
      <c r="J924" s="15" t="s">
        <v>87</v>
      </c>
      <c r="K924" s="14">
        <v>44062</v>
      </c>
      <c r="L924" s="14">
        <v>16289</v>
      </c>
      <c r="M924" s="14">
        <v>79909</v>
      </c>
      <c r="N924" s="14">
        <v>58164701</v>
      </c>
      <c r="O924" s="14">
        <v>59113</v>
      </c>
      <c r="P924" s="14" t="s">
        <v>83</v>
      </c>
    </row>
    <row r="925" spans="1:16" x14ac:dyDescent="0.2">
      <c r="A925" s="14">
        <v>6920</v>
      </c>
      <c r="B925" s="14" t="s">
        <v>1908</v>
      </c>
      <c r="C925" s="14" t="s">
        <v>331</v>
      </c>
      <c r="D925" s="14" t="s">
        <v>78</v>
      </c>
      <c r="E925" s="14" t="s">
        <v>79</v>
      </c>
      <c r="F925" s="15" t="s">
        <v>1909</v>
      </c>
      <c r="G925" s="14" t="s">
        <v>81</v>
      </c>
      <c r="H925" s="16">
        <v>42.050269999999998</v>
      </c>
      <c r="I925" s="16">
        <v>-95.706389999999999</v>
      </c>
      <c r="J925" s="15" t="s">
        <v>107</v>
      </c>
      <c r="K925" s="14">
        <v>353</v>
      </c>
      <c r="L925" s="14">
        <v>185</v>
      </c>
      <c r="M925" s="14">
        <v>36583</v>
      </c>
      <c r="N925" s="14">
        <v>1020456</v>
      </c>
      <c r="O925" s="14">
        <v>0</v>
      </c>
      <c r="P925" s="14" t="s">
        <v>83</v>
      </c>
    </row>
    <row r="926" spans="1:16" x14ac:dyDescent="0.2">
      <c r="A926" s="14">
        <v>6921</v>
      </c>
      <c r="B926" s="14" t="s">
        <v>1910</v>
      </c>
      <c r="C926" s="14" t="s">
        <v>189</v>
      </c>
      <c r="D926" s="14" t="s">
        <v>78</v>
      </c>
      <c r="E926" s="14" t="s">
        <v>79</v>
      </c>
      <c r="F926" s="15" t="s">
        <v>1911</v>
      </c>
      <c r="G926" s="14" t="s">
        <v>81</v>
      </c>
      <c r="H926" s="16">
        <v>42.061929999999997</v>
      </c>
      <c r="I926" s="16">
        <v>-95.19999</v>
      </c>
      <c r="J926" s="15" t="s">
        <v>107</v>
      </c>
      <c r="K926" s="14">
        <v>424</v>
      </c>
      <c r="L926" s="14">
        <v>161</v>
      </c>
      <c r="M926" s="14">
        <v>40417</v>
      </c>
      <c r="N926" s="14">
        <v>1478914</v>
      </c>
      <c r="O926" s="14">
        <v>0</v>
      </c>
      <c r="P926" s="14" t="s">
        <v>83</v>
      </c>
    </row>
    <row r="927" spans="1:16" x14ac:dyDescent="0.2">
      <c r="A927" s="14">
        <v>6922</v>
      </c>
      <c r="B927" s="14" t="s">
        <v>1912</v>
      </c>
      <c r="C927" s="14" t="s">
        <v>270</v>
      </c>
      <c r="D927" s="14" t="s">
        <v>78</v>
      </c>
      <c r="E927" s="14" t="s">
        <v>79</v>
      </c>
      <c r="F927" s="15" t="s">
        <v>533</v>
      </c>
      <c r="G927" s="14" t="s">
        <v>81</v>
      </c>
      <c r="H927" s="16">
        <v>41.729990000000001</v>
      </c>
      <c r="I927" s="16">
        <v>-93.325209999999998</v>
      </c>
      <c r="J927" s="15" t="s">
        <v>87</v>
      </c>
      <c r="K927" s="14">
        <v>57</v>
      </c>
      <c r="L927" s="14">
        <v>22</v>
      </c>
      <c r="M927" s="14">
        <v>68333</v>
      </c>
      <c r="N927" s="14">
        <v>129337</v>
      </c>
      <c r="O927" s="14">
        <v>0</v>
      </c>
      <c r="P927" s="14" t="s">
        <v>83</v>
      </c>
    </row>
    <row r="928" spans="1:16" x14ac:dyDescent="0.2">
      <c r="A928" s="14">
        <v>6923</v>
      </c>
      <c r="B928" s="14" t="s">
        <v>1913</v>
      </c>
      <c r="C928" s="14" t="s">
        <v>219</v>
      </c>
      <c r="D928" s="14" t="s">
        <v>78</v>
      </c>
      <c r="E928" s="14" t="s">
        <v>79</v>
      </c>
      <c r="F928" s="15" t="s">
        <v>1914</v>
      </c>
      <c r="G928" s="14" t="s">
        <v>81</v>
      </c>
      <c r="H928" s="16">
        <v>42.008609999999997</v>
      </c>
      <c r="I928" s="16">
        <v>-92.09102</v>
      </c>
      <c r="J928" s="15" t="s">
        <v>103</v>
      </c>
      <c r="K928" s="14">
        <v>664</v>
      </c>
      <c r="L928" s="14">
        <v>300</v>
      </c>
      <c r="M928" s="14">
        <v>54615</v>
      </c>
      <c r="N928" s="14">
        <v>1780836</v>
      </c>
      <c r="O928" s="14">
        <v>0</v>
      </c>
      <c r="P928" s="14" t="s">
        <v>83</v>
      </c>
    </row>
    <row r="929" spans="1:16" x14ac:dyDescent="0.2">
      <c r="A929" s="14">
        <v>6924</v>
      </c>
      <c r="B929" s="14" t="s">
        <v>1915</v>
      </c>
      <c r="C929" s="14" t="s">
        <v>92</v>
      </c>
      <c r="D929" s="14" t="s">
        <v>78</v>
      </c>
      <c r="E929" s="14" t="s">
        <v>79</v>
      </c>
      <c r="F929" s="15" t="s">
        <v>1916</v>
      </c>
      <c r="G929" s="14" t="s">
        <v>81</v>
      </c>
      <c r="H929" s="16">
        <v>41.531930000000003</v>
      </c>
      <c r="I929" s="16">
        <v>-93.954120000000003</v>
      </c>
      <c r="J929" s="15" t="s">
        <v>87</v>
      </c>
      <c r="K929" s="14">
        <v>1142</v>
      </c>
      <c r="L929" s="14">
        <v>478</v>
      </c>
      <c r="M929" s="14">
        <v>83261</v>
      </c>
      <c r="N929" s="14">
        <v>5155499</v>
      </c>
      <c r="O929" s="14">
        <v>55049</v>
      </c>
      <c r="P929" s="14" t="s">
        <v>83</v>
      </c>
    </row>
    <row r="930" spans="1:16" x14ac:dyDescent="0.2">
      <c r="A930" s="14">
        <v>6925</v>
      </c>
      <c r="B930" s="14" t="s">
        <v>1917</v>
      </c>
      <c r="C930" s="14" t="s">
        <v>613</v>
      </c>
      <c r="D930" s="14" t="s">
        <v>78</v>
      </c>
      <c r="E930" s="14" t="s">
        <v>79</v>
      </c>
      <c r="F930" s="15" t="s">
        <v>1918</v>
      </c>
      <c r="G930" s="14" t="s">
        <v>81</v>
      </c>
      <c r="H930" s="16">
        <v>40.869720000000001</v>
      </c>
      <c r="I930" s="16">
        <v>-93.793000000000006</v>
      </c>
      <c r="J930" s="15" t="s">
        <v>82</v>
      </c>
      <c r="K930" s="14">
        <v>215</v>
      </c>
      <c r="L930" s="14">
        <v>81</v>
      </c>
      <c r="M930" s="14">
        <v>33750</v>
      </c>
      <c r="N930" s="14">
        <v>855418</v>
      </c>
      <c r="O930" s="14">
        <v>12230</v>
      </c>
      <c r="P930" s="14" t="s">
        <v>83</v>
      </c>
    </row>
    <row r="931" spans="1:16" x14ac:dyDescent="0.2">
      <c r="A931" s="14">
        <v>6926</v>
      </c>
      <c r="B931" s="14" t="s">
        <v>1919</v>
      </c>
      <c r="C931" s="14" t="s">
        <v>800</v>
      </c>
      <c r="D931" s="14" t="s">
        <v>78</v>
      </c>
      <c r="E931" s="14" t="s">
        <v>79</v>
      </c>
      <c r="F931" s="15" t="s">
        <v>1920</v>
      </c>
      <c r="G931" s="14" t="s">
        <v>81</v>
      </c>
      <c r="H931" s="16">
        <v>42.658029999999997</v>
      </c>
      <c r="I931" s="16">
        <v>-94.897760000000005</v>
      </c>
      <c r="J931" s="15" t="s">
        <v>107</v>
      </c>
      <c r="K931" s="14">
        <v>69</v>
      </c>
      <c r="L931" s="14">
        <v>31</v>
      </c>
      <c r="M931" s="14">
        <v>24904</v>
      </c>
      <c r="N931" s="14">
        <v>701175</v>
      </c>
      <c r="O931" s="14">
        <v>0</v>
      </c>
      <c r="P931" s="14" t="s">
        <v>83</v>
      </c>
    </row>
    <row r="932" spans="1:16" x14ac:dyDescent="0.2">
      <c r="A932" s="14">
        <v>6927</v>
      </c>
      <c r="B932" s="14" t="s">
        <v>1921</v>
      </c>
      <c r="C932" s="14" t="s">
        <v>393</v>
      </c>
      <c r="D932" s="14" t="s">
        <v>78</v>
      </c>
      <c r="E932" s="14" t="s">
        <v>79</v>
      </c>
      <c r="F932" s="15" t="s">
        <v>1922</v>
      </c>
      <c r="G932" s="14" t="s">
        <v>81</v>
      </c>
      <c r="H932" s="16">
        <v>43.126350000000002</v>
      </c>
      <c r="I932" s="16">
        <v>-93.477710000000002</v>
      </c>
      <c r="J932" s="15" t="s">
        <v>82</v>
      </c>
      <c r="K932" s="14">
        <v>718</v>
      </c>
      <c r="L932" s="14">
        <v>348</v>
      </c>
      <c r="M932" s="14">
        <v>61250</v>
      </c>
      <c r="N932" s="14">
        <v>4595586</v>
      </c>
      <c r="O932" s="14">
        <v>1712714</v>
      </c>
      <c r="P932" s="14" t="s">
        <v>83</v>
      </c>
    </row>
    <row r="933" spans="1:16" x14ac:dyDescent="0.2">
      <c r="A933" s="14">
        <v>6928</v>
      </c>
      <c r="B933" s="14" t="s">
        <v>1923</v>
      </c>
      <c r="C933" s="14" t="s">
        <v>256</v>
      </c>
      <c r="D933" s="14" t="s">
        <v>78</v>
      </c>
      <c r="E933" s="14" t="s">
        <v>79</v>
      </c>
      <c r="F933" s="15" t="s">
        <v>1924</v>
      </c>
      <c r="G933" s="14" t="s">
        <v>81</v>
      </c>
      <c r="H933" s="16">
        <v>41.730739999999997</v>
      </c>
      <c r="I933" s="16">
        <v>-92.294740000000004</v>
      </c>
      <c r="J933" s="15" t="s">
        <v>103</v>
      </c>
      <c r="K933" s="14">
        <v>888</v>
      </c>
      <c r="L933" s="14">
        <v>449</v>
      </c>
      <c r="M933" s="14">
        <v>46172</v>
      </c>
      <c r="N933" s="14">
        <v>1255187</v>
      </c>
      <c r="O933" s="14">
        <v>0</v>
      </c>
      <c r="P933" s="14" t="s">
        <v>83</v>
      </c>
    </row>
    <row r="934" spans="1:16" x14ac:dyDescent="0.2">
      <c r="A934" s="14">
        <v>6929</v>
      </c>
      <c r="B934" s="14" t="s">
        <v>1925</v>
      </c>
      <c r="C934" s="14" t="s">
        <v>523</v>
      </c>
      <c r="D934" s="14" t="s">
        <v>78</v>
      </c>
      <c r="E934" s="14" t="s">
        <v>79</v>
      </c>
      <c r="F934" s="15" t="s">
        <v>1926</v>
      </c>
      <c r="G934" s="14" t="s">
        <v>81</v>
      </c>
      <c r="H934" s="16">
        <v>40.92971</v>
      </c>
      <c r="I934" s="16">
        <v>-94.976089999999999</v>
      </c>
      <c r="J934" s="15" t="s">
        <v>107</v>
      </c>
      <c r="K934" s="14">
        <v>1194</v>
      </c>
      <c r="L934" s="14">
        <v>565</v>
      </c>
      <c r="M934" s="14">
        <v>32930</v>
      </c>
      <c r="N934" s="14">
        <v>4929899</v>
      </c>
      <c r="O934" s="14">
        <v>0</v>
      </c>
      <c r="P934" s="14" t="s">
        <v>83</v>
      </c>
    </row>
    <row r="935" spans="1:16" x14ac:dyDescent="0.2">
      <c r="A935" s="14">
        <v>6930</v>
      </c>
      <c r="B935" s="14" t="s">
        <v>1927</v>
      </c>
      <c r="C935" s="14" t="s">
        <v>242</v>
      </c>
      <c r="D935" s="14" t="s">
        <v>78</v>
      </c>
      <c r="E935" s="14" t="s">
        <v>79</v>
      </c>
      <c r="F935" s="15" t="s">
        <v>1928</v>
      </c>
      <c r="G935" s="14" t="s">
        <v>81</v>
      </c>
      <c r="H935" s="16">
        <v>42.591909999999999</v>
      </c>
      <c r="I935" s="16">
        <v>-94.020229999999998</v>
      </c>
      <c r="J935" s="15" t="s">
        <v>87</v>
      </c>
      <c r="K935" s="14">
        <v>169</v>
      </c>
      <c r="L935" s="14">
        <v>71</v>
      </c>
      <c r="M935" s="14">
        <v>50568</v>
      </c>
      <c r="N935" s="14">
        <v>659352</v>
      </c>
      <c r="O935" s="14">
        <v>0</v>
      </c>
      <c r="P935" s="14" t="s">
        <v>83</v>
      </c>
    </row>
    <row r="936" spans="1:16" x14ac:dyDescent="0.2">
      <c r="A936" s="14">
        <v>6931</v>
      </c>
      <c r="B936" s="14" t="s">
        <v>1929</v>
      </c>
      <c r="C936" s="14" t="s">
        <v>475</v>
      </c>
      <c r="D936" s="14" t="s">
        <v>78</v>
      </c>
      <c r="E936" s="14" t="s">
        <v>79</v>
      </c>
      <c r="F936" s="15" t="s">
        <v>1930</v>
      </c>
      <c r="G936" s="14" t="s">
        <v>81</v>
      </c>
      <c r="H936" s="16">
        <v>41.989989999999999</v>
      </c>
      <c r="I936" s="16">
        <v>-92.379909999999995</v>
      </c>
      <c r="J936" s="15" t="s">
        <v>82</v>
      </c>
      <c r="K936" s="14">
        <v>49</v>
      </c>
      <c r="L936" s="14">
        <v>33</v>
      </c>
      <c r="M936" s="14">
        <v>61250</v>
      </c>
      <c r="N936" s="14">
        <v>1485921</v>
      </c>
      <c r="O936" s="14">
        <v>0</v>
      </c>
      <c r="P936" s="14" t="s">
        <v>83</v>
      </c>
    </row>
    <row r="937" spans="1:16" x14ac:dyDescent="0.2">
      <c r="A937" s="14">
        <v>6932</v>
      </c>
      <c r="B937" s="14" t="s">
        <v>1931</v>
      </c>
      <c r="C937" s="14" t="s">
        <v>219</v>
      </c>
      <c r="D937" s="14" t="s">
        <v>78</v>
      </c>
      <c r="E937" s="14" t="s">
        <v>79</v>
      </c>
      <c r="F937" s="15" t="s">
        <v>1932</v>
      </c>
      <c r="G937" s="14" t="s">
        <v>81</v>
      </c>
      <c r="H937" s="16">
        <v>42.168610000000001</v>
      </c>
      <c r="I937" s="16">
        <v>-92.023510000000002</v>
      </c>
      <c r="J937" s="15" t="s">
        <v>103</v>
      </c>
      <c r="K937" s="14">
        <v>5148</v>
      </c>
      <c r="L937" s="14">
        <v>2113</v>
      </c>
      <c r="M937" s="14">
        <v>52679</v>
      </c>
      <c r="N937" s="14">
        <v>12267986</v>
      </c>
      <c r="O937" s="14">
        <v>227413</v>
      </c>
      <c r="P937" s="14" t="s">
        <v>83</v>
      </c>
    </row>
    <row r="938" spans="1:16" x14ac:dyDescent="0.2">
      <c r="A938" s="14">
        <v>6933</v>
      </c>
      <c r="B938" s="14" t="s">
        <v>1933</v>
      </c>
      <c r="C938" s="14" t="s">
        <v>499</v>
      </c>
      <c r="D938" s="14" t="s">
        <v>78</v>
      </c>
      <c r="E938" s="14" t="s">
        <v>79</v>
      </c>
      <c r="F938" s="15" t="s">
        <v>1934</v>
      </c>
      <c r="G938" s="14" t="s">
        <v>81</v>
      </c>
      <c r="H938" s="16">
        <v>42.80471</v>
      </c>
      <c r="I938" s="16">
        <v>-91.540980000000005</v>
      </c>
      <c r="J938" s="15" t="s">
        <v>166</v>
      </c>
      <c r="K938" s="14">
        <v>205</v>
      </c>
      <c r="L938" s="14">
        <v>102</v>
      </c>
      <c r="M938" s="14">
        <v>34667</v>
      </c>
      <c r="N938" s="14">
        <v>2027420</v>
      </c>
      <c r="O938" s="14">
        <v>0</v>
      </c>
      <c r="P938" s="14" t="s">
        <v>83</v>
      </c>
    </row>
    <row r="939" spans="1:16" x14ac:dyDescent="0.2">
      <c r="A939" s="14">
        <v>6934</v>
      </c>
      <c r="B939" s="14" t="s">
        <v>1935</v>
      </c>
      <c r="C939" s="14" t="s">
        <v>193</v>
      </c>
      <c r="D939" s="14" t="s">
        <v>78</v>
      </c>
      <c r="E939" s="14" t="s">
        <v>79</v>
      </c>
      <c r="F939" s="15" t="s">
        <v>1936</v>
      </c>
      <c r="G939" s="14" t="s">
        <v>81</v>
      </c>
      <c r="H939" s="16">
        <v>42.842759999999998</v>
      </c>
      <c r="I939" s="16">
        <v>-91.656819999999996</v>
      </c>
      <c r="J939" s="15" t="s">
        <v>166</v>
      </c>
      <c r="K939" s="14">
        <v>253</v>
      </c>
      <c r="L939" s="14">
        <v>118</v>
      </c>
      <c r="M939" s="14">
        <v>40625</v>
      </c>
      <c r="N939" s="14">
        <v>1913455</v>
      </c>
      <c r="O939" s="14">
        <v>0</v>
      </c>
      <c r="P939" s="14" t="s">
        <v>83</v>
      </c>
    </row>
    <row r="940" spans="1:16" x14ac:dyDescent="0.2">
      <c r="A940" s="14">
        <v>6935</v>
      </c>
      <c r="B940" s="14" t="s">
        <v>1937</v>
      </c>
      <c r="C940" s="14" t="s">
        <v>199</v>
      </c>
      <c r="D940" s="14" t="s">
        <v>78</v>
      </c>
      <c r="E940" s="14" t="s">
        <v>79</v>
      </c>
      <c r="F940" s="15" t="s">
        <v>1329</v>
      </c>
      <c r="G940" s="14" t="s">
        <v>81</v>
      </c>
      <c r="H940" s="16">
        <v>43.366079999999997</v>
      </c>
      <c r="I940" s="16">
        <v>-95.171940000000006</v>
      </c>
      <c r="J940" s="15" t="s">
        <v>107</v>
      </c>
      <c r="K940" s="14">
        <v>343</v>
      </c>
      <c r="L940" s="14">
        <v>184</v>
      </c>
      <c r="M940" s="14">
        <v>67500</v>
      </c>
      <c r="N940" s="14">
        <v>3134474</v>
      </c>
      <c r="O940" s="14">
        <v>66522</v>
      </c>
      <c r="P940" s="14" t="s">
        <v>83</v>
      </c>
    </row>
    <row r="941" spans="1:16" x14ac:dyDescent="0.2">
      <c r="A941" s="14">
        <v>6936</v>
      </c>
      <c r="B941" s="14" t="s">
        <v>1938</v>
      </c>
      <c r="C941" s="14" t="s">
        <v>312</v>
      </c>
      <c r="D941" s="14" t="s">
        <v>78</v>
      </c>
      <c r="E941" s="14" t="s">
        <v>79</v>
      </c>
      <c r="F941" s="15" t="s">
        <v>1291</v>
      </c>
      <c r="G941" s="14" t="s">
        <v>81</v>
      </c>
      <c r="H941" s="16">
        <v>41.587319999999998</v>
      </c>
      <c r="I941" s="16">
        <v>-90.780519999999996</v>
      </c>
      <c r="J941" s="15" t="s">
        <v>166</v>
      </c>
      <c r="K941" s="14">
        <v>1636</v>
      </c>
      <c r="L941" s="14">
        <v>694</v>
      </c>
      <c r="M941" s="14">
        <v>52500</v>
      </c>
      <c r="N941" s="14">
        <v>8067470</v>
      </c>
      <c r="O941" s="14">
        <v>62620</v>
      </c>
      <c r="P941" s="14" t="s">
        <v>83</v>
      </c>
    </row>
    <row r="942" spans="1:16" x14ac:dyDescent="0.2">
      <c r="A942" s="14">
        <v>6937</v>
      </c>
      <c r="B942" s="14" t="s">
        <v>1939</v>
      </c>
      <c r="C942" s="14" t="s">
        <v>219</v>
      </c>
      <c r="D942" s="14" t="s">
        <v>78</v>
      </c>
      <c r="E942" s="14" t="s">
        <v>79</v>
      </c>
      <c r="F942" s="15" t="s">
        <v>1940</v>
      </c>
      <c r="G942" s="14" t="s">
        <v>81</v>
      </c>
      <c r="H942" s="16">
        <v>41.879660000000001</v>
      </c>
      <c r="I942" s="16">
        <v>-91.830520000000007</v>
      </c>
      <c r="J942" s="15" t="s">
        <v>103</v>
      </c>
      <c r="K942" s="14">
        <v>1459</v>
      </c>
      <c r="L942" s="14">
        <v>495</v>
      </c>
      <c r="M942" s="14">
        <v>92303</v>
      </c>
      <c r="N942" s="14">
        <v>2507811</v>
      </c>
      <c r="O942" s="14">
        <v>0</v>
      </c>
      <c r="P942" s="14" t="s">
        <v>83</v>
      </c>
    </row>
    <row r="943" spans="1:16" x14ac:dyDescent="0.2">
      <c r="A943" s="14">
        <v>6938</v>
      </c>
      <c r="B943" s="14" t="s">
        <v>1941</v>
      </c>
      <c r="C943" s="14" t="s">
        <v>118</v>
      </c>
      <c r="D943" s="14" t="s">
        <v>78</v>
      </c>
      <c r="E943" s="14" t="s">
        <v>79</v>
      </c>
      <c r="F943" s="15" t="s">
        <v>1942</v>
      </c>
      <c r="G943" s="14" t="s">
        <v>81</v>
      </c>
      <c r="H943" s="16">
        <v>42.286659999999998</v>
      </c>
      <c r="I943" s="16">
        <v>-91.780730000000005</v>
      </c>
      <c r="J943" s="15" t="s">
        <v>103</v>
      </c>
      <c r="K943" s="14">
        <v>792</v>
      </c>
      <c r="L943" s="14">
        <v>276</v>
      </c>
      <c r="M943" s="14">
        <v>65357</v>
      </c>
      <c r="N943" s="14">
        <v>1960673</v>
      </c>
      <c r="O943" s="14">
        <v>25984</v>
      </c>
      <c r="P943" s="14" t="s">
        <v>83</v>
      </c>
    </row>
    <row r="944" spans="1:16" x14ac:dyDescent="0.2">
      <c r="A944" s="14">
        <v>6939</v>
      </c>
      <c r="B944" s="14" t="s">
        <v>1943</v>
      </c>
      <c r="C944" s="14" t="s">
        <v>196</v>
      </c>
      <c r="D944" s="14" t="s">
        <v>78</v>
      </c>
      <c r="E944" s="14" t="s">
        <v>79</v>
      </c>
      <c r="F944" s="15" t="s">
        <v>1944</v>
      </c>
      <c r="G944" s="14" t="s">
        <v>81</v>
      </c>
      <c r="H944" s="16">
        <v>43.319679999999998</v>
      </c>
      <c r="I944" s="16">
        <v>-94.792760000000001</v>
      </c>
      <c r="J944" s="15" t="s">
        <v>107</v>
      </c>
      <c r="K944" s="14">
        <v>187</v>
      </c>
      <c r="L944" s="14">
        <v>67</v>
      </c>
      <c r="M944" s="14">
        <v>49107</v>
      </c>
      <c r="N944" s="14">
        <v>2519344</v>
      </c>
      <c r="O944" s="14">
        <v>0</v>
      </c>
      <c r="P944" s="14" t="s">
        <v>83</v>
      </c>
    </row>
    <row r="945" spans="1:16" x14ac:dyDescent="0.2">
      <c r="A945" s="14">
        <v>6940</v>
      </c>
      <c r="B945" s="14" t="s">
        <v>1945</v>
      </c>
      <c r="C945" s="14" t="s">
        <v>224</v>
      </c>
      <c r="D945" s="14" t="s">
        <v>78</v>
      </c>
      <c r="E945" s="14" t="s">
        <v>79</v>
      </c>
      <c r="F945" s="15" t="s">
        <v>1946</v>
      </c>
      <c r="G945" s="14" t="s">
        <v>81</v>
      </c>
      <c r="H945" s="16">
        <v>42.271099999999997</v>
      </c>
      <c r="I945" s="16">
        <v>-95.093050000000005</v>
      </c>
      <c r="J945" s="15" t="s">
        <v>107</v>
      </c>
      <c r="K945" s="14">
        <v>795</v>
      </c>
      <c r="L945" s="14">
        <v>293</v>
      </c>
      <c r="M945" s="14">
        <v>46635</v>
      </c>
      <c r="N945" s="14">
        <v>3190174</v>
      </c>
      <c r="O945" s="14">
        <v>0</v>
      </c>
      <c r="P945" s="14" t="s">
        <v>83</v>
      </c>
    </row>
    <row r="946" spans="1:16" x14ac:dyDescent="0.2">
      <c r="A946" s="14">
        <v>6941</v>
      </c>
      <c r="B946" s="14" t="s">
        <v>1947</v>
      </c>
      <c r="C946" s="14" t="s">
        <v>236</v>
      </c>
      <c r="D946" s="14" t="s">
        <v>78</v>
      </c>
      <c r="E946" s="14" t="s">
        <v>79</v>
      </c>
      <c r="F946" s="15" t="s">
        <v>1948</v>
      </c>
      <c r="G946" s="14" t="s">
        <v>81</v>
      </c>
      <c r="H946" s="16">
        <v>41.477490000000003</v>
      </c>
      <c r="I946" s="16">
        <v>-95.221940000000004</v>
      </c>
      <c r="J946" s="15" t="s">
        <v>107</v>
      </c>
      <c r="K946" s="14">
        <v>776</v>
      </c>
      <c r="L946" s="14">
        <v>334</v>
      </c>
      <c r="M946" s="14">
        <v>46250</v>
      </c>
      <c r="N946" s="14">
        <v>5576495</v>
      </c>
      <c r="O946" s="14">
        <v>0</v>
      </c>
      <c r="P946" s="14" t="s">
        <v>83</v>
      </c>
    </row>
    <row r="947" spans="1:16" x14ac:dyDescent="0.2">
      <c r="A947" s="14">
        <v>6942</v>
      </c>
      <c r="B947" s="14" t="s">
        <v>1949</v>
      </c>
      <c r="C947" s="14" t="s">
        <v>541</v>
      </c>
      <c r="D947" s="14" t="s">
        <v>78</v>
      </c>
      <c r="E947" s="14" t="s">
        <v>79</v>
      </c>
      <c r="F947" s="15" t="s">
        <v>1950</v>
      </c>
      <c r="G947" s="14" t="s">
        <v>81</v>
      </c>
      <c r="H947" s="16">
        <v>41.181420000000003</v>
      </c>
      <c r="I947" s="16">
        <v>-91.185429999999997</v>
      </c>
      <c r="J947" s="15" t="s">
        <v>103</v>
      </c>
      <c r="K947" s="14">
        <v>2041</v>
      </c>
      <c r="L947" s="14">
        <v>748</v>
      </c>
      <c r="M947" s="14">
        <v>39231</v>
      </c>
      <c r="N947" s="14">
        <v>3352626</v>
      </c>
      <c r="O947" s="14">
        <v>124379</v>
      </c>
      <c r="P947" s="14" t="s">
        <v>83</v>
      </c>
    </row>
    <row r="948" spans="1:16" x14ac:dyDescent="0.2">
      <c r="A948" s="14">
        <v>6943</v>
      </c>
      <c r="B948" s="14" t="s">
        <v>1951</v>
      </c>
      <c r="C948" s="14" t="s">
        <v>445</v>
      </c>
      <c r="D948" s="14" t="s">
        <v>78</v>
      </c>
      <c r="E948" s="14" t="s">
        <v>79</v>
      </c>
      <c r="F948" s="15" t="s">
        <v>1952</v>
      </c>
      <c r="G948" s="14" t="s">
        <v>153</v>
      </c>
      <c r="H948" s="16">
        <v>42.411659999999998</v>
      </c>
      <c r="I948" s="16">
        <v>-92.267409999999998</v>
      </c>
      <c r="J948" s="15" t="s">
        <v>103</v>
      </c>
      <c r="K948" s="14">
        <v>957</v>
      </c>
      <c r="L948" s="14">
        <v>406</v>
      </c>
      <c r="M948" s="14">
        <v>55583</v>
      </c>
      <c r="N948" s="14">
        <v>3201939</v>
      </c>
      <c r="O948" s="14">
        <v>27902</v>
      </c>
      <c r="P948" s="14" t="s">
        <v>83</v>
      </c>
    </row>
    <row r="949" spans="1:16" x14ac:dyDescent="0.2">
      <c r="A949" s="14">
        <v>6944</v>
      </c>
      <c r="B949" s="14" t="s">
        <v>1953</v>
      </c>
      <c r="C949" s="14" t="s">
        <v>101</v>
      </c>
      <c r="D949" s="14" t="s">
        <v>78</v>
      </c>
      <c r="E949" s="14" t="s">
        <v>79</v>
      </c>
      <c r="F949" s="15" t="s">
        <v>1954</v>
      </c>
      <c r="G949" s="14" t="s">
        <v>81</v>
      </c>
      <c r="H949" s="16">
        <v>41.29918</v>
      </c>
      <c r="I949" s="16">
        <v>-91.692939999999993</v>
      </c>
      <c r="J949" s="15" t="s">
        <v>103</v>
      </c>
      <c r="K949" s="14">
        <v>7408</v>
      </c>
      <c r="L949" s="14">
        <v>3161</v>
      </c>
      <c r="M949" s="14">
        <v>48708</v>
      </c>
      <c r="N949" s="14">
        <v>13581359</v>
      </c>
      <c r="O949" s="14">
        <v>6154</v>
      </c>
      <c r="P949" s="14" t="s">
        <v>83</v>
      </c>
    </row>
    <row r="950" spans="1:16" x14ac:dyDescent="0.2">
      <c r="A950" s="14">
        <v>6945</v>
      </c>
      <c r="B950" s="14" t="s">
        <v>1955</v>
      </c>
      <c r="C950" s="14" t="s">
        <v>230</v>
      </c>
      <c r="D950" s="14" t="s">
        <v>78</v>
      </c>
      <c r="E950" s="14" t="s">
        <v>79</v>
      </c>
      <c r="F950" s="15" t="s">
        <v>1956</v>
      </c>
      <c r="G950" s="14" t="s">
        <v>81</v>
      </c>
      <c r="H950" s="16">
        <v>42.575539999999997</v>
      </c>
      <c r="I950" s="16">
        <v>-95.717510000000004</v>
      </c>
      <c r="J950" s="15" t="s">
        <v>107</v>
      </c>
      <c r="K950" s="14">
        <v>237</v>
      </c>
      <c r="L950" s="14">
        <v>112</v>
      </c>
      <c r="M950" s="14">
        <v>30625</v>
      </c>
      <c r="N950" s="14">
        <v>2602408</v>
      </c>
      <c r="O950" s="14">
        <v>0</v>
      </c>
      <c r="P950" s="14" t="s">
        <v>83</v>
      </c>
    </row>
    <row r="951" spans="1:16" x14ac:dyDescent="0.2">
      <c r="A951" s="14">
        <v>6946</v>
      </c>
      <c r="B951" s="14" t="s">
        <v>1957</v>
      </c>
      <c r="C951" s="14" t="s">
        <v>445</v>
      </c>
      <c r="D951" s="14" t="s">
        <v>78</v>
      </c>
      <c r="E951" s="14" t="s">
        <v>79</v>
      </c>
      <c r="F951" s="14" t="s">
        <v>1958</v>
      </c>
      <c r="G951" s="14" t="s">
        <v>81</v>
      </c>
      <c r="H951" s="16">
        <v>42.492759999999997</v>
      </c>
      <c r="I951" s="16">
        <v>-92.342960000000005</v>
      </c>
      <c r="J951" s="15" t="s">
        <v>103</v>
      </c>
      <c r="K951" s="14">
        <v>68460</v>
      </c>
      <c r="L951" s="14">
        <v>28834</v>
      </c>
      <c r="M951" s="14">
        <v>41461</v>
      </c>
      <c r="N951" s="14">
        <v>158996784</v>
      </c>
      <c r="O951" s="14">
        <v>4757877</v>
      </c>
      <c r="P951" s="14" t="s">
        <v>83</v>
      </c>
    </row>
    <row r="952" spans="1:16" x14ac:dyDescent="0.2">
      <c r="A952" s="14">
        <v>6947</v>
      </c>
      <c r="B952" s="14" t="s">
        <v>1959</v>
      </c>
      <c r="C952" s="14" t="s">
        <v>939</v>
      </c>
      <c r="D952" s="14" t="s">
        <v>78</v>
      </c>
      <c r="E952" s="14" t="s">
        <v>79</v>
      </c>
      <c r="F952" s="15" t="s">
        <v>1960</v>
      </c>
      <c r="G952" s="14" t="s">
        <v>81</v>
      </c>
      <c r="H952" s="16">
        <v>43.20776</v>
      </c>
      <c r="I952" s="16">
        <v>-91.297629999999998</v>
      </c>
      <c r="J952" s="15" t="s">
        <v>166</v>
      </c>
      <c r="K952" s="14">
        <v>139</v>
      </c>
      <c r="L952" s="14">
        <v>65</v>
      </c>
      <c r="M952" s="14">
        <v>38125</v>
      </c>
      <c r="N952" s="14">
        <v>1112299</v>
      </c>
      <c r="O952" s="14">
        <v>0</v>
      </c>
      <c r="P952" s="14" t="s">
        <v>83</v>
      </c>
    </row>
    <row r="953" spans="1:16" x14ac:dyDescent="0.2">
      <c r="A953" s="14">
        <v>6948</v>
      </c>
      <c r="B953" s="14" t="s">
        <v>1961</v>
      </c>
      <c r="C953" s="14" t="s">
        <v>219</v>
      </c>
      <c r="D953" s="14" t="s">
        <v>78</v>
      </c>
      <c r="E953" s="14" t="s">
        <v>79</v>
      </c>
      <c r="F953" s="15" t="s">
        <v>1962</v>
      </c>
      <c r="G953" s="14" t="s">
        <v>153</v>
      </c>
      <c r="H953" s="16">
        <v>41.891109999999998</v>
      </c>
      <c r="I953" s="16">
        <v>-91.986289999999997</v>
      </c>
      <c r="J953" s="15" t="s">
        <v>103</v>
      </c>
      <c r="K953" s="14">
        <v>123</v>
      </c>
      <c r="L953" s="14">
        <v>39</v>
      </c>
      <c r="M953" s="14">
        <v>61406</v>
      </c>
      <c r="N953" s="14">
        <v>1072248</v>
      </c>
      <c r="O953" s="14">
        <v>0</v>
      </c>
      <c r="P953" s="14" t="s">
        <v>83</v>
      </c>
    </row>
    <row r="954" spans="1:16" x14ac:dyDescent="0.2">
      <c r="A954" s="14">
        <v>6949</v>
      </c>
      <c r="B954" s="14" t="s">
        <v>1963</v>
      </c>
      <c r="C954" s="14" t="s">
        <v>193</v>
      </c>
      <c r="D954" s="14" t="s">
        <v>78</v>
      </c>
      <c r="E954" s="14" t="s">
        <v>79</v>
      </c>
      <c r="F954" s="15" t="s">
        <v>1031</v>
      </c>
      <c r="G954" s="14" t="s">
        <v>81</v>
      </c>
      <c r="H954" s="16">
        <v>43.056089999999998</v>
      </c>
      <c r="I954" s="16">
        <v>-92.033230000000003</v>
      </c>
      <c r="J954" s="15" t="s">
        <v>166</v>
      </c>
      <c r="K954" s="14">
        <v>257</v>
      </c>
      <c r="L954" s="14">
        <v>124</v>
      </c>
      <c r="M954" s="14">
        <v>33750</v>
      </c>
      <c r="N954" s="14">
        <v>1219559</v>
      </c>
      <c r="O954" s="14">
        <v>0</v>
      </c>
      <c r="P954" s="14" t="s">
        <v>83</v>
      </c>
    </row>
    <row r="955" spans="1:16" x14ac:dyDescent="0.2">
      <c r="A955" s="14">
        <v>6950</v>
      </c>
      <c r="B955" s="14" t="s">
        <v>1964</v>
      </c>
      <c r="C955" s="14" t="s">
        <v>92</v>
      </c>
      <c r="D955" s="14" t="s">
        <v>78</v>
      </c>
      <c r="E955" s="14" t="s">
        <v>79</v>
      </c>
      <c r="F955" s="15" t="s">
        <v>1965</v>
      </c>
      <c r="G955" s="14" t="s">
        <v>81</v>
      </c>
      <c r="H955" s="16">
        <v>41.611660000000001</v>
      </c>
      <c r="I955" s="16">
        <v>-93.885230000000007</v>
      </c>
      <c r="J955" s="15" t="s">
        <v>87</v>
      </c>
      <c r="K955" s="14">
        <v>18990</v>
      </c>
      <c r="L955" s="14">
        <v>5748</v>
      </c>
      <c r="M955" s="14">
        <v>78786</v>
      </c>
      <c r="N955" s="14">
        <v>34237023</v>
      </c>
      <c r="O955" s="14">
        <v>37645</v>
      </c>
      <c r="P955" s="14" t="s">
        <v>83</v>
      </c>
    </row>
    <row r="956" spans="1:16" x14ac:dyDescent="0.2">
      <c r="A956" s="14">
        <v>6951</v>
      </c>
      <c r="B956" s="14" t="s">
        <v>1966</v>
      </c>
      <c r="C956" s="14" t="s">
        <v>939</v>
      </c>
      <c r="D956" s="14" t="s">
        <v>78</v>
      </c>
      <c r="E956" s="14" t="s">
        <v>79</v>
      </c>
      <c r="F956" s="15" t="s">
        <v>1967</v>
      </c>
      <c r="G956" s="14" t="s">
        <v>81</v>
      </c>
      <c r="H956" s="16">
        <v>43.269419999999997</v>
      </c>
      <c r="I956" s="16">
        <v>-91.475700000000003</v>
      </c>
      <c r="J956" s="15" t="s">
        <v>166</v>
      </c>
      <c r="K956" s="14">
        <v>3736</v>
      </c>
      <c r="L956" s="14">
        <v>1714</v>
      </c>
      <c r="M956" s="14">
        <v>39734</v>
      </c>
      <c r="N956" s="14">
        <v>7704928</v>
      </c>
      <c r="O956" s="14">
        <v>0</v>
      </c>
      <c r="P956" s="14" t="s">
        <v>83</v>
      </c>
    </row>
    <row r="957" spans="1:16" x14ac:dyDescent="0.2">
      <c r="A957" s="14">
        <v>6952</v>
      </c>
      <c r="B957" s="14" t="s">
        <v>1968</v>
      </c>
      <c r="C957" s="14" t="s">
        <v>647</v>
      </c>
      <c r="D957" s="14" t="s">
        <v>78</v>
      </c>
      <c r="E957" s="14" t="s">
        <v>79</v>
      </c>
      <c r="F957" s="15" t="s">
        <v>1969</v>
      </c>
      <c r="G957" s="14" t="s">
        <v>81</v>
      </c>
      <c r="H957" s="16">
        <v>42.725810000000003</v>
      </c>
      <c r="I957" s="16">
        <v>-92.475459999999998</v>
      </c>
      <c r="J957" s="15" t="s">
        <v>103</v>
      </c>
      <c r="K957" s="14">
        <v>10066</v>
      </c>
      <c r="L957" s="14">
        <v>3533</v>
      </c>
      <c r="M957" s="14">
        <v>62337</v>
      </c>
      <c r="N957" s="14">
        <v>29169750</v>
      </c>
      <c r="O957" s="14">
        <v>1298130</v>
      </c>
      <c r="P957" s="14" t="s">
        <v>83</v>
      </c>
    </row>
    <row r="958" spans="1:16" x14ac:dyDescent="0.2">
      <c r="A958" s="14">
        <v>6953</v>
      </c>
      <c r="B958" s="14" t="s">
        <v>1970</v>
      </c>
      <c r="C958" s="14" t="s">
        <v>977</v>
      </c>
      <c r="D958" s="14" t="s">
        <v>78</v>
      </c>
      <c r="E958" s="14" t="s">
        <v>79</v>
      </c>
      <c r="F958" s="15" t="s">
        <v>556</v>
      </c>
      <c r="G958" s="14" t="s">
        <v>81</v>
      </c>
      <c r="H958" s="16">
        <v>41.147239999999996</v>
      </c>
      <c r="I958" s="16">
        <v>-91.660719999999998</v>
      </c>
      <c r="J958" s="15" t="s">
        <v>103</v>
      </c>
      <c r="K958" s="14">
        <v>969</v>
      </c>
      <c r="L958" s="14">
        <v>417</v>
      </c>
      <c r="M958" s="14">
        <v>49219</v>
      </c>
      <c r="N958" s="14">
        <v>2612843</v>
      </c>
      <c r="O958" s="14">
        <v>0</v>
      </c>
      <c r="P958" s="14" t="s">
        <v>83</v>
      </c>
    </row>
    <row r="959" spans="1:16" x14ac:dyDescent="0.2">
      <c r="A959" s="14">
        <v>6954</v>
      </c>
      <c r="B959" s="14" t="s">
        <v>1971</v>
      </c>
      <c r="C959" s="14" t="s">
        <v>499</v>
      </c>
      <c r="D959" s="14" t="s">
        <v>78</v>
      </c>
      <c r="E959" s="14" t="s">
        <v>79</v>
      </c>
      <c r="F959" s="15" t="s">
        <v>1972</v>
      </c>
      <c r="G959" s="14" t="s">
        <v>81</v>
      </c>
      <c r="H959" s="16">
        <v>42.94858</v>
      </c>
      <c r="I959" s="16">
        <v>-95.011930000000007</v>
      </c>
      <c r="J959" s="15" t="s">
        <v>107</v>
      </c>
      <c r="K959" s="14">
        <v>138</v>
      </c>
      <c r="L959" s="14">
        <v>65</v>
      </c>
      <c r="M959" s="14">
        <v>37292</v>
      </c>
      <c r="N959" s="14">
        <v>1303512</v>
      </c>
      <c r="O959" s="14">
        <v>0</v>
      </c>
      <c r="P959" s="14" t="s">
        <v>83</v>
      </c>
    </row>
    <row r="960" spans="1:16" x14ac:dyDescent="0.2">
      <c r="A960" s="14">
        <v>6955</v>
      </c>
      <c r="B960" s="14" t="s">
        <v>1973</v>
      </c>
      <c r="C960" s="14" t="s">
        <v>639</v>
      </c>
      <c r="D960" s="14" t="s">
        <v>78</v>
      </c>
      <c r="E960" s="14" t="s">
        <v>79</v>
      </c>
      <c r="F960" s="15" t="s">
        <v>1974</v>
      </c>
      <c r="G960" s="14" t="s">
        <v>81</v>
      </c>
      <c r="H960" s="16">
        <v>41.438339999999997</v>
      </c>
      <c r="I960" s="16">
        <v>-92.169070000000005</v>
      </c>
      <c r="J960" s="15" t="s">
        <v>103</v>
      </c>
      <c r="K960" s="14">
        <v>72</v>
      </c>
      <c r="L960" s="14">
        <v>44</v>
      </c>
      <c r="M960" s="14">
        <v>42500</v>
      </c>
      <c r="N960" s="14">
        <v>837004</v>
      </c>
      <c r="O960" s="14">
        <v>0</v>
      </c>
      <c r="P960" s="14" t="s">
        <v>83</v>
      </c>
    </row>
    <row r="961" spans="1:16" x14ac:dyDescent="0.2">
      <c r="A961" s="14">
        <v>6956</v>
      </c>
      <c r="B961" s="14" t="s">
        <v>1975</v>
      </c>
      <c r="C961" s="14" t="s">
        <v>321</v>
      </c>
      <c r="D961" s="14" t="s">
        <v>78</v>
      </c>
      <c r="E961" s="14" t="s">
        <v>79</v>
      </c>
      <c r="F961" s="15" t="s">
        <v>1976</v>
      </c>
      <c r="G961" s="14" t="s">
        <v>81</v>
      </c>
      <c r="H961" s="16">
        <v>42.46942</v>
      </c>
      <c r="I961" s="16">
        <v>-93.816050000000004</v>
      </c>
      <c r="J961" s="15" t="s">
        <v>87</v>
      </c>
      <c r="K961" s="14">
        <v>7814</v>
      </c>
      <c r="L961" s="14">
        <v>3411</v>
      </c>
      <c r="M961" s="14">
        <v>39729</v>
      </c>
      <c r="N961" s="14">
        <v>22958112</v>
      </c>
      <c r="O961" s="14">
        <v>38463</v>
      </c>
      <c r="P961" s="14" t="s">
        <v>83</v>
      </c>
    </row>
    <row r="962" spans="1:16" x14ac:dyDescent="0.2">
      <c r="A962" s="14">
        <v>6957</v>
      </c>
      <c r="B962" s="14" t="s">
        <v>1977</v>
      </c>
      <c r="C962" s="14" t="s">
        <v>613</v>
      </c>
      <c r="D962" s="14" t="s">
        <v>78</v>
      </c>
      <c r="E962" s="14" t="s">
        <v>79</v>
      </c>
      <c r="F962" s="15" t="s">
        <v>1978</v>
      </c>
      <c r="G962" s="14" t="s">
        <v>81</v>
      </c>
      <c r="H962" s="16">
        <v>40.897500000000001</v>
      </c>
      <c r="I962" s="16">
        <v>-93.734939999999995</v>
      </c>
      <c r="J962" s="15" t="s">
        <v>82</v>
      </c>
      <c r="K962" s="14">
        <v>119</v>
      </c>
      <c r="L962" s="14">
        <v>60</v>
      </c>
      <c r="M962" s="14">
        <v>33750</v>
      </c>
      <c r="N962" s="14">
        <v>469807</v>
      </c>
      <c r="O962" s="14">
        <v>0</v>
      </c>
      <c r="P962" s="14" t="s">
        <v>83</v>
      </c>
    </row>
    <row r="963" spans="1:16" x14ac:dyDescent="0.2">
      <c r="A963" s="14">
        <v>6958</v>
      </c>
      <c r="B963" s="14" t="s">
        <v>1979</v>
      </c>
      <c r="C963" s="14" t="s">
        <v>101</v>
      </c>
      <c r="D963" s="14" t="s">
        <v>78</v>
      </c>
      <c r="E963" s="14" t="s">
        <v>79</v>
      </c>
      <c r="F963" s="15" t="s">
        <v>1980</v>
      </c>
      <c r="G963" s="14" t="s">
        <v>81</v>
      </c>
      <c r="H963" s="16">
        <v>41.464179999999999</v>
      </c>
      <c r="I963" s="16">
        <v>-91.838229999999996</v>
      </c>
      <c r="J963" s="15" t="s">
        <v>103</v>
      </c>
      <c r="K963" s="14">
        <v>1431</v>
      </c>
      <c r="L963" s="14">
        <v>600</v>
      </c>
      <c r="M963" s="14">
        <v>52941</v>
      </c>
      <c r="N963" s="14">
        <v>2749292</v>
      </c>
      <c r="O963" s="14">
        <v>0</v>
      </c>
      <c r="P963" s="14" t="s">
        <v>83</v>
      </c>
    </row>
    <row r="964" spans="1:16" x14ac:dyDescent="0.2">
      <c r="A964" s="14">
        <v>6959</v>
      </c>
      <c r="B964" s="14" t="s">
        <v>1981</v>
      </c>
      <c r="C964" s="14" t="s">
        <v>281</v>
      </c>
      <c r="D964" s="14" t="s">
        <v>78</v>
      </c>
      <c r="E964" s="14" t="s">
        <v>79</v>
      </c>
      <c r="F964" s="15" t="s">
        <v>1982</v>
      </c>
      <c r="G964" s="14" t="s">
        <v>81</v>
      </c>
      <c r="H964" s="16">
        <v>42.459150000000001</v>
      </c>
      <c r="I964" s="16">
        <v>-92.93853</v>
      </c>
      <c r="J964" s="15" t="s">
        <v>82</v>
      </c>
      <c r="K964" s="14">
        <v>699</v>
      </c>
      <c r="L964" s="14">
        <v>408</v>
      </c>
      <c r="M964" s="14">
        <v>43542</v>
      </c>
      <c r="N964" s="14">
        <v>2828021</v>
      </c>
      <c r="O964" s="14">
        <v>0</v>
      </c>
      <c r="P964" s="14" t="s">
        <v>83</v>
      </c>
    </row>
    <row r="965" spans="1:16" x14ac:dyDescent="0.2">
      <c r="A965" s="14">
        <v>6960</v>
      </c>
      <c r="B965" s="14" t="s">
        <v>1983</v>
      </c>
      <c r="C965" s="14" t="s">
        <v>164</v>
      </c>
      <c r="D965" s="14" t="s">
        <v>78</v>
      </c>
      <c r="E965" s="14" t="s">
        <v>79</v>
      </c>
      <c r="F965" s="15" t="s">
        <v>1984</v>
      </c>
      <c r="G965" s="14" t="s">
        <v>81</v>
      </c>
      <c r="H965" s="16">
        <v>41.908079999999998</v>
      </c>
      <c r="I965" s="16">
        <v>-90.595410000000001</v>
      </c>
      <c r="J965" s="15" t="s">
        <v>166</v>
      </c>
      <c r="K965" s="14">
        <v>160</v>
      </c>
      <c r="L965" s="14">
        <v>58</v>
      </c>
      <c r="M965" s="14">
        <v>62000</v>
      </c>
      <c r="N965" s="14">
        <v>710888</v>
      </c>
      <c r="O965" s="14">
        <v>0</v>
      </c>
      <c r="P965" s="14" t="s">
        <v>83</v>
      </c>
    </row>
    <row r="966" spans="1:16" x14ac:dyDescent="0.2">
      <c r="A966" s="14">
        <v>6961</v>
      </c>
      <c r="B966" s="14" t="s">
        <v>1985</v>
      </c>
      <c r="C966" s="14" t="s">
        <v>126</v>
      </c>
      <c r="D966" s="14" t="s">
        <v>78</v>
      </c>
      <c r="E966" s="14" t="s">
        <v>79</v>
      </c>
      <c r="F966" s="15" t="s">
        <v>1986</v>
      </c>
      <c r="G966" s="14" t="s">
        <v>81</v>
      </c>
      <c r="H966" s="16">
        <v>43.088299999999997</v>
      </c>
      <c r="I966" s="16">
        <v>-93.990229999999997</v>
      </c>
      <c r="J966" s="15" t="s">
        <v>87</v>
      </c>
      <c r="K966" s="14">
        <v>381</v>
      </c>
      <c r="L966" s="14">
        <v>147</v>
      </c>
      <c r="M966" s="14">
        <v>51250</v>
      </c>
      <c r="N966" s="14">
        <v>1491684</v>
      </c>
      <c r="O966" s="14">
        <v>0</v>
      </c>
      <c r="P966" s="14" t="s">
        <v>83</v>
      </c>
    </row>
    <row r="967" spans="1:16" x14ac:dyDescent="0.2">
      <c r="A967" s="14">
        <v>6962</v>
      </c>
      <c r="B967" s="14" t="s">
        <v>1987</v>
      </c>
      <c r="C967" s="14" t="s">
        <v>151</v>
      </c>
      <c r="D967" s="14" t="s">
        <v>78</v>
      </c>
      <c r="E967" s="14" t="s">
        <v>79</v>
      </c>
      <c r="F967" s="15" t="s">
        <v>718</v>
      </c>
      <c r="G967" s="14" t="s">
        <v>153</v>
      </c>
      <c r="H967" s="16">
        <v>41.808059999999998</v>
      </c>
      <c r="I967" s="16">
        <v>-91.963790000000003</v>
      </c>
      <c r="J967" s="15" t="s">
        <v>103</v>
      </c>
      <c r="K967" s="14">
        <v>222</v>
      </c>
      <c r="L967" s="14">
        <v>96</v>
      </c>
      <c r="M967" s="14">
        <v>44143</v>
      </c>
      <c r="N967" s="14">
        <v>705067</v>
      </c>
      <c r="O967" s="14">
        <v>0</v>
      </c>
      <c r="P967" s="14" t="s">
        <v>83</v>
      </c>
    </row>
    <row r="968" spans="1:16" x14ac:dyDescent="0.2">
      <c r="A968" s="14">
        <v>6963</v>
      </c>
      <c r="B968" s="14" t="s">
        <v>1988</v>
      </c>
      <c r="C968" s="14" t="s">
        <v>126</v>
      </c>
      <c r="D968" s="14" t="s">
        <v>78</v>
      </c>
      <c r="E968" s="14" t="s">
        <v>79</v>
      </c>
      <c r="F968" s="15" t="s">
        <v>1672</v>
      </c>
      <c r="G968" s="14" t="s">
        <v>81</v>
      </c>
      <c r="H968" s="16">
        <v>42.959940000000003</v>
      </c>
      <c r="I968" s="16">
        <v>-94.445679999999996</v>
      </c>
      <c r="J968" s="15" t="s">
        <v>87</v>
      </c>
      <c r="K968" s="14">
        <v>759</v>
      </c>
      <c r="L968" s="14">
        <v>417</v>
      </c>
      <c r="M968" s="14">
        <v>44931</v>
      </c>
      <c r="N968" s="14">
        <v>2292793</v>
      </c>
      <c r="O968" s="14">
        <v>0</v>
      </c>
      <c r="P968" s="14" t="s">
        <v>83</v>
      </c>
    </row>
    <row r="969" spans="1:16" x14ac:dyDescent="0.2">
      <c r="A969" s="14">
        <v>6964</v>
      </c>
      <c r="B969" s="14" t="s">
        <v>1989</v>
      </c>
      <c r="C969" s="14" t="s">
        <v>299</v>
      </c>
      <c r="D969" s="14" t="s">
        <v>78</v>
      </c>
      <c r="E969" s="14" t="s">
        <v>79</v>
      </c>
      <c r="F969" s="15" t="s">
        <v>1990</v>
      </c>
      <c r="G969" s="14" t="s">
        <v>81</v>
      </c>
      <c r="H969" s="16">
        <v>41.662759999999999</v>
      </c>
      <c r="I969" s="16">
        <v>-91.34066</v>
      </c>
      <c r="J969" s="15" t="s">
        <v>103</v>
      </c>
      <c r="K969" s="14">
        <v>2337</v>
      </c>
      <c r="L969" s="14">
        <v>1047</v>
      </c>
      <c r="M969" s="14">
        <v>62652</v>
      </c>
      <c r="N969" s="14">
        <v>8265076</v>
      </c>
      <c r="O969" s="14">
        <v>0</v>
      </c>
      <c r="P969" s="14" t="s">
        <v>83</v>
      </c>
    </row>
    <row r="970" spans="1:16" x14ac:dyDescent="0.2">
      <c r="A970" s="14">
        <v>6965</v>
      </c>
      <c r="B970" s="14" t="s">
        <v>1991</v>
      </c>
      <c r="C970" s="14" t="s">
        <v>287</v>
      </c>
      <c r="D970" s="14" t="s">
        <v>78</v>
      </c>
      <c r="E970" s="14" t="s">
        <v>79</v>
      </c>
      <c r="F970" s="15" t="s">
        <v>288</v>
      </c>
      <c r="G970" s="14" t="s">
        <v>81</v>
      </c>
      <c r="H970" s="16">
        <v>40.825040000000001</v>
      </c>
      <c r="I970" s="16">
        <v>-91.156540000000007</v>
      </c>
      <c r="J970" s="15" t="s">
        <v>103</v>
      </c>
      <c r="K970" s="14">
        <v>3047</v>
      </c>
      <c r="L970" s="14">
        <v>1368</v>
      </c>
      <c r="M970" s="14">
        <v>39107</v>
      </c>
      <c r="N970" s="14">
        <v>12826945</v>
      </c>
      <c r="O970" s="14">
        <v>0</v>
      </c>
      <c r="P970" s="14" t="s">
        <v>83</v>
      </c>
    </row>
    <row r="971" spans="1:16" x14ac:dyDescent="0.2">
      <c r="A971" s="14">
        <v>6966</v>
      </c>
      <c r="B971" s="14" t="s">
        <v>1992</v>
      </c>
      <c r="C971" s="14" t="s">
        <v>101</v>
      </c>
      <c r="D971" s="14" t="s">
        <v>78</v>
      </c>
      <c r="E971" s="14" t="s">
        <v>79</v>
      </c>
      <c r="F971" s="15" t="s">
        <v>1993</v>
      </c>
      <c r="G971" s="14" t="s">
        <v>81</v>
      </c>
      <c r="H971" s="16">
        <v>41.338900000000002</v>
      </c>
      <c r="I971" s="16">
        <v>-91.817670000000007</v>
      </c>
      <c r="J971" s="15" t="s">
        <v>103</v>
      </c>
      <c r="K971" s="14">
        <v>149</v>
      </c>
      <c r="L971" s="14">
        <v>56</v>
      </c>
      <c r="M971" s="14">
        <v>31667</v>
      </c>
      <c r="N971" s="14">
        <v>655956</v>
      </c>
      <c r="O971" s="14">
        <v>0</v>
      </c>
      <c r="P971" s="14" t="s">
        <v>83</v>
      </c>
    </row>
    <row r="972" spans="1:16" x14ac:dyDescent="0.2">
      <c r="A972" s="14">
        <v>6967</v>
      </c>
      <c r="B972" s="14" t="s">
        <v>1994</v>
      </c>
      <c r="C972" s="14" t="s">
        <v>315</v>
      </c>
      <c r="D972" s="14" t="s">
        <v>78</v>
      </c>
      <c r="E972" s="14" t="s">
        <v>79</v>
      </c>
      <c r="F972" s="14" t="s">
        <v>1995</v>
      </c>
      <c r="G972" s="14" t="s">
        <v>81</v>
      </c>
      <c r="H972" s="16">
        <v>41.549939999999999</v>
      </c>
      <c r="I972" s="16">
        <v>-93.781350000000003</v>
      </c>
      <c r="J972" s="15" t="s">
        <v>87</v>
      </c>
      <c r="K972" s="14">
        <v>64113</v>
      </c>
      <c r="L972" s="14">
        <v>25261</v>
      </c>
      <c r="M972" s="14">
        <v>70882</v>
      </c>
      <c r="N972" s="14">
        <v>120108597</v>
      </c>
      <c r="O972" s="14">
        <v>2807799</v>
      </c>
      <c r="P972" s="14" t="s">
        <v>83</v>
      </c>
    </row>
    <row r="973" spans="1:16" x14ac:dyDescent="0.2">
      <c r="A973" s="14">
        <v>6968</v>
      </c>
      <c r="B973" s="14" t="s">
        <v>1996</v>
      </c>
      <c r="C973" s="14" t="s">
        <v>105</v>
      </c>
      <c r="D973" s="14" t="s">
        <v>78</v>
      </c>
      <c r="E973" s="14" t="s">
        <v>79</v>
      </c>
      <c r="F973" s="15" t="s">
        <v>1997</v>
      </c>
      <c r="G973" s="14" t="s">
        <v>81</v>
      </c>
      <c r="H973" s="16">
        <v>42.755549999999999</v>
      </c>
      <c r="I973" s="16">
        <v>-96.605869999999996</v>
      </c>
      <c r="J973" s="15" t="s">
        <v>107</v>
      </c>
      <c r="K973" s="14">
        <v>129</v>
      </c>
      <c r="L973" s="14">
        <v>68</v>
      </c>
      <c r="M973" s="14">
        <v>40833</v>
      </c>
      <c r="N973" s="14">
        <v>331198</v>
      </c>
      <c r="O973" s="14">
        <v>0</v>
      </c>
      <c r="P973" s="14" t="s">
        <v>83</v>
      </c>
    </row>
    <row r="974" spans="1:16" x14ac:dyDescent="0.2">
      <c r="A974" s="14">
        <v>6969</v>
      </c>
      <c r="B974" s="14" t="s">
        <v>1998</v>
      </c>
      <c r="C974" s="14" t="s">
        <v>193</v>
      </c>
      <c r="D974" s="14" t="s">
        <v>78</v>
      </c>
      <c r="E974" s="14" t="s">
        <v>79</v>
      </c>
      <c r="F974" s="15" t="s">
        <v>1999</v>
      </c>
      <c r="G974" s="14" t="s">
        <v>81</v>
      </c>
      <c r="H974" s="16">
        <v>42.769979999999997</v>
      </c>
      <c r="I974" s="16">
        <v>-91.996279999999999</v>
      </c>
      <c r="J974" s="15" t="s">
        <v>166</v>
      </c>
      <c r="K974" s="14">
        <v>203</v>
      </c>
      <c r="L974" s="14">
        <v>103</v>
      </c>
      <c r="M974" s="14">
        <v>50972</v>
      </c>
      <c r="N974" s="14">
        <v>920051</v>
      </c>
      <c r="O974" s="14">
        <v>0</v>
      </c>
      <c r="P974" s="14" t="s">
        <v>83</v>
      </c>
    </row>
    <row r="975" spans="1:16" x14ac:dyDescent="0.2">
      <c r="A975" s="14">
        <v>6970</v>
      </c>
      <c r="B975" s="14" t="s">
        <v>2000</v>
      </c>
      <c r="C975" s="14" t="s">
        <v>213</v>
      </c>
      <c r="D975" s="14" t="s">
        <v>78</v>
      </c>
      <c r="E975" s="14" t="s">
        <v>79</v>
      </c>
      <c r="F975" s="15" t="s">
        <v>2001</v>
      </c>
      <c r="G975" s="14" t="s">
        <v>81</v>
      </c>
      <c r="H975" s="16">
        <v>41.57002</v>
      </c>
      <c r="I975" s="16">
        <v>-91.263769999999994</v>
      </c>
      <c r="J975" s="15" t="s">
        <v>103</v>
      </c>
      <c r="K975" s="14">
        <v>3728</v>
      </c>
      <c r="L975" s="14">
        <v>1119</v>
      </c>
      <c r="M975" s="14">
        <v>50601</v>
      </c>
      <c r="N975" s="14">
        <v>4492702</v>
      </c>
      <c r="O975" s="14">
        <v>525</v>
      </c>
      <c r="P975" s="14" t="s">
        <v>83</v>
      </c>
    </row>
    <row r="976" spans="1:16" x14ac:dyDescent="0.2">
      <c r="A976" s="14">
        <v>6971</v>
      </c>
      <c r="B976" s="14" t="s">
        <v>2002</v>
      </c>
      <c r="C976" s="14" t="s">
        <v>199</v>
      </c>
      <c r="D976" s="14" t="s">
        <v>78</v>
      </c>
      <c r="E976" s="14" t="s">
        <v>79</v>
      </c>
      <c r="F976" s="15" t="s">
        <v>1329</v>
      </c>
      <c r="G976" s="14" t="s">
        <v>81</v>
      </c>
      <c r="H976" s="16">
        <v>43.353299999999997</v>
      </c>
      <c r="I976" s="16">
        <v>-95.162499999999994</v>
      </c>
      <c r="J976" s="15" t="s">
        <v>107</v>
      </c>
      <c r="K976" s="14">
        <v>295</v>
      </c>
      <c r="L976" s="14">
        <v>171</v>
      </c>
      <c r="M976" s="14">
        <v>54464</v>
      </c>
      <c r="N976" s="14">
        <v>3313645</v>
      </c>
      <c r="O976" s="14">
        <v>317159</v>
      </c>
      <c r="P976" s="14" t="s">
        <v>83</v>
      </c>
    </row>
    <row r="977" spans="1:16" x14ac:dyDescent="0.2">
      <c r="A977" s="14">
        <v>6972</v>
      </c>
      <c r="B977" s="14" t="s">
        <v>2003</v>
      </c>
      <c r="C977" s="14" t="s">
        <v>236</v>
      </c>
      <c r="D977" s="14" t="s">
        <v>78</v>
      </c>
      <c r="E977" s="14" t="s">
        <v>79</v>
      </c>
      <c r="F977" s="15" t="s">
        <v>1895</v>
      </c>
      <c r="G977" s="14" t="s">
        <v>153</v>
      </c>
      <c r="H977" s="16">
        <v>41.340829999999997</v>
      </c>
      <c r="I977" s="16">
        <v>-95.741119999999995</v>
      </c>
      <c r="J977" s="15" t="s">
        <v>107</v>
      </c>
      <c r="K977" s="14">
        <v>237</v>
      </c>
      <c r="L977" s="14">
        <v>58</v>
      </c>
      <c r="M977" s="14">
        <v>99423</v>
      </c>
      <c r="N977" s="14">
        <v>1060550</v>
      </c>
      <c r="O977" s="14">
        <v>0</v>
      </c>
      <c r="P977" s="14" t="s">
        <v>83</v>
      </c>
    </row>
    <row r="978" spans="1:16" x14ac:dyDescent="0.2">
      <c r="A978" s="14">
        <v>6973</v>
      </c>
      <c r="B978" s="14" t="s">
        <v>2004</v>
      </c>
      <c r="C978" s="14" t="s">
        <v>561</v>
      </c>
      <c r="D978" s="14" t="s">
        <v>78</v>
      </c>
      <c r="E978" s="14" t="s">
        <v>79</v>
      </c>
      <c r="F978" s="15" t="s">
        <v>712</v>
      </c>
      <c r="G978" s="14" t="s">
        <v>81</v>
      </c>
      <c r="H978" s="16">
        <v>41.719709999999999</v>
      </c>
      <c r="I978" s="16">
        <v>-95.394720000000007</v>
      </c>
      <c r="J978" s="15" t="s">
        <v>107</v>
      </c>
      <c r="K978" s="14">
        <v>126</v>
      </c>
      <c r="L978" s="14">
        <v>54</v>
      </c>
      <c r="M978" s="14">
        <v>48125</v>
      </c>
      <c r="N978" s="14">
        <v>247308</v>
      </c>
      <c r="O978" s="14">
        <v>0</v>
      </c>
      <c r="P978" s="14" t="s">
        <v>83</v>
      </c>
    </row>
    <row r="979" spans="1:16" x14ac:dyDescent="0.2">
      <c r="A979" s="14">
        <v>6974</v>
      </c>
      <c r="B979" s="14" t="s">
        <v>2005</v>
      </c>
      <c r="C979" s="14" t="s">
        <v>644</v>
      </c>
      <c r="D979" s="14" t="s">
        <v>78</v>
      </c>
      <c r="E979" s="14" t="s">
        <v>79</v>
      </c>
      <c r="F979" s="15" t="s">
        <v>813</v>
      </c>
      <c r="G979" s="14" t="s">
        <v>81</v>
      </c>
      <c r="H979" s="16">
        <v>40.716700000000003</v>
      </c>
      <c r="I979" s="16">
        <v>-91.450149999999994</v>
      </c>
      <c r="J979" s="15" t="s">
        <v>103</v>
      </c>
      <c r="K979" s="14">
        <v>962</v>
      </c>
      <c r="L979" s="14">
        <v>491</v>
      </c>
      <c r="M979" s="14">
        <v>49297</v>
      </c>
      <c r="N979" s="14">
        <v>1575241</v>
      </c>
      <c r="O979" s="14">
        <v>0</v>
      </c>
      <c r="P979" s="14" t="s">
        <v>83</v>
      </c>
    </row>
    <row r="980" spans="1:16" x14ac:dyDescent="0.2">
      <c r="A980" s="14">
        <v>6975</v>
      </c>
      <c r="B980" s="14" t="s">
        <v>2006</v>
      </c>
      <c r="C980" s="14" t="s">
        <v>189</v>
      </c>
      <c r="D980" s="14" t="s">
        <v>78</v>
      </c>
      <c r="E980" s="14" t="s">
        <v>79</v>
      </c>
      <c r="F980" s="15" t="s">
        <v>2007</v>
      </c>
      <c r="G980" s="14" t="s">
        <v>81</v>
      </c>
      <c r="H980" s="16">
        <v>42.059150000000002</v>
      </c>
      <c r="I980" s="16">
        <v>-95.098050000000001</v>
      </c>
      <c r="J980" s="15" t="s">
        <v>107</v>
      </c>
      <c r="K980" s="14">
        <v>299</v>
      </c>
      <c r="L980" s="14">
        <v>155</v>
      </c>
      <c r="M980" s="14">
        <v>54375</v>
      </c>
      <c r="N980" s="14">
        <v>3811183</v>
      </c>
      <c r="O980" s="14">
        <v>0</v>
      </c>
      <c r="P980" s="14" t="s">
        <v>83</v>
      </c>
    </row>
    <row r="981" spans="1:16" x14ac:dyDescent="0.2">
      <c r="A981" s="14">
        <v>6976</v>
      </c>
      <c r="B981" s="14" t="s">
        <v>2008</v>
      </c>
      <c r="C981" s="14" t="s">
        <v>193</v>
      </c>
      <c r="D981" s="14" t="s">
        <v>78</v>
      </c>
      <c r="E981" s="14" t="s">
        <v>79</v>
      </c>
      <c r="F981" s="15" t="s">
        <v>2009</v>
      </c>
      <c r="G981" s="14" t="s">
        <v>81</v>
      </c>
      <c r="H981" s="16">
        <v>42.962760000000003</v>
      </c>
      <c r="I981" s="16">
        <v>-91.808220000000006</v>
      </c>
      <c r="J981" s="15" t="s">
        <v>166</v>
      </c>
      <c r="K981" s="14">
        <v>2409</v>
      </c>
      <c r="L981" s="14">
        <v>1140</v>
      </c>
      <c r="M981" s="14">
        <v>44100</v>
      </c>
      <c r="N981" s="14">
        <v>7190468</v>
      </c>
      <c r="O981" s="14">
        <v>0</v>
      </c>
      <c r="P981" s="14" t="s">
        <v>83</v>
      </c>
    </row>
    <row r="982" spans="1:16" x14ac:dyDescent="0.2">
      <c r="A982" s="14">
        <v>6977</v>
      </c>
      <c r="B982" s="14" t="s">
        <v>2010</v>
      </c>
      <c r="C982" s="14" t="s">
        <v>977</v>
      </c>
      <c r="D982" s="14" t="s">
        <v>78</v>
      </c>
      <c r="E982" s="14" t="s">
        <v>79</v>
      </c>
      <c r="F982" s="15" t="s">
        <v>1391</v>
      </c>
      <c r="G982" s="14" t="s">
        <v>81</v>
      </c>
      <c r="H982" s="16">
        <v>40.965580000000003</v>
      </c>
      <c r="I982" s="16">
        <v>-91.623769999999993</v>
      </c>
      <c r="J982" s="15" t="s">
        <v>103</v>
      </c>
      <c r="K982" s="14">
        <v>112</v>
      </c>
      <c r="L982" s="14">
        <v>42</v>
      </c>
      <c r="M982" s="14">
        <v>86250</v>
      </c>
      <c r="N982" s="14">
        <v>394518</v>
      </c>
      <c r="O982" s="14">
        <v>7051</v>
      </c>
      <c r="P982" s="14" t="s">
        <v>83</v>
      </c>
    </row>
    <row r="983" spans="1:16" x14ac:dyDescent="0.2">
      <c r="A983" s="14">
        <v>6978</v>
      </c>
      <c r="B983" s="14" t="s">
        <v>2011</v>
      </c>
      <c r="C983" s="14" t="s">
        <v>639</v>
      </c>
      <c r="D983" s="14" t="s">
        <v>78</v>
      </c>
      <c r="E983" s="14" t="s">
        <v>79</v>
      </c>
      <c r="F983" s="15" t="s">
        <v>2012</v>
      </c>
      <c r="G983" s="14" t="s">
        <v>81</v>
      </c>
      <c r="H983" s="16">
        <v>41.401400000000002</v>
      </c>
      <c r="I983" s="16">
        <v>-92.35463</v>
      </c>
      <c r="J983" s="15" t="s">
        <v>82</v>
      </c>
      <c r="K983" s="14">
        <v>622</v>
      </c>
      <c r="L983" s="14">
        <v>281</v>
      </c>
      <c r="M983" s="14">
        <v>31339</v>
      </c>
      <c r="N983" s="14">
        <v>3168721</v>
      </c>
      <c r="O983" s="14">
        <v>45166</v>
      </c>
      <c r="P983" s="14" t="s">
        <v>83</v>
      </c>
    </row>
    <row r="984" spans="1:16" x14ac:dyDescent="0.2">
      <c r="A984" s="14">
        <v>6979</v>
      </c>
      <c r="B984" s="14" t="s">
        <v>2013</v>
      </c>
      <c r="C984" s="14" t="s">
        <v>164</v>
      </c>
      <c r="D984" s="14" t="s">
        <v>78</v>
      </c>
      <c r="E984" s="14" t="s">
        <v>79</v>
      </c>
      <c r="F984" s="15" t="s">
        <v>1881</v>
      </c>
      <c r="G984" s="14" t="s">
        <v>81</v>
      </c>
      <c r="H984" s="16">
        <v>41.831690000000002</v>
      </c>
      <c r="I984" s="16">
        <v>-90.838200000000001</v>
      </c>
      <c r="J984" s="15" t="s">
        <v>166</v>
      </c>
      <c r="K984" s="14">
        <v>733</v>
      </c>
      <c r="L984" s="14">
        <v>246</v>
      </c>
      <c r="M984" s="14">
        <v>48250</v>
      </c>
      <c r="N984" s="14">
        <v>1566766</v>
      </c>
      <c r="O984" s="14">
        <v>0</v>
      </c>
      <c r="P984" s="14" t="s">
        <v>83</v>
      </c>
    </row>
    <row r="985" spans="1:16" x14ac:dyDescent="0.2">
      <c r="A985" s="14">
        <v>6980</v>
      </c>
      <c r="B985" s="14" t="s">
        <v>2014</v>
      </c>
      <c r="C985" s="14" t="s">
        <v>331</v>
      </c>
      <c r="D985" s="14" t="s">
        <v>78</v>
      </c>
      <c r="E985" s="14" t="s">
        <v>79</v>
      </c>
      <c r="F985" s="15" t="s">
        <v>2015</v>
      </c>
      <c r="G985" s="14" t="s">
        <v>81</v>
      </c>
      <c r="H985" s="16">
        <v>42.127490000000002</v>
      </c>
      <c r="I985" s="16">
        <v>-96.149460000000005</v>
      </c>
      <c r="J985" s="15" t="s">
        <v>107</v>
      </c>
      <c r="K985" s="14">
        <v>753</v>
      </c>
      <c r="L985" s="14">
        <v>340</v>
      </c>
      <c r="M985" s="14">
        <v>41250</v>
      </c>
      <c r="N985" s="14">
        <v>2598159</v>
      </c>
      <c r="O985" s="14">
        <v>0</v>
      </c>
      <c r="P985" s="14" t="s">
        <v>83</v>
      </c>
    </row>
    <row r="986" spans="1:16" x14ac:dyDescent="0.2">
      <c r="A986" s="14">
        <v>6981</v>
      </c>
      <c r="B986" s="14" t="s">
        <v>2016</v>
      </c>
      <c r="C986" s="14" t="s">
        <v>126</v>
      </c>
      <c r="D986" s="14" t="s">
        <v>78</v>
      </c>
      <c r="E986" s="14" t="s">
        <v>79</v>
      </c>
      <c r="F986" s="15" t="s">
        <v>2017</v>
      </c>
      <c r="G986" s="14" t="s">
        <v>81</v>
      </c>
      <c r="H986" s="16">
        <v>43.061909999999997</v>
      </c>
      <c r="I986" s="16">
        <v>-94.426919999999996</v>
      </c>
      <c r="J986" s="15" t="s">
        <v>87</v>
      </c>
      <c r="K986" s="14">
        <v>492</v>
      </c>
      <c r="L986" s="14">
        <v>219</v>
      </c>
      <c r="M986" s="14">
        <v>40750</v>
      </c>
      <c r="N986" s="14">
        <v>1088793</v>
      </c>
      <c r="O986" s="14">
        <v>0</v>
      </c>
      <c r="P986" s="14" t="s">
        <v>83</v>
      </c>
    </row>
    <row r="987" spans="1:16" x14ac:dyDescent="0.2">
      <c r="A987" s="14">
        <v>6982</v>
      </c>
      <c r="B987" s="14" t="s">
        <v>2018</v>
      </c>
      <c r="C987" s="14" t="s">
        <v>77</v>
      </c>
      <c r="D987" s="14" t="s">
        <v>78</v>
      </c>
      <c r="E987" s="14" t="s">
        <v>79</v>
      </c>
      <c r="F987" s="15" t="s">
        <v>1897</v>
      </c>
      <c r="G987" s="14" t="s">
        <v>81</v>
      </c>
      <c r="H987" s="16">
        <v>42.260820000000002</v>
      </c>
      <c r="I987" s="16">
        <v>-93.005480000000006</v>
      </c>
      <c r="J987" s="15" t="s">
        <v>82</v>
      </c>
      <c r="K987" s="14">
        <v>149</v>
      </c>
      <c r="L987" s="14">
        <v>52</v>
      </c>
      <c r="M987" s="14">
        <v>28750</v>
      </c>
      <c r="N987" s="14">
        <v>1397728</v>
      </c>
      <c r="O987" s="14">
        <v>6498</v>
      </c>
      <c r="P987" s="14" t="s">
        <v>83</v>
      </c>
    </row>
    <row r="988" spans="1:16" x14ac:dyDescent="0.2">
      <c r="A988" s="14">
        <v>6983</v>
      </c>
      <c r="B988" s="14" t="s">
        <v>2019</v>
      </c>
      <c r="C988" s="14" t="s">
        <v>181</v>
      </c>
      <c r="D988" s="14" t="s">
        <v>78</v>
      </c>
      <c r="E988" s="14" t="s">
        <v>79</v>
      </c>
      <c r="F988" s="15" t="s">
        <v>431</v>
      </c>
      <c r="G988" s="14" t="s">
        <v>81</v>
      </c>
      <c r="H988" s="16">
        <v>41.979149999999997</v>
      </c>
      <c r="I988" s="16">
        <v>-94.822209999999998</v>
      </c>
      <c r="J988" s="15" t="s">
        <v>107</v>
      </c>
      <c r="K988" s="14">
        <v>101</v>
      </c>
      <c r="L988" s="14">
        <v>28</v>
      </c>
      <c r="M988" s="14">
        <v>42500</v>
      </c>
      <c r="N988" s="14">
        <v>643172</v>
      </c>
      <c r="O988" s="14">
        <v>0</v>
      </c>
      <c r="P988" s="14" t="s">
        <v>83</v>
      </c>
    </row>
    <row r="989" spans="1:16" x14ac:dyDescent="0.2">
      <c r="A989" s="14">
        <v>6984</v>
      </c>
      <c r="B989" s="14" t="s">
        <v>2020</v>
      </c>
      <c r="C989" s="14" t="s">
        <v>321</v>
      </c>
      <c r="D989" s="14" t="s">
        <v>78</v>
      </c>
      <c r="E989" s="14" t="s">
        <v>79</v>
      </c>
      <c r="F989" s="15" t="s">
        <v>2021</v>
      </c>
      <c r="G989" s="14" t="s">
        <v>81</v>
      </c>
      <c r="H989" s="16">
        <v>42.488309999999998</v>
      </c>
      <c r="I989" s="16">
        <v>-93.544929999999994</v>
      </c>
      <c r="J989" s="15" t="s">
        <v>87</v>
      </c>
      <c r="K989" s="14">
        <v>335</v>
      </c>
      <c r="L989" s="14">
        <v>197</v>
      </c>
      <c r="M989" s="14">
        <v>48750</v>
      </c>
      <c r="N989" s="14">
        <v>2254857</v>
      </c>
      <c r="O989" s="14">
        <v>0</v>
      </c>
      <c r="P989" s="14" t="s">
        <v>83</v>
      </c>
    </row>
    <row r="990" spans="1:16" x14ac:dyDescent="0.2">
      <c r="A990" s="14">
        <v>6985</v>
      </c>
      <c r="B990" s="14" t="s">
        <v>2022</v>
      </c>
      <c r="C990" s="14" t="s">
        <v>151</v>
      </c>
      <c r="D990" s="14" t="s">
        <v>78</v>
      </c>
      <c r="E990" s="14" t="s">
        <v>79</v>
      </c>
      <c r="F990" s="15" t="s">
        <v>2023</v>
      </c>
      <c r="G990" s="14" t="s">
        <v>81</v>
      </c>
      <c r="H990" s="16">
        <v>41.661119999999997</v>
      </c>
      <c r="I990" s="16">
        <v>-92.009069999999994</v>
      </c>
      <c r="J990" s="15" t="s">
        <v>103</v>
      </c>
      <c r="K990" s="14">
        <v>3195</v>
      </c>
      <c r="L990" s="14">
        <v>1271</v>
      </c>
      <c r="M990" s="14">
        <v>52588</v>
      </c>
      <c r="N990" s="14">
        <v>9682649</v>
      </c>
      <c r="O990" s="14">
        <v>21499</v>
      </c>
      <c r="P990" s="14" t="s">
        <v>83</v>
      </c>
    </row>
    <row r="991" spans="1:16" x14ac:dyDescent="0.2">
      <c r="A991" s="14">
        <v>6986</v>
      </c>
      <c r="B991" s="14" t="s">
        <v>2024</v>
      </c>
      <c r="C991" s="14" t="s">
        <v>463</v>
      </c>
      <c r="D991" s="14" t="s">
        <v>78</v>
      </c>
      <c r="E991" s="14" t="s">
        <v>79</v>
      </c>
      <c r="F991" s="15" t="s">
        <v>2025</v>
      </c>
      <c r="G991" s="14" t="s">
        <v>81</v>
      </c>
      <c r="H991" s="16">
        <v>41.087780000000002</v>
      </c>
      <c r="I991" s="16">
        <v>-93.254930000000002</v>
      </c>
      <c r="J991" s="15" t="s">
        <v>82</v>
      </c>
      <c r="K991" s="14">
        <v>152</v>
      </c>
      <c r="L991" s="14">
        <v>58</v>
      </c>
      <c r="M991" s="14">
        <v>47500</v>
      </c>
      <c r="N991" s="14">
        <v>832499</v>
      </c>
      <c r="O991" s="14">
        <v>0</v>
      </c>
      <c r="P991" s="14" t="s">
        <v>83</v>
      </c>
    </row>
    <row r="992" spans="1:16" x14ac:dyDescent="0.2">
      <c r="A992" s="14">
        <v>6987</v>
      </c>
      <c r="B992" s="14" t="s">
        <v>2026</v>
      </c>
      <c r="C992" s="14" t="s">
        <v>299</v>
      </c>
      <c r="D992" s="14" t="s">
        <v>78</v>
      </c>
      <c r="E992" s="14" t="s">
        <v>79</v>
      </c>
      <c r="F992" s="15" t="s">
        <v>2027</v>
      </c>
      <c r="G992" s="14" t="s">
        <v>81</v>
      </c>
      <c r="H992" s="16">
        <v>41.589109999999998</v>
      </c>
      <c r="I992" s="16">
        <v>-91.025480000000002</v>
      </c>
      <c r="J992" s="15" t="s">
        <v>166</v>
      </c>
      <c r="K992" s="14">
        <v>2805</v>
      </c>
      <c r="L992" s="14">
        <v>1213</v>
      </c>
      <c r="M992" s="14">
        <v>58160</v>
      </c>
      <c r="N992" s="14">
        <v>5269398</v>
      </c>
      <c r="O992" s="14">
        <v>7155</v>
      </c>
      <c r="P992" s="14" t="s">
        <v>83</v>
      </c>
    </row>
    <row r="993" spans="1:16" x14ac:dyDescent="0.2">
      <c r="A993" s="14">
        <v>6988</v>
      </c>
      <c r="B993" s="14" t="s">
        <v>2028</v>
      </c>
      <c r="C993" s="14" t="s">
        <v>129</v>
      </c>
      <c r="D993" s="14" t="s">
        <v>78</v>
      </c>
      <c r="E993" s="14" t="s">
        <v>79</v>
      </c>
      <c r="F993" s="15" t="s">
        <v>2029</v>
      </c>
      <c r="G993" s="14" t="s">
        <v>81</v>
      </c>
      <c r="H993" s="16">
        <v>41.597769999999997</v>
      </c>
      <c r="I993" s="16">
        <v>-93.708280000000002</v>
      </c>
      <c r="J993" s="15" t="s">
        <v>87</v>
      </c>
      <c r="K993" s="14">
        <v>4889</v>
      </c>
      <c r="L993" s="14">
        <v>2062</v>
      </c>
      <c r="M993" s="14">
        <v>58810</v>
      </c>
      <c r="N993" s="14">
        <v>3669199</v>
      </c>
      <c r="O993" s="14">
        <v>0</v>
      </c>
      <c r="P993" s="14" t="s">
        <v>83</v>
      </c>
    </row>
    <row r="994" spans="1:16" x14ac:dyDescent="0.2">
      <c r="A994" s="14">
        <v>6989</v>
      </c>
      <c r="B994" s="14" t="s">
        <v>2030</v>
      </c>
      <c r="C994" s="14" t="s">
        <v>977</v>
      </c>
      <c r="D994" s="14" t="s">
        <v>78</v>
      </c>
      <c r="E994" s="14" t="s">
        <v>79</v>
      </c>
      <c r="F994" s="15" t="s">
        <v>2031</v>
      </c>
      <c r="G994" s="14" t="s">
        <v>81</v>
      </c>
      <c r="H994" s="16">
        <v>41.123080000000002</v>
      </c>
      <c r="I994" s="16">
        <v>-91.441270000000003</v>
      </c>
      <c r="J994" s="15" t="s">
        <v>103</v>
      </c>
      <c r="K994" s="14">
        <v>1142</v>
      </c>
      <c r="L994" s="14">
        <v>353</v>
      </c>
      <c r="M994" s="14">
        <v>41528</v>
      </c>
      <c r="N994" s="14">
        <v>2718290</v>
      </c>
      <c r="O994" s="14">
        <v>0</v>
      </c>
      <c r="P994" s="14" t="s">
        <v>83</v>
      </c>
    </row>
    <row r="995" spans="1:16" x14ac:dyDescent="0.2">
      <c r="A995" s="14">
        <v>6990</v>
      </c>
      <c r="B995" s="14" t="s">
        <v>2032</v>
      </c>
      <c r="C995" s="14" t="s">
        <v>315</v>
      </c>
      <c r="D995" s="14" t="s">
        <v>78</v>
      </c>
      <c r="E995" s="14" t="s">
        <v>79</v>
      </c>
      <c r="F995" s="15" t="s">
        <v>2033</v>
      </c>
      <c r="G995" s="14" t="s">
        <v>81</v>
      </c>
      <c r="H995" s="16">
        <v>41.330820000000003</v>
      </c>
      <c r="I995" s="16">
        <v>-94.013840000000002</v>
      </c>
      <c r="J995" s="15" t="s">
        <v>87</v>
      </c>
      <c r="K995" s="14">
        <v>5176</v>
      </c>
      <c r="L995" s="14">
        <v>2125</v>
      </c>
      <c r="M995" s="14">
        <v>39598</v>
      </c>
      <c r="N995" s="14">
        <v>11851427</v>
      </c>
      <c r="O995" s="14">
        <v>360471</v>
      </c>
      <c r="P995" s="14" t="s">
        <v>83</v>
      </c>
    </row>
    <row r="996" spans="1:16" x14ac:dyDescent="0.2">
      <c r="A996" s="14">
        <v>6991</v>
      </c>
      <c r="B996" s="14" t="s">
        <v>2034</v>
      </c>
      <c r="C996" s="14" t="s">
        <v>233</v>
      </c>
      <c r="D996" s="14" t="s">
        <v>78</v>
      </c>
      <c r="E996" s="14" t="s">
        <v>79</v>
      </c>
      <c r="F996" s="15" t="s">
        <v>2035</v>
      </c>
      <c r="G996" s="14" t="s">
        <v>81</v>
      </c>
      <c r="H996" s="16">
        <v>42.473320000000001</v>
      </c>
      <c r="I996" s="16">
        <v>-91.73433</v>
      </c>
      <c r="J996" s="15" t="s">
        <v>103</v>
      </c>
      <c r="K996" s="14">
        <v>849</v>
      </c>
      <c r="L996" s="14">
        <v>388</v>
      </c>
      <c r="M996" s="14">
        <v>53583</v>
      </c>
      <c r="N996" s="14">
        <v>2183250</v>
      </c>
      <c r="O996" s="14">
        <v>0</v>
      </c>
      <c r="P996" s="14" t="s">
        <v>83</v>
      </c>
    </row>
    <row r="997" spans="1:16" x14ac:dyDescent="0.2">
      <c r="A997" s="14">
        <v>6992</v>
      </c>
      <c r="B997" s="14" t="s">
        <v>2036</v>
      </c>
      <c r="C997" s="14" t="s">
        <v>171</v>
      </c>
      <c r="D997" s="14" t="s">
        <v>78</v>
      </c>
      <c r="E997" s="14" t="s">
        <v>79</v>
      </c>
      <c r="F997" s="15" t="s">
        <v>2037</v>
      </c>
      <c r="G997" s="14" t="s">
        <v>81</v>
      </c>
      <c r="H997" s="16">
        <v>41.400269999999999</v>
      </c>
      <c r="I997" s="16">
        <v>-94.886930000000007</v>
      </c>
      <c r="J997" s="15" t="s">
        <v>107</v>
      </c>
      <c r="K997" s="14">
        <v>112</v>
      </c>
      <c r="L997" s="14">
        <v>48</v>
      </c>
      <c r="M997" s="14">
        <v>34688</v>
      </c>
      <c r="N997" s="14">
        <v>821803</v>
      </c>
      <c r="O997" s="14">
        <v>0</v>
      </c>
      <c r="P997" s="14" t="s">
        <v>83</v>
      </c>
    </row>
    <row r="998" spans="1:16" x14ac:dyDescent="0.2">
      <c r="A998" s="14">
        <v>6993</v>
      </c>
      <c r="B998" s="14" t="s">
        <v>2038</v>
      </c>
      <c r="C998" s="14" t="s">
        <v>376</v>
      </c>
      <c r="D998" s="14" t="s">
        <v>78</v>
      </c>
      <c r="E998" s="14" t="s">
        <v>79</v>
      </c>
      <c r="F998" s="15" t="s">
        <v>2039</v>
      </c>
      <c r="G998" s="14" t="s">
        <v>81</v>
      </c>
      <c r="H998" s="16">
        <v>43.233020000000003</v>
      </c>
      <c r="I998" s="16">
        <v>-93.909120000000001</v>
      </c>
      <c r="J998" s="15" t="s">
        <v>82</v>
      </c>
      <c r="K998" s="14">
        <v>223</v>
      </c>
      <c r="L998" s="14">
        <v>115</v>
      </c>
      <c r="M998" s="14">
        <v>40625</v>
      </c>
      <c r="N998" s="14">
        <v>1095168</v>
      </c>
      <c r="O998" s="14">
        <v>0</v>
      </c>
      <c r="P998" s="14" t="s">
        <v>83</v>
      </c>
    </row>
    <row r="999" spans="1:16" x14ac:dyDescent="0.2">
      <c r="A999" s="14">
        <v>6994</v>
      </c>
      <c r="B999" s="14" t="s">
        <v>2040</v>
      </c>
      <c r="C999" s="14" t="s">
        <v>408</v>
      </c>
      <c r="D999" s="14" t="s">
        <v>78</v>
      </c>
      <c r="E999" s="14" t="s">
        <v>79</v>
      </c>
      <c r="F999" s="15" t="s">
        <v>2041</v>
      </c>
      <c r="G999" s="14" t="s">
        <v>81</v>
      </c>
      <c r="H999" s="16">
        <v>41.738320000000002</v>
      </c>
      <c r="I999" s="16">
        <v>-95.702780000000004</v>
      </c>
      <c r="J999" s="15" t="s">
        <v>107</v>
      </c>
      <c r="K999" s="14">
        <v>1422</v>
      </c>
      <c r="L999" s="14">
        <v>746</v>
      </c>
      <c r="M999" s="14">
        <v>40000</v>
      </c>
      <c r="N999" s="14">
        <v>3311509</v>
      </c>
      <c r="O999" s="14">
        <v>130445</v>
      </c>
      <c r="P999" s="14" t="s">
        <v>83</v>
      </c>
    </row>
    <row r="1000" spans="1:16" x14ac:dyDescent="0.2">
      <c r="A1000" s="14">
        <v>6995</v>
      </c>
      <c r="B1000" s="14" t="s">
        <v>2042</v>
      </c>
      <c r="C1000" s="14" t="s">
        <v>1401</v>
      </c>
      <c r="D1000" s="14" t="s">
        <v>78</v>
      </c>
      <c r="E1000" s="14" t="s">
        <v>79</v>
      </c>
      <c r="F1000" s="15" t="s">
        <v>2043</v>
      </c>
      <c r="G1000" s="14" t="s">
        <v>81</v>
      </c>
      <c r="H1000" s="16">
        <v>41.011940000000003</v>
      </c>
      <c r="I1000" s="16">
        <v>-93.599100000000007</v>
      </c>
      <c r="J1000" s="15" t="s">
        <v>82</v>
      </c>
      <c r="K1000" s="14">
        <v>200</v>
      </c>
      <c r="L1000" s="14">
        <v>96</v>
      </c>
      <c r="M1000" s="14">
        <v>37500</v>
      </c>
      <c r="N1000" s="14">
        <v>1647838</v>
      </c>
      <c r="O1000" s="14">
        <v>0</v>
      </c>
      <c r="P1000" s="14" t="s">
        <v>83</v>
      </c>
    </row>
    <row r="1001" spans="1:16" x14ac:dyDescent="0.2">
      <c r="A1001" s="14">
        <v>6996</v>
      </c>
      <c r="B1001" s="14" t="s">
        <v>2044</v>
      </c>
      <c r="C1001" s="14" t="s">
        <v>92</v>
      </c>
      <c r="D1001" s="14" t="s">
        <v>78</v>
      </c>
      <c r="E1001" s="14" t="s">
        <v>79</v>
      </c>
      <c r="F1001" s="15" t="s">
        <v>2045</v>
      </c>
      <c r="G1001" s="14" t="s">
        <v>81</v>
      </c>
      <c r="H1001" s="16">
        <v>41.852290000000004</v>
      </c>
      <c r="I1001" s="16">
        <v>-93.9208</v>
      </c>
      <c r="J1001" s="15" t="s">
        <v>87</v>
      </c>
      <c r="K1001" s="14">
        <v>1503</v>
      </c>
      <c r="L1001" s="14">
        <v>463</v>
      </c>
      <c r="M1001" s="14">
        <v>53618</v>
      </c>
      <c r="N1001" s="14">
        <v>9358989</v>
      </c>
      <c r="O1001" s="14">
        <v>0</v>
      </c>
      <c r="P1001" s="14" t="s">
        <v>83</v>
      </c>
    </row>
    <row r="1002" spans="1:16" x14ac:dyDescent="0.2">
      <c r="A1002" s="14">
        <v>6997</v>
      </c>
      <c r="B1002" s="14" t="s">
        <v>2046</v>
      </c>
      <c r="C1002" s="14" t="s">
        <v>296</v>
      </c>
      <c r="D1002" s="14" t="s">
        <v>78</v>
      </c>
      <c r="E1002" s="14" t="s">
        <v>79</v>
      </c>
      <c r="F1002" s="15" t="s">
        <v>2047</v>
      </c>
      <c r="G1002" s="14" t="s">
        <v>81</v>
      </c>
      <c r="H1002" s="16">
        <v>42.56664</v>
      </c>
      <c r="I1002" s="16">
        <v>-93.843829999999997</v>
      </c>
      <c r="J1002" s="15" t="s">
        <v>87</v>
      </c>
      <c r="K1002" s="14">
        <v>163</v>
      </c>
      <c r="L1002" s="14">
        <v>91</v>
      </c>
      <c r="M1002" s="14">
        <v>42917</v>
      </c>
      <c r="N1002" s="14">
        <v>2745547</v>
      </c>
      <c r="O1002" s="14">
        <v>0</v>
      </c>
      <c r="P1002" s="14" t="s">
        <v>83</v>
      </c>
    </row>
    <row r="1003" spans="1:16" x14ac:dyDescent="0.2">
      <c r="A1003" s="14">
        <v>6998</v>
      </c>
      <c r="B1003" s="14" t="s">
        <v>2048</v>
      </c>
      <c r="C1003" s="14" t="s">
        <v>205</v>
      </c>
      <c r="D1003" s="14" t="s">
        <v>78</v>
      </c>
      <c r="E1003" s="14" t="s">
        <v>79</v>
      </c>
      <c r="F1003" s="15" t="s">
        <v>2049</v>
      </c>
      <c r="G1003" s="14" t="s">
        <v>81</v>
      </c>
      <c r="H1003" s="16">
        <v>42.396389999999997</v>
      </c>
      <c r="I1003" s="16">
        <v>-91.119860000000003</v>
      </c>
      <c r="J1003" s="15" t="s">
        <v>166</v>
      </c>
      <c r="K1003" s="14">
        <v>411</v>
      </c>
      <c r="L1003" s="14">
        <v>160</v>
      </c>
      <c r="M1003" s="14">
        <v>59375</v>
      </c>
      <c r="N1003" s="14">
        <v>1137661</v>
      </c>
      <c r="O1003" s="14">
        <v>0</v>
      </c>
      <c r="P1003" s="14" t="s">
        <v>83</v>
      </c>
    </row>
    <row r="1004" spans="1:16" x14ac:dyDescent="0.2">
      <c r="A1004" s="14">
        <v>6999</v>
      </c>
      <c r="B1004" s="14" t="s">
        <v>2050</v>
      </c>
      <c r="C1004" s="14" t="s">
        <v>158</v>
      </c>
      <c r="D1004" s="14" t="s">
        <v>78</v>
      </c>
      <c r="E1004" s="14" t="s">
        <v>79</v>
      </c>
      <c r="F1004" s="15" t="s">
        <v>2051</v>
      </c>
      <c r="G1004" s="14" t="s">
        <v>81</v>
      </c>
      <c r="H1004" s="16">
        <v>42.059179999999998</v>
      </c>
      <c r="I1004" s="16">
        <v>-91.007369999999995</v>
      </c>
      <c r="J1004" s="15" t="s">
        <v>166</v>
      </c>
      <c r="K1004" s="14">
        <v>511</v>
      </c>
      <c r="L1004" s="14">
        <v>205</v>
      </c>
      <c r="M1004" s="14">
        <v>49063</v>
      </c>
      <c r="N1004" s="14">
        <v>1321604</v>
      </c>
      <c r="O1004" s="14">
        <v>0</v>
      </c>
      <c r="P1004" s="14" t="s">
        <v>83</v>
      </c>
    </row>
    <row r="1005" spans="1:16" x14ac:dyDescent="0.2">
      <c r="A1005" s="14">
        <v>7000</v>
      </c>
      <c r="B1005" s="14" t="s">
        <v>2052</v>
      </c>
      <c r="C1005" s="14" t="s">
        <v>245</v>
      </c>
      <c r="D1005" s="14" t="s">
        <v>78</v>
      </c>
      <c r="E1005" s="14" t="s">
        <v>79</v>
      </c>
      <c r="F1005" s="15" t="s">
        <v>2053</v>
      </c>
      <c r="G1005" s="14" t="s">
        <v>81</v>
      </c>
      <c r="H1005" s="16">
        <v>41.776650000000004</v>
      </c>
      <c r="I1005" s="16">
        <v>-94.358019999999996</v>
      </c>
      <c r="J1005" s="15" t="s">
        <v>82</v>
      </c>
      <c r="K1005" s="14">
        <v>244</v>
      </c>
      <c r="L1005" s="14">
        <v>120</v>
      </c>
      <c r="M1005" s="14">
        <v>39375</v>
      </c>
      <c r="N1005" s="14">
        <v>707519</v>
      </c>
      <c r="O1005" s="14">
        <v>0</v>
      </c>
      <c r="P1005" s="14" t="s">
        <v>83</v>
      </c>
    </row>
    <row r="1006" spans="1:16" x14ac:dyDescent="0.2">
      <c r="A1006" s="14">
        <v>7001</v>
      </c>
      <c r="B1006" s="14" t="s">
        <v>2054</v>
      </c>
      <c r="C1006" s="14" t="s">
        <v>1048</v>
      </c>
      <c r="D1006" s="14" t="s">
        <v>78</v>
      </c>
      <c r="E1006" s="14" t="s">
        <v>79</v>
      </c>
      <c r="F1006" s="15" t="s">
        <v>225</v>
      </c>
      <c r="G1006" s="14" t="s">
        <v>81</v>
      </c>
      <c r="H1006" s="16">
        <v>42.316090000000003</v>
      </c>
      <c r="I1006" s="16">
        <v>-94.846100000000007</v>
      </c>
      <c r="J1006" s="15" t="s">
        <v>107</v>
      </c>
      <c r="K1006" s="14">
        <v>33</v>
      </c>
      <c r="L1006" s="14">
        <v>11</v>
      </c>
      <c r="M1006" s="14">
        <v>16250</v>
      </c>
      <c r="N1006" s="14">
        <v>325752</v>
      </c>
      <c r="O1006" s="14">
        <v>0</v>
      </c>
      <c r="P1006" s="14" t="s">
        <v>83</v>
      </c>
    </row>
    <row r="1007" spans="1:16" x14ac:dyDescent="0.2">
      <c r="A1007" s="14">
        <v>7002</v>
      </c>
      <c r="B1007" s="14" t="s">
        <v>2055</v>
      </c>
      <c r="C1007" s="14" t="s">
        <v>328</v>
      </c>
      <c r="D1007" s="14" t="s">
        <v>78</v>
      </c>
      <c r="E1007" s="14" t="s">
        <v>79</v>
      </c>
      <c r="F1007" s="15" t="s">
        <v>2056</v>
      </c>
      <c r="G1007" s="14" t="s">
        <v>81</v>
      </c>
      <c r="H1007" s="16">
        <v>40.733330000000002</v>
      </c>
      <c r="I1007" s="16">
        <v>-95.156930000000003</v>
      </c>
      <c r="J1007" s="15" t="s">
        <v>107</v>
      </c>
      <c r="K1007" s="14">
        <v>83</v>
      </c>
      <c r="L1007" s="14">
        <v>32</v>
      </c>
      <c r="M1007" s="14">
        <v>41250</v>
      </c>
      <c r="N1007" s="14">
        <v>704488</v>
      </c>
      <c r="O1007" s="14">
        <v>0</v>
      </c>
      <c r="P1007" s="14" t="s">
        <v>83</v>
      </c>
    </row>
    <row r="1008" spans="1:16" x14ac:dyDescent="0.2">
      <c r="A1008" s="14">
        <v>7003</v>
      </c>
      <c r="B1008" s="14" t="s">
        <v>2057</v>
      </c>
      <c r="C1008" s="14" t="s">
        <v>155</v>
      </c>
      <c r="D1008" s="14" t="s">
        <v>78</v>
      </c>
      <c r="E1008" s="14" t="s">
        <v>79</v>
      </c>
      <c r="F1008" s="15" t="s">
        <v>2058</v>
      </c>
      <c r="G1008" s="14" t="s">
        <v>81</v>
      </c>
      <c r="H1008" s="16">
        <v>42.161099999999998</v>
      </c>
      <c r="I1008" s="16">
        <v>-93.297150000000002</v>
      </c>
      <c r="J1008" s="15" t="s">
        <v>82</v>
      </c>
      <c r="K1008" s="14">
        <v>537</v>
      </c>
      <c r="L1008" s="14">
        <v>252</v>
      </c>
      <c r="M1008" s="14">
        <v>56563</v>
      </c>
      <c r="N1008" s="14">
        <v>1938971</v>
      </c>
      <c r="O1008" s="14">
        <v>0</v>
      </c>
      <c r="P1008" s="14" t="s">
        <v>83</v>
      </c>
    </row>
    <row r="1009" spans="1:16" x14ac:dyDescent="0.2">
      <c r="A1009" s="14">
        <v>7004</v>
      </c>
      <c r="B1009" s="14" t="s">
        <v>2059</v>
      </c>
      <c r="C1009" s="14" t="s">
        <v>205</v>
      </c>
      <c r="D1009" s="14" t="s">
        <v>78</v>
      </c>
      <c r="E1009" s="14" t="s">
        <v>79</v>
      </c>
      <c r="F1009" s="15" t="s">
        <v>2060</v>
      </c>
      <c r="G1009" s="14" t="s">
        <v>81</v>
      </c>
      <c r="H1009" s="16">
        <v>42.297170000000001</v>
      </c>
      <c r="I1009" s="16">
        <v>-90.687449999999998</v>
      </c>
      <c r="J1009" s="15" t="s">
        <v>166</v>
      </c>
      <c r="K1009" s="14">
        <v>90</v>
      </c>
      <c r="L1009" s="14">
        <v>57</v>
      </c>
      <c r="M1009" s="14">
        <v>39861</v>
      </c>
      <c r="N1009" s="14">
        <v>425010</v>
      </c>
      <c r="O1009" s="14">
        <v>0</v>
      </c>
      <c r="P1009" s="14" t="s">
        <v>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4"/>
  <sheetViews>
    <sheetView workbookViewId="0">
      <selection activeCell="B2" sqref="B2:E4"/>
    </sheetView>
  </sheetViews>
  <sheetFormatPr defaultRowHeight="15" x14ac:dyDescent="0.25"/>
  <sheetData>
    <row r="1" spans="1:5" x14ac:dyDescent="0.25">
      <c r="B1" t="s">
        <v>2183</v>
      </c>
      <c r="C1" t="s">
        <v>2184</v>
      </c>
      <c r="D1" t="s">
        <v>2185</v>
      </c>
      <c r="E1" t="s">
        <v>2186</v>
      </c>
    </row>
    <row r="2" spans="1:5" x14ac:dyDescent="0.25">
      <c r="A2" t="s">
        <v>2187</v>
      </c>
      <c r="B2">
        <v>1900</v>
      </c>
      <c r="C2">
        <v>2200</v>
      </c>
      <c r="D2">
        <v>2000</v>
      </c>
      <c r="E2">
        <v>2000</v>
      </c>
    </row>
    <row r="3" spans="1:5" x14ac:dyDescent="0.25">
      <c r="A3" t="s">
        <v>2188</v>
      </c>
      <c r="B3">
        <v>1600</v>
      </c>
      <c r="C3">
        <v>1650</v>
      </c>
      <c r="D3">
        <v>1500</v>
      </c>
      <c r="E3">
        <v>1500</v>
      </c>
    </row>
    <row r="4" spans="1:5" x14ac:dyDescent="0.25">
      <c r="A4" t="s">
        <v>2189</v>
      </c>
      <c r="B4">
        <v>1000</v>
      </c>
      <c r="C4">
        <v>950</v>
      </c>
      <c r="D4">
        <v>1200</v>
      </c>
      <c r="E4">
        <v>1200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workbookViewId="0">
      <selection activeCell="A11" sqref="A11"/>
    </sheetView>
  </sheetViews>
  <sheetFormatPr defaultRowHeight="15" x14ac:dyDescent="0.25"/>
  <cols>
    <col min="1" max="1" width="23.7109375" customWidth="1"/>
    <col min="2" max="2" width="21.28515625" style="2" customWidth="1"/>
  </cols>
  <sheetData>
    <row r="1" spans="1:2" ht="15.75" thickBot="1" x14ac:dyDescent="0.3">
      <c r="A1" s="34" t="s">
        <v>2116</v>
      </c>
      <c r="B1" s="35" t="s">
        <v>2115</v>
      </c>
    </row>
    <row r="2" spans="1:2" x14ac:dyDescent="0.25">
      <c r="A2" s="33" t="s">
        <v>2103</v>
      </c>
      <c r="B2" s="36">
        <v>15000</v>
      </c>
    </row>
    <row r="3" spans="1:2" x14ac:dyDescent="0.25">
      <c r="A3" s="30" t="s">
        <v>2104</v>
      </c>
      <c r="B3" s="27">
        <v>16000</v>
      </c>
    </row>
    <row r="4" spans="1:2" x14ac:dyDescent="0.25">
      <c r="A4" s="30" t="s">
        <v>2105</v>
      </c>
      <c r="B4" s="27">
        <v>13000</v>
      </c>
    </row>
    <row r="5" spans="1:2" x14ac:dyDescent="0.25">
      <c r="A5" s="30" t="s">
        <v>2106</v>
      </c>
      <c r="B5" s="27">
        <v>10000</v>
      </c>
    </row>
    <row r="6" spans="1:2" x14ac:dyDescent="0.25">
      <c r="A6" s="30" t="s">
        <v>2107</v>
      </c>
      <c r="B6" s="27">
        <v>16000</v>
      </c>
    </row>
    <row r="7" spans="1:2" x14ac:dyDescent="0.25">
      <c r="A7" s="30" t="s">
        <v>2108</v>
      </c>
      <c r="B7" s="27">
        <v>14500</v>
      </c>
    </row>
    <row r="8" spans="1:2" x14ac:dyDescent="0.25">
      <c r="A8" s="30" t="s">
        <v>2109</v>
      </c>
      <c r="B8" s="27">
        <v>12300</v>
      </c>
    </row>
    <row r="9" spans="1:2" x14ac:dyDescent="0.25">
      <c r="A9" s="30" t="s">
        <v>2110</v>
      </c>
      <c r="B9" s="27">
        <v>15200</v>
      </c>
    </row>
    <row r="10" spans="1:2" x14ac:dyDescent="0.25">
      <c r="A10" s="30" t="s">
        <v>2111</v>
      </c>
      <c r="B10" s="27">
        <v>13800</v>
      </c>
    </row>
    <row r="11" spans="1:2" x14ac:dyDescent="0.25">
      <c r="A11" s="30" t="s">
        <v>2112</v>
      </c>
      <c r="B11" s="27">
        <v>12600</v>
      </c>
    </row>
    <row r="12" spans="1:2" x14ac:dyDescent="0.25">
      <c r="A12" s="30" t="s">
        <v>2113</v>
      </c>
      <c r="B12" s="27">
        <v>10300</v>
      </c>
    </row>
    <row r="13" spans="1:2" ht="15.75" thickBot="1" x14ac:dyDescent="0.3">
      <c r="A13" s="31" t="s">
        <v>2114</v>
      </c>
      <c r="B13" s="37">
        <v>23000</v>
      </c>
    </row>
    <row r="14" spans="1:2" ht="15.75" thickBot="1" x14ac:dyDescent="0.3">
      <c r="A14" s="32" t="s">
        <v>2117</v>
      </c>
      <c r="B14" s="38">
        <f>SUM(B2:B13)</f>
        <v>171700</v>
      </c>
    </row>
  </sheetData>
  <scenarios current="4" show="4" sqref="B12:B13">
    <scenario name="Original" locked="1" count="10" user="pbanerje" comment="This is the original Data_x000a_Modified by pbanerje on 7/20/2016">
      <inputCells r="B2" val="57000"/>
      <inputCells r="B3" val="12000"/>
      <inputCells r="B4" val="3000"/>
      <inputCells r="B5" val="5000"/>
      <inputCells r="B6" val="6000"/>
      <inputCells r="B7" val="1500"/>
      <inputCells r="B8" val="1000"/>
      <inputCells r="B9" val="700"/>
      <inputCells r="B10" val="600"/>
      <inputCells r="B11" val="500"/>
    </scenario>
    <scenario name="Promotion" locked="1" count="10" user="pbanerje" comment="Incase of promotion_x000a_Modified by pbanerje on 7/20/2016">
      <inputCells r="B2" val="80000"/>
      <inputCells r="B3" val="12000"/>
      <inputCells r="B4" val="5000"/>
      <inputCells r="B5" val="5000"/>
      <inputCells r="B6" val="10000"/>
      <inputCells r="B7" val="2000"/>
      <inputCells r="B8" val="1000"/>
      <inputCells r="B9" val="1100"/>
      <inputCells r="B10" val="600"/>
      <inputCells r="B11" val="500"/>
    </scenario>
    <scenario name="New-job" locked="1" count="10" user="pbanerje" comment="Incase of company change_x000a_Modified by pbanerje on 7/20/2016">
      <inputCells r="B2" val="120000"/>
      <inputCells r="B3" val="15000"/>
      <inputCells r="B4" val="4000"/>
      <inputCells r="B5" val="5000"/>
      <inputCells r="B6" val="15000"/>
      <inputCells r="B7" val="2000"/>
      <inputCells r="B8" val="1000"/>
      <inputCells r="B9" val="1500"/>
      <inputCells r="B10" val="600"/>
      <inputCells r="B11" val="500"/>
    </scenario>
    <scenario name="Onsite_opportunity" locked="1" count="10" user="pbanerje" comment="Incase of Onsite_opportunity">
      <inputCells r="B2" val="300000"/>
      <inputCells r="B3" val="50000"/>
      <inputCells r="B4" val="5000"/>
      <inputCells r="B5" val="10000"/>
      <inputCells r="B6" val="25000"/>
      <inputCells r="B7" val="10000"/>
      <inputCells r="B8" val="12000"/>
      <inputCells r="B9" val="5000"/>
      <inputCells r="B10" val="7000"/>
      <inputCells r="B11" val="2000"/>
    </scenario>
    <scenario name="New_job2" locked="1" count="10" user="pbanerje" comment="My 2nd offer">
      <inputCells r="B2" val="140000"/>
      <inputCells r="B3" val="15000"/>
      <inputCells r="B4" val="1500"/>
      <inputCells r="B5" val="5000"/>
      <inputCells r="B6" val="9000"/>
      <inputCells r="B7" val="1500"/>
      <inputCells r="B8" val="1000"/>
      <inputCells r="B9" val="700"/>
      <inputCells r="B10" val="600"/>
      <inputCells r="B11" val="500"/>
    </scenario>
  </scenario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D20"/>
  <sheetViews>
    <sheetView topLeftCell="C1" workbookViewId="0">
      <selection activeCell="C1" sqref="C1"/>
    </sheetView>
  </sheetViews>
  <sheetFormatPr defaultRowHeight="15" x14ac:dyDescent="0.25"/>
  <cols>
    <col min="1" max="1" width="23.7109375" customWidth="1"/>
    <col min="2" max="2" width="13.7109375" customWidth="1"/>
    <col min="3" max="3" width="15.5703125" style="2" customWidth="1"/>
    <col min="4" max="4" width="14.5703125" customWidth="1"/>
  </cols>
  <sheetData>
    <row r="1" spans="1:4" x14ac:dyDescent="0.25">
      <c r="A1" s="49" t="s">
        <v>2116</v>
      </c>
      <c r="B1" s="50" t="s">
        <v>2167</v>
      </c>
      <c r="C1" s="51" t="s">
        <v>2168</v>
      </c>
      <c r="D1" s="51" t="s">
        <v>2182</v>
      </c>
    </row>
    <row r="2" spans="1:4" x14ac:dyDescent="0.25">
      <c r="A2" s="30" t="s">
        <v>2103</v>
      </c>
      <c r="B2" s="47">
        <v>25300</v>
      </c>
      <c r="C2" s="27">
        <v>10200</v>
      </c>
      <c r="D2" s="27">
        <v>283</v>
      </c>
    </row>
    <row r="3" spans="1:4" x14ac:dyDescent="0.25">
      <c r="A3" s="30" t="s">
        <v>2104</v>
      </c>
      <c r="B3" s="47">
        <v>18300</v>
      </c>
      <c r="C3" s="27">
        <v>9500</v>
      </c>
      <c r="D3" s="27">
        <v>207</v>
      </c>
    </row>
    <row r="4" spans="1:4" x14ac:dyDescent="0.25">
      <c r="A4" s="30" t="s">
        <v>2105</v>
      </c>
      <c r="B4" s="47">
        <v>15300</v>
      </c>
      <c r="C4" s="27">
        <v>6300</v>
      </c>
      <c r="D4" s="27">
        <v>380</v>
      </c>
    </row>
    <row r="5" spans="1:4" x14ac:dyDescent="0.25">
      <c r="A5" s="30" t="s">
        <v>2106</v>
      </c>
      <c r="B5" s="47">
        <v>12300</v>
      </c>
      <c r="C5" s="27">
        <v>4400</v>
      </c>
      <c r="D5" s="27">
        <v>315</v>
      </c>
    </row>
    <row r="6" spans="1:4" x14ac:dyDescent="0.25">
      <c r="A6" s="30" t="s">
        <v>2107</v>
      </c>
      <c r="B6" s="47">
        <v>14300</v>
      </c>
      <c r="C6" s="27">
        <v>5100</v>
      </c>
      <c r="D6" s="27">
        <v>498</v>
      </c>
    </row>
    <row r="7" spans="1:4" x14ac:dyDescent="0.25">
      <c r="A7" s="30" t="s">
        <v>2108</v>
      </c>
      <c r="B7" s="47">
        <v>16800</v>
      </c>
      <c r="C7" s="27">
        <v>6000</v>
      </c>
      <c r="D7" s="27">
        <v>255</v>
      </c>
    </row>
    <row r="8" spans="1:4" x14ac:dyDescent="0.25">
      <c r="A8" s="30" t="s">
        <v>2109</v>
      </c>
      <c r="B8" s="47">
        <v>14600</v>
      </c>
      <c r="C8" s="27">
        <v>5200</v>
      </c>
      <c r="D8" s="27">
        <v>210</v>
      </c>
    </row>
    <row r="9" spans="1:4" x14ac:dyDescent="0.25">
      <c r="A9" s="30" t="s">
        <v>2110</v>
      </c>
      <c r="B9" s="47">
        <v>17500</v>
      </c>
      <c r="C9" s="27">
        <v>6400</v>
      </c>
      <c r="D9" s="27">
        <v>415</v>
      </c>
    </row>
    <row r="10" spans="1:4" x14ac:dyDescent="0.25">
      <c r="A10" s="30" t="s">
        <v>2111</v>
      </c>
      <c r="B10" s="47">
        <v>16100</v>
      </c>
      <c r="C10" s="27">
        <v>4900</v>
      </c>
      <c r="D10" s="27">
        <v>227</v>
      </c>
    </row>
    <row r="11" spans="1:4" x14ac:dyDescent="0.25">
      <c r="A11" s="30" t="s">
        <v>2112</v>
      </c>
      <c r="B11" s="47">
        <v>14900</v>
      </c>
      <c r="C11" s="27">
        <v>3800</v>
      </c>
      <c r="D11" s="27">
        <v>245</v>
      </c>
    </row>
    <row r="12" spans="1:4" x14ac:dyDescent="0.25">
      <c r="A12" s="30" t="s">
        <v>2113</v>
      </c>
      <c r="B12" s="47">
        <v>12600</v>
      </c>
      <c r="C12" s="27">
        <v>2600</v>
      </c>
      <c r="D12" s="27">
        <v>285</v>
      </c>
    </row>
    <row r="13" spans="1:4" x14ac:dyDescent="0.25">
      <c r="A13" s="30" t="s">
        <v>2114</v>
      </c>
      <c r="B13" s="47">
        <v>17300</v>
      </c>
      <c r="C13" s="27">
        <v>4500</v>
      </c>
      <c r="D13" s="27">
        <v>331</v>
      </c>
    </row>
    <row r="14" spans="1:4" x14ac:dyDescent="0.25">
      <c r="A14" s="52" t="s">
        <v>2117</v>
      </c>
      <c r="B14" s="53">
        <f>SUM(B2:B13)</f>
        <v>195300</v>
      </c>
      <c r="C14" s="78">
        <f>SUM(C2:C13)</f>
        <v>68900</v>
      </c>
      <c r="D14" s="78">
        <f>SUM(D2:D13)</f>
        <v>3651</v>
      </c>
    </row>
    <row r="20" spans="2:2" x14ac:dyDescent="0.25">
      <c r="B20">
        <v>2300</v>
      </c>
    </row>
  </sheetData>
  <scenarios current="4" show="4" sqref="B12:B13">
    <scenario name="Original" locked="1" count="10" user="pbanerje" comment="This is the original Data_x000a_Modified by pbanerje on 7/20/2016">
      <inputCells r="C2" val="57000"/>
      <inputCells r="C3" val="12000"/>
      <inputCells r="C4" val="3000"/>
      <inputCells r="C5" val="5000"/>
      <inputCells r="C6" val="6000"/>
      <inputCells r="C7" val="1500"/>
      <inputCells r="C8" val="1000"/>
      <inputCells r="C9" val="700"/>
      <inputCells r="C10" val="600"/>
      <inputCells r="C11" val="500"/>
    </scenario>
    <scenario name="Promotion" locked="1" count="10" user="pbanerje" comment="Incase of promotion_x000a_Modified by pbanerje on 7/20/2016">
      <inputCells r="C2" val="80000"/>
      <inputCells r="C3" val="12000"/>
      <inputCells r="C4" val="5000"/>
      <inputCells r="C5" val="5000"/>
      <inputCells r="C6" val="10000"/>
      <inputCells r="C7" val="2000"/>
      <inputCells r="C8" val="1000"/>
      <inputCells r="C9" val="1100"/>
      <inputCells r="C10" val="600"/>
      <inputCells r="C11" val="500"/>
    </scenario>
    <scenario name="New-job" locked="1" count="10" user="pbanerje" comment="Incase of company change_x000a_Modified by pbanerje on 7/20/2016">
      <inputCells r="C2" val="120000"/>
      <inputCells r="C3" val="15000"/>
      <inputCells r="C4" val="4000"/>
      <inputCells r="C5" val="5000"/>
      <inputCells r="C6" val="15000"/>
      <inputCells r="C7" val="2000"/>
      <inputCells r="C8" val="1000"/>
      <inputCells r="C9" val="1500"/>
      <inputCells r="C10" val="600"/>
      <inputCells r="C11" val="500"/>
    </scenario>
    <scenario name="Onsite_opportunity" locked="1" count="10" user="pbanerje" comment="Incase of Onsite_opportunity">
      <inputCells r="C2" val="300000"/>
      <inputCells r="C3" val="50000"/>
      <inputCells r="C4" val="5000"/>
      <inputCells r="C5" val="10000"/>
      <inputCells r="C6" val="25000"/>
      <inputCells r="C7" val="10000"/>
      <inputCells r="C8" val="12000"/>
      <inputCells r="C9" val="5000"/>
      <inputCells r="C10" val="7000"/>
      <inputCells r="C11" val="2000"/>
    </scenario>
    <scenario name="New_job2" locked="1" count="10" user="pbanerje" comment="My 2nd offer">
      <inputCells r="C2" val="140000"/>
      <inputCells r="C3" val="15000"/>
      <inputCells r="C4" val="1500"/>
      <inputCells r="C5" val="5000"/>
      <inputCells r="C6" val="9000"/>
      <inputCells r="C7" val="1500"/>
      <inputCells r="C8" val="1000"/>
      <inputCells r="C9" val="700"/>
      <inputCells r="C10" val="600"/>
      <inputCells r="C11" val="500"/>
    </scenario>
  </scenario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2:B7"/>
  <sheetViews>
    <sheetView workbookViewId="0">
      <selection activeCell="B15" sqref="B15"/>
    </sheetView>
  </sheetViews>
  <sheetFormatPr defaultRowHeight="15" x14ac:dyDescent="0.25"/>
  <cols>
    <col min="1" max="1" width="14.5703125" customWidth="1"/>
    <col min="2" max="2" width="20" customWidth="1"/>
  </cols>
  <sheetData>
    <row r="2" spans="1:2" x14ac:dyDescent="0.25">
      <c r="A2" s="3" t="s">
        <v>2149</v>
      </c>
      <c r="B2" s="3" t="s">
        <v>2150</v>
      </c>
    </row>
    <row r="3" spans="1:2" x14ac:dyDescent="0.25">
      <c r="A3" s="6" t="s">
        <v>2151</v>
      </c>
      <c r="B3" s="47">
        <v>265190</v>
      </c>
    </row>
    <row r="4" spans="1:2" x14ac:dyDescent="0.25">
      <c r="A4" s="6" t="s">
        <v>2152</v>
      </c>
      <c r="B4" s="47">
        <v>176240</v>
      </c>
    </row>
    <row r="5" spans="1:2" x14ac:dyDescent="0.25">
      <c r="A5" s="6" t="s">
        <v>2153</v>
      </c>
      <c r="B5" s="47">
        <v>137440</v>
      </c>
    </row>
    <row r="6" spans="1:2" x14ac:dyDescent="0.25">
      <c r="A6" s="6" t="s">
        <v>2154</v>
      </c>
      <c r="B6" s="47">
        <v>118050</v>
      </c>
    </row>
    <row r="7" spans="1:2" x14ac:dyDescent="0.25">
      <c r="A7" s="6" t="s">
        <v>2155</v>
      </c>
      <c r="B7" s="47">
        <v>71200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</sheetPr>
  <dimension ref="A1:E14"/>
  <sheetViews>
    <sheetView tabSelected="1" workbookViewId="0">
      <selection activeCell="G9" sqref="G9"/>
    </sheetView>
  </sheetViews>
  <sheetFormatPr defaultRowHeight="15" x14ac:dyDescent="0.25"/>
  <cols>
    <col min="1" max="1" width="24.85546875" customWidth="1"/>
    <col min="2" max="5" width="15.7109375" customWidth="1"/>
  </cols>
  <sheetData>
    <row r="1" spans="1:5" x14ac:dyDescent="0.25">
      <c r="B1" t="s">
        <v>2156</v>
      </c>
      <c r="C1" t="s">
        <v>2157</v>
      </c>
      <c r="D1" t="s">
        <v>2158</v>
      </c>
      <c r="E1" t="s">
        <v>2159</v>
      </c>
    </row>
    <row r="2" spans="1:5" x14ac:dyDescent="0.25">
      <c r="A2" s="20" t="s">
        <v>2160</v>
      </c>
      <c r="B2" s="48"/>
      <c r="C2" s="48">
        <f>IF(E2&lt;=0,-E2,0)</f>
        <v>0</v>
      </c>
      <c r="D2" s="48">
        <f>IF(E2&gt;=0,E2,0)</f>
        <v>15000</v>
      </c>
      <c r="E2" s="48">
        <v>15000</v>
      </c>
    </row>
    <row r="3" spans="1:5" x14ac:dyDescent="0.25">
      <c r="A3" t="s">
        <v>2141</v>
      </c>
      <c r="B3" s="48">
        <f>B2+D2-C3</f>
        <v>13800</v>
      </c>
      <c r="C3" s="48">
        <f t="shared" ref="C3:C14" si="0">IF(E3&lt;=0,-E3,0)</f>
        <v>1200</v>
      </c>
      <c r="D3" s="48">
        <f t="shared" ref="D3:D14" si="1">IF(E3&gt;=0,E3,0)</f>
        <v>0</v>
      </c>
      <c r="E3" s="48">
        <v>-1200</v>
      </c>
    </row>
    <row r="4" spans="1:5" x14ac:dyDescent="0.25">
      <c r="A4" t="s">
        <v>2104</v>
      </c>
      <c r="B4" s="48">
        <f t="shared" ref="B4:B14" si="2">B3+D3-C4</f>
        <v>12800</v>
      </c>
      <c r="C4" s="48">
        <f t="shared" si="0"/>
        <v>1000</v>
      </c>
      <c r="D4" s="48">
        <f t="shared" si="1"/>
        <v>0</v>
      </c>
      <c r="E4" s="48">
        <v>-1000</v>
      </c>
    </row>
    <row r="5" spans="1:5" x14ac:dyDescent="0.25">
      <c r="A5" t="s">
        <v>2105</v>
      </c>
      <c r="B5" s="48">
        <f t="shared" si="2"/>
        <v>10300</v>
      </c>
      <c r="C5" s="48">
        <f t="shared" si="0"/>
        <v>2500</v>
      </c>
      <c r="D5" s="48">
        <f t="shared" si="1"/>
        <v>0</v>
      </c>
      <c r="E5" s="48">
        <v>-2500</v>
      </c>
    </row>
    <row r="6" spans="1:5" x14ac:dyDescent="0.25">
      <c r="A6" t="s">
        <v>2106</v>
      </c>
      <c r="B6" s="48">
        <f t="shared" si="2"/>
        <v>10300</v>
      </c>
      <c r="C6" s="48">
        <f t="shared" si="0"/>
        <v>0</v>
      </c>
      <c r="D6" s="48">
        <f t="shared" si="1"/>
        <v>3000</v>
      </c>
      <c r="E6" s="48">
        <v>3000</v>
      </c>
    </row>
    <row r="7" spans="1:5" x14ac:dyDescent="0.25">
      <c r="A7" t="s">
        <v>2107</v>
      </c>
      <c r="B7" s="48">
        <f t="shared" si="2"/>
        <v>12300</v>
      </c>
      <c r="C7" s="48">
        <f t="shared" si="0"/>
        <v>1000</v>
      </c>
      <c r="D7" s="48">
        <f t="shared" si="1"/>
        <v>0</v>
      </c>
      <c r="E7" s="48">
        <v>-1000</v>
      </c>
    </row>
    <row r="8" spans="1:5" x14ac:dyDescent="0.25">
      <c r="A8" t="s">
        <v>2108</v>
      </c>
      <c r="B8" s="48">
        <f t="shared" si="2"/>
        <v>12300</v>
      </c>
      <c r="C8" s="48">
        <f t="shared" si="0"/>
        <v>0</v>
      </c>
      <c r="D8" s="48">
        <f t="shared" si="1"/>
        <v>3500</v>
      </c>
      <c r="E8" s="48">
        <v>3500</v>
      </c>
    </row>
    <row r="9" spans="1:5" x14ac:dyDescent="0.25">
      <c r="A9" t="s">
        <v>2109</v>
      </c>
      <c r="B9" s="48">
        <f t="shared" si="2"/>
        <v>15800</v>
      </c>
      <c r="C9" s="48">
        <f t="shared" si="0"/>
        <v>0</v>
      </c>
      <c r="D9" s="48">
        <f t="shared" si="1"/>
        <v>1000</v>
      </c>
      <c r="E9" s="48">
        <v>1000</v>
      </c>
    </row>
    <row r="10" spans="1:5" x14ac:dyDescent="0.25">
      <c r="A10" t="s">
        <v>2110</v>
      </c>
      <c r="B10" s="48">
        <f t="shared" si="2"/>
        <v>14800</v>
      </c>
      <c r="C10" s="48">
        <f t="shared" si="0"/>
        <v>2000</v>
      </c>
      <c r="D10" s="48">
        <f t="shared" si="1"/>
        <v>0</v>
      </c>
      <c r="E10" s="48">
        <v>-2000</v>
      </c>
    </row>
    <row r="11" spans="1:5" x14ac:dyDescent="0.25">
      <c r="A11" t="s">
        <v>2111</v>
      </c>
      <c r="B11" s="48">
        <f t="shared" si="2"/>
        <v>11800</v>
      </c>
      <c r="C11" s="48">
        <f t="shared" si="0"/>
        <v>3000</v>
      </c>
      <c r="D11" s="48">
        <f t="shared" si="1"/>
        <v>0</v>
      </c>
      <c r="E11" s="48">
        <v>-3000</v>
      </c>
    </row>
    <row r="12" spans="1:5" x14ac:dyDescent="0.25">
      <c r="A12" t="s">
        <v>2112</v>
      </c>
      <c r="B12" s="48">
        <f t="shared" si="2"/>
        <v>11800</v>
      </c>
      <c r="C12" s="48">
        <f t="shared" si="0"/>
        <v>0</v>
      </c>
      <c r="D12" s="48">
        <f t="shared" si="1"/>
        <v>2000</v>
      </c>
      <c r="E12" s="48">
        <v>2000</v>
      </c>
    </row>
    <row r="13" spans="1:5" x14ac:dyDescent="0.25">
      <c r="A13" t="s">
        <v>2113</v>
      </c>
      <c r="B13" s="48">
        <f t="shared" si="2"/>
        <v>13800</v>
      </c>
      <c r="C13" s="48">
        <f t="shared" si="0"/>
        <v>0</v>
      </c>
      <c r="D13" s="48">
        <f t="shared" si="1"/>
        <v>1000</v>
      </c>
      <c r="E13" s="48">
        <v>1000</v>
      </c>
    </row>
    <row r="14" spans="1:5" x14ac:dyDescent="0.25">
      <c r="A14" t="s">
        <v>2114</v>
      </c>
      <c r="B14" s="48">
        <f t="shared" si="2"/>
        <v>11400</v>
      </c>
      <c r="C14" s="48">
        <f t="shared" si="0"/>
        <v>3400</v>
      </c>
      <c r="D14" s="48">
        <f t="shared" si="1"/>
        <v>0</v>
      </c>
      <c r="E14" s="48">
        <v>-3400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M14"/>
  <sheetViews>
    <sheetView workbookViewId="0">
      <selection activeCell="B14" sqref="B14"/>
    </sheetView>
  </sheetViews>
  <sheetFormatPr defaultRowHeight="15" x14ac:dyDescent="0.25"/>
  <cols>
    <col min="1" max="1" width="13.28515625" bestFit="1" customWidth="1"/>
  </cols>
  <sheetData>
    <row r="2" spans="1:13" x14ac:dyDescent="0.25">
      <c r="A2" t="s">
        <v>2166</v>
      </c>
      <c r="B2" t="s">
        <v>2141</v>
      </c>
      <c r="C2" t="s">
        <v>2104</v>
      </c>
      <c r="D2" t="s">
        <v>2105</v>
      </c>
      <c r="E2" t="s">
        <v>2106</v>
      </c>
      <c r="F2" t="s">
        <v>2107</v>
      </c>
      <c r="G2" t="s">
        <v>2108</v>
      </c>
      <c r="H2" t="s">
        <v>2109</v>
      </c>
      <c r="I2" t="s">
        <v>2110</v>
      </c>
      <c r="J2" t="s">
        <v>2111</v>
      </c>
      <c r="K2" t="s">
        <v>2112</v>
      </c>
      <c r="L2" t="s">
        <v>2113</v>
      </c>
      <c r="M2" t="s">
        <v>2114</v>
      </c>
    </row>
    <row r="3" spans="1:13" x14ac:dyDescent="0.25">
      <c r="A3" t="s">
        <v>2161</v>
      </c>
      <c r="B3">
        <v>341</v>
      </c>
      <c r="C3">
        <v>292</v>
      </c>
      <c r="D3">
        <v>461</v>
      </c>
      <c r="E3">
        <v>150</v>
      </c>
      <c r="F3">
        <v>649</v>
      </c>
      <c r="G3">
        <v>435</v>
      </c>
      <c r="H3">
        <v>273</v>
      </c>
      <c r="I3">
        <v>177</v>
      </c>
      <c r="J3">
        <v>512</v>
      </c>
      <c r="K3">
        <v>82</v>
      </c>
      <c r="L3">
        <v>387</v>
      </c>
      <c r="M3">
        <v>261</v>
      </c>
    </row>
    <row r="4" spans="1:13" x14ac:dyDescent="0.25">
      <c r="A4" t="s">
        <v>2162</v>
      </c>
      <c r="B4">
        <v>190</v>
      </c>
      <c r="C4">
        <v>186</v>
      </c>
      <c r="D4">
        <v>98</v>
      </c>
      <c r="E4">
        <v>307</v>
      </c>
      <c r="F4">
        <v>143</v>
      </c>
      <c r="G4">
        <v>83</v>
      </c>
      <c r="H4">
        <v>431</v>
      </c>
      <c r="I4">
        <v>334</v>
      </c>
      <c r="J4">
        <v>71</v>
      </c>
      <c r="K4">
        <v>205</v>
      </c>
      <c r="L4">
        <v>259</v>
      </c>
      <c r="M4">
        <v>419</v>
      </c>
    </row>
    <row r="5" spans="1:13" x14ac:dyDescent="0.25">
      <c r="A5" t="s">
        <v>2163</v>
      </c>
      <c r="B5">
        <v>198</v>
      </c>
      <c r="C5">
        <v>62</v>
      </c>
      <c r="D5">
        <v>539</v>
      </c>
      <c r="E5">
        <v>128</v>
      </c>
      <c r="F5">
        <v>571</v>
      </c>
      <c r="G5">
        <v>513</v>
      </c>
      <c r="H5">
        <v>121</v>
      </c>
      <c r="I5">
        <v>155</v>
      </c>
      <c r="J5">
        <v>434</v>
      </c>
      <c r="K5">
        <v>99</v>
      </c>
      <c r="L5">
        <v>465</v>
      </c>
      <c r="M5">
        <v>300</v>
      </c>
    </row>
    <row r="6" spans="1:13" x14ac:dyDescent="0.25">
      <c r="A6" t="s">
        <v>2164</v>
      </c>
      <c r="B6">
        <v>419</v>
      </c>
      <c r="C6">
        <v>71</v>
      </c>
      <c r="D6">
        <v>218</v>
      </c>
      <c r="E6">
        <v>98</v>
      </c>
      <c r="F6">
        <v>128</v>
      </c>
      <c r="G6">
        <v>292</v>
      </c>
      <c r="H6">
        <v>330</v>
      </c>
      <c r="I6">
        <v>349</v>
      </c>
      <c r="J6">
        <v>191</v>
      </c>
      <c r="K6">
        <v>311</v>
      </c>
      <c r="L6">
        <v>135</v>
      </c>
      <c r="M6">
        <v>318</v>
      </c>
    </row>
    <row r="7" spans="1:13" x14ac:dyDescent="0.25">
      <c r="A7" t="s">
        <v>2165</v>
      </c>
      <c r="B7">
        <v>213</v>
      </c>
      <c r="C7">
        <v>214</v>
      </c>
      <c r="D7">
        <v>209</v>
      </c>
      <c r="E7">
        <v>322</v>
      </c>
      <c r="F7">
        <v>65</v>
      </c>
      <c r="G7">
        <v>207</v>
      </c>
      <c r="H7">
        <v>312</v>
      </c>
      <c r="I7">
        <v>125</v>
      </c>
      <c r="J7">
        <v>182</v>
      </c>
      <c r="K7">
        <v>233</v>
      </c>
      <c r="L7">
        <v>244</v>
      </c>
      <c r="M7">
        <v>109</v>
      </c>
    </row>
    <row r="9" spans="1:13" x14ac:dyDescent="0.25">
      <c r="A9" t="s">
        <v>2166</v>
      </c>
      <c r="B9" t="s">
        <v>2141</v>
      </c>
      <c r="C9" t="s">
        <v>2104</v>
      </c>
      <c r="D9" t="s">
        <v>2105</v>
      </c>
      <c r="E9" t="s">
        <v>2106</v>
      </c>
      <c r="F9" t="s">
        <v>2107</v>
      </c>
      <c r="G9" t="s">
        <v>2108</v>
      </c>
      <c r="H9" t="s">
        <v>2109</v>
      </c>
      <c r="I9" t="s">
        <v>2110</v>
      </c>
      <c r="J9" t="s">
        <v>2111</v>
      </c>
      <c r="K9" t="s">
        <v>2112</v>
      </c>
      <c r="L9" t="s">
        <v>2113</v>
      </c>
      <c r="M9" t="s">
        <v>2114</v>
      </c>
    </row>
    <row r="10" spans="1:13" x14ac:dyDescent="0.25">
      <c r="A10" t="s">
        <v>2161</v>
      </c>
      <c r="B10">
        <f>RANK(B3,$B$3:$B$7)</f>
        <v>2</v>
      </c>
      <c r="C10">
        <f>RANK(C3,$C$3:$C$7)</f>
        <v>1</v>
      </c>
      <c r="D10">
        <f>RANK(D3,$D$3:$D$7)</f>
        <v>2</v>
      </c>
      <c r="E10">
        <f>RANK(E3,$E$3:$E$7)</f>
        <v>3</v>
      </c>
      <c r="F10">
        <f>RANK(F3,$F$3:$F$7)</f>
        <v>1</v>
      </c>
      <c r="G10">
        <f>RANK(G3,$G$3:$G$7)</f>
        <v>2</v>
      </c>
      <c r="H10">
        <f>RANK(H3,$H$3:$H$7)</f>
        <v>4</v>
      </c>
      <c r="I10">
        <f>RANK(I3,$I$3:$I$7)</f>
        <v>3</v>
      </c>
      <c r="J10">
        <f>RANK(J3,$J$3:$J$7)</f>
        <v>1</v>
      </c>
      <c r="K10">
        <f>RANK(K3,$K$3:$K$7)</f>
        <v>5</v>
      </c>
      <c r="L10">
        <f>RANK(L3,$L$3:$L$7)</f>
        <v>2</v>
      </c>
      <c r="M10">
        <f>RANK(M3,$M$3:$M$7)</f>
        <v>4</v>
      </c>
    </row>
    <row r="11" spans="1:13" x14ac:dyDescent="0.25">
      <c r="A11" t="s">
        <v>2162</v>
      </c>
      <c r="B11">
        <f>RANK(B4,$B$3:$B$7)</f>
        <v>5</v>
      </c>
      <c r="C11">
        <f>RANK(C4,$C$3:$C$7)</f>
        <v>3</v>
      </c>
      <c r="D11">
        <f>RANK(D4,$D$3:$D$7)</f>
        <v>5</v>
      </c>
      <c r="E11">
        <f>RANK(E4,$E$3:$E$7)</f>
        <v>2</v>
      </c>
      <c r="F11">
        <f>RANK(F4,$F$3:$F$7)</f>
        <v>3</v>
      </c>
      <c r="G11">
        <f>RANK(G4,$G$3:$G$7)</f>
        <v>5</v>
      </c>
      <c r="H11">
        <f>RANK(H4,$H$3:$H$7)</f>
        <v>1</v>
      </c>
      <c r="I11">
        <f>RANK(I4,$I$3:$I$7)</f>
        <v>2</v>
      </c>
      <c r="J11">
        <f>RANK(J4,$J$3:$J$7)</f>
        <v>5</v>
      </c>
      <c r="K11">
        <f>RANK(K4,$K$3:$K$7)</f>
        <v>3</v>
      </c>
      <c r="L11">
        <f>RANK(L4,$L$3:$L$7)</f>
        <v>3</v>
      </c>
      <c r="M11">
        <f>RANK(M4,$M$3:$M$7)</f>
        <v>1</v>
      </c>
    </row>
    <row r="12" spans="1:13" x14ac:dyDescent="0.25">
      <c r="A12" t="s">
        <v>2163</v>
      </c>
      <c r="B12">
        <f>RANK(B5,$B$3:$B$7)</f>
        <v>4</v>
      </c>
      <c r="C12">
        <f>RANK(C5,$C$3:$C$7)</f>
        <v>5</v>
      </c>
      <c r="D12">
        <f>RANK(D5,$D$3:$D$7)</f>
        <v>1</v>
      </c>
      <c r="E12">
        <f>RANK(E5,$E$3:$E$7)</f>
        <v>4</v>
      </c>
      <c r="F12">
        <f>RANK(F5,$F$3:$F$7)</f>
        <v>2</v>
      </c>
      <c r="G12">
        <f>RANK(G5,$G$3:$G$7)</f>
        <v>1</v>
      </c>
      <c r="H12">
        <f>RANK(H5,$H$3:$H$7)</f>
        <v>5</v>
      </c>
      <c r="I12">
        <f>RANK(I5,$I$3:$I$7)</f>
        <v>4</v>
      </c>
      <c r="J12">
        <f>RANK(J5,$J$3:$J$7)</f>
        <v>2</v>
      </c>
      <c r="K12">
        <f>RANK(K5,$K$3:$K$7)</f>
        <v>4</v>
      </c>
      <c r="L12">
        <f>RANK(L5,$L$3:$L$7)</f>
        <v>1</v>
      </c>
      <c r="M12">
        <f>RANK(M5,$M$3:$M$7)</f>
        <v>3</v>
      </c>
    </row>
    <row r="13" spans="1:13" x14ac:dyDescent="0.25">
      <c r="A13" t="s">
        <v>2164</v>
      </c>
      <c r="B13">
        <f>RANK(B6,$B$3:$B$7)</f>
        <v>1</v>
      </c>
      <c r="C13">
        <f>RANK(C6,$C$3:$C$7)</f>
        <v>4</v>
      </c>
      <c r="D13">
        <f>RANK(D6,$D$3:$D$7)</f>
        <v>3</v>
      </c>
      <c r="E13">
        <f>RANK(E6,$E$3:$E$7)</f>
        <v>5</v>
      </c>
      <c r="F13">
        <f>RANK(F6,$F$3:$F$7)</f>
        <v>4</v>
      </c>
      <c r="G13">
        <f>RANK(G6,$G$3:$G$7)</f>
        <v>3</v>
      </c>
      <c r="H13">
        <f>RANK(H6,$H$3:$H$7)</f>
        <v>2</v>
      </c>
      <c r="I13">
        <f>RANK(I6,$I$3:$I$7)</f>
        <v>1</v>
      </c>
      <c r="J13">
        <f>RANK(J6,$J$3:$J$7)</f>
        <v>3</v>
      </c>
      <c r="K13">
        <f>RANK(K6,$K$3:$K$7)</f>
        <v>1</v>
      </c>
      <c r="L13">
        <f>RANK(L6,$L$3:$L$7)</f>
        <v>5</v>
      </c>
      <c r="M13">
        <f>RANK(M6,$M$3:$M$7)</f>
        <v>2</v>
      </c>
    </row>
    <row r="14" spans="1:13" x14ac:dyDescent="0.25">
      <c r="A14" t="s">
        <v>2165</v>
      </c>
      <c r="B14">
        <f>RANK(B7,$B$3:$B$7)</f>
        <v>3</v>
      </c>
      <c r="C14">
        <f>RANK(C7,$C$3:$C$7)</f>
        <v>2</v>
      </c>
      <c r="D14">
        <f>RANK(D7,$D$3:$D$7)</f>
        <v>4</v>
      </c>
      <c r="E14">
        <f>RANK(E7,$E$3:$E$7)</f>
        <v>1</v>
      </c>
      <c r="F14">
        <f>RANK(F7,$F$3:$F$7)</f>
        <v>5</v>
      </c>
      <c r="G14">
        <f>RANK(G7,$G$3:$G$7)</f>
        <v>4</v>
      </c>
      <c r="H14">
        <f>RANK(H7,$H$3:$H$7)</f>
        <v>3</v>
      </c>
      <c r="I14">
        <f>RANK(I7,$I$3:$I$7)</f>
        <v>5</v>
      </c>
      <c r="J14">
        <f>RANK(J7,$J$3:$J$7)</f>
        <v>4</v>
      </c>
      <c r="K14">
        <f>RANK(K7,$K$3:$K$7)</f>
        <v>2</v>
      </c>
      <c r="L14">
        <f>RANK(L7,$L$3:$L$7)</f>
        <v>4</v>
      </c>
      <c r="M14">
        <f>RANK(M7,$M$3:$M$7)</f>
        <v>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4"/>
  <sheetViews>
    <sheetView workbookViewId="0">
      <selection activeCell="J26" sqref="J26"/>
    </sheetView>
  </sheetViews>
  <sheetFormatPr defaultRowHeight="15" x14ac:dyDescent="0.25"/>
  <sheetData>
    <row r="1" spans="1:7" x14ac:dyDescent="0.25">
      <c r="A1" t="s">
        <v>2166</v>
      </c>
      <c r="B1" t="s">
        <v>2141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</row>
    <row r="2" spans="1:7" x14ac:dyDescent="0.25">
      <c r="A2" t="s">
        <v>2162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25">
      <c r="A3" t="s">
        <v>2163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25">
      <c r="A4" t="s">
        <v>2164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G4"/>
  <sheetViews>
    <sheetView workbookViewId="0">
      <selection activeCell="K29" sqref="K29"/>
    </sheetView>
  </sheetViews>
  <sheetFormatPr defaultRowHeight="15" x14ac:dyDescent="0.25"/>
  <sheetData>
    <row r="1" spans="1:7" x14ac:dyDescent="0.25">
      <c r="A1" t="s">
        <v>2166</v>
      </c>
      <c r="B1" t="s">
        <v>2141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</row>
    <row r="2" spans="1:7" x14ac:dyDescent="0.25">
      <c r="A2" t="s">
        <v>2162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25">
      <c r="A3" t="s">
        <v>2163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25">
      <c r="A4" t="s">
        <v>2164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G4"/>
  <sheetViews>
    <sheetView workbookViewId="0">
      <selection activeCell="B12" sqref="B12"/>
    </sheetView>
  </sheetViews>
  <sheetFormatPr defaultRowHeight="15" x14ac:dyDescent="0.25"/>
  <sheetData>
    <row r="1" spans="1:7" x14ac:dyDescent="0.25">
      <c r="A1" t="s">
        <v>2166</v>
      </c>
      <c r="B1" t="s">
        <v>2141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</row>
    <row r="2" spans="1:7" x14ac:dyDescent="0.25">
      <c r="A2" t="s">
        <v>2162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25">
      <c r="A3" t="s">
        <v>2163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25">
      <c r="A4" t="s">
        <v>2164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"/>
  <sheetViews>
    <sheetView workbookViewId="0">
      <selection activeCell="N9" sqref="N9"/>
    </sheetView>
  </sheetViews>
  <sheetFormatPr defaultRowHeight="15" x14ac:dyDescent="0.25"/>
  <cols>
    <col min="1" max="1" width="26.85546875" customWidth="1"/>
    <col min="2" max="2" width="29.42578125" bestFit="1" customWidth="1"/>
    <col min="3" max="3" width="31.7109375" bestFit="1" customWidth="1"/>
  </cols>
  <sheetData>
    <row r="1" spans="1:3" x14ac:dyDescent="0.25">
      <c r="A1" s="2" t="s">
        <v>2169</v>
      </c>
      <c r="B1" s="2" t="s">
        <v>2171</v>
      </c>
      <c r="C1" s="2" t="s">
        <v>2172</v>
      </c>
    </row>
    <row r="2" spans="1:3" ht="30" x14ac:dyDescent="0.25">
      <c r="A2" s="54" t="s">
        <v>2173</v>
      </c>
      <c r="B2" s="2">
        <v>190</v>
      </c>
      <c r="C2" s="2">
        <v>186</v>
      </c>
    </row>
    <row r="3" spans="1:3" ht="30" x14ac:dyDescent="0.25">
      <c r="A3" s="54" t="s">
        <v>2170</v>
      </c>
      <c r="B3" s="2">
        <v>230</v>
      </c>
      <c r="C3" s="2">
        <v>200</v>
      </c>
    </row>
    <row r="4" spans="1:3" x14ac:dyDescent="0.25">
      <c r="A4" s="54" t="s">
        <v>2174</v>
      </c>
      <c r="B4" s="2">
        <v>280</v>
      </c>
      <c r="C4" s="2">
        <v>220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4"/>
  <sheetViews>
    <sheetView workbookViewId="0">
      <selection activeCell="B18" sqref="B18"/>
    </sheetView>
  </sheetViews>
  <sheetFormatPr defaultRowHeight="15" x14ac:dyDescent="0.25"/>
  <sheetData>
    <row r="1" spans="1:7" x14ac:dyDescent="0.25">
      <c r="A1" t="s">
        <v>2166</v>
      </c>
      <c r="B1" t="s">
        <v>2141</v>
      </c>
      <c r="C1" t="s">
        <v>2104</v>
      </c>
      <c r="D1" t="s">
        <v>2105</v>
      </c>
      <c r="E1" t="s">
        <v>2106</v>
      </c>
      <c r="F1" t="s">
        <v>2107</v>
      </c>
      <c r="G1" t="s">
        <v>2108</v>
      </c>
    </row>
    <row r="2" spans="1:7" x14ac:dyDescent="0.25">
      <c r="A2" t="s">
        <v>2162</v>
      </c>
      <c r="B2">
        <v>190</v>
      </c>
      <c r="C2">
        <v>186</v>
      </c>
      <c r="D2">
        <v>150</v>
      </c>
      <c r="E2">
        <v>200</v>
      </c>
      <c r="F2">
        <v>175</v>
      </c>
      <c r="G2">
        <v>210</v>
      </c>
    </row>
    <row r="3" spans="1:7" x14ac:dyDescent="0.25">
      <c r="A3" t="s">
        <v>2163</v>
      </c>
      <c r="B3">
        <v>230</v>
      </c>
      <c r="C3">
        <v>200</v>
      </c>
      <c r="D3">
        <v>190</v>
      </c>
      <c r="E3">
        <v>250</v>
      </c>
      <c r="F3">
        <v>160</v>
      </c>
      <c r="G3">
        <v>190</v>
      </c>
    </row>
    <row r="4" spans="1:7" x14ac:dyDescent="0.25">
      <c r="A4" t="s">
        <v>2164</v>
      </c>
      <c r="B4">
        <v>280</v>
      </c>
      <c r="C4">
        <v>220</v>
      </c>
      <c r="D4">
        <v>250</v>
      </c>
      <c r="E4">
        <v>330</v>
      </c>
      <c r="F4">
        <v>210</v>
      </c>
      <c r="G4">
        <v>300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B1" s="2" t="s">
        <v>2175</v>
      </c>
      <c r="C1" s="2" t="s">
        <v>2176</v>
      </c>
      <c r="D1" t="s">
        <v>2177</v>
      </c>
    </row>
    <row r="2" spans="1:4" x14ac:dyDescent="0.25">
      <c r="A2" t="s">
        <v>2178</v>
      </c>
      <c r="B2">
        <v>345</v>
      </c>
      <c r="C2">
        <v>109</v>
      </c>
      <c r="D2">
        <v>159</v>
      </c>
    </row>
    <row r="3" spans="1:4" x14ac:dyDescent="0.25">
      <c r="A3" t="s">
        <v>2179</v>
      </c>
      <c r="B3">
        <v>405</v>
      </c>
      <c r="C3">
        <v>503</v>
      </c>
      <c r="D3">
        <v>45</v>
      </c>
    </row>
    <row r="4" spans="1:4" x14ac:dyDescent="0.25">
      <c r="A4" t="s">
        <v>2180</v>
      </c>
      <c r="B4">
        <v>192</v>
      </c>
      <c r="C4">
        <v>304</v>
      </c>
      <c r="D4">
        <v>453</v>
      </c>
    </row>
    <row r="5" spans="1:4" x14ac:dyDescent="0.25">
      <c r="A5" t="s">
        <v>2181</v>
      </c>
      <c r="B5">
        <v>230</v>
      </c>
      <c r="C5">
        <v>459</v>
      </c>
      <c r="D5">
        <v>596</v>
      </c>
    </row>
    <row r="6" spans="1:4" x14ac:dyDescent="0.25">
      <c r="A6" t="s">
        <v>2182</v>
      </c>
      <c r="B6">
        <v>329</v>
      </c>
      <c r="C6">
        <v>520</v>
      </c>
      <c r="D6">
        <v>403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3:K18"/>
  <sheetViews>
    <sheetView workbookViewId="0">
      <selection activeCell="A4" sqref="A4"/>
    </sheetView>
  </sheetViews>
  <sheetFormatPr defaultRowHeight="15" x14ac:dyDescent="0.25"/>
  <cols>
    <col min="1" max="1" width="15.28515625" customWidth="1"/>
    <col min="2" max="2" width="20.42578125" style="2" customWidth="1"/>
    <col min="3" max="3" width="15" style="2" customWidth="1"/>
    <col min="4" max="4" width="16.28515625" style="2" customWidth="1"/>
    <col min="8" max="8" width="12.85546875" customWidth="1"/>
    <col min="9" max="9" width="15.28515625" customWidth="1"/>
    <col min="10" max="10" width="20.28515625" customWidth="1"/>
  </cols>
  <sheetData>
    <row r="3" spans="1:11" x14ac:dyDescent="0.25">
      <c r="A3" t="s">
        <v>38</v>
      </c>
      <c r="B3" s="2" t="s">
        <v>37</v>
      </c>
      <c r="C3" s="2" t="s">
        <v>36</v>
      </c>
      <c r="D3" s="2" t="s">
        <v>35</v>
      </c>
      <c r="I3" s="2"/>
      <c r="J3" s="2"/>
      <c r="K3" s="2"/>
    </row>
    <row r="4" spans="1:11" x14ac:dyDescent="0.25">
      <c r="A4" t="s">
        <v>39</v>
      </c>
      <c r="B4" s="2" t="s">
        <v>34</v>
      </c>
      <c r="C4" s="11">
        <v>5000</v>
      </c>
      <c r="D4" s="11">
        <v>1000</v>
      </c>
      <c r="I4" s="2"/>
      <c r="J4" s="11"/>
      <c r="K4" s="11"/>
    </row>
    <row r="5" spans="1:11" x14ac:dyDescent="0.25">
      <c r="A5" t="s">
        <v>56</v>
      </c>
      <c r="B5" s="2" t="s">
        <v>44</v>
      </c>
      <c r="C5" s="11">
        <v>3400</v>
      </c>
      <c r="D5" s="11">
        <v>500</v>
      </c>
      <c r="I5" s="2"/>
      <c r="J5" s="11"/>
      <c r="K5" s="11"/>
    </row>
    <row r="6" spans="1:11" x14ac:dyDescent="0.25">
      <c r="A6" t="s">
        <v>55</v>
      </c>
      <c r="B6" s="2" t="s">
        <v>48</v>
      </c>
      <c r="C6" s="11">
        <v>6000</v>
      </c>
      <c r="D6" s="11">
        <v>1200</v>
      </c>
      <c r="I6" s="2"/>
      <c r="J6" s="11"/>
      <c r="K6" s="11"/>
    </row>
    <row r="7" spans="1:11" x14ac:dyDescent="0.25">
      <c r="A7" t="s">
        <v>54</v>
      </c>
      <c r="B7" s="2" t="s">
        <v>46</v>
      </c>
      <c r="C7" s="11">
        <v>4300</v>
      </c>
      <c r="D7" s="11">
        <v>600</v>
      </c>
      <c r="I7" s="2"/>
      <c r="J7" s="11"/>
      <c r="K7" s="11"/>
    </row>
    <row r="8" spans="1:11" x14ac:dyDescent="0.25">
      <c r="A8" t="s">
        <v>53</v>
      </c>
      <c r="B8" s="2" t="s">
        <v>34</v>
      </c>
      <c r="C8" s="11">
        <v>5800</v>
      </c>
      <c r="D8" s="11">
        <v>900</v>
      </c>
      <c r="I8" s="2"/>
      <c r="J8" s="11"/>
      <c r="K8" s="11"/>
    </row>
    <row r="9" spans="1:11" x14ac:dyDescent="0.25">
      <c r="A9" t="s">
        <v>52</v>
      </c>
      <c r="B9" s="2" t="s">
        <v>40</v>
      </c>
      <c r="C9" s="11">
        <v>3000</v>
      </c>
      <c r="D9" s="11">
        <v>600</v>
      </c>
      <c r="I9" s="2"/>
      <c r="J9" s="11"/>
      <c r="K9" s="11"/>
    </row>
    <row r="10" spans="1:11" x14ac:dyDescent="0.25">
      <c r="A10" t="s">
        <v>51</v>
      </c>
      <c r="B10" s="2" t="s">
        <v>50</v>
      </c>
      <c r="C10" s="11">
        <v>5900</v>
      </c>
      <c r="D10" s="11">
        <v>1100</v>
      </c>
      <c r="I10" s="2"/>
      <c r="J10" s="11"/>
      <c r="K10" s="11"/>
    </row>
    <row r="11" spans="1:11" x14ac:dyDescent="0.25">
      <c r="A11" t="s">
        <v>49</v>
      </c>
      <c r="B11" s="2" t="s">
        <v>48</v>
      </c>
      <c r="C11" s="11">
        <v>4200</v>
      </c>
      <c r="D11" s="11">
        <v>800</v>
      </c>
      <c r="I11" s="2"/>
      <c r="J11" s="11"/>
      <c r="K11" s="11"/>
    </row>
    <row r="12" spans="1:11" x14ac:dyDescent="0.25">
      <c r="A12" t="s">
        <v>47</v>
      </c>
      <c r="B12" s="2" t="s">
        <v>46</v>
      </c>
      <c r="C12" s="11">
        <v>5000</v>
      </c>
      <c r="D12" s="11">
        <v>1000</v>
      </c>
      <c r="I12" s="2"/>
      <c r="J12" s="11"/>
      <c r="K12" s="11"/>
    </row>
    <row r="13" spans="1:11" x14ac:dyDescent="0.25">
      <c r="A13" t="s">
        <v>45</v>
      </c>
      <c r="B13" s="2" t="s">
        <v>44</v>
      </c>
      <c r="C13" s="11">
        <v>6200</v>
      </c>
      <c r="D13" s="11">
        <v>500</v>
      </c>
      <c r="I13" s="2"/>
      <c r="J13" s="11"/>
      <c r="K13" s="11"/>
    </row>
    <row r="14" spans="1:11" x14ac:dyDescent="0.25">
      <c r="A14" t="s">
        <v>43</v>
      </c>
      <c r="B14" s="2" t="s">
        <v>42</v>
      </c>
      <c r="C14" s="11">
        <v>3900</v>
      </c>
      <c r="D14" s="11">
        <v>600</v>
      </c>
      <c r="I14" s="2"/>
      <c r="J14" s="11"/>
      <c r="K14" s="11"/>
    </row>
    <row r="15" spans="1:11" x14ac:dyDescent="0.25">
      <c r="A15" t="s">
        <v>41</v>
      </c>
      <c r="B15" s="2" t="s">
        <v>40</v>
      </c>
      <c r="C15" s="11">
        <v>5300</v>
      </c>
      <c r="D15" s="11">
        <v>900</v>
      </c>
      <c r="I15" s="2"/>
      <c r="J15" s="11"/>
      <c r="K15" s="11"/>
    </row>
    <row r="18" spans="1:4" x14ac:dyDescent="0.25">
      <c r="A18" t="s">
        <v>38</v>
      </c>
      <c r="B18" s="2" t="s">
        <v>37</v>
      </c>
      <c r="C18" s="2" t="s">
        <v>36</v>
      </c>
      <c r="D18" s="2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B20" sqref="B20"/>
    </sheetView>
  </sheetViews>
  <sheetFormatPr defaultRowHeight="15" x14ac:dyDescent="0.25"/>
  <cols>
    <col min="1" max="1" width="18.5703125" customWidth="1"/>
    <col min="2" max="4" width="20.5703125" style="65" customWidth="1"/>
    <col min="5" max="5" width="15" style="65" customWidth="1"/>
  </cols>
  <sheetData>
    <row r="1" spans="1:5" s="20" customFormat="1" x14ac:dyDescent="0.25">
      <c r="A1" s="62" t="s">
        <v>2725</v>
      </c>
      <c r="B1" s="62" t="s">
        <v>2726</v>
      </c>
      <c r="C1" s="62" t="s">
        <v>2727</v>
      </c>
      <c r="D1" s="62" t="s">
        <v>2728</v>
      </c>
      <c r="E1" s="63"/>
    </row>
    <row r="2" spans="1:5" x14ac:dyDescent="0.25">
      <c r="A2" s="64" t="s">
        <v>2729</v>
      </c>
      <c r="B2" s="2">
        <v>8</v>
      </c>
      <c r="C2" s="2">
        <v>7</v>
      </c>
      <c r="D2" s="2">
        <v>27</v>
      </c>
    </row>
    <row r="3" spans="1:5" x14ac:dyDescent="0.25">
      <c r="A3" s="64" t="s">
        <v>2730</v>
      </c>
      <c r="B3" s="2">
        <v>8</v>
      </c>
      <c r="C3" s="2">
        <v>7</v>
      </c>
      <c r="D3" s="2">
        <v>28</v>
      </c>
    </row>
    <row r="4" spans="1:5" x14ac:dyDescent="0.25">
      <c r="A4" s="64" t="s">
        <v>2731</v>
      </c>
      <c r="B4" s="2">
        <v>8</v>
      </c>
      <c r="C4" s="2">
        <v>13</v>
      </c>
      <c r="D4" s="2">
        <v>23</v>
      </c>
    </row>
    <row r="5" spans="1:5" x14ac:dyDescent="0.25">
      <c r="A5" s="64" t="s">
        <v>2732</v>
      </c>
      <c r="B5" s="2">
        <v>9</v>
      </c>
      <c r="C5" s="2">
        <v>17</v>
      </c>
      <c r="D5" s="2">
        <v>15</v>
      </c>
    </row>
    <row r="6" spans="1:5" x14ac:dyDescent="0.25">
      <c r="A6" s="64" t="s">
        <v>2167</v>
      </c>
      <c r="B6" s="2">
        <v>8</v>
      </c>
      <c r="C6" s="2">
        <v>6</v>
      </c>
      <c r="D6" s="2">
        <v>17</v>
      </c>
    </row>
    <row r="7" spans="1:5" x14ac:dyDescent="0.25">
      <c r="A7" s="64" t="s">
        <v>2733</v>
      </c>
      <c r="B7" s="2">
        <v>5</v>
      </c>
      <c r="C7" s="2">
        <v>2</v>
      </c>
      <c r="D7" s="2">
        <v>20</v>
      </c>
    </row>
    <row r="8" spans="1:5" x14ac:dyDescent="0.25">
      <c r="A8" s="64" t="s">
        <v>2734</v>
      </c>
      <c r="B8" s="2">
        <v>7</v>
      </c>
      <c r="C8" s="2">
        <v>6</v>
      </c>
      <c r="D8" s="2">
        <v>21</v>
      </c>
    </row>
    <row r="9" spans="1:5" x14ac:dyDescent="0.25">
      <c r="A9" s="64" t="s">
        <v>2735</v>
      </c>
      <c r="B9" s="2">
        <v>8</v>
      </c>
      <c r="C9" s="2">
        <v>5</v>
      </c>
      <c r="D9" s="2">
        <v>24</v>
      </c>
    </row>
    <row r="10" spans="1:5" x14ac:dyDescent="0.25">
      <c r="A10" s="64" t="s">
        <v>2736</v>
      </c>
      <c r="B10" s="2">
        <v>17</v>
      </c>
      <c r="C10" s="2">
        <v>17</v>
      </c>
      <c r="D10" s="2">
        <v>24</v>
      </c>
    </row>
    <row r="11" spans="1:5" x14ac:dyDescent="0.25">
      <c r="A11" s="64" t="s">
        <v>2737</v>
      </c>
      <c r="B11" s="2">
        <v>15</v>
      </c>
      <c r="C11" s="2">
        <v>9</v>
      </c>
      <c r="D11" s="2">
        <v>30</v>
      </c>
    </row>
    <row r="12" spans="1:5" x14ac:dyDescent="0.25">
      <c r="A12" s="64" t="s">
        <v>2738</v>
      </c>
      <c r="B12" s="2">
        <v>10</v>
      </c>
      <c r="C12" s="2">
        <v>13</v>
      </c>
      <c r="D12" s="2">
        <v>27</v>
      </c>
    </row>
  </sheetData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00"/>
  <sheetViews>
    <sheetView topLeftCell="B178" workbookViewId="0">
      <selection sqref="A1:P200"/>
    </sheetView>
  </sheetViews>
  <sheetFormatPr defaultRowHeight="15" x14ac:dyDescent="0.25"/>
  <sheetData>
    <row r="1" spans="1:16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25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25">
      <c r="A3" s="14">
        <v>5998</v>
      </c>
      <c r="B3" s="14" t="s">
        <v>84</v>
      </c>
      <c r="C3" s="14" t="s">
        <v>77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25">
      <c r="A4" s="14">
        <v>5999</v>
      </c>
      <c r="B4" s="14" t="s">
        <v>88</v>
      </c>
      <c r="C4" s="14" t="s">
        <v>77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756303</v>
      </c>
      <c r="O4" s="14">
        <v>43131</v>
      </c>
      <c r="P4" s="14" t="s">
        <v>83</v>
      </c>
    </row>
    <row r="5" spans="1:16" x14ac:dyDescent="0.25">
      <c r="A5" s="14">
        <v>6000</v>
      </c>
      <c r="B5" s="14" t="s">
        <v>91</v>
      </c>
      <c r="C5" s="14" t="s">
        <v>77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25">
      <c r="A6" s="14">
        <v>6001</v>
      </c>
      <c r="B6" s="14" t="s">
        <v>94</v>
      </c>
      <c r="C6" s="14" t="s">
        <v>77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25">
      <c r="A7" s="14">
        <v>6002</v>
      </c>
      <c r="B7" s="14" t="s">
        <v>97</v>
      </c>
      <c r="C7" s="14" t="s">
        <v>77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25">
      <c r="A8" s="14">
        <v>6003</v>
      </c>
      <c r="B8" s="14" t="s">
        <v>100</v>
      </c>
      <c r="C8" s="14" t="s">
        <v>77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25">
      <c r="A9" s="14">
        <v>6004</v>
      </c>
      <c r="B9" s="14" t="s">
        <v>104</v>
      </c>
      <c r="C9" s="14" t="s">
        <v>77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25">
      <c r="A10" s="14">
        <v>6005</v>
      </c>
      <c r="B10" s="14" t="s">
        <v>108</v>
      </c>
      <c r="C10" s="14" t="s">
        <v>77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25">
      <c r="A11" s="14">
        <v>6006</v>
      </c>
      <c r="B11" s="14" t="s">
        <v>111</v>
      </c>
      <c r="C11" s="14" t="s">
        <v>77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25">
      <c r="A12" s="14">
        <v>6007</v>
      </c>
      <c r="B12" s="14" t="s">
        <v>114</v>
      </c>
      <c r="C12" s="14" t="s">
        <v>77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25">
      <c r="A13" s="14">
        <v>6008</v>
      </c>
      <c r="B13" s="14" t="s">
        <v>117</v>
      </c>
      <c r="C13" s="14" t="s">
        <v>77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25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25">
      <c r="A15" s="14">
        <v>6010</v>
      </c>
      <c r="B15" s="14" t="s">
        <v>122</v>
      </c>
      <c r="C15" s="14" t="s">
        <v>77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25">
      <c r="A16" s="14">
        <v>6011</v>
      </c>
      <c r="B16" s="14" t="s">
        <v>125</v>
      </c>
      <c r="C16" s="14" t="s">
        <v>77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25">
      <c r="A17" s="14">
        <v>6012</v>
      </c>
      <c r="B17" s="14" t="s">
        <v>128</v>
      </c>
      <c r="C17" s="14" t="s">
        <v>77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25">
      <c r="A18" s="14">
        <v>6013</v>
      </c>
      <c r="B18" s="14" t="s">
        <v>131</v>
      </c>
      <c r="C18" s="14" t="s">
        <v>77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25">
      <c r="A19" s="14">
        <v>6014</v>
      </c>
      <c r="B19" s="14" t="s">
        <v>134</v>
      </c>
      <c r="C19" s="14" t="s">
        <v>77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25">
      <c r="A20" s="14">
        <v>6015</v>
      </c>
      <c r="B20" s="14" t="s">
        <v>137</v>
      </c>
      <c r="C20" s="14" t="s">
        <v>77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25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25">
      <c r="A22" s="14">
        <v>6017</v>
      </c>
      <c r="B22" s="14" t="s">
        <v>142</v>
      </c>
      <c r="C22" s="14" t="s">
        <v>140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25">
      <c r="A23" s="14">
        <v>6018</v>
      </c>
      <c r="B23" s="14" t="s">
        <v>145</v>
      </c>
      <c r="C23" s="14" t="s">
        <v>140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25">
      <c r="A24" s="14">
        <v>6019</v>
      </c>
      <c r="B24" s="14" t="s">
        <v>147</v>
      </c>
      <c r="C24" s="14" t="s">
        <v>140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25">
      <c r="A25" s="14">
        <v>6020</v>
      </c>
      <c r="B25" s="14" t="s">
        <v>150</v>
      </c>
      <c r="C25" s="14" t="s">
        <v>140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25">
      <c r="A26" s="14">
        <v>6021</v>
      </c>
      <c r="B26" s="14" t="s">
        <v>154</v>
      </c>
      <c r="C26" s="14" t="s">
        <v>140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25">
      <c r="A27" s="14">
        <v>6022</v>
      </c>
      <c r="B27" s="14" t="s">
        <v>157</v>
      </c>
      <c r="C27" s="14" t="s">
        <v>140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25">
      <c r="A28" s="14">
        <v>6023</v>
      </c>
      <c r="B28" s="14" t="s">
        <v>160</v>
      </c>
      <c r="C28" s="14" t="s">
        <v>140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25">
      <c r="A29" s="14">
        <v>6024</v>
      </c>
      <c r="B29" s="14" t="s">
        <v>163</v>
      </c>
      <c r="C29" s="14" t="s">
        <v>140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25">
      <c r="A30" s="14">
        <v>6025</v>
      </c>
      <c r="B30" s="14" t="s">
        <v>167</v>
      </c>
      <c r="C30" s="14" t="s">
        <v>140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25">
      <c r="A31" s="14">
        <v>6026</v>
      </c>
      <c r="B31" s="14" t="s">
        <v>170</v>
      </c>
      <c r="C31" s="14" t="s">
        <v>140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25">
      <c r="A32" s="14">
        <v>6027</v>
      </c>
      <c r="B32" s="14" t="s">
        <v>173</v>
      </c>
      <c r="C32" s="14" t="s">
        <v>140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25">
      <c r="A33" s="14">
        <v>6028</v>
      </c>
      <c r="B33" s="14" t="s">
        <v>175</v>
      </c>
      <c r="C33" s="14" t="s">
        <v>140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25">
      <c r="A34" s="14">
        <v>6029</v>
      </c>
      <c r="B34" s="14" t="s">
        <v>178</v>
      </c>
      <c r="C34" s="14" t="s">
        <v>140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25">
      <c r="A35" s="14">
        <v>6030</v>
      </c>
      <c r="B35" s="14" t="s">
        <v>180</v>
      </c>
      <c r="C35" s="14" t="s">
        <v>140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25">
      <c r="A36" s="14">
        <v>6031</v>
      </c>
      <c r="B36" s="14" t="s">
        <v>183</v>
      </c>
      <c r="C36" s="14" t="s">
        <v>140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25">
      <c r="A37" s="14">
        <v>6032</v>
      </c>
      <c r="B37" s="14" t="s">
        <v>186</v>
      </c>
      <c r="C37" s="14" t="s">
        <v>140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25">
      <c r="A38" s="14">
        <v>6033</v>
      </c>
      <c r="B38" s="14" t="s">
        <v>188</v>
      </c>
      <c r="C38" s="14" t="s">
        <v>140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25">
      <c r="A39" s="14">
        <v>6034</v>
      </c>
      <c r="B39" s="14" t="s">
        <v>191</v>
      </c>
      <c r="C39" s="14" t="s">
        <v>140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25">
      <c r="A40" s="14">
        <v>6035</v>
      </c>
      <c r="B40" s="14" t="s">
        <v>192</v>
      </c>
      <c r="C40" s="14" t="s">
        <v>140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25">
      <c r="A41" s="14">
        <v>6036</v>
      </c>
      <c r="B41" s="14" t="s">
        <v>195</v>
      </c>
      <c r="C41" s="14" t="s">
        <v>140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25">
      <c r="A42" s="14">
        <v>6037</v>
      </c>
      <c r="B42" s="14" t="s">
        <v>198</v>
      </c>
      <c r="C42" s="14" t="s">
        <v>140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25">
      <c r="A43" s="14">
        <v>6038</v>
      </c>
      <c r="B43" s="14" t="s">
        <v>201</v>
      </c>
      <c r="C43" s="14" t="s">
        <v>140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25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25">
      <c r="A45" s="14">
        <v>6040</v>
      </c>
      <c r="B45" s="14" t="s">
        <v>207</v>
      </c>
      <c r="C45" s="14" t="s">
        <v>205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25">
      <c r="A46" s="14">
        <v>6041</v>
      </c>
      <c r="B46" s="14" t="s">
        <v>210</v>
      </c>
      <c r="C46" s="14" t="s">
        <v>205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25">
      <c r="A47" s="14">
        <v>6042</v>
      </c>
      <c r="B47" s="14" t="s">
        <v>212</v>
      </c>
      <c r="C47" s="14" t="s">
        <v>205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25">
      <c r="A48" s="14">
        <v>6043</v>
      </c>
      <c r="B48" s="14" t="s">
        <v>215</v>
      </c>
      <c r="C48" s="14" t="s">
        <v>205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25">
      <c r="A49" s="14">
        <v>6044</v>
      </c>
      <c r="B49" s="14" t="s">
        <v>218</v>
      </c>
      <c r="C49" s="14" t="s">
        <v>205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25">
      <c r="A50" s="14">
        <v>6045</v>
      </c>
      <c r="B50" s="14" t="s">
        <v>221</v>
      </c>
      <c r="C50" s="14" t="s">
        <v>205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25">
      <c r="A51" s="14">
        <v>6046</v>
      </c>
      <c r="B51" s="14" t="s">
        <v>223</v>
      </c>
      <c r="C51" s="14" t="s">
        <v>205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25">
      <c r="A52" s="14">
        <v>6047</v>
      </c>
      <c r="B52" s="14" t="s">
        <v>226</v>
      </c>
      <c r="C52" s="14" t="s">
        <v>205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25">
      <c r="A53" s="14">
        <v>6048</v>
      </c>
      <c r="B53" s="14" t="s">
        <v>229</v>
      </c>
      <c r="C53" s="14" t="s">
        <v>205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25">
      <c r="A54" s="14">
        <v>6049</v>
      </c>
      <c r="B54" s="14" t="s">
        <v>232</v>
      </c>
      <c r="C54" s="14" t="s">
        <v>205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25">
      <c r="A55" s="14">
        <v>6050</v>
      </c>
      <c r="B55" s="14" t="s">
        <v>235</v>
      </c>
      <c r="C55" s="14" t="s">
        <v>205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25">
      <c r="A56" s="14">
        <v>6051</v>
      </c>
      <c r="B56" s="14" t="s">
        <v>238</v>
      </c>
      <c r="C56" s="14" t="s">
        <v>205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25">
      <c r="A57" s="14">
        <v>6052</v>
      </c>
      <c r="B57" s="14" t="s">
        <v>241</v>
      </c>
      <c r="C57" s="14" t="s">
        <v>205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25">
      <c r="A58" s="14">
        <v>6053</v>
      </c>
      <c r="B58" s="14" t="s">
        <v>244</v>
      </c>
      <c r="C58" s="14" t="s">
        <v>205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25">
      <c r="A59" s="14">
        <v>6054</v>
      </c>
      <c r="B59" s="14" t="s">
        <v>247</v>
      </c>
      <c r="C59" s="14" t="s">
        <v>205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25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25">
      <c r="A61" s="14">
        <v>6056</v>
      </c>
      <c r="B61" s="14" t="s">
        <v>251</v>
      </c>
      <c r="C61" s="14" t="s">
        <v>205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25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25">
      <c r="A63" s="14">
        <v>6058</v>
      </c>
      <c r="B63" s="14" t="s">
        <v>255</v>
      </c>
      <c r="C63" s="14" t="s">
        <v>205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25">
      <c r="A64" s="14">
        <v>6059</v>
      </c>
      <c r="B64" s="14" t="s">
        <v>258</v>
      </c>
      <c r="C64" s="14" t="s">
        <v>205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25">
      <c r="A65" s="14">
        <v>6060</v>
      </c>
      <c r="B65" s="14" t="s">
        <v>260</v>
      </c>
      <c r="C65" s="14" t="s">
        <v>205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25">
      <c r="A66" s="14">
        <v>6061</v>
      </c>
      <c r="B66" s="14" t="s">
        <v>262</v>
      </c>
      <c r="C66" s="14" t="s">
        <v>205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25">
      <c r="A67" s="14">
        <v>6062</v>
      </c>
      <c r="B67" s="14" t="s">
        <v>264</v>
      </c>
      <c r="C67" s="14" t="s">
        <v>205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25">
      <c r="A68" s="14">
        <v>6063</v>
      </c>
      <c r="B68" s="14" t="s">
        <v>267</v>
      </c>
      <c r="C68" s="14" t="s">
        <v>205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25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25">
      <c r="A70" s="14">
        <v>6065</v>
      </c>
      <c r="B70" s="14" t="s">
        <v>272</v>
      </c>
      <c r="C70" s="14" t="s">
        <v>270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25">
      <c r="A71" s="14">
        <v>6066</v>
      </c>
      <c r="B71" s="14" t="s">
        <v>274</v>
      </c>
      <c r="C71" s="14" t="s">
        <v>270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25">
      <c r="A72" s="14">
        <v>6067</v>
      </c>
      <c r="B72" s="14" t="s">
        <v>277</v>
      </c>
      <c r="C72" s="14" t="s">
        <v>270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25">
      <c r="A73" s="14">
        <v>6068</v>
      </c>
      <c r="B73" s="14" t="s">
        <v>280</v>
      </c>
      <c r="C73" s="14" t="s">
        <v>270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25">
      <c r="A74" s="14">
        <v>6069</v>
      </c>
      <c r="B74" s="14" t="s">
        <v>283</v>
      </c>
      <c r="C74" s="14" t="s">
        <v>270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25">
      <c r="A75" s="14">
        <v>6070</v>
      </c>
      <c r="B75" s="14" t="s">
        <v>286</v>
      </c>
      <c r="C75" s="14" t="s">
        <v>270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25">
      <c r="A76" s="14">
        <v>6071</v>
      </c>
      <c r="B76" s="14" t="s">
        <v>289</v>
      </c>
      <c r="C76" s="14" t="s">
        <v>270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25">
      <c r="A77" s="14">
        <v>6072</v>
      </c>
      <c r="B77" s="14" t="s">
        <v>291</v>
      </c>
      <c r="C77" s="14" t="s">
        <v>270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25">
      <c r="A78" s="14">
        <v>6073</v>
      </c>
      <c r="B78" s="14" t="s">
        <v>293</v>
      </c>
      <c r="C78" s="14" t="s">
        <v>270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25">
      <c r="A79" s="14">
        <v>6074</v>
      </c>
      <c r="B79" s="14" t="s">
        <v>295</v>
      </c>
      <c r="C79" s="14" t="s">
        <v>270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25">
      <c r="A80" s="14">
        <v>6075</v>
      </c>
      <c r="B80" s="14" t="s">
        <v>298</v>
      </c>
      <c r="C80" s="14" t="s">
        <v>270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25">
      <c r="A81" s="14">
        <v>6076</v>
      </c>
      <c r="B81" s="14" t="s">
        <v>301</v>
      </c>
      <c r="C81" s="14" t="s">
        <v>270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25">
      <c r="A82" s="14">
        <v>6077</v>
      </c>
      <c r="B82" s="14" t="s">
        <v>303</v>
      </c>
      <c r="C82" s="14" t="s">
        <v>270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25">
      <c r="A83" s="14">
        <v>6078</v>
      </c>
      <c r="B83" s="14" t="s">
        <v>305</v>
      </c>
      <c r="C83" s="14" t="s">
        <v>270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25">
      <c r="A84" s="14">
        <v>6079</v>
      </c>
      <c r="B84" s="14" t="s">
        <v>307</v>
      </c>
      <c r="C84" s="14" t="s">
        <v>270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25">
      <c r="A85" s="14">
        <v>6080</v>
      </c>
      <c r="B85" s="14" t="s">
        <v>309</v>
      </c>
      <c r="C85" s="14" t="s">
        <v>270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25">
      <c r="A86" s="14">
        <v>6081</v>
      </c>
      <c r="B86" s="14" t="s">
        <v>311</v>
      </c>
      <c r="C86" s="14" t="s">
        <v>270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25">
      <c r="A87" s="14">
        <v>6082</v>
      </c>
      <c r="B87" s="14" t="s">
        <v>314</v>
      </c>
      <c r="C87" s="14" t="s">
        <v>270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25">
      <c r="A88" s="14">
        <v>6083</v>
      </c>
      <c r="B88" s="14" t="s">
        <v>317</v>
      </c>
      <c r="C88" s="14" t="s">
        <v>270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25">
      <c r="A89" s="14">
        <v>6084</v>
      </c>
      <c r="B89" s="14" t="s">
        <v>320</v>
      </c>
      <c r="C89" s="14" t="s">
        <v>270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25">
      <c r="A90" s="14">
        <v>6085</v>
      </c>
      <c r="B90" s="14" t="s">
        <v>323</v>
      </c>
      <c r="C90" s="14" t="s">
        <v>270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25">
      <c r="A91" s="14">
        <v>6086</v>
      </c>
      <c r="B91" s="14" t="s">
        <v>325</v>
      </c>
      <c r="C91" s="14" t="s">
        <v>270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25">
      <c r="A92" s="14">
        <v>6087</v>
      </c>
      <c r="B92" s="14" t="s">
        <v>327</v>
      </c>
      <c r="C92" s="14" t="s">
        <v>270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25">
      <c r="A93" s="14">
        <v>6088</v>
      </c>
      <c r="B93" s="14" t="s">
        <v>330</v>
      </c>
      <c r="C93" s="14" t="s">
        <v>270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25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25">
      <c r="A95" s="14">
        <v>6090</v>
      </c>
      <c r="B95" s="14" t="s">
        <v>334</v>
      </c>
      <c r="C95" s="14" t="s">
        <v>216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25">
      <c r="A96" s="14">
        <v>6091</v>
      </c>
      <c r="B96" s="14" t="s">
        <v>337</v>
      </c>
      <c r="C96" s="14" t="s">
        <v>216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25">
      <c r="A97" s="14">
        <v>6092</v>
      </c>
      <c r="B97" s="14" t="s">
        <v>339</v>
      </c>
      <c r="C97" s="14" t="s">
        <v>216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25">
      <c r="A98" s="14">
        <v>6093</v>
      </c>
      <c r="B98" s="14" t="s">
        <v>342</v>
      </c>
      <c r="C98" s="14" t="s">
        <v>216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25">
      <c r="A99" s="14">
        <v>6094</v>
      </c>
      <c r="B99" s="14" t="s">
        <v>345</v>
      </c>
      <c r="C99" s="14" t="s">
        <v>216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25">
      <c r="A100" s="14">
        <v>6095</v>
      </c>
      <c r="B100" s="14" t="s">
        <v>347</v>
      </c>
      <c r="C100" s="14" t="s">
        <v>216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25">
      <c r="A101" s="14">
        <v>6096</v>
      </c>
      <c r="B101" s="14" t="s">
        <v>349</v>
      </c>
      <c r="C101" s="14" t="s">
        <v>216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25">
      <c r="A102" s="14">
        <v>6097</v>
      </c>
      <c r="B102" s="14" t="s">
        <v>351</v>
      </c>
      <c r="C102" s="14" t="s">
        <v>216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25">
      <c r="A103" s="14">
        <v>6098</v>
      </c>
      <c r="B103" s="14" t="s">
        <v>353</v>
      </c>
      <c r="C103" s="14" t="s">
        <v>216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25">
      <c r="A104" s="14">
        <v>6099</v>
      </c>
      <c r="B104" s="14" t="s">
        <v>355</v>
      </c>
      <c r="C104" s="14" t="s">
        <v>216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25">
      <c r="A105" s="14">
        <v>6100</v>
      </c>
      <c r="B105" s="14" t="s">
        <v>357</v>
      </c>
      <c r="C105" s="14" t="s">
        <v>216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25">
      <c r="A106" s="14">
        <v>6101</v>
      </c>
      <c r="B106" s="14" t="s">
        <v>359</v>
      </c>
      <c r="C106" s="14" t="s">
        <v>216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25">
      <c r="A107" s="14">
        <v>6102</v>
      </c>
      <c r="B107" s="14" t="s">
        <v>361</v>
      </c>
      <c r="C107" s="14" t="s">
        <v>216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25">
      <c r="A108" s="14">
        <v>6103</v>
      </c>
      <c r="B108" s="14" t="s">
        <v>363</v>
      </c>
      <c r="C108" s="14" t="s">
        <v>216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25">
      <c r="A109" s="14">
        <v>6104</v>
      </c>
      <c r="B109" s="14" t="s">
        <v>365</v>
      </c>
      <c r="C109" s="14" t="s">
        <v>216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25">
      <c r="A110" s="14">
        <v>6105</v>
      </c>
      <c r="B110" s="14" t="s">
        <v>367</v>
      </c>
      <c r="C110" s="14" t="s">
        <v>216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25">
      <c r="A111" s="14">
        <v>6106</v>
      </c>
      <c r="B111" s="14" t="s">
        <v>369</v>
      </c>
      <c r="C111" s="14" t="s">
        <v>216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25">
      <c r="A112" s="14">
        <v>6107</v>
      </c>
      <c r="B112" s="14" t="s">
        <v>371</v>
      </c>
      <c r="C112" s="14" t="s">
        <v>216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25">
      <c r="A113" s="14">
        <v>6108</v>
      </c>
      <c r="B113" s="14" t="s">
        <v>373</v>
      </c>
      <c r="C113" s="14" t="s">
        <v>216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25">
      <c r="A114" s="14">
        <v>6109</v>
      </c>
      <c r="B114" s="14" t="s">
        <v>375</v>
      </c>
      <c r="C114" s="14" t="s">
        <v>216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25">
      <c r="A115" s="14">
        <v>6110</v>
      </c>
      <c r="B115" s="14" t="s">
        <v>378</v>
      </c>
      <c r="C115" s="14" t="s">
        <v>216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25">
      <c r="A116" s="14">
        <v>6111</v>
      </c>
      <c r="B116" s="14" t="s">
        <v>380</v>
      </c>
      <c r="C116" s="14" t="s">
        <v>216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25">
      <c r="A117" s="14">
        <v>6112</v>
      </c>
      <c r="B117" s="14" t="s">
        <v>382</v>
      </c>
      <c r="C117" s="14" t="s">
        <v>216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25">
      <c r="A118" s="14">
        <v>6113</v>
      </c>
      <c r="B118" s="14" t="s">
        <v>384</v>
      </c>
      <c r="C118" s="14" t="s">
        <v>216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25">
      <c r="A119" s="14">
        <v>6114</v>
      </c>
      <c r="B119" s="14" t="s">
        <v>385</v>
      </c>
      <c r="C119" s="14" t="s">
        <v>216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25">
      <c r="A120" s="14">
        <v>6115</v>
      </c>
      <c r="B120" s="14" t="s">
        <v>387</v>
      </c>
      <c r="C120" s="14" t="s">
        <v>216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25">
      <c r="A121" s="14">
        <v>6116</v>
      </c>
      <c r="B121" s="14" t="s">
        <v>389</v>
      </c>
      <c r="C121" s="14" t="s">
        <v>216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25">
      <c r="A122" s="14">
        <v>6117</v>
      </c>
      <c r="B122" s="14" t="s">
        <v>392</v>
      </c>
      <c r="C122" s="14" t="s">
        <v>216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25">
      <c r="A123" s="14">
        <v>6118</v>
      </c>
      <c r="B123" s="14" t="s">
        <v>395</v>
      </c>
      <c r="C123" s="14" t="s">
        <v>216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25">
      <c r="A124" s="14">
        <v>6119</v>
      </c>
      <c r="B124" s="14" t="s">
        <v>397</v>
      </c>
      <c r="C124" s="14" t="s">
        <v>216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25">
      <c r="A125" s="14">
        <v>6120</v>
      </c>
      <c r="B125" s="14" t="s">
        <v>400</v>
      </c>
      <c r="C125" s="14" t="s">
        <v>216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25">
      <c r="A126" s="14">
        <v>6121</v>
      </c>
      <c r="B126" s="14" t="s">
        <v>402</v>
      </c>
      <c r="C126" s="14" t="s">
        <v>216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25">
      <c r="A127" s="14">
        <v>6122</v>
      </c>
      <c r="B127" s="14" t="s">
        <v>405</v>
      </c>
      <c r="C127" s="14" t="s">
        <v>216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25">
      <c r="A128" s="14">
        <v>6123</v>
      </c>
      <c r="B128" s="14" t="s">
        <v>407</v>
      </c>
      <c r="C128" s="14" t="s">
        <v>216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25">
      <c r="A129" s="14">
        <v>6124</v>
      </c>
      <c r="B129" s="14" t="s">
        <v>410</v>
      </c>
      <c r="C129" s="14" t="s">
        <v>216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25">
      <c r="A130" s="14">
        <v>6125</v>
      </c>
      <c r="B130" s="14" t="s">
        <v>412</v>
      </c>
      <c r="C130" s="14" t="s">
        <v>216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25">
      <c r="A131" s="14">
        <v>6126</v>
      </c>
      <c r="B131" s="14" t="s">
        <v>414</v>
      </c>
      <c r="C131" s="14" t="s">
        <v>216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25">
      <c r="A132" s="14">
        <v>6127</v>
      </c>
      <c r="B132" s="14" t="s">
        <v>416</v>
      </c>
      <c r="C132" s="14" t="s">
        <v>216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25">
      <c r="A133" s="14">
        <v>6128</v>
      </c>
      <c r="B133" s="14" t="s">
        <v>418</v>
      </c>
      <c r="C133" s="14" t="s">
        <v>216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25">
      <c r="A134" s="14">
        <v>6129</v>
      </c>
      <c r="B134" s="14" t="s">
        <v>420</v>
      </c>
      <c r="C134" s="14" t="s">
        <v>216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25">
      <c r="A135" s="14">
        <v>6130</v>
      </c>
      <c r="B135" s="14" t="s">
        <v>422</v>
      </c>
      <c r="C135" s="14" t="s">
        <v>216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25">
      <c r="A136" s="14">
        <v>6131</v>
      </c>
      <c r="B136" s="14" t="s">
        <v>425</v>
      </c>
      <c r="C136" s="14" t="s">
        <v>216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25">
      <c r="A137" s="14">
        <v>6132</v>
      </c>
      <c r="B137" s="14" t="s">
        <v>427</v>
      </c>
      <c r="C137" s="14" t="s">
        <v>216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25">
      <c r="A138" s="14">
        <v>6133</v>
      </c>
      <c r="B138" s="14" t="s">
        <v>430</v>
      </c>
      <c r="C138" s="14" t="s">
        <v>216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25">
      <c r="A139" s="14">
        <v>6134</v>
      </c>
      <c r="B139" s="14" t="s">
        <v>432</v>
      </c>
      <c r="C139" s="14" t="s">
        <v>216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25">
      <c r="A140" s="14">
        <v>6135</v>
      </c>
      <c r="B140" s="14" t="s">
        <v>434</v>
      </c>
      <c r="C140" s="14" t="s">
        <v>216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25">
      <c r="A141" s="14">
        <v>6136</v>
      </c>
      <c r="B141" s="14" t="s">
        <v>436</v>
      </c>
      <c r="C141" s="14" t="s">
        <v>216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25">
      <c r="A142" s="14">
        <v>6137</v>
      </c>
      <c r="B142" s="14" t="s">
        <v>438</v>
      </c>
      <c r="C142" s="14" t="s">
        <v>216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25">
      <c r="A143" s="14">
        <v>6138</v>
      </c>
      <c r="B143" s="14" t="s">
        <v>440</v>
      </c>
      <c r="C143" s="14" t="s">
        <v>445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25">
      <c r="A144" s="14">
        <v>6139</v>
      </c>
      <c r="B144" s="14" t="s">
        <v>442</v>
      </c>
      <c r="C144" s="14" t="s">
        <v>445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25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25">
      <c r="A146" s="14">
        <v>6141</v>
      </c>
      <c r="B146" s="14" t="s">
        <v>447</v>
      </c>
      <c r="C146" s="14" t="s">
        <v>445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25">
      <c r="A147" s="14">
        <v>6142</v>
      </c>
      <c r="B147" s="14" t="s">
        <v>449</v>
      </c>
      <c r="C147" s="14" t="s">
        <v>445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25">
      <c r="A148" s="14">
        <v>6143</v>
      </c>
      <c r="B148" s="14" t="s">
        <v>451</v>
      </c>
      <c r="C148" s="14" t="s">
        <v>445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25">
      <c r="A149" s="14">
        <v>6144</v>
      </c>
      <c r="B149" s="14" t="s">
        <v>453</v>
      </c>
      <c r="C149" s="14" t="s">
        <v>445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25">
      <c r="A150" s="14">
        <v>6145</v>
      </c>
      <c r="B150" s="14" t="s">
        <v>456</v>
      </c>
      <c r="C150" s="14" t="s">
        <v>445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25">
      <c r="A151" s="14">
        <v>6146</v>
      </c>
      <c r="B151" s="14" t="s">
        <v>458</v>
      </c>
      <c r="C151" s="14" t="s">
        <v>445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25">
      <c r="A152" s="14">
        <v>6147</v>
      </c>
      <c r="B152" s="14" t="s">
        <v>460</v>
      </c>
      <c r="C152" s="14" t="s">
        <v>445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25">
      <c r="A153" s="14">
        <v>6148</v>
      </c>
      <c r="B153" s="14" t="s">
        <v>462</v>
      </c>
      <c r="C153" s="14" t="s">
        <v>445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25">
      <c r="A154" s="14">
        <v>6149</v>
      </c>
      <c r="B154" s="14" t="s">
        <v>465</v>
      </c>
      <c r="C154" s="14" t="s">
        <v>445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25">
      <c r="A155" s="14">
        <v>6150</v>
      </c>
      <c r="B155" s="14" t="s">
        <v>468</v>
      </c>
      <c r="C155" s="14" t="s">
        <v>445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25">
      <c r="A156" s="14">
        <v>6151</v>
      </c>
      <c r="B156" s="14" t="s">
        <v>470</v>
      </c>
      <c r="C156" s="14" t="s">
        <v>445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25">
      <c r="A157" s="14">
        <v>6152</v>
      </c>
      <c r="B157" s="14" t="s">
        <v>472</v>
      </c>
      <c r="C157" s="14" t="s">
        <v>445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25">
      <c r="A158" s="14">
        <v>6153</v>
      </c>
      <c r="B158" s="14" t="s">
        <v>474</v>
      </c>
      <c r="C158" s="14" t="s">
        <v>445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25">
      <c r="A159" s="14">
        <v>6154</v>
      </c>
      <c r="B159" s="14" t="s">
        <v>477</v>
      </c>
      <c r="C159" s="14" t="s">
        <v>445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25">
      <c r="A160" s="14">
        <v>6155</v>
      </c>
      <c r="B160" s="14" t="s">
        <v>40</v>
      </c>
      <c r="C160" s="14" t="s">
        <v>445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25">
      <c r="A161" s="14">
        <v>6156</v>
      </c>
      <c r="B161" s="14" t="s">
        <v>481</v>
      </c>
      <c r="C161" s="14" t="s">
        <v>445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25">
      <c r="A162" s="14">
        <v>6157</v>
      </c>
      <c r="B162" s="14" t="s">
        <v>483</v>
      </c>
      <c r="C162" s="14" t="s">
        <v>445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25">
      <c r="A163" s="14">
        <v>6158</v>
      </c>
      <c r="B163" s="14" t="s">
        <v>486</v>
      </c>
      <c r="C163" s="14" t="s">
        <v>445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25">
      <c r="A164" s="14">
        <v>6159</v>
      </c>
      <c r="B164" s="14" t="s">
        <v>488</v>
      </c>
      <c r="C164" s="14" t="s">
        <v>445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25">
      <c r="A165" s="14">
        <v>6160</v>
      </c>
      <c r="B165" s="14" t="s">
        <v>490</v>
      </c>
      <c r="C165" s="14" t="s">
        <v>445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25">
      <c r="A166" s="14">
        <v>6161</v>
      </c>
      <c r="B166" s="14" t="s">
        <v>492</v>
      </c>
      <c r="C166" s="14" t="s">
        <v>445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25">
      <c r="A167" s="14">
        <v>6162</v>
      </c>
      <c r="B167" s="14" t="s">
        <v>494</v>
      </c>
      <c r="C167" s="14" t="s">
        <v>445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25">
      <c r="A168" s="14">
        <v>6163</v>
      </c>
      <c r="B168" s="14" t="s">
        <v>496</v>
      </c>
      <c r="C168" s="14" t="s">
        <v>445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25">
      <c r="A169" s="14">
        <v>6164</v>
      </c>
      <c r="B169" s="14" t="s">
        <v>498</v>
      </c>
      <c r="C169" s="14" t="s">
        <v>445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25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25">
      <c r="A171" s="14">
        <v>6166</v>
      </c>
      <c r="B171" s="14" t="s">
        <v>503</v>
      </c>
      <c r="C171" s="14" t="s">
        <v>278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25">
      <c r="A172" s="14">
        <v>6167</v>
      </c>
      <c r="B172" s="14" t="s">
        <v>505</v>
      </c>
      <c r="C172" s="14" t="s">
        <v>278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25">
      <c r="A173" s="14">
        <v>6168</v>
      </c>
      <c r="B173" s="14" t="s">
        <v>507</v>
      </c>
      <c r="C173" s="14" t="s">
        <v>278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25">
      <c r="A174" s="14">
        <v>6169</v>
      </c>
      <c r="B174" s="14" t="s">
        <v>509</v>
      </c>
      <c r="C174" s="14" t="s">
        <v>278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25">
      <c r="A175" s="14">
        <v>6170</v>
      </c>
      <c r="B175" s="14" t="s">
        <v>511</v>
      </c>
      <c r="C175" s="14" t="s">
        <v>278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25">
      <c r="A176" s="14">
        <v>6171</v>
      </c>
      <c r="B176" s="14" t="s">
        <v>48</v>
      </c>
      <c r="C176" s="14" t="s">
        <v>278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25">
      <c r="A177" s="14">
        <v>6172</v>
      </c>
      <c r="B177" s="14" t="s">
        <v>514</v>
      </c>
      <c r="C177" s="14" t="s">
        <v>278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25">
      <c r="A178" s="14">
        <v>6173</v>
      </c>
      <c r="B178" s="14" t="s">
        <v>516</v>
      </c>
      <c r="C178" s="14" t="s">
        <v>278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25">
      <c r="A179" s="14">
        <v>6174</v>
      </c>
      <c r="B179" s="14" t="s">
        <v>518</v>
      </c>
      <c r="C179" s="14" t="s">
        <v>278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25">
      <c r="A180" s="14">
        <v>6175</v>
      </c>
      <c r="B180" s="14" t="s">
        <v>520</v>
      </c>
      <c r="C180" s="14" t="s">
        <v>278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25">
      <c r="A181" s="14">
        <v>6176</v>
      </c>
      <c r="B181" s="14" t="s">
        <v>522</v>
      </c>
      <c r="C181" s="14" t="s">
        <v>278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25">
      <c r="A182" s="14">
        <v>6177</v>
      </c>
      <c r="B182" s="14" t="s">
        <v>525</v>
      </c>
      <c r="C182" s="14" t="s">
        <v>278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25">
      <c r="A183" s="14">
        <v>6178</v>
      </c>
      <c r="B183" s="14" t="s">
        <v>527</v>
      </c>
      <c r="C183" s="14" t="s">
        <v>278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25">
      <c r="A184" s="14">
        <v>6179</v>
      </c>
      <c r="B184" s="14" t="s">
        <v>529</v>
      </c>
      <c r="C184" s="14" t="s">
        <v>278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25">
      <c r="A185" s="14">
        <v>6180</v>
      </c>
      <c r="B185" s="14" t="s">
        <v>532</v>
      </c>
      <c r="C185" s="14" t="s">
        <v>278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25">
      <c r="A186" s="14">
        <v>6181</v>
      </c>
      <c r="B186" s="14" t="s">
        <v>534</v>
      </c>
      <c r="C186" s="14" t="s">
        <v>278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25">
      <c r="A187" s="14">
        <v>6182</v>
      </c>
      <c r="B187" s="14" t="s">
        <v>536</v>
      </c>
      <c r="C187" s="14" t="s">
        <v>278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25">
      <c r="A188" s="14">
        <v>6183</v>
      </c>
      <c r="B188" s="14" t="s">
        <v>538</v>
      </c>
      <c r="C188" s="14" t="s">
        <v>278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25">
      <c r="A189" s="14">
        <v>6184</v>
      </c>
      <c r="B189" s="14" t="s">
        <v>540</v>
      </c>
      <c r="C189" s="14" t="s">
        <v>278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25">
      <c r="A190" s="14">
        <v>6185</v>
      </c>
      <c r="B190" s="14" t="s">
        <v>543</v>
      </c>
      <c r="C190" s="14" t="s">
        <v>278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25">
      <c r="A191" s="14">
        <v>6186</v>
      </c>
      <c r="B191" s="14" t="s">
        <v>545</v>
      </c>
      <c r="C191" s="14" t="s">
        <v>278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25">
      <c r="A192" s="14">
        <v>6187</v>
      </c>
      <c r="B192" s="14" t="s">
        <v>546</v>
      </c>
      <c r="C192" s="14" t="s">
        <v>278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25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25">
      <c r="A194" s="14">
        <v>6189</v>
      </c>
      <c r="B194" s="14" t="s">
        <v>550</v>
      </c>
      <c r="C194" s="14" t="s">
        <v>281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25">
      <c r="A195" s="14">
        <v>6190</v>
      </c>
      <c r="B195" s="14" t="s">
        <v>552</v>
      </c>
      <c r="C195" s="14" t="s">
        <v>281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25">
      <c r="A196" s="14">
        <v>6191</v>
      </c>
      <c r="B196" s="14" t="s">
        <v>553</v>
      </c>
      <c r="C196" s="14" t="s">
        <v>281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25">
      <c r="A197" s="14">
        <v>6192</v>
      </c>
      <c r="B197" s="14" t="s">
        <v>555</v>
      </c>
      <c r="C197" s="14" t="s">
        <v>281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25">
      <c r="A198" s="14">
        <v>6193</v>
      </c>
      <c r="B198" s="14" t="s">
        <v>557</v>
      </c>
      <c r="C198" s="14" t="s">
        <v>281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25">
      <c r="A199" s="14">
        <v>6194</v>
      </c>
      <c r="B199" s="14" t="s">
        <v>560</v>
      </c>
      <c r="C199" s="14" t="s">
        <v>281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25">
      <c r="A200" s="14">
        <v>6195</v>
      </c>
      <c r="B200" s="14" t="s">
        <v>563</v>
      </c>
      <c r="C200" s="14" t="s">
        <v>281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zoomScale="120" zoomScaleNormal="120" workbookViewId="0">
      <selection activeCell="B4" sqref="B4"/>
    </sheetView>
  </sheetViews>
  <sheetFormatPr defaultRowHeight="15" x14ac:dyDescent="0.25"/>
  <cols>
    <col min="1" max="1" width="13.140625" customWidth="1"/>
    <col min="2" max="2" width="22.28515625" bestFit="1" customWidth="1"/>
    <col min="3" max="3" width="20" bestFit="1" customWidth="1"/>
    <col min="4" max="6" width="16.28515625" customWidth="1"/>
    <col min="7" max="7" width="16.28515625" bestFit="1" customWidth="1"/>
    <col min="8" max="10" width="16.28515625" customWidth="1"/>
    <col min="11" max="11" width="11.28515625" customWidth="1"/>
    <col min="12" max="12" width="11.28515625" bestFit="1" customWidth="1"/>
  </cols>
  <sheetData>
    <row r="3" spans="1:3" x14ac:dyDescent="0.25">
      <c r="A3" s="74" t="s">
        <v>2805</v>
      </c>
      <c r="B3" t="s">
        <v>2819</v>
      </c>
      <c r="C3" t="s">
        <v>2820</v>
      </c>
    </row>
    <row r="4" spans="1:3" x14ac:dyDescent="0.25">
      <c r="A4" s="75" t="s">
        <v>2788</v>
      </c>
      <c r="B4" s="76">
        <v>19183</v>
      </c>
      <c r="C4" s="76">
        <v>58658</v>
      </c>
    </row>
    <row r="5" spans="1:3" x14ac:dyDescent="0.25">
      <c r="A5" s="75" t="s">
        <v>2792</v>
      </c>
      <c r="B5" s="76">
        <v>14198</v>
      </c>
      <c r="C5" s="76">
        <v>48613</v>
      </c>
    </row>
    <row r="6" spans="1:3" x14ac:dyDescent="0.25">
      <c r="A6" s="75" t="s">
        <v>2791</v>
      </c>
      <c r="B6" s="76">
        <v>11380</v>
      </c>
      <c r="C6" s="76">
        <v>73708</v>
      </c>
    </row>
    <row r="7" spans="1:3" x14ac:dyDescent="0.25">
      <c r="A7" s="75" t="s">
        <v>2793</v>
      </c>
      <c r="B7" s="76">
        <v>19073</v>
      </c>
      <c r="C7" s="76">
        <v>62886</v>
      </c>
    </row>
    <row r="8" spans="1:3" x14ac:dyDescent="0.25">
      <c r="A8" s="75" t="s">
        <v>2787</v>
      </c>
      <c r="B8" s="76">
        <v>18934</v>
      </c>
      <c r="C8" s="76">
        <v>45794</v>
      </c>
    </row>
    <row r="9" spans="1:3" x14ac:dyDescent="0.25">
      <c r="A9" s="75" t="s">
        <v>1617</v>
      </c>
      <c r="B9" s="76">
        <v>13220</v>
      </c>
      <c r="C9" s="76">
        <v>51519</v>
      </c>
    </row>
    <row r="10" spans="1:3" x14ac:dyDescent="0.25">
      <c r="A10" s="75" t="s">
        <v>45</v>
      </c>
      <c r="B10" s="76">
        <v>10902</v>
      </c>
      <c r="C10" s="76">
        <v>49375</v>
      </c>
    </row>
    <row r="11" spans="1:3" x14ac:dyDescent="0.25">
      <c r="A11" s="75" t="s">
        <v>2790</v>
      </c>
      <c r="B11" s="76">
        <v>15075</v>
      </c>
      <c r="C11" s="76">
        <v>48767</v>
      </c>
    </row>
    <row r="12" spans="1:3" x14ac:dyDescent="0.25">
      <c r="A12" s="75" t="s">
        <v>2786</v>
      </c>
      <c r="B12" s="76">
        <v>19944</v>
      </c>
      <c r="C12" s="76">
        <v>56767</v>
      </c>
    </row>
    <row r="13" spans="1:3" x14ac:dyDescent="0.25">
      <c r="A13" s="75" t="s">
        <v>2789</v>
      </c>
      <c r="B13" s="76">
        <v>12040</v>
      </c>
      <c r="C13" s="76">
        <v>48331</v>
      </c>
    </row>
    <row r="14" spans="1:3" x14ac:dyDescent="0.25">
      <c r="A14" s="75" t="s">
        <v>2806</v>
      </c>
      <c r="B14" s="76">
        <v>153949</v>
      </c>
      <c r="C14" s="76">
        <v>544418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0" zoomScaleNormal="130" workbookViewId="0">
      <selection activeCell="F7" sqref="F7"/>
    </sheetView>
  </sheetViews>
  <sheetFormatPr defaultRowHeight="15" x14ac:dyDescent="0.25"/>
  <cols>
    <col min="1" max="1" width="19" customWidth="1"/>
    <col min="2" max="2" width="23.42578125" customWidth="1"/>
    <col min="3" max="3" width="14.42578125" customWidth="1"/>
  </cols>
  <sheetData>
    <row r="1" spans="1:3" x14ac:dyDescent="0.25">
      <c r="A1" t="s">
        <v>2771</v>
      </c>
      <c r="B1" t="s">
        <v>2770</v>
      </c>
      <c r="C1" t="s">
        <v>2775</v>
      </c>
    </row>
    <row r="2" spans="1:3" x14ac:dyDescent="0.25">
      <c r="A2" s="5" t="s">
        <v>2776</v>
      </c>
      <c r="B2" s="2">
        <v>128</v>
      </c>
      <c r="C2" s="48">
        <v>56767</v>
      </c>
    </row>
    <row r="3" spans="1:3" x14ac:dyDescent="0.25">
      <c r="A3" s="5" t="s">
        <v>2777</v>
      </c>
      <c r="B3" s="2">
        <v>132</v>
      </c>
      <c r="C3" s="48">
        <v>51519</v>
      </c>
    </row>
    <row r="4" spans="1:3" x14ac:dyDescent="0.25">
      <c r="A4" s="5" t="s">
        <v>2778</v>
      </c>
      <c r="B4" s="2">
        <v>145</v>
      </c>
      <c r="C4" s="48">
        <v>49375</v>
      </c>
    </row>
    <row r="5" spans="1:3" x14ac:dyDescent="0.25">
      <c r="A5" s="5" t="s">
        <v>2779</v>
      </c>
      <c r="B5" s="2">
        <v>150</v>
      </c>
      <c r="C5" s="48">
        <v>45794</v>
      </c>
    </row>
    <row r="6" spans="1:3" x14ac:dyDescent="0.25">
      <c r="A6" s="5" t="s">
        <v>2780</v>
      </c>
      <c r="B6" s="2">
        <v>105</v>
      </c>
      <c r="C6" s="48">
        <v>58658</v>
      </c>
    </row>
    <row r="7" spans="1:3" x14ac:dyDescent="0.25">
      <c r="A7" s="5" t="s">
        <v>2781</v>
      </c>
      <c r="B7" s="2">
        <v>103</v>
      </c>
      <c r="C7" s="48">
        <v>48331</v>
      </c>
    </row>
    <row r="8" spans="1:3" x14ac:dyDescent="0.25">
      <c r="A8" s="5" t="s">
        <v>2782</v>
      </c>
      <c r="B8" s="2">
        <v>122</v>
      </c>
      <c r="C8" s="48">
        <v>48767</v>
      </c>
    </row>
    <row r="9" spans="1:3" x14ac:dyDescent="0.25">
      <c r="A9" s="5" t="s">
        <v>2783</v>
      </c>
      <c r="B9" s="2">
        <v>149</v>
      </c>
      <c r="C9" s="48">
        <v>73708</v>
      </c>
    </row>
    <row r="10" spans="1:3" x14ac:dyDescent="0.25">
      <c r="A10" s="5" t="s">
        <v>2784</v>
      </c>
      <c r="B10" s="2">
        <v>126</v>
      </c>
      <c r="C10" s="48">
        <v>48613</v>
      </c>
    </row>
    <row r="11" spans="1:3" x14ac:dyDescent="0.25">
      <c r="A11" s="5" t="s">
        <v>2785</v>
      </c>
      <c r="B11" s="2">
        <v>127</v>
      </c>
      <c r="C11" s="48">
        <v>62886</v>
      </c>
    </row>
    <row r="12" spans="1:3" x14ac:dyDescent="0.25">
      <c r="A12" s="5" t="s">
        <v>2776</v>
      </c>
      <c r="B12" s="2">
        <v>111</v>
      </c>
      <c r="C12" s="48">
        <v>108423</v>
      </c>
    </row>
    <row r="13" spans="1:3" x14ac:dyDescent="0.25">
      <c r="A13" s="5" t="s">
        <v>2777</v>
      </c>
      <c r="B13" s="2">
        <v>148</v>
      </c>
      <c r="C13" s="48">
        <v>97712</v>
      </c>
    </row>
    <row r="14" spans="1:3" x14ac:dyDescent="0.25">
      <c r="A14" s="5" t="s">
        <v>2778</v>
      </c>
      <c r="B14" s="2">
        <v>125</v>
      </c>
      <c r="C14" s="48">
        <v>99471</v>
      </c>
    </row>
    <row r="15" spans="1:3" x14ac:dyDescent="0.25">
      <c r="A15" s="5" t="s">
        <v>2779</v>
      </c>
      <c r="B15" s="2">
        <v>144</v>
      </c>
      <c r="C15" s="48">
        <v>60263</v>
      </c>
    </row>
    <row r="16" spans="1:3" x14ac:dyDescent="0.25">
      <c r="A16" s="5" t="s">
        <v>2780</v>
      </c>
      <c r="B16" s="2">
        <v>102</v>
      </c>
      <c r="C16" s="48">
        <v>108067</v>
      </c>
    </row>
    <row r="17" spans="1:3" x14ac:dyDescent="0.25">
      <c r="A17" s="5" t="s">
        <v>2781</v>
      </c>
      <c r="B17" s="2">
        <v>106</v>
      </c>
      <c r="C17" s="48">
        <v>67975</v>
      </c>
    </row>
    <row r="18" spans="1:3" x14ac:dyDescent="0.25">
      <c r="A18" s="5" t="s">
        <v>2782</v>
      </c>
      <c r="B18" s="2">
        <v>110</v>
      </c>
      <c r="C18" s="48">
        <v>62094</v>
      </c>
    </row>
    <row r="19" spans="1:3" x14ac:dyDescent="0.25">
      <c r="A19" s="5" t="s">
        <v>2783</v>
      </c>
      <c r="B19" s="2">
        <v>123</v>
      </c>
      <c r="C19" s="48">
        <v>114907</v>
      </c>
    </row>
    <row r="20" spans="1:3" x14ac:dyDescent="0.25">
      <c r="A20" s="5" t="s">
        <v>2784</v>
      </c>
      <c r="B20" s="2">
        <v>131</v>
      </c>
      <c r="C20" s="48">
        <v>90236</v>
      </c>
    </row>
    <row r="21" spans="1:3" x14ac:dyDescent="0.25">
      <c r="A21" s="5" t="s">
        <v>2785</v>
      </c>
      <c r="B21" s="2">
        <v>117</v>
      </c>
      <c r="C21" s="48">
        <v>72872</v>
      </c>
    </row>
  </sheetData>
  <conditionalFormatting sqref="B2:B21">
    <cfRule type="duplicateValues" dxfId="5" priority="1"/>
  </conditionalFormatting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40" zoomScaleNormal="140" workbookViewId="0">
      <selection activeCell="A6" sqref="A6"/>
    </sheetView>
  </sheetViews>
  <sheetFormatPr defaultRowHeight="15" x14ac:dyDescent="0.25"/>
  <cols>
    <col min="1" max="1" width="18.28515625" customWidth="1"/>
    <col min="2" max="2" width="19.5703125" customWidth="1"/>
    <col min="3" max="3" width="13.140625" customWidth="1"/>
  </cols>
  <sheetData>
    <row r="1" spans="1:3" x14ac:dyDescent="0.25">
      <c r="A1" t="s">
        <v>2770</v>
      </c>
      <c r="B1" t="s">
        <v>2772</v>
      </c>
      <c r="C1" t="s">
        <v>2774</v>
      </c>
    </row>
    <row r="2" spans="1:3" x14ac:dyDescent="0.25">
      <c r="A2" s="2">
        <v>110</v>
      </c>
      <c r="B2" t="s">
        <v>2786</v>
      </c>
      <c r="C2" s="48">
        <v>7504</v>
      </c>
    </row>
    <row r="3" spans="1:3" x14ac:dyDescent="0.25">
      <c r="A3" s="2">
        <v>101</v>
      </c>
      <c r="B3" t="s">
        <v>1617</v>
      </c>
      <c r="C3" s="48">
        <v>9197</v>
      </c>
    </row>
    <row r="4" spans="1:3" x14ac:dyDescent="0.25">
      <c r="A4" s="2">
        <v>109</v>
      </c>
      <c r="B4" t="s">
        <v>45</v>
      </c>
      <c r="C4" s="48">
        <v>6804</v>
      </c>
    </row>
    <row r="5" spans="1:3" x14ac:dyDescent="0.25">
      <c r="A5" s="2">
        <v>107</v>
      </c>
      <c r="B5" t="s">
        <v>2787</v>
      </c>
      <c r="C5" s="48">
        <v>9889</v>
      </c>
    </row>
    <row r="6" spans="1:3" x14ac:dyDescent="0.25">
      <c r="A6" s="2">
        <v>105</v>
      </c>
      <c r="B6" t="s">
        <v>2788</v>
      </c>
      <c r="C6" s="48">
        <v>5127</v>
      </c>
    </row>
    <row r="7" spans="1:3" x14ac:dyDescent="0.25">
      <c r="A7" s="2">
        <v>104</v>
      </c>
      <c r="B7" t="s">
        <v>2789</v>
      </c>
      <c r="C7" s="48">
        <v>7256</v>
      </c>
    </row>
    <row r="8" spans="1:3" x14ac:dyDescent="0.25">
      <c r="A8" s="2">
        <v>108</v>
      </c>
      <c r="B8" t="s">
        <v>2790</v>
      </c>
      <c r="C8" s="48">
        <v>8082</v>
      </c>
    </row>
    <row r="9" spans="1:3" x14ac:dyDescent="0.25">
      <c r="A9" s="2">
        <v>102</v>
      </c>
      <c r="B9" t="s">
        <v>2791</v>
      </c>
      <c r="C9" s="48">
        <v>6372</v>
      </c>
    </row>
    <row r="10" spans="1:3" x14ac:dyDescent="0.25">
      <c r="A10" s="2">
        <v>106</v>
      </c>
      <c r="B10" t="s">
        <v>2792</v>
      </c>
      <c r="C10" s="48">
        <v>7847</v>
      </c>
    </row>
    <row r="11" spans="1:3" x14ac:dyDescent="0.25">
      <c r="A11" s="2">
        <v>103</v>
      </c>
      <c r="B11" t="s">
        <v>2793</v>
      </c>
      <c r="C11" s="48">
        <v>8833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0" zoomScaleNormal="140" workbookViewId="0">
      <selection activeCell="B2" sqref="B2:B11"/>
    </sheetView>
  </sheetViews>
  <sheetFormatPr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2772</v>
      </c>
      <c r="B1" t="s">
        <v>2773</v>
      </c>
    </row>
    <row r="2" spans="1:2" x14ac:dyDescent="0.25">
      <c r="A2" t="s">
        <v>2786</v>
      </c>
      <c r="B2" s="48">
        <v>19944</v>
      </c>
    </row>
    <row r="3" spans="1:2" x14ac:dyDescent="0.25">
      <c r="A3" t="s">
        <v>1617</v>
      </c>
      <c r="B3" s="48">
        <v>13220</v>
      </c>
    </row>
    <row r="4" spans="1:2" x14ac:dyDescent="0.25">
      <c r="A4" t="s">
        <v>45</v>
      </c>
      <c r="B4" s="48">
        <v>10902</v>
      </c>
    </row>
    <row r="5" spans="1:2" x14ac:dyDescent="0.25">
      <c r="A5" t="s">
        <v>2787</v>
      </c>
      <c r="B5" s="48">
        <v>18934</v>
      </c>
    </row>
    <row r="6" spans="1:2" x14ac:dyDescent="0.25">
      <c r="A6" t="s">
        <v>2788</v>
      </c>
      <c r="B6" s="48">
        <v>19183</v>
      </c>
    </row>
    <row r="7" spans="1:2" x14ac:dyDescent="0.25">
      <c r="A7" t="s">
        <v>2789</v>
      </c>
      <c r="B7" s="48">
        <v>12040</v>
      </c>
    </row>
    <row r="8" spans="1:2" x14ac:dyDescent="0.25">
      <c r="A8" t="s">
        <v>2790</v>
      </c>
      <c r="B8" s="48">
        <v>15075</v>
      </c>
    </row>
    <row r="9" spans="1:2" x14ac:dyDescent="0.25">
      <c r="A9" t="s">
        <v>2791</v>
      </c>
      <c r="B9" s="48">
        <v>11380</v>
      </c>
    </row>
    <row r="10" spans="1:2" x14ac:dyDescent="0.25">
      <c r="A10" t="s">
        <v>2792</v>
      </c>
      <c r="B10" s="48">
        <v>14198</v>
      </c>
    </row>
    <row r="11" spans="1:2" x14ac:dyDescent="0.25">
      <c r="A11" t="s">
        <v>2793</v>
      </c>
      <c r="B11" s="48">
        <v>19073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60" zoomScaleNormal="160" workbookViewId="0">
      <selection activeCell="B2" sqref="B2:B11"/>
    </sheetView>
  </sheetViews>
  <sheetFormatPr defaultRowHeight="15" x14ac:dyDescent="0.25"/>
  <cols>
    <col min="1" max="1" width="16.42578125" customWidth="1"/>
    <col min="2" max="2" width="21.85546875" customWidth="1"/>
  </cols>
  <sheetData>
    <row r="1" spans="1:2" x14ac:dyDescent="0.25">
      <c r="A1" t="s">
        <v>2771</v>
      </c>
      <c r="B1" t="s">
        <v>2804</v>
      </c>
    </row>
    <row r="2" spans="1:2" x14ac:dyDescent="0.25">
      <c r="A2" s="5" t="s">
        <v>2776</v>
      </c>
      <c r="B2" t="s">
        <v>2794</v>
      </c>
    </row>
    <row r="3" spans="1:2" x14ac:dyDescent="0.25">
      <c r="A3" s="5" t="s">
        <v>2777</v>
      </c>
      <c r="B3" t="s">
        <v>2795</v>
      </c>
    </row>
    <row r="4" spans="1:2" x14ac:dyDescent="0.25">
      <c r="A4" s="5" t="s">
        <v>2778</v>
      </c>
      <c r="B4" t="s">
        <v>2796</v>
      </c>
    </row>
    <row r="5" spans="1:2" x14ac:dyDescent="0.25">
      <c r="A5" s="5" t="s">
        <v>2779</v>
      </c>
      <c r="B5" t="s">
        <v>2797</v>
      </c>
    </row>
    <row r="6" spans="1:2" x14ac:dyDescent="0.25">
      <c r="A6" s="5" t="s">
        <v>2780</v>
      </c>
      <c r="B6" t="s">
        <v>2798</v>
      </c>
    </row>
    <row r="7" spans="1:2" x14ac:dyDescent="0.25">
      <c r="A7" s="5" t="s">
        <v>2781</v>
      </c>
      <c r="B7" t="s">
        <v>2799</v>
      </c>
    </row>
    <row r="8" spans="1:2" x14ac:dyDescent="0.25">
      <c r="A8" s="5" t="s">
        <v>2782</v>
      </c>
      <c r="B8" t="s">
        <v>2800</v>
      </c>
    </row>
    <row r="9" spans="1:2" x14ac:dyDescent="0.25">
      <c r="A9" s="5" t="s">
        <v>2783</v>
      </c>
      <c r="B9" t="s">
        <v>2801</v>
      </c>
    </row>
    <row r="10" spans="1:2" x14ac:dyDescent="0.25">
      <c r="A10" s="5" t="s">
        <v>2784</v>
      </c>
      <c r="B10" t="s">
        <v>2802</v>
      </c>
    </row>
    <row r="11" spans="1:2" x14ac:dyDescent="0.25">
      <c r="A11" s="5" t="s">
        <v>2785</v>
      </c>
      <c r="B11" t="s">
        <v>2803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103"/>
  <sheetViews>
    <sheetView workbookViewId="0">
      <selection activeCell="A13" sqref="A13"/>
    </sheetView>
  </sheetViews>
  <sheetFormatPr defaultRowHeight="15" x14ac:dyDescent="0.25"/>
  <cols>
    <col min="1" max="1" width="29" bestFit="1" customWidth="1"/>
    <col min="2" max="2" width="14.140625" bestFit="1" customWidth="1"/>
    <col min="3" max="3" width="18.140625" bestFit="1" customWidth="1"/>
    <col min="4" max="4" width="4.140625" customWidth="1"/>
    <col min="5" max="5" width="31" customWidth="1"/>
    <col min="6" max="6" width="17.5703125" bestFit="1" customWidth="1"/>
    <col min="7" max="7" width="4" customWidth="1"/>
    <col min="8" max="8" width="31" bestFit="1" customWidth="1"/>
    <col min="9" max="9" width="25.85546875" bestFit="1" customWidth="1"/>
    <col min="10" max="10" width="7.28515625" customWidth="1"/>
    <col min="11" max="11" width="29" bestFit="1" customWidth="1"/>
    <col min="12" max="12" width="20" customWidth="1"/>
    <col min="13" max="13" width="16.28515625" customWidth="1"/>
    <col min="14" max="14" width="29" customWidth="1"/>
    <col min="15" max="15" width="21.42578125" customWidth="1"/>
    <col min="16" max="16" width="18.42578125" bestFit="1" customWidth="1"/>
    <col min="17" max="17" width="13.28515625" bestFit="1" customWidth="1"/>
    <col min="18" max="18" width="15.140625" bestFit="1" customWidth="1"/>
    <col min="19" max="19" width="13.7109375" bestFit="1" customWidth="1"/>
    <col min="20" max="20" width="11.5703125" bestFit="1" customWidth="1"/>
    <col min="21" max="21" width="12.85546875" bestFit="1" customWidth="1"/>
    <col min="22" max="22" width="18.85546875" bestFit="1" customWidth="1"/>
    <col min="23" max="23" width="16.42578125" bestFit="1" customWidth="1"/>
    <col min="24" max="24" width="17" bestFit="1" customWidth="1"/>
    <col min="25" max="25" width="13.42578125" bestFit="1" customWidth="1"/>
    <col min="26" max="26" width="14.5703125" bestFit="1" customWidth="1"/>
    <col min="27" max="27" width="14.28515625" bestFit="1" customWidth="1"/>
    <col min="28" max="28" width="16" bestFit="1" customWidth="1"/>
    <col min="29" max="29" width="13.140625" bestFit="1" customWidth="1"/>
    <col min="30" max="30" width="12.42578125" bestFit="1" customWidth="1"/>
    <col min="31" max="31" width="14.7109375" bestFit="1" customWidth="1"/>
    <col min="32" max="32" width="16.28515625" bestFit="1" customWidth="1"/>
    <col min="33" max="33" width="18.42578125" bestFit="1" customWidth="1"/>
    <col min="34" max="34" width="16.42578125" bestFit="1" customWidth="1"/>
    <col min="35" max="35" width="16" bestFit="1" customWidth="1"/>
    <col min="36" max="36" width="14.140625" bestFit="1" customWidth="1"/>
    <col min="37" max="37" width="14.5703125" bestFit="1" customWidth="1"/>
    <col min="38" max="38" width="12.5703125" bestFit="1" customWidth="1"/>
    <col min="39" max="39" width="15" bestFit="1" customWidth="1"/>
    <col min="40" max="40" width="15.42578125" bestFit="1" customWidth="1"/>
    <col min="41" max="41" width="14.5703125" bestFit="1" customWidth="1"/>
    <col min="42" max="42" width="14.42578125" bestFit="1" customWidth="1"/>
    <col min="43" max="43" width="14.7109375" bestFit="1" customWidth="1"/>
    <col min="44" max="44" width="16" bestFit="1" customWidth="1"/>
    <col min="45" max="45" width="15.140625" bestFit="1" customWidth="1"/>
    <col min="46" max="46" width="13.7109375" bestFit="1" customWidth="1"/>
    <col min="47" max="47" width="15.28515625" bestFit="1" customWidth="1"/>
    <col min="48" max="48" width="13.140625" bestFit="1" customWidth="1"/>
    <col min="49" max="49" width="14.7109375" bestFit="1" customWidth="1"/>
    <col min="50" max="50" width="16.7109375" bestFit="1" customWidth="1"/>
    <col min="51" max="51" width="10.42578125" bestFit="1" customWidth="1"/>
    <col min="52" max="52" width="12" bestFit="1" customWidth="1"/>
    <col min="53" max="53" width="14.5703125" bestFit="1" customWidth="1"/>
    <col min="54" max="54" width="13.42578125" bestFit="1" customWidth="1"/>
    <col min="55" max="55" width="16.140625" bestFit="1" customWidth="1"/>
    <col min="56" max="56" width="15.140625" bestFit="1" customWidth="1"/>
    <col min="57" max="57" width="12.7109375" bestFit="1" customWidth="1"/>
    <col min="58" max="58" width="14.42578125" bestFit="1" customWidth="1"/>
    <col min="59" max="59" width="14.85546875" bestFit="1" customWidth="1"/>
    <col min="60" max="60" width="10.85546875" bestFit="1" customWidth="1"/>
    <col min="61" max="61" width="11.42578125" bestFit="1" customWidth="1"/>
    <col min="62" max="62" width="13.42578125" bestFit="1" customWidth="1"/>
    <col min="63" max="63" width="12.42578125" bestFit="1" customWidth="1"/>
    <col min="64" max="64" width="11.85546875" bestFit="1" customWidth="1"/>
    <col min="65" max="65" width="15.5703125" bestFit="1" customWidth="1"/>
    <col min="66" max="66" width="15.7109375" bestFit="1" customWidth="1"/>
    <col min="67" max="67" width="14.28515625" bestFit="1" customWidth="1"/>
    <col min="68" max="68" width="15.5703125" bestFit="1" customWidth="1"/>
    <col min="69" max="69" width="12.140625" bestFit="1" customWidth="1"/>
    <col min="70" max="71" width="15.28515625" bestFit="1" customWidth="1"/>
    <col min="72" max="72" width="15" bestFit="1" customWidth="1"/>
    <col min="73" max="73" width="19.5703125" bestFit="1" customWidth="1"/>
    <col min="74" max="74" width="17.28515625" bestFit="1" customWidth="1"/>
    <col min="75" max="75" width="14.5703125" bestFit="1" customWidth="1"/>
    <col min="76" max="76" width="14.85546875" bestFit="1" customWidth="1"/>
    <col min="77" max="77" width="12" bestFit="1" customWidth="1"/>
    <col min="78" max="78" width="15.85546875" bestFit="1" customWidth="1"/>
    <col min="79" max="79" width="16.42578125" bestFit="1" customWidth="1"/>
    <col min="80" max="80" width="18.140625" bestFit="1" customWidth="1"/>
    <col min="81" max="81" width="11.5703125" bestFit="1" customWidth="1"/>
    <col min="82" max="82" width="21.140625" bestFit="1" customWidth="1"/>
    <col min="83" max="83" width="17.7109375" bestFit="1" customWidth="1"/>
    <col min="84" max="84" width="15.5703125" bestFit="1" customWidth="1"/>
    <col min="85" max="85" width="10.5703125" bestFit="1" customWidth="1"/>
    <col min="86" max="86" width="12.140625" bestFit="1" customWidth="1"/>
    <col min="87" max="87" width="13.85546875" bestFit="1" customWidth="1"/>
    <col min="88" max="88" width="12.5703125" bestFit="1" customWidth="1"/>
    <col min="89" max="89" width="12.28515625" bestFit="1" customWidth="1"/>
    <col min="90" max="90" width="12.42578125" bestFit="1" customWidth="1"/>
    <col min="91" max="92" width="13.28515625" bestFit="1" customWidth="1"/>
    <col min="93" max="93" width="17" bestFit="1" customWidth="1"/>
    <col min="94" max="94" width="15.42578125" bestFit="1" customWidth="1"/>
    <col min="95" max="95" width="14.5703125" bestFit="1" customWidth="1"/>
    <col min="96" max="96" width="18.7109375" bestFit="1" customWidth="1"/>
    <col min="97" max="97" width="14.140625" bestFit="1" customWidth="1"/>
    <col min="98" max="98" width="15.5703125" bestFit="1" customWidth="1"/>
    <col min="99" max="99" width="18.28515625" bestFit="1" customWidth="1"/>
    <col min="100" max="100" width="18.7109375" bestFit="1" customWidth="1"/>
    <col min="101" max="101" width="17.42578125" bestFit="1" customWidth="1"/>
    <col min="102" max="102" width="13.5703125" bestFit="1" customWidth="1"/>
    <col min="103" max="103" width="14" bestFit="1" customWidth="1"/>
    <col min="104" max="104" width="29.140625" bestFit="1" customWidth="1"/>
    <col min="105" max="105" width="11.28515625" bestFit="1" customWidth="1"/>
  </cols>
  <sheetData>
    <row r="3" spans="1:15" x14ac:dyDescent="0.25">
      <c r="A3" s="74" t="s">
        <v>2805</v>
      </c>
      <c r="B3" t="s">
        <v>2810</v>
      </c>
      <c r="C3" t="s">
        <v>2808</v>
      </c>
      <c r="E3" s="74" t="s">
        <v>2805</v>
      </c>
      <c r="F3" t="s">
        <v>2807</v>
      </c>
      <c r="H3" s="74" t="s">
        <v>2805</v>
      </c>
      <c r="I3" t="s">
        <v>2809</v>
      </c>
      <c r="K3" s="74" t="s">
        <v>2805</v>
      </c>
      <c r="L3" t="s">
        <v>2812</v>
      </c>
      <c r="N3" s="74" t="s">
        <v>2805</v>
      </c>
      <c r="O3" t="s">
        <v>2811</v>
      </c>
    </row>
    <row r="4" spans="1:15" x14ac:dyDescent="0.25">
      <c r="A4" s="75" t="s">
        <v>89</v>
      </c>
      <c r="B4" s="76">
        <v>7</v>
      </c>
      <c r="C4" s="76">
        <v>2760</v>
      </c>
      <c r="E4" s="75" t="s">
        <v>89</v>
      </c>
      <c r="F4" s="76">
        <v>5802</v>
      </c>
      <c r="H4" s="75" t="s">
        <v>89</v>
      </c>
      <c r="I4" s="76">
        <v>44676</v>
      </c>
      <c r="K4" s="75" t="s">
        <v>89</v>
      </c>
      <c r="L4" s="76">
        <v>3404636.5714285714</v>
      </c>
      <c r="N4" s="75" t="s">
        <v>89</v>
      </c>
      <c r="O4" s="76">
        <v>6161.5714285714284</v>
      </c>
    </row>
    <row r="5" spans="1:15" x14ac:dyDescent="0.25">
      <c r="A5" s="75" t="s">
        <v>423</v>
      </c>
      <c r="B5" s="76">
        <v>4</v>
      </c>
      <c r="C5" s="76">
        <v>944</v>
      </c>
      <c r="E5" s="77" t="s">
        <v>88</v>
      </c>
      <c r="F5" s="76">
        <v>728</v>
      </c>
      <c r="H5" s="77" t="s">
        <v>88</v>
      </c>
      <c r="I5" s="76">
        <v>47583</v>
      </c>
      <c r="K5" s="75" t="s">
        <v>423</v>
      </c>
      <c r="L5" s="76">
        <v>2091801.75</v>
      </c>
      <c r="N5" s="75" t="s">
        <v>423</v>
      </c>
      <c r="O5" s="76">
        <v>2338</v>
      </c>
    </row>
    <row r="6" spans="1:15" x14ac:dyDescent="0.25">
      <c r="A6" s="75" t="s">
        <v>939</v>
      </c>
      <c r="B6" s="76">
        <v>5</v>
      </c>
      <c r="C6" s="76">
        <v>2582</v>
      </c>
      <c r="E6" s="77" t="s">
        <v>369</v>
      </c>
      <c r="F6" s="76">
        <v>172</v>
      </c>
      <c r="H6" s="77" t="s">
        <v>369</v>
      </c>
      <c r="I6" s="76">
        <v>48393</v>
      </c>
      <c r="K6" s="75" t="s">
        <v>939</v>
      </c>
      <c r="L6" s="76">
        <v>2771441.2</v>
      </c>
      <c r="N6" s="75" t="s">
        <v>939</v>
      </c>
      <c r="O6" s="76">
        <v>63688.800000000003</v>
      </c>
    </row>
    <row r="7" spans="1:15" x14ac:dyDescent="0.25">
      <c r="A7" s="75" t="s">
        <v>454</v>
      </c>
      <c r="B7" s="76">
        <v>11</v>
      </c>
      <c r="C7" s="76">
        <v>3526</v>
      </c>
      <c r="E7" s="77" t="s">
        <v>438</v>
      </c>
      <c r="F7" s="76">
        <v>402</v>
      </c>
      <c r="H7" s="77" t="s">
        <v>438</v>
      </c>
      <c r="I7" s="76">
        <v>46188</v>
      </c>
      <c r="K7" s="75" t="s">
        <v>454</v>
      </c>
      <c r="L7" s="76">
        <v>3519028.4545454546</v>
      </c>
      <c r="N7" s="75" t="s">
        <v>454</v>
      </c>
      <c r="O7" s="76">
        <v>7056.181818181818</v>
      </c>
    </row>
    <row r="8" spans="1:15" x14ac:dyDescent="0.25">
      <c r="A8" s="75" t="s">
        <v>227</v>
      </c>
      <c r="B8" s="76">
        <v>5</v>
      </c>
      <c r="C8" s="76">
        <v>1612</v>
      </c>
      <c r="E8" s="77" t="s">
        <v>802</v>
      </c>
      <c r="F8" s="76">
        <v>636</v>
      </c>
      <c r="H8" s="77" t="s">
        <v>802</v>
      </c>
      <c r="I8" s="76">
        <v>38654</v>
      </c>
      <c r="K8" s="75" t="s">
        <v>227</v>
      </c>
      <c r="L8" s="76">
        <v>2733617</v>
      </c>
      <c r="N8" s="75" t="s">
        <v>227</v>
      </c>
      <c r="O8" s="76">
        <v>0</v>
      </c>
    </row>
    <row r="9" spans="1:15" x14ac:dyDescent="0.25">
      <c r="A9" s="75" t="s">
        <v>219</v>
      </c>
      <c r="B9" s="76">
        <v>15</v>
      </c>
      <c r="C9" s="76">
        <v>7011</v>
      </c>
      <c r="E9" s="77" t="s">
        <v>899</v>
      </c>
      <c r="F9" s="76">
        <v>1883</v>
      </c>
      <c r="H9" s="77" t="s">
        <v>899</v>
      </c>
      <c r="I9" s="76">
        <v>42985</v>
      </c>
      <c r="K9" s="75" t="s">
        <v>219</v>
      </c>
      <c r="L9" s="76">
        <v>2843861.2</v>
      </c>
      <c r="N9" s="75" t="s">
        <v>219</v>
      </c>
      <c r="O9" s="76">
        <v>17204.933333333334</v>
      </c>
    </row>
    <row r="10" spans="1:15" x14ac:dyDescent="0.25">
      <c r="A10" s="75" t="s">
        <v>445</v>
      </c>
      <c r="B10" s="76">
        <v>12</v>
      </c>
      <c r="C10" s="76">
        <v>50150</v>
      </c>
      <c r="E10" s="77" t="s">
        <v>1489</v>
      </c>
      <c r="F10" s="76">
        <v>379</v>
      </c>
      <c r="H10" s="77" t="s">
        <v>1489</v>
      </c>
      <c r="I10" s="76">
        <v>41250</v>
      </c>
      <c r="K10" s="75" t="s">
        <v>445</v>
      </c>
      <c r="L10" s="76">
        <v>24567490.416666668</v>
      </c>
      <c r="N10" s="75" t="s">
        <v>445</v>
      </c>
      <c r="O10" s="76">
        <v>641367.91666666663</v>
      </c>
    </row>
    <row r="11" spans="1:15" x14ac:dyDescent="0.25">
      <c r="A11" s="75" t="s">
        <v>284</v>
      </c>
      <c r="B11" s="76">
        <v>9</v>
      </c>
      <c r="C11" s="76">
        <v>7455</v>
      </c>
      <c r="E11" s="77" t="s">
        <v>1832</v>
      </c>
      <c r="F11" s="76">
        <v>1602</v>
      </c>
      <c r="H11" s="77" t="s">
        <v>1832</v>
      </c>
      <c r="I11" s="76">
        <v>47679</v>
      </c>
      <c r="K11" s="75" t="s">
        <v>284</v>
      </c>
      <c r="L11" s="76">
        <v>4522228.888888889</v>
      </c>
      <c r="N11" s="75" t="s">
        <v>284</v>
      </c>
      <c r="O11" s="76">
        <v>15571.666666666666</v>
      </c>
    </row>
    <row r="12" spans="1:15" x14ac:dyDescent="0.25">
      <c r="A12" s="75" t="s">
        <v>647</v>
      </c>
      <c r="B12" s="76">
        <v>6</v>
      </c>
      <c r="C12" s="76">
        <v>5365</v>
      </c>
      <c r="E12" s="75" t="s">
        <v>423</v>
      </c>
      <c r="F12" s="76">
        <v>1923</v>
      </c>
      <c r="H12" s="75" t="s">
        <v>423</v>
      </c>
      <c r="I12" s="76">
        <v>39128</v>
      </c>
      <c r="K12" s="75" t="s">
        <v>647</v>
      </c>
      <c r="L12" s="76">
        <v>6546827</v>
      </c>
      <c r="N12" s="75" t="s">
        <v>647</v>
      </c>
      <c r="O12" s="76">
        <v>222212.83333333334</v>
      </c>
    </row>
    <row r="13" spans="1:15" x14ac:dyDescent="0.25">
      <c r="A13" s="75" t="s">
        <v>233</v>
      </c>
      <c r="B13" s="76">
        <v>8</v>
      </c>
      <c r="C13" s="76">
        <v>4067</v>
      </c>
      <c r="E13" s="77" t="s">
        <v>422</v>
      </c>
      <c r="F13" s="76">
        <v>32</v>
      </c>
      <c r="H13" s="77" t="s">
        <v>422</v>
      </c>
      <c r="I13" s="76">
        <v>30500</v>
      </c>
      <c r="K13" s="75" t="s">
        <v>233</v>
      </c>
      <c r="L13" s="76">
        <v>3439945</v>
      </c>
      <c r="N13" s="75" t="s">
        <v>233</v>
      </c>
      <c r="O13" s="76">
        <v>67462.625</v>
      </c>
    </row>
    <row r="14" spans="1:15" x14ac:dyDescent="0.25">
      <c r="A14" s="75" t="s">
        <v>109</v>
      </c>
      <c r="B14" s="76">
        <v>10</v>
      </c>
      <c r="C14" s="76">
        <v>6024</v>
      </c>
      <c r="E14" s="77" t="s">
        <v>563</v>
      </c>
      <c r="F14" s="76">
        <v>1537</v>
      </c>
      <c r="H14" s="77" t="s">
        <v>563</v>
      </c>
      <c r="I14" s="76">
        <v>41637</v>
      </c>
      <c r="K14" s="75" t="s">
        <v>109</v>
      </c>
      <c r="L14" s="76">
        <v>2824198.8</v>
      </c>
      <c r="N14" s="75" t="s">
        <v>109</v>
      </c>
      <c r="O14" s="76">
        <v>6634</v>
      </c>
    </row>
    <row r="15" spans="1:15" x14ac:dyDescent="0.25">
      <c r="A15" s="75" t="s">
        <v>135</v>
      </c>
      <c r="B15" s="76">
        <v>9</v>
      </c>
      <c r="C15" s="76">
        <v>3468</v>
      </c>
      <c r="E15" s="77" t="s">
        <v>1441</v>
      </c>
      <c r="F15" s="76">
        <v>108</v>
      </c>
      <c r="H15" s="77" t="s">
        <v>1441</v>
      </c>
      <c r="I15" s="76">
        <v>31875</v>
      </c>
      <c r="K15" s="75" t="s">
        <v>135</v>
      </c>
      <c r="L15" s="76">
        <v>3527198.5555555555</v>
      </c>
      <c r="N15" s="75" t="s">
        <v>135</v>
      </c>
      <c r="O15" s="76">
        <v>38630.555555555555</v>
      </c>
    </row>
    <row r="16" spans="1:15" x14ac:dyDescent="0.25">
      <c r="A16" s="75" t="s">
        <v>1048</v>
      </c>
      <c r="B16" s="76">
        <v>12</v>
      </c>
      <c r="C16" s="76">
        <v>3319</v>
      </c>
      <c r="E16" s="77" t="s">
        <v>1586</v>
      </c>
      <c r="F16" s="76">
        <v>246</v>
      </c>
      <c r="H16" s="77" t="s">
        <v>1586</v>
      </c>
      <c r="I16" s="76">
        <v>52500</v>
      </c>
      <c r="K16" s="75" t="s">
        <v>1048</v>
      </c>
      <c r="L16" s="76">
        <v>4437576</v>
      </c>
      <c r="N16" s="75" t="s">
        <v>1048</v>
      </c>
      <c r="O16" s="76">
        <v>324272.41666666669</v>
      </c>
    </row>
    <row r="17" spans="1:15" x14ac:dyDescent="0.25">
      <c r="A17" s="75" t="s">
        <v>181</v>
      </c>
      <c r="B17" s="76">
        <v>12</v>
      </c>
      <c r="C17" s="76">
        <v>6936</v>
      </c>
      <c r="E17" s="75" t="s">
        <v>939</v>
      </c>
      <c r="F17" s="76">
        <v>5629</v>
      </c>
      <c r="H17" s="75" t="s">
        <v>939</v>
      </c>
      <c r="I17" s="76">
        <v>35830.6</v>
      </c>
      <c r="K17" s="75" t="s">
        <v>181</v>
      </c>
      <c r="L17" s="76">
        <v>3665139.8333333335</v>
      </c>
      <c r="N17" s="75" t="s">
        <v>181</v>
      </c>
      <c r="O17" s="76">
        <v>3644.0833333333335</v>
      </c>
    </row>
    <row r="18" spans="1:15" x14ac:dyDescent="0.25">
      <c r="A18" s="75" t="s">
        <v>171</v>
      </c>
      <c r="B18" s="76">
        <v>7</v>
      </c>
      <c r="C18" s="76">
        <v>4553</v>
      </c>
      <c r="E18" s="77" t="s">
        <v>938</v>
      </c>
      <c r="F18" s="76">
        <v>319</v>
      </c>
      <c r="H18" s="77" t="s">
        <v>938</v>
      </c>
      <c r="I18" s="76">
        <v>38750</v>
      </c>
      <c r="K18" s="75" t="s">
        <v>171</v>
      </c>
      <c r="L18" s="76">
        <v>4771678.4285714282</v>
      </c>
      <c r="N18" s="75" t="s">
        <v>171</v>
      </c>
      <c r="O18" s="76">
        <v>12214.857142857143</v>
      </c>
    </row>
    <row r="19" spans="1:15" x14ac:dyDescent="0.25">
      <c r="A19" s="75" t="s">
        <v>299</v>
      </c>
      <c r="B19" s="76">
        <v>10</v>
      </c>
      <c r="C19" s="76">
        <v>6197</v>
      </c>
      <c r="E19" s="77" t="s">
        <v>1122</v>
      </c>
      <c r="F19" s="76">
        <v>939</v>
      </c>
      <c r="H19" s="77" t="s">
        <v>1122</v>
      </c>
      <c r="I19" s="76">
        <v>35278</v>
      </c>
      <c r="K19" s="75" t="s">
        <v>299</v>
      </c>
      <c r="L19" s="76">
        <v>3319248.3</v>
      </c>
      <c r="N19" s="75" t="s">
        <v>299</v>
      </c>
      <c r="O19" s="76">
        <v>7438</v>
      </c>
    </row>
    <row r="20" spans="1:15" x14ac:dyDescent="0.25">
      <c r="A20" s="75" t="s">
        <v>393</v>
      </c>
      <c r="B20" s="76">
        <v>12</v>
      </c>
      <c r="C20" s="76">
        <v>17769</v>
      </c>
      <c r="E20" s="77" t="s">
        <v>1414</v>
      </c>
      <c r="F20" s="76">
        <v>496</v>
      </c>
      <c r="H20" s="77" t="s">
        <v>1414</v>
      </c>
      <c r="I20" s="76">
        <v>27266</v>
      </c>
      <c r="K20" s="75" t="s">
        <v>393</v>
      </c>
      <c r="L20" s="76">
        <v>10322611.166666666</v>
      </c>
      <c r="N20" s="75" t="s">
        <v>393</v>
      </c>
      <c r="O20" s="76">
        <v>777903.83333333337</v>
      </c>
    </row>
    <row r="21" spans="1:15" x14ac:dyDescent="0.25">
      <c r="A21" s="75" t="s">
        <v>230</v>
      </c>
      <c r="B21" s="76">
        <v>8</v>
      </c>
      <c r="C21" s="76">
        <v>3931</v>
      </c>
      <c r="E21" s="77" t="s">
        <v>1959</v>
      </c>
      <c r="F21" s="76">
        <v>139</v>
      </c>
      <c r="H21" s="77" t="s">
        <v>1959</v>
      </c>
      <c r="I21" s="76">
        <v>38125</v>
      </c>
      <c r="K21" s="75" t="s">
        <v>230</v>
      </c>
      <c r="L21" s="76">
        <v>3551759.5</v>
      </c>
      <c r="N21" s="75" t="s">
        <v>230</v>
      </c>
      <c r="O21" s="76">
        <v>7857.875</v>
      </c>
    </row>
    <row r="22" spans="1:15" x14ac:dyDescent="0.25">
      <c r="A22" s="75" t="s">
        <v>140</v>
      </c>
      <c r="B22" s="76">
        <v>8</v>
      </c>
      <c r="C22" s="76">
        <v>3298</v>
      </c>
      <c r="E22" s="77" t="s">
        <v>1966</v>
      </c>
      <c r="F22" s="76">
        <v>3736</v>
      </c>
      <c r="H22" s="77" t="s">
        <v>1966</v>
      </c>
      <c r="I22" s="76">
        <v>39734</v>
      </c>
      <c r="K22" s="75" t="s">
        <v>140</v>
      </c>
      <c r="L22" s="76">
        <v>3127360</v>
      </c>
      <c r="N22" s="75" t="s">
        <v>140</v>
      </c>
      <c r="O22" s="76">
        <v>87720.5</v>
      </c>
    </row>
    <row r="23" spans="1:15" x14ac:dyDescent="0.25">
      <c r="A23" s="75" t="s">
        <v>499</v>
      </c>
      <c r="B23" s="76">
        <v>28</v>
      </c>
      <c r="C23" s="76">
        <v>11524</v>
      </c>
      <c r="E23" s="75" t="s">
        <v>454</v>
      </c>
      <c r="F23" s="76">
        <v>7905</v>
      </c>
      <c r="H23" s="75" t="s">
        <v>454</v>
      </c>
      <c r="I23" s="76">
        <v>33912.090909090912</v>
      </c>
      <c r="K23" s="75" t="s">
        <v>499</v>
      </c>
      <c r="L23" s="76">
        <v>3111806.1785714286</v>
      </c>
      <c r="N23" s="75" t="s">
        <v>499</v>
      </c>
      <c r="O23" s="76">
        <v>34318.535714285717</v>
      </c>
    </row>
    <row r="24" spans="1:15" x14ac:dyDescent="0.25">
      <c r="A24" s="75" t="s">
        <v>164</v>
      </c>
      <c r="B24" s="76">
        <v>15</v>
      </c>
      <c r="C24" s="76">
        <v>19406</v>
      </c>
      <c r="E24" s="77" t="s">
        <v>453</v>
      </c>
      <c r="F24" s="76">
        <v>5372</v>
      </c>
      <c r="H24" s="77" t="s">
        <v>453</v>
      </c>
      <c r="I24" s="76">
        <v>34524</v>
      </c>
      <c r="K24" s="75" t="s">
        <v>164</v>
      </c>
      <c r="L24" s="76">
        <v>10440217.266666668</v>
      </c>
      <c r="N24" s="75" t="s">
        <v>164</v>
      </c>
      <c r="O24" s="76">
        <v>629223.53333333333</v>
      </c>
    </row>
    <row r="25" spans="1:15" x14ac:dyDescent="0.25">
      <c r="A25" s="75" t="s">
        <v>189</v>
      </c>
      <c r="B25" s="76">
        <v>13</v>
      </c>
      <c r="C25" s="76">
        <v>4699</v>
      </c>
      <c r="E25" s="77" t="s">
        <v>486</v>
      </c>
      <c r="F25" s="76">
        <v>345</v>
      </c>
      <c r="H25" s="77" t="s">
        <v>486</v>
      </c>
      <c r="I25" s="76">
        <v>31875</v>
      </c>
      <c r="K25" s="75" t="s">
        <v>189</v>
      </c>
      <c r="L25" s="76">
        <v>2710394.923076923</v>
      </c>
      <c r="N25" s="75" t="s">
        <v>189</v>
      </c>
      <c r="O25" s="76">
        <v>9341.0769230769238</v>
      </c>
    </row>
    <row r="26" spans="1:15" x14ac:dyDescent="0.25">
      <c r="A26" s="75" t="s">
        <v>92</v>
      </c>
      <c r="B26" s="76">
        <v>17</v>
      </c>
      <c r="C26" s="76">
        <v>39464</v>
      </c>
      <c r="E26" s="77" t="s">
        <v>769</v>
      </c>
      <c r="F26" s="76">
        <v>157</v>
      </c>
      <c r="H26" s="77" t="s">
        <v>769</v>
      </c>
      <c r="I26" s="76">
        <v>25000</v>
      </c>
      <c r="K26" s="75" t="s">
        <v>92</v>
      </c>
      <c r="L26" s="76">
        <v>12565458.470588235</v>
      </c>
      <c r="N26" s="75" t="s">
        <v>92</v>
      </c>
      <c r="O26" s="76">
        <v>32845.882352941175</v>
      </c>
    </row>
    <row r="27" spans="1:15" x14ac:dyDescent="0.25">
      <c r="A27" s="75" t="s">
        <v>335</v>
      </c>
      <c r="B27" s="76">
        <v>4</v>
      </c>
      <c r="C27" s="76">
        <v>1345</v>
      </c>
      <c r="E27" s="77" t="s">
        <v>1376</v>
      </c>
      <c r="F27" s="76">
        <v>643</v>
      </c>
      <c r="H27" s="77" t="s">
        <v>1376</v>
      </c>
      <c r="I27" s="76">
        <v>38750</v>
      </c>
      <c r="K27" s="75" t="s">
        <v>335</v>
      </c>
      <c r="L27" s="76">
        <v>2267774.25</v>
      </c>
      <c r="N27" s="75" t="s">
        <v>335</v>
      </c>
      <c r="O27" s="76">
        <v>18163.75</v>
      </c>
    </row>
    <row r="28" spans="1:15" x14ac:dyDescent="0.25">
      <c r="A28" s="75" t="s">
        <v>613</v>
      </c>
      <c r="B28" s="76">
        <v>10</v>
      </c>
      <c r="C28" s="76">
        <v>2098</v>
      </c>
      <c r="E28" s="77" t="s">
        <v>1384</v>
      </c>
      <c r="F28" s="76">
        <v>585</v>
      </c>
      <c r="H28" s="77" t="s">
        <v>1384</v>
      </c>
      <c r="I28" s="76">
        <v>28750</v>
      </c>
      <c r="K28" s="75" t="s">
        <v>613</v>
      </c>
      <c r="L28" s="76">
        <v>2484315.6</v>
      </c>
      <c r="N28" s="75" t="s">
        <v>613</v>
      </c>
      <c r="O28" s="76">
        <v>29283.3</v>
      </c>
    </row>
    <row r="29" spans="1:15" x14ac:dyDescent="0.25">
      <c r="A29" s="75" t="s">
        <v>530</v>
      </c>
      <c r="B29" s="76">
        <v>10</v>
      </c>
      <c r="C29" s="76">
        <v>3640</v>
      </c>
      <c r="E29" s="77" t="s">
        <v>1405</v>
      </c>
      <c r="F29" s="76">
        <v>411</v>
      </c>
      <c r="H29" s="77" t="s">
        <v>1405</v>
      </c>
      <c r="I29" s="76">
        <v>28977</v>
      </c>
      <c r="K29" s="75" t="s">
        <v>530</v>
      </c>
      <c r="L29" s="76">
        <v>2482429.7999999998</v>
      </c>
      <c r="N29" s="75" t="s">
        <v>530</v>
      </c>
      <c r="O29" s="76">
        <v>20852.5</v>
      </c>
    </row>
    <row r="30" spans="1:15" x14ac:dyDescent="0.25">
      <c r="A30" s="75" t="s">
        <v>287</v>
      </c>
      <c r="B30" s="76">
        <v>6</v>
      </c>
      <c r="C30" s="76">
        <v>13709</v>
      </c>
      <c r="E30" s="77" t="s">
        <v>1460</v>
      </c>
      <c r="F30" s="76">
        <v>90</v>
      </c>
      <c r="H30" s="77" t="s">
        <v>1460</v>
      </c>
      <c r="I30" s="76">
        <v>24167</v>
      </c>
      <c r="K30" s="75" t="s">
        <v>287</v>
      </c>
      <c r="L30" s="76">
        <v>10550680</v>
      </c>
      <c r="N30" s="75" t="s">
        <v>287</v>
      </c>
      <c r="O30" s="76">
        <v>337512.16666666669</v>
      </c>
    </row>
    <row r="31" spans="1:15" x14ac:dyDescent="0.25">
      <c r="A31" s="75" t="s">
        <v>199</v>
      </c>
      <c r="B31" s="76">
        <v>11</v>
      </c>
      <c r="C31" s="76">
        <v>7249</v>
      </c>
      <c r="E31" s="77" t="s">
        <v>1556</v>
      </c>
      <c r="F31" s="76">
        <v>69</v>
      </c>
      <c r="H31" s="77" t="s">
        <v>1556</v>
      </c>
      <c r="I31" s="76">
        <v>39583</v>
      </c>
      <c r="K31" s="75" t="s">
        <v>199</v>
      </c>
      <c r="L31" s="76">
        <v>4393740.2727272725</v>
      </c>
      <c r="N31" s="75" t="s">
        <v>199</v>
      </c>
      <c r="O31" s="76">
        <v>62498.272727272728</v>
      </c>
    </row>
    <row r="32" spans="1:15" x14ac:dyDescent="0.25">
      <c r="A32" s="75" t="s">
        <v>205</v>
      </c>
      <c r="B32" s="76">
        <v>21</v>
      </c>
      <c r="C32" s="76">
        <v>31001</v>
      </c>
      <c r="E32" s="77" t="s">
        <v>1616</v>
      </c>
      <c r="F32" s="76">
        <v>87</v>
      </c>
      <c r="H32" s="77" t="s">
        <v>1616</v>
      </c>
      <c r="I32" s="76">
        <v>36094</v>
      </c>
      <c r="K32" s="75" t="s">
        <v>205</v>
      </c>
      <c r="L32" s="76">
        <v>6483842.1904761903</v>
      </c>
      <c r="N32" s="75" t="s">
        <v>205</v>
      </c>
      <c r="O32" s="76">
        <v>134254.57142857142</v>
      </c>
    </row>
    <row r="33" spans="1:15" x14ac:dyDescent="0.25">
      <c r="A33" s="75" t="s">
        <v>196</v>
      </c>
      <c r="B33" s="76">
        <v>6</v>
      </c>
      <c r="C33" s="76">
        <v>3207</v>
      </c>
      <c r="E33" s="77" t="s">
        <v>1892</v>
      </c>
      <c r="F33" s="76">
        <v>46</v>
      </c>
      <c r="H33" s="77" t="s">
        <v>1892</v>
      </c>
      <c r="I33" s="76">
        <v>35625</v>
      </c>
      <c r="K33" s="75" t="s">
        <v>196</v>
      </c>
      <c r="L33" s="76">
        <v>3791706</v>
      </c>
      <c r="N33" s="75" t="s">
        <v>196</v>
      </c>
      <c r="O33" s="76">
        <v>0</v>
      </c>
    </row>
    <row r="34" spans="1:15" x14ac:dyDescent="0.25">
      <c r="A34" s="75" t="s">
        <v>193</v>
      </c>
      <c r="B34" s="76">
        <v>16</v>
      </c>
      <c r="C34" s="76">
        <v>7386</v>
      </c>
      <c r="E34" s="77" t="s">
        <v>1898</v>
      </c>
      <c r="F34" s="76">
        <v>100</v>
      </c>
      <c r="H34" s="77" t="s">
        <v>1898</v>
      </c>
      <c r="I34" s="76">
        <v>49688</v>
      </c>
      <c r="K34" s="75" t="s">
        <v>193</v>
      </c>
      <c r="L34" s="76">
        <v>3105454.6875</v>
      </c>
      <c r="N34" s="75" t="s">
        <v>193</v>
      </c>
      <c r="O34" s="76">
        <v>17177.6875</v>
      </c>
    </row>
    <row r="35" spans="1:15" x14ac:dyDescent="0.25">
      <c r="A35" s="75" t="s">
        <v>466</v>
      </c>
      <c r="B35" s="76">
        <v>9</v>
      </c>
      <c r="C35" s="76">
        <v>5499</v>
      </c>
      <c r="E35" s="75" t="s">
        <v>227</v>
      </c>
      <c r="F35" s="76">
        <v>3284</v>
      </c>
      <c r="H35" s="75" t="s">
        <v>227</v>
      </c>
      <c r="I35" s="76">
        <v>42452</v>
      </c>
      <c r="K35" s="75" t="s">
        <v>466</v>
      </c>
      <c r="L35" s="76">
        <v>4702382.555555556</v>
      </c>
      <c r="N35" s="75" t="s">
        <v>466</v>
      </c>
      <c r="O35" s="76">
        <v>65007.222222222219</v>
      </c>
    </row>
    <row r="36" spans="1:15" x14ac:dyDescent="0.25">
      <c r="A36" s="75" t="s">
        <v>123</v>
      </c>
      <c r="B36" s="76">
        <v>10</v>
      </c>
      <c r="C36" s="76">
        <v>2848</v>
      </c>
      <c r="E36" s="77" t="s">
        <v>226</v>
      </c>
      <c r="F36" s="76">
        <v>2017</v>
      </c>
      <c r="H36" s="77" t="s">
        <v>226</v>
      </c>
      <c r="I36" s="76">
        <v>40167</v>
      </c>
      <c r="K36" s="75" t="s">
        <v>123</v>
      </c>
      <c r="L36" s="76">
        <v>5475919.7000000002</v>
      </c>
      <c r="N36" s="75" t="s">
        <v>123</v>
      </c>
      <c r="O36" s="76">
        <v>7408</v>
      </c>
    </row>
    <row r="37" spans="1:15" x14ac:dyDescent="0.25">
      <c r="A37" s="75" t="s">
        <v>161</v>
      </c>
      <c r="B37" s="76">
        <v>10</v>
      </c>
      <c r="C37" s="76">
        <v>1476</v>
      </c>
      <c r="E37" s="77" t="s">
        <v>365</v>
      </c>
      <c r="F37" s="76">
        <v>119</v>
      </c>
      <c r="H37" s="77" t="s">
        <v>365</v>
      </c>
      <c r="I37" s="76">
        <v>48750</v>
      </c>
      <c r="K37" s="75" t="s">
        <v>161</v>
      </c>
      <c r="L37" s="76">
        <v>1481722.6</v>
      </c>
      <c r="N37" s="75" t="s">
        <v>161</v>
      </c>
      <c r="O37" s="76">
        <v>122.4</v>
      </c>
    </row>
    <row r="38" spans="1:15" x14ac:dyDescent="0.25">
      <c r="A38" s="75" t="s">
        <v>484</v>
      </c>
      <c r="B38" s="76">
        <v>7</v>
      </c>
      <c r="C38" s="76">
        <v>2818</v>
      </c>
      <c r="E38" s="77" t="s">
        <v>767</v>
      </c>
      <c r="F38" s="76">
        <v>788</v>
      </c>
      <c r="H38" s="77" t="s">
        <v>767</v>
      </c>
      <c r="I38" s="76">
        <v>37361</v>
      </c>
      <c r="K38" s="75" t="s">
        <v>484</v>
      </c>
      <c r="L38" s="76">
        <v>4666545.1428571427</v>
      </c>
      <c r="N38" s="75" t="s">
        <v>484</v>
      </c>
      <c r="O38" s="76">
        <v>15654.285714285714</v>
      </c>
    </row>
    <row r="39" spans="1:15" x14ac:dyDescent="0.25">
      <c r="A39" s="75" t="s">
        <v>281</v>
      </c>
      <c r="B39" s="76">
        <v>9</v>
      </c>
      <c r="C39" s="76">
        <v>3607</v>
      </c>
      <c r="E39" s="77" t="s">
        <v>894</v>
      </c>
      <c r="F39" s="76">
        <v>59</v>
      </c>
      <c r="H39" s="77" t="s">
        <v>894</v>
      </c>
      <c r="I39" s="76">
        <v>50625</v>
      </c>
      <c r="K39" s="75" t="s">
        <v>281</v>
      </c>
      <c r="L39" s="76">
        <v>2659936.111111111</v>
      </c>
      <c r="N39" s="75" t="s">
        <v>281</v>
      </c>
      <c r="O39" s="76">
        <v>2269.8888888888887</v>
      </c>
    </row>
    <row r="40" spans="1:15" x14ac:dyDescent="0.25">
      <c r="A40" s="75" t="s">
        <v>245</v>
      </c>
      <c r="B40" s="76">
        <v>9</v>
      </c>
      <c r="C40" s="76">
        <v>2564</v>
      </c>
      <c r="E40" s="77" t="s">
        <v>1076</v>
      </c>
      <c r="F40" s="76">
        <v>301</v>
      </c>
      <c r="H40" s="77" t="s">
        <v>1076</v>
      </c>
      <c r="I40" s="76">
        <v>35357</v>
      </c>
      <c r="K40" s="75" t="s">
        <v>245</v>
      </c>
      <c r="L40" s="76">
        <v>3878130.777777778</v>
      </c>
      <c r="N40" s="75" t="s">
        <v>245</v>
      </c>
      <c r="O40" s="76">
        <v>527479.33333333337</v>
      </c>
    </row>
    <row r="41" spans="1:15" x14ac:dyDescent="0.25">
      <c r="A41" s="75" t="s">
        <v>321</v>
      </c>
      <c r="B41" s="76">
        <v>8</v>
      </c>
      <c r="C41" s="76">
        <v>4679</v>
      </c>
      <c r="E41" s="75" t="s">
        <v>219</v>
      </c>
      <c r="F41" s="76">
        <v>17334</v>
      </c>
      <c r="H41" s="75" t="s">
        <v>219</v>
      </c>
      <c r="I41" s="76">
        <v>58131.6</v>
      </c>
      <c r="K41" s="75" t="s">
        <v>321</v>
      </c>
      <c r="L41" s="76">
        <v>5628962.125</v>
      </c>
      <c r="N41" s="75" t="s">
        <v>321</v>
      </c>
      <c r="O41" s="76">
        <v>44596.25</v>
      </c>
    </row>
    <row r="42" spans="1:15" x14ac:dyDescent="0.25">
      <c r="A42" s="75" t="s">
        <v>376</v>
      </c>
      <c r="B42" s="76">
        <v>14</v>
      </c>
      <c r="C42" s="76">
        <v>4683</v>
      </c>
      <c r="E42" s="77" t="s">
        <v>218</v>
      </c>
      <c r="F42" s="76">
        <v>1795</v>
      </c>
      <c r="H42" s="77" t="s">
        <v>218</v>
      </c>
      <c r="I42" s="76">
        <v>86250</v>
      </c>
      <c r="K42" s="75" t="s">
        <v>376</v>
      </c>
      <c r="L42" s="76">
        <v>3546592.7142857141</v>
      </c>
      <c r="N42" s="75" t="s">
        <v>376</v>
      </c>
      <c r="O42" s="76">
        <v>1322.7857142857142</v>
      </c>
    </row>
    <row r="43" spans="1:15" x14ac:dyDescent="0.25">
      <c r="A43" s="75" t="s">
        <v>77</v>
      </c>
      <c r="B43" s="76">
        <v>13</v>
      </c>
      <c r="C43" s="76">
        <v>5207</v>
      </c>
      <c r="E43" s="77" t="s">
        <v>291</v>
      </c>
      <c r="F43" s="76">
        <v>2475</v>
      </c>
      <c r="H43" s="77" t="s">
        <v>291</v>
      </c>
      <c r="I43" s="76">
        <v>35398</v>
      </c>
      <c r="K43" s="75" t="s">
        <v>77</v>
      </c>
      <c r="L43" s="76">
        <v>4359525.230769231</v>
      </c>
      <c r="N43" s="75" t="s">
        <v>77</v>
      </c>
      <c r="O43" s="76">
        <v>25759.846153846152</v>
      </c>
    </row>
    <row r="44" spans="1:15" x14ac:dyDescent="0.25">
      <c r="A44" s="75" t="s">
        <v>408</v>
      </c>
      <c r="B44" s="76">
        <v>12</v>
      </c>
      <c r="C44" s="76">
        <v>3693</v>
      </c>
      <c r="E44" s="77" t="s">
        <v>323</v>
      </c>
      <c r="F44" s="76">
        <v>670</v>
      </c>
      <c r="H44" s="77" t="s">
        <v>323</v>
      </c>
      <c r="I44" s="76">
        <v>47000</v>
      </c>
      <c r="K44" s="75" t="s">
        <v>408</v>
      </c>
      <c r="L44" s="76">
        <v>2460342.5833333335</v>
      </c>
      <c r="N44" s="75" t="s">
        <v>408</v>
      </c>
      <c r="O44" s="76">
        <v>14354.916666666666</v>
      </c>
    </row>
    <row r="45" spans="1:15" x14ac:dyDescent="0.25">
      <c r="A45" s="75" t="s">
        <v>977</v>
      </c>
      <c r="B45" s="76">
        <v>10</v>
      </c>
      <c r="C45" s="76">
        <v>5070</v>
      </c>
      <c r="E45" s="77" t="s">
        <v>839</v>
      </c>
      <c r="F45" s="76">
        <v>363</v>
      </c>
      <c r="H45" s="77" t="s">
        <v>839</v>
      </c>
      <c r="I45" s="76">
        <v>58854</v>
      </c>
      <c r="K45" s="75" t="s">
        <v>977</v>
      </c>
      <c r="L45" s="76">
        <v>3475556.2</v>
      </c>
      <c r="N45" s="75" t="s">
        <v>977</v>
      </c>
      <c r="O45" s="76">
        <v>5737.8</v>
      </c>
    </row>
    <row r="46" spans="1:15" x14ac:dyDescent="0.25">
      <c r="A46" s="75" t="s">
        <v>479</v>
      </c>
      <c r="B46" s="76">
        <v>5</v>
      </c>
      <c r="C46" s="76">
        <v>2504</v>
      </c>
      <c r="E46" s="77" t="s">
        <v>1074</v>
      </c>
      <c r="F46" s="76">
        <v>609</v>
      </c>
      <c r="H46" s="77" t="s">
        <v>1074</v>
      </c>
      <c r="I46" s="76">
        <v>56354</v>
      </c>
      <c r="K46" s="75" t="s">
        <v>479</v>
      </c>
      <c r="L46" s="76">
        <v>3914814.2</v>
      </c>
      <c r="N46" s="75" t="s">
        <v>479</v>
      </c>
      <c r="O46" s="76">
        <v>5368.8</v>
      </c>
    </row>
    <row r="47" spans="1:15" x14ac:dyDescent="0.25">
      <c r="A47" s="75" t="s">
        <v>340</v>
      </c>
      <c r="B47" s="76">
        <v>11</v>
      </c>
      <c r="C47" s="76">
        <v>3081</v>
      </c>
      <c r="E47" s="77" t="s">
        <v>1221</v>
      </c>
      <c r="F47" s="76">
        <v>94</v>
      </c>
      <c r="H47" s="77" t="s">
        <v>1221</v>
      </c>
      <c r="I47" s="76">
        <v>55625</v>
      </c>
      <c r="K47" s="75" t="s">
        <v>340</v>
      </c>
      <c r="L47" s="76">
        <v>2540016.9090909092</v>
      </c>
      <c r="N47" s="75" t="s">
        <v>340</v>
      </c>
      <c r="O47" s="76">
        <v>45816</v>
      </c>
    </row>
    <row r="48" spans="1:15" x14ac:dyDescent="0.25">
      <c r="A48" s="75" t="s">
        <v>202</v>
      </c>
      <c r="B48" s="76">
        <v>5</v>
      </c>
      <c r="C48" s="76">
        <v>2246</v>
      </c>
      <c r="E48" s="77" t="s">
        <v>1386</v>
      </c>
      <c r="F48" s="76">
        <v>148</v>
      </c>
      <c r="H48" s="77" t="s">
        <v>1386</v>
      </c>
      <c r="I48" s="76">
        <v>43750</v>
      </c>
      <c r="K48" s="75" t="s">
        <v>202</v>
      </c>
      <c r="L48" s="76">
        <v>2640530</v>
      </c>
      <c r="N48" s="75" t="s">
        <v>202</v>
      </c>
      <c r="O48" s="76">
        <v>9466.6</v>
      </c>
    </row>
    <row r="49" spans="1:15" x14ac:dyDescent="0.25">
      <c r="A49" s="75" t="s">
        <v>151</v>
      </c>
      <c r="B49" s="76">
        <v>14</v>
      </c>
      <c r="C49" s="76">
        <v>3514</v>
      </c>
      <c r="E49" s="77" t="s">
        <v>1418</v>
      </c>
      <c r="F49" s="76">
        <v>850</v>
      </c>
      <c r="H49" s="77" t="s">
        <v>1418</v>
      </c>
      <c r="I49" s="76">
        <v>60769</v>
      </c>
      <c r="K49" s="75" t="s">
        <v>151</v>
      </c>
      <c r="L49" s="76">
        <v>2586219.5714285714</v>
      </c>
      <c r="N49" s="75" t="s">
        <v>151</v>
      </c>
      <c r="O49" s="76">
        <v>12785.5</v>
      </c>
    </row>
    <row r="50" spans="1:15" x14ac:dyDescent="0.25">
      <c r="A50" s="75" t="s">
        <v>168</v>
      </c>
      <c r="B50" s="76">
        <v>11</v>
      </c>
      <c r="C50" s="76">
        <v>2433</v>
      </c>
      <c r="E50" s="77" t="s">
        <v>1458</v>
      </c>
      <c r="F50" s="76">
        <v>526</v>
      </c>
      <c r="H50" s="77" t="s">
        <v>1458</v>
      </c>
      <c r="I50" s="76">
        <v>48929</v>
      </c>
      <c r="K50" s="75" t="s">
        <v>168</v>
      </c>
      <c r="L50" s="76">
        <v>1699555.5454545454</v>
      </c>
      <c r="N50" s="75" t="s">
        <v>168</v>
      </c>
      <c r="O50" s="76">
        <v>218363.09090909091</v>
      </c>
    </row>
    <row r="51" spans="1:15" x14ac:dyDescent="0.25">
      <c r="A51" s="75" t="s">
        <v>270</v>
      </c>
      <c r="B51" s="76">
        <v>13</v>
      </c>
      <c r="C51" s="76">
        <v>10032</v>
      </c>
      <c r="E51" s="77" t="s">
        <v>1746</v>
      </c>
      <c r="F51" s="76">
        <v>951</v>
      </c>
      <c r="H51" s="77" t="s">
        <v>1746</v>
      </c>
      <c r="I51" s="76">
        <v>46667</v>
      </c>
      <c r="K51" s="75" t="s">
        <v>270</v>
      </c>
      <c r="L51" s="76">
        <v>4021580</v>
      </c>
      <c r="N51" s="75" t="s">
        <v>270</v>
      </c>
      <c r="O51" s="76">
        <v>7204.1538461538457</v>
      </c>
    </row>
    <row r="52" spans="1:15" x14ac:dyDescent="0.25">
      <c r="A52" s="75" t="s">
        <v>265</v>
      </c>
      <c r="B52" s="76">
        <v>7</v>
      </c>
      <c r="C52" s="76">
        <v>4628</v>
      </c>
      <c r="E52" s="77" t="s">
        <v>1904</v>
      </c>
      <c r="F52" s="76">
        <v>1459</v>
      </c>
      <c r="H52" s="77" t="s">
        <v>1904</v>
      </c>
      <c r="I52" s="76">
        <v>71375</v>
      </c>
      <c r="K52" s="75" t="s">
        <v>265</v>
      </c>
      <c r="L52" s="76">
        <v>4807360.4285714282</v>
      </c>
      <c r="N52" s="75" t="s">
        <v>265</v>
      </c>
      <c r="O52" s="76">
        <v>62104</v>
      </c>
    </row>
    <row r="53" spans="1:15" x14ac:dyDescent="0.25">
      <c r="A53" s="75" t="s">
        <v>558</v>
      </c>
      <c r="B53" s="76">
        <v>12</v>
      </c>
      <c r="C53" s="76">
        <v>46496</v>
      </c>
      <c r="E53" s="77" t="s">
        <v>1913</v>
      </c>
      <c r="F53" s="76">
        <v>664</v>
      </c>
      <c r="H53" s="77" t="s">
        <v>1913</v>
      </c>
      <c r="I53" s="76">
        <v>54615</v>
      </c>
      <c r="K53" s="75" t="s">
        <v>558</v>
      </c>
      <c r="L53" s="76">
        <v>12797521.666666666</v>
      </c>
      <c r="N53" s="75" t="s">
        <v>558</v>
      </c>
      <c r="O53" s="76">
        <v>68959.916666666672</v>
      </c>
    </row>
    <row r="54" spans="1:15" x14ac:dyDescent="0.25">
      <c r="A54" s="75" t="s">
        <v>158</v>
      </c>
      <c r="B54" s="76">
        <v>10</v>
      </c>
      <c r="C54" s="76">
        <v>4781</v>
      </c>
      <c r="E54" s="77" t="s">
        <v>1931</v>
      </c>
      <c r="F54" s="76">
        <v>5148</v>
      </c>
      <c r="H54" s="77" t="s">
        <v>1931</v>
      </c>
      <c r="I54" s="76">
        <v>52679</v>
      </c>
      <c r="K54" s="75" t="s">
        <v>158</v>
      </c>
      <c r="L54" s="76">
        <v>3631533.6</v>
      </c>
      <c r="N54" s="75" t="s">
        <v>158</v>
      </c>
      <c r="O54" s="76">
        <v>29899.9</v>
      </c>
    </row>
    <row r="55" spans="1:15" x14ac:dyDescent="0.25">
      <c r="A55" s="75" t="s">
        <v>639</v>
      </c>
      <c r="B55" s="76">
        <v>17</v>
      </c>
      <c r="C55" s="76">
        <v>3375</v>
      </c>
      <c r="E55" s="77" t="s">
        <v>1939</v>
      </c>
      <c r="F55" s="76">
        <v>1459</v>
      </c>
      <c r="H55" s="77" t="s">
        <v>1939</v>
      </c>
      <c r="I55" s="76">
        <v>92303</v>
      </c>
      <c r="K55" s="75" t="s">
        <v>639</v>
      </c>
      <c r="L55" s="76">
        <v>1699876.8823529412</v>
      </c>
      <c r="N55" s="75" t="s">
        <v>639</v>
      </c>
      <c r="O55" s="76">
        <v>2656.8235294117649</v>
      </c>
    </row>
    <row r="56" spans="1:15" x14ac:dyDescent="0.25">
      <c r="A56" s="75" t="s">
        <v>126</v>
      </c>
      <c r="B56" s="76">
        <v>17</v>
      </c>
      <c r="C56" s="76">
        <v>4781</v>
      </c>
      <c r="E56" s="77" t="s">
        <v>1961</v>
      </c>
      <c r="F56" s="76">
        <v>123</v>
      </c>
      <c r="H56" s="77" t="s">
        <v>1961</v>
      </c>
      <c r="I56" s="76">
        <v>61406</v>
      </c>
      <c r="K56" s="75" t="s">
        <v>126</v>
      </c>
      <c r="L56" s="76">
        <v>2579627.588235294</v>
      </c>
      <c r="N56" s="75" t="s">
        <v>126</v>
      </c>
      <c r="O56" s="76">
        <v>946.17647058823525</v>
      </c>
    </row>
    <row r="57" spans="1:15" x14ac:dyDescent="0.25">
      <c r="A57" s="75" t="s">
        <v>644</v>
      </c>
      <c r="B57" s="76">
        <v>9</v>
      </c>
      <c r="C57" s="76">
        <v>10383</v>
      </c>
      <c r="E57" s="75" t="s">
        <v>445</v>
      </c>
      <c r="F57" s="76">
        <v>127319</v>
      </c>
      <c r="H57" s="75" t="s">
        <v>445</v>
      </c>
      <c r="I57" s="76">
        <v>55789.666666666664</v>
      </c>
      <c r="K57" s="75" t="s">
        <v>644</v>
      </c>
      <c r="L57" s="76">
        <v>6940163.555555556</v>
      </c>
      <c r="N57" s="75" t="s">
        <v>644</v>
      </c>
      <c r="O57" s="76">
        <v>1498429.5555555555</v>
      </c>
    </row>
    <row r="58" spans="1:15" x14ac:dyDescent="0.25">
      <c r="A58" s="75" t="s">
        <v>118</v>
      </c>
      <c r="B58" s="76">
        <v>17</v>
      </c>
      <c r="C58" s="76">
        <v>78705</v>
      </c>
      <c r="E58" s="77" t="s">
        <v>444</v>
      </c>
      <c r="F58" s="76">
        <v>41255</v>
      </c>
      <c r="H58" s="77" t="s">
        <v>444</v>
      </c>
      <c r="I58" s="76">
        <v>52678</v>
      </c>
      <c r="K58" s="75" t="s">
        <v>118</v>
      </c>
      <c r="L58" s="76">
        <v>17652319.588235293</v>
      </c>
      <c r="N58" s="75" t="s">
        <v>118</v>
      </c>
      <c r="O58" s="76">
        <v>213040</v>
      </c>
    </row>
    <row r="59" spans="1:15" x14ac:dyDescent="0.25">
      <c r="A59" s="75" t="s">
        <v>541</v>
      </c>
      <c r="B59" s="76">
        <v>8</v>
      </c>
      <c r="C59" s="76">
        <v>2343</v>
      </c>
      <c r="E59" s="77" t="s">
        <v>695</v>
      </c>
      <c r="F59" s="76">
        <v>842</v>
      </c>
      <c r="H59" s="77" t="s">
        <v>695</v>
      </c>
      <c r="I59" s="76">
        <v>51458</v>
      </c>
      <c r="K59" s="75" t="s">
        <v>541</v>
      </c>
      <c r="L59" s="76">
        <v>1798716.875</v>
      </c>
      <c r="N59" s="75" t="s">
        <v>541</v>
      </c>
      <c r="O59" s="76">
        <v>17149.125</v>
      </c>
    </row>
    <row r="60" spans="1:15" x14ac:dyDescent="0.25">
      <c r="A60" s="75" t="s">
        <v>463</v>
      </c>
      <c r="B60" s="76">
        <v>5</v>
      </c>
      <c r="C60" s="76">
        <v>2284</v>
      </c>
      <c r="E60" s="77" t="s">
        <v>743</v>
      </c>
      <c r="F60" s="76">
        <v>1134</v>
      </c>
      <c r="H60" s="77" t="s">
        <v>743</v>
      </c>
      <c r="I60" s="76">
        <v>50833</v>
      </c>
      <c r="K60" s="75" t="s">
        <v>463</v>
      </c>
      <c r="L60" s="76">
        <v>3315434.8</v>
      </c>
      <c r="N60" s="75" t="s">
        <v>463</v>
      </c>
      <c r="O60" s="76">
        <v>4806.8</v>
      </c>
    </row>
    <row r="61" spans="1:15" x14ac:dyDescent="0.25">
      <c r="A61" s="75" t="s">
        <v>148</v>
      </c>
      <c r="B61" s="76">
        <v>8</v>
      </c>
      <c r="C61" s="76">
        <v>2907</v>
      </c>
      <c r="E61" s="77" t="s">
        <v>764</v>
      </c>
      <c r="F61" s="76">
        <v>4812</v>
      </c>
      <c r="H61" s="77" t="s">
        <v>764</v>
      </c>
      <c r="I61" s="76">
        <v>44498</v>
      </c>
      <c r="K61" s="75" t="s">
        <v>148</v>
      </c>
      <c r="L61" s="76">
        <v>3935762.625</v>
      </c>
      <c r="N61" s="75" t="s">
        <v>148</v>
      </c>
      <c r="O61" s="76">
        <v>1507.25</v>
      </c>
    </row>
    <row r="62" spans="1:15" x14ac:dyDescent="0.25">
      <c r="A62" s="75" t="s">
        <v>315</v>
      </c>
      <c r="B62" s="76">
        <v>9</v>
      </c>
      <c r="C62" s="76">
        <v>28613</v>
      </c>
      <c r="E62" s="77" t="s">
        <v>851</v>
      </c>
      <c r="F62" s="76">
        <v>747</v>
      </c>
      <c r="H62" s="77" t="s">
        <v>851</v>
      </c>
      <c r="I62" s="76">
        <v>53250</v>
      </c>
      <c r="K62" s="75" t="s">
        <v>315</v>
      </c>
      <c r="L62" s="76">
        <v>16482075.111111112</v>
      </c>
      <c r="N62" s="75" t="s">
        <v>315</v>
      </c>
      <c r="O62" s="76">
        <v>354210</v>
      </c>
    </row>
    <row r="63" spans="1:15" x14ac:dyDescent="0.25">
      <c r="A63" s="75" t="s">
        <v>275</v>
      </c>
      <c r="B63" s="76">
        <v>9</v>
      </c>
      <c r="C63" s="76">
        <v>6726</v>
      </c>
      <c r="E63" s="77" t="s">
        <v>998</v>
      </c>
      <c r="F63" s="76">
        <v>2381</v>
      </c>
      <c r="H63" s="77" t="s">
        <v>998</v>
      </c>
      <c r="I63" s="76">
        <v>81417</v>
      </c>
      <c r="K63" s="75" t="s">
        <v>275</v>
      </c>
      <c r="L63" s="76">
        <v>3791828.4444444445</v>
      </c>
      <c r="N63" s="75" t="s">
        <v>275</v>
      </c>
      <c r="O63" s="76">
        <v>4363.8888888888887</v>
      </c>
    </row>
    <row r="64" spans="1:15" x14ac:dyDescent="0.25">
      <c r="A64" s="75" t="s">
        <v>403</v>
      </c>
      <c r="B64" s="76">
        <v>9</v>
      </c>
      <c r="C64" s="76">
        <v>8521</v>
      </c>
      <c r="E64" s="77" t="s">
        <v>1035</v>
      </c>
      <c r="F64" s="76">
        <v>954</v>
      </c>
      <c r="H64" s="77" t="s">
        <v>1035</v>
      </c>
      <c r="I64" s="76">
        <v>53542</v>
      </c>
      <c r="K64" s="75" t="s">
        <v>403</v>
      </c>
      <c r="L64" s="76">
        <v>5672261.222222222</v>
      </c>
      <c r="N64" s="75" t="s">
        <v>403</v>
      </c>
      <c r="O64" s="76">
        <v>2102.4444444444443</v>
      </c>
    </row>
    <row r="65" spans="1:15" x14ac:dyDescent="0.25">
      <c r="A65" s="75" t="s">
        <v>115</v>
      </c>
      <c r="B65" s="76">
        <v>14</v>
      </c>
      <c r="C65" s="76">
        <v>12424</v>
      </c>
      <c r="E65" s="77" t="s">
        <v>1039</v>
      </c>
      <c r="F65" s="76">
        <v>2671</v>
      </c>
      <c r="H65" s="77" t="s">
        <v>1039</v>
      </c>
      <c r="I65" s="76">
        <v>58269</v>
      </c>
      <c r="K65" s="75" t="s">
        <v>115</v>
      </c>
      <c r="L65" s="76">
        <v>5024943.2142857146</v>
      </c>
      <c r="N65" s="75" t="s">
        <v>115</v>
      </c>
      <c r="O65" s="76">
        <v>6223.0714285714284</v>
      </c>
    </row>
    <row r="66" spans="1:15" x14ac:dyDescent="0.25">
      <c r="A66" s="75" t="s">
        <v>755</v>
      </c>
      <c r="B66" s="76">
        <v>9</v>
      </c>
      <c r="C66" s="76">
        <v>3228</v>
      </c>
      <c r="E66" s="77" t="s">
        <v>1124</v>
      </c>
      <c r="F66" s="76">
        <v>2290</v>
      </c>
      <c r="H66" s="77" t="s">
        <v>1124</v>
      </c>
      <c r="I66" s="76">
        <v>57112</v>
      </c>
      <c r="K66" s="75" t="s">
        <v>755</v>
      </c>
      <c r="L66" s="76">
        <v>2214452.5555555555</v>
      </c>
      <c r="N66" s="75" t="s">
        <v>755</v>
      </c>
      <c r="O66" s="76">
        <v>2924.3333333333335</v>
      </c>
    </row>
    <row r="67" spans="1:15" x14ac:dyDescent="0.25">
      <c r="A67" s="75" t="s">
        <v>428</v>
      </c>
      <c r="B67" s="76">
        <v>13</v>
      </c>
      <c r="C67" s="76">
        <v>2644</v>
      </c>
      <c r="E67" s="77" t="s">
        <v>1617</v>
      </c>
      <c r="F67" s="76">
        <v>816</v>
      </c>
      <c r="H67" s="77" t="s">
        <v>1617</v>
      </c>
      <c r="I67" s="76">
        <v>69375</v>
      </c>
      <c r="K67" s="75" t="s">
        <v>428</v>
      </c>
      <c r="L67" s="76">
        <v>2568332.3076923075</v>
      </c>
      <c r="N67" s="75" t="s">
        <v>428</v>
      </c>
      <c r="O67" s="76">
        <v>4540.3846153846152</v>
      </c>
    </row>
    <row r="68" spans="1:15" x14ac:dyDescent="0.25">
      <c r="A68" s="75" t="s">
        <v>331</v>
      </c>
      <c r="B68" s="76">
        <v>10</v>
      </c>
      <c r="C68" s="76">
        <v>2839</v>
      </c>
      <c r="E68" s="77" t="s">
        <v>1951</v>
      </c>
      <c r="F68" s="76">
        <v>957</v>
      </c>
      <c r="H68" s="77" t="s">
        <v>1951</v>
      </c>
      <c r="I68" s="76">
        <v>55583</v>
      </c>
      <c r="K68" s="75" t="s">
        <v>331</v>
      </c>
      <c r="L68" s="76">
        <v>2781444</v>
      </c>
      <c r="N68" s="75" t="s">
        <v>331</v>
      </c>
      <c r="O68" s="76">
        <v>0</v>
      </c>
    </row>
    <row r="69" spans="1:15" x14ac:dyDescent="0.25">
      <c r="A69" s="75" t="s">
        <v>112</v>
      </c>
      <c r="B69" s="76">
        <v>3</v>
      </c>
      <c r="C69" s="76">
        <v>1912</v>
      </c>
      <c r="E69" s="77" t="s">
        <v>1957</v>
      </c>
      <c r="F69" s="76">
        <v>68460</v>
      </c>
      <c r="H69" s="77" t="s">
        <v>1957</v>
      </c>
      <c r="I69" s="76">
        <v>41461</v>
      </c>
      <c r="K69" s="75" t="s">
        <v>112</v>
      </c>
      <c r="L69" s="76">
        <v>4056399.6666666665</v>
      </c>
      <c r="N69" s="75" t="s">
        <v>112</v>
      </c>
      <c r="O69" s="76">
        <v>0</v>
      </c>
    </row>
    <row r="70" spans="1:15" x14ac:dyDescent="0.25">
      <c r="A70" s="75" t="s">
        <v>523</v>
      </c>
      <c r="B70" s="76">
        <v>6</v>
      </c>
      <c r="C70" s="76">
        <v>3522</v>
      </c>
      <c r="E70" s="75" t="s">
        <v>284</v>
      </c>
      <c r="F70" s="76">
        <v>17999</v>
      </c>
      <c r="H70" s="75" t="s">
        <v>284</v>
      </c>
      <c r="I70" s="76">
        <v>47783.333333333336</v>
      </c>
      <c r="K70" s="75" t="s">
        <v>523</v>
      </c>
      <c r="L70" s="76">
        <v>3543943</v>
      </c>
      <c r="N70" s="75" t="s">
        <v>523</v>
      </c>
      <c r="O70" s="76">
        <v>28724.166666666668</v>
      </c>
    </row>
    <row r="71" spans="1:15" x14ac:dyDescent="0.25">
      <c r="A71" s="75" t="s">
        <v>213</v>
      </c>
      <c r="B71" s="76">
        <v>7</v>
      </c>
      <c r="C71" s="76">
        <v>11411</v>
      </c>
      <c r="E71" s="77" t="s">
        <v>283</v>
      </c>
      <c r="F71" s="76">
        <v>48</v>
      </c>
      <c r="H71" s="77" t="s">
        <v>283</v>
      </c>
      <c r="I71" s="76">
        <v>45000</v>
      </c>
      <c r="K71" s="75" t="s">
        <v>213</v>
      </c>
      <c r="L71" s="76">
        <v>8338629.7142857146</v>
      </c>
      <c r="N71" s="75" t="s">
        <v>213</v>
      </c>
      <c r="O71" s="76">
        <v>390665.71428571426</v>
      </c>
    </row>
    <row r="72" spans="1:15" x14ac:dyDescent="0.25">
      <c r="A72" s="75" t="s">
        <v>184</v>
      </c>
      <c r="B72" s="76">
        <v>8</v>
      </c>
      <c r="C72" s="76">
        <v>4865</v>
      </c>
      <c r="E72" s="77" t="s">
        <v>305</v>
      </c>
      <c r="F72" s="76">
        <v>32</v>
      </c>
      <c r="H72" s="77" t="s">
        <v>305</v>
      </c>
      <c r="I72" s="76">
        <v>38750</v>
      </c>
      <c r="K72" s="75" t="s">
        <v>184</v>
      </c>
      <c r="L72" s="76">
        <v>3658125.75</v>
      </c>
      <c r="N72" s="75" t="s">
        <v>184</v>
      </c>
      <c r="O72" s="76">
        <v>0</v>
      </c>
    </row>
    <row r="73" spans="1:15" x14ac:dyDescent="0.25">
      <c r="A73" s="75" t="s">
        <v>208</v>
      </c>
      <c r="B73" s="76">
        <v>5</v>
      </c>
      <c r="C73" s="76">
        <v>1721</v>
      </c>
      <c r="E73" s="77" t="s">
        <v>349</v>
      </c>
      <c r="F73" s="76">
        <v>12692</v>
      </c>
      <c r="H73" s="77" t="s">
        <v>349</v>
      </c>
      <c r="I73" s="76">
        <v>45012</v>
      </c>
      <c r="K73" s="75" t="s">
        <v>208</v>
      </c>
      <c r="L73" s="76">
        <v>2490238.7999999998</v>
      </c>
      <c r="N73" s="75" t="s">
        <v>208</v>
      </c>
      <c r="O73" s="76">
        <v>2748.8</v>
      </c>
    </row>
    <row r="74" spans="1:15" x14ac:dyDescent="0.25">
      <c r="A74" s="75" t="s">
        <v>328</v>
      </c>
      <c r="B74" s="76">
        <v>11</v>
      </c>
      <c r="C74" s="76">
        <v>5017</v>
      </c>
      <c r="E74" s="77" t="s">
        <v>353</v>
      </c>
      <c r="F74" s="76">
        <v>197</v>
      </c>
      <c r="H74" s="77" t="s">
        <v>353</v>
      </c>
      <c r="I74" s="76">
        <v>32788</v>
      </c>
      <c r="K74" s="75" t="s">
        <v>328</v>
      </c>
      <c r="L74" s="76">
        <v>3310849.1818181816</v>
      </c>
      <c r="N74" s="75" t="s">
        <v>328</v>
      </c>
      <c r="O74" s="76">
        <v>7778.454545454545</v>
      </c>
    </row>
    <row r="75" spans="1:15" x14ac:dyDescent="0.25">
      <c r="A75" s="75" t="s">
        <v>239</v>
      </c>
      <c r="B75" s="76">
        <v>8</v>
      </c>
      <c r="C75" s="76">
        <v>2611</v>
      </c>
      <c r="E75" s="77" t="s">
        <v>814</v>
      </c>
      <c r="F75" s="76">
        <v>103</v>
      </c>
      <c r="H75" s="77" t="s">
        <v>814</v>
      </c>
      <c r="I75" s="76">
        <v>77708</v>
      </c>
      <c r="K75" s="75" t="s">
        <v>239</v>
      </c>
      <c r="L75" s="76">
        <v>2142682</v>
      </c>
      <c r="N75" s="75" t="s">
        <v>239</v>
      </c>
      <c r="O75" s="76">
        <v>52737.125</v>
      </c>
    </row>
    <row r="76" spans="1:15" x14ac:dyDescent="0.25">
      <c r="A76" s="75" t="s">
        <v>105</v>
      </c>
      <c r="B76" s="76">
        <v>12</v>
      </c>
      <c r="C76" s="76">
        <v>38256</v>
      </c>
      <c r="E76" s="77" t="s">
        <v>1216</v>
      </c>
      <c r="F76" s="76">
        <v>123</v>
      </c>
      <c r="H76" s="77" t="s">
        <v>1216</v>
      </c>
      <c r="I76" s="76">
        <v>55000</v>
      </c>
      <c r="K76" s="75" t="s">
        <v>105</v>
      </c>
      <c r="L76" s="76">
        <v>15875527.5</v>
      </c>
      <c r="N76" s="75" t="s">
        <v>105</v>
      </c>
      <c r="O76" s="76">
        <v>253418.41666666666</v>
      </c>
    </row>
    <row r="77" spans="1:15" x14ac:dyDescent="0.25">
      <c r="A77" s="75" t="s">
        <v>800</v>
      </c>
      <c r="B77" s="76">
        <v>9</v>
      </c>
      <c r="C77" s="76">
        <v>2369</v>
      </c>
      <c r="E77" s="77" t="s">
        <v>1231</v>
      </c>
      <c r="F77" s="76">
        <v>2588</v>
      </c>
      <c r="H77" s="77" t="s">
        <v>1231</v>
      </c>
      <c r="I77" s="76">
        <v>54386</v>
      </c>
      <c r="K77" s="75" t="s">
        <v>800</v>
      </c>
      <c r="L77" s="76">
        <v>2272313.111111111</v>
      </c>
      <c r="N77" s="75" t="s">
        <v>800</v>
      </c>
      <c r="O77" s="76">
        <v>320</v>
      </c>
    </row>
    <row r="78" spans="1:15" x14ac:dyDescent="0.25">
      <c r="A78" s="75" t="s">
        <v>129</v>
      </c>
      <c r="B78" s="76">
        <v>12</v>
      </c>
      <c r="C78" s="76">
        <v>43156</v>
      </c>
      <c r="E78" s="77" t="s">
        <v>1472</v>
      </c>
      <c r="F78" s="76">
        <v>2041</v>
      </c>
      <c r="H78" s="77" t="s">
        <v>1472</v>
      </c>
      <c r="I78" s="76">
        <v>52500</v>
      </c>
      <c r="K78" s="75" t="s">
        <v>129</v>
      </c>
      <c r="L78" s="76">
        <v>20290920.166666668</v>
      </c>
      <c r="N78" s="75" t="s">
        <v>129</v>
      </c>
      <c r="O78" s="76">
        <v>365439.33333333331</v>
      </c>
    </row>
    <row r="79" spans="1:15" x14ac:dyDescent="0.25">
      <c r="A79" s="75" t="s">
        <v>236</v>
      </c>
      <c r="B79" s="76">
        <v>18</v>
      </c>
      <c r="C79" s="76">
        <v>30151</v>
      </c>
      <c r="E79" s="77" t="s">
        <v>1550</v>
      </c>
      <c r="F79" s="76">
        <v>175</v>
      </c>
      <c r="H79" s="77" t="s">
        <v>1550</v>
      </c>
      <c r="I79" s="76">
        <v>28906</v>
      </c>
      <c r="K79" s="75" t="s">
        <v>236</v>
      </c>
      <c r="L79" s="76">
        <v>8375678.888888889</v>
      </c>
      <c r="N79" s="75" t="s">
        <v>236</v>
      </c>
      <c r="O79" s="76">
        <v>434118.44444444444</v>
      </c>
    </row>
    <row r="80" spans="1:15" x14ac:dyDescent="0.25">
      <c r="A80" s="75" t="s">
        <v>256</v>
      </c>
      <c r="B80" s="76">
        <v>11</v>
      </c>
      <c r="C80" s="76">
        <v>5999</v>
      </c>
      <c r="E80" s="75" t="s">
        <v>647</v>
      </c>
      <c r="F80" s="76">
        <v>14675</v>
      </c>
      <c r="H80" s="75" t="s">
        <v>647</v>
      </c>
      <c r="I80" s="76">
        <v>53755.666666666664</v>
      </c>
      <c r="K80" s="75" t="s">
        <v>256</v>
      </c>
      <c r="L80" s="76">
        <v>3217600.1818181816</v>
      </c>
      <c r="N80" s="75" t="s">
        <v>256</v>
      </c>
      <c r="O80" s="76">
        <v>49969</v>
      </c>
    </row>
    <row r="81" spans="1:15" x14ac:dyDescent="0.25">
      <c r="A81" s="75" t="s">
        <v>278</v>
      </c>
      <c r="B81" s="76">
        <v>13</v>
      </c>
      <c r="C81" s="76">
        <v>1467</v>
      </c>
      <c r="E81" s="77" t="s">
        <v>646</v>
      </c>
      <c r="F81" s="76">
        <v>1835</v>
      </c>
      <c r="H81" s="77" t="s">
        <v>646</v>
      </c>
      <c r="I81" s="76">
        <v>57688</v>
      </c>
      <c r="K81" s="75" t="s">
        <v>278</v>
      </c>
      <c r="L81" s="76">
        <v>2476096.4615384615</v>
      </c>
      <c r="N81" s="75" t="s">
        <v>278</v>
      </c>
      <c r="O81" s="76">
        <v>140595</v>
      </c>
    </row>
    <row r="82" spans="1:15" x14ac:dyDescent="0.25">
      <c r="A82" s="75" t="s">
        <v>224</v>
      </c>
      <c r="B82" s="76">
        <v>8</v>
      </c>
      <c r="C82" s="76">
        <v>3174</v>
      </c>
      <c r="E82" s="77" t="s">
        <v>818</v>
      </c>
      <c r="F82" s="76">
        <v>181</v>
      </c>
      <c r="H82" s="77" t="s">
        <v>818</v>
      </c>
      <c r="I82" s="76">
        <v>49821</v>
      </c>
      <c r="K82" s="75" t="s">
        <v>224</v>
      </c>
      <c r="L82" s="76">
        <v>3717725.875</v>
      </c>
      <c r="N82" s="75" t="s">
        <v>224</v>
      </c>
      <c r="O82" s="76">
        <v>114904.5</v>
      </c>
    </row>
    <row r="83" spans="1:15" x14ac:dyDescent="0.25">
      <c r="A83" s="75" t="s">
        <v>312</v>
      </c>
      <c r="B83" s="76">
        <v>17</v>
      </c>
      <c r="C83" s="76">
        <v>62486</v>
      </c>
      <c r="E83" s="77" t="s">
        <v>1554</v>
      </c>
      <c r="F83" s="76">
        <v>425</v>
      </c>
      <c r="H83" s="77" t="s">
        <v>1554</v>
      </c>
      <c r="I83" s="76">
        <v>48125</v>
      </c>
      <c r="K83" s="75" t="s">
        <v>312</v>
      </c>
      <c r="L83" s="76">
        <v>18173990.705882352</v>
      </c>
      <c r="N83" s="75" t="s">
        <v>312</v>
      </c>
      <c r="O83" s="76">
        <v>595733.17647058819</v>
      </c>
    </row>
    <row r="84" spans="1:15" x14ac:dyDescent="0.25">
      <c r="A84" s="75" t="s">
        <v>561</v>
      </c>
      <c r="B84" s="76">
        <v>13</v>
      </c>
      <c r="C84" s="76">
        <v>3658</v>
      </c>
      <c r="E84" s="77" t="s">
        <v>1619</v>
      </c>
      <c r="F84" s="76">
        <v>826</v>
      </c>
      <c r="H84" s="77" t="s">
        <v>1619</v>
      </c>
      <c r="I84" s="76">
        <v>57438</v>
      </c>
      <c r="K84" s="75" t="s">
        <v>561</v>
      </c>
      <c r="L84" s="76">
        <v>2078795.8461538462</v>
      </c>
      <c r="N84" s="75" t="s">
        <v>561</v>
      </c>
      <c r="O84" s="76">
        <v>92.92307692307692</v>
      </c>
    </row>
    <row r="85" spans="1:15" x14ac:dyDescent="0.25">
      <c r="A85" s="75" t="s">
        <v>143</v>
      </c>
      <c r="B85" s="76">
        <v>13</v>
      </c>
      <c r="C85" s="76">
        <v>8969</v>
      </c>
      <c r="E85" s="77" t="s">
        <v>1886</v>
      </c>
      <c r="F85" s="76">
        <v>1342</v>
      </c>
      <c r="H85" s="77" t="s">
        <v>1886</v>
      </c>
      <c r="I85" s="76">
        <v>47125</v>
      </c>
      <c r="K85" s="75" t="s">
        <v>143</v>
      </c>
      <c r="L85" s="76">
        <v>4768917</v>
      </c>
      <c r="N85" s="75" t="s">
        <v>143</v>
      </c>
      <c r="O85" s="76">
        <v>37818.923076923078</v>
      </c>
    </row>
    <row r="86" spans="1:15" x14ac:dyDescent="0.25">
      <c r="A86" s="75" t="s">
        <v>155</v>
      </c>
      <c r="B86" s="76">
        <v>15</v>
      </c>
      <c r="C86" s="76">
        <v>32554</v>
      </c>
      <c r="E86" s="77" t="s">
        <v>1968</v>
      </c>
      <c r="F86" s="76">
        <v>10066</v>
      </c>
      <c r="H86" s="77" t="s">
        <v>1968</v>
      </c>
      <c r="I86" s="76">
        <v>62337</v>
      </c>
      <c r="K86" s="75" t="s">
        <v>155</v>
      </c>
      <c r="L86" s="76">
        <v>8071587.7999999998</v>
      </c>
      <c r="N86" s="75" t="s">
        <v>155</v>
      </c>
      <c r="O86" s="76">
        <v>39361.333333333336</v>
      </c>
    </row>
    <row r="87" spans="1:15" x14ac:dyDescent="0.25">
      <c r="A87" s="75" t="s">
        <v>475</v>
      </c>
      <c r="B87" s="76">
        <v>11</v>
      </c>
      <c r="C87" s="76">
        <v>4183</v>
      </c>
      <c r="E87" s="75" t="s">
        <v>233</v>
      </c>
      <c r="F87" s="76">
        <v>9444</v>
      </c>
      <c r="H87" s="75" t="s">
        <v>233</v>
      </c>
      <c r="I87" s="76">
        <v>46441.875</v>
      </c>
      <c r="K87" s="75" t="s">
        <v>475</v>
      </c>
      <c r="L87" s="76">
        <v>3093991.2727272729</v>
      </c>
      <c r="N87" s="75" t="s">
        <v>475</v>
      </c>
      <c r="O87" s="76">
        <v>34902.090909090912</v>
      </c>
    </row>
    <row r="88" spans="1:15" x14ac:dyDescent="0.25">
      <c r="A88" s="75" t="s">
        <v>216</v>
      </c>
      <c r="B88" s="76">
        <v>8</v>
      </c>
      <c r="C88" s="76">
        <v>1789</v>
      </c>
      <c r="E88" s="77" t="s">
        <v>232</v>
      </c>
      <c r="F88" s="76">
        <v>171</v>
      </c>
      <c r="H88" s="77" t="s">
        <v>232</v>
      </c>
      <c r="I88" s="76">
        <v>49167</v>
      </c>
      <c r="K88" s="75" t="s">
        <v>216</v>
      </c>
      <c r="L88" s="76">
        <v>1838445.5</v>
      </c>
      <c r="N88" s="75" t="s">
        <v>216</v>
      </c>
      <c r="O88" s="76">
        <v>33122.125</v>
      </c>
    </row>
    <row r="89" spans="1:15" x14ac:dyDescent="0.25">
      <c r="A89" s="75" t="s">
        <v>95</v>
      </c>
      <c r="B89" s="76">
        <v>7</v>
      </c>
      <c r="C89" s="76">
        <v>3995</v>
      </c>
      <c r="E89" s="77" t="s">
        <v>363</v>
      </c>
      <c r="F89" s="76">
        <v>307</v>
      </c>
      <c r="H89" s="77" t="s">
        <v>363</v>
      </c>
      <c r="I89" s="76">
        <v>41000</v>
      </c>
      <c r="K89" s="75" t="s">
        <v>95</v>
      </c>
      <c r="L89" s="76">
        <v>2938548.8571428573</v>
      </c>
      <c r="N89" s="75" t="s">
        <v>95</v>
      </c>
      <c r="O89" s="76">
        <v>23883.571428571428</v>
      </c>
    </row>
    <row r="90" spans="1:15" x14ac:dyDescent="0.25">
      <c r="A90" s="75" t="s">
        <v>318</v>
      </c>
      <c r="B90" s="76">
        <v>11</v>
      </c>
      <c r="C90" s="76">
        <v>1736</v>
      </c>
      <c r="E90" s="77" t="s">
        <v>964</v>
      </c>
      <c r="F90" s="76">
        <v>818</v>
      </c>
      <c r="H90" s="77" t="s">
        <v>964</v>
      </c>
      <c r="I90" s="76">
        <v>39632</v>
      </c>
      <c r="K90" s="75" t="s">
        <v>318</v>
      </c>
      <c r="L90" s="76">
        <v>4085935.5454545454</v>
      </c>
      <c r="N90" s="75" t="s">
        <v>318</v>
      </c>
      <c r="O90" s="76">
        <v>76707.181818181823</v>
      </c>
    </row>
    <row r="91" spans="1:15" x14ac:dyDescent="0.25">
      <c r="A91" s="75" t="s">
        <v>98</v>
      </c>
      <c r="B91" s="76">
        <v>6</v>
      </c>
      <c r="C91" s="76">
        <v>11258</v>
      </c>
      <c r="E91" s="77" t="s">
        <v>1013</v>
      </c>
      <c r="F91" s="76">
        <v>6028</v>
      </c>
      <c r="H91" s="77" t="s">
        <v>1013</v>
      </c>
      <c r="I91" s="76">
        <v>51169</v>
      </c>
      <c r="K91" s="75" t="s">
        <v>98</v>
      </c>
      <c r="L91" s="76">
        <v>8061888</v>
      </c>
      <c r="N91" s="75" t="s">
        <v>98</v>
      </c>
      <c r="O91" s="76">
        <v>299113.5</v>
      </c>
    </row>
    <row r="92" spans="1:15" x14ac:dyDescent="0.25">
      <c r="A92" s="75" t="s">
        <v>85</v>
      </c>
      <c r="B92" s="76">
        <v>15</v>
      </c>
      <c r="C92" s="76">
        <v>93466</v>
      </c>
      <c r="E92" s="77" t="s">
        <v>1116</v>
      </c>
      <c r="F92" s="76">
        <v>457</v>
      </c>
      <c r="H92" s="77" t="s">
        <v>1116</v>
      </c>
      <c r="I92" s="76">
        <v>44107</v>
      </c>
      <c r="K92" s="75" t="s">
        <v>85</v>
      </c>
      <c r="L92" s="76">
        <v>21332411</v>
      </c>
      <c r="N92" s="75" t="s">
        <v>85</v>
      </c>
      <c r="O92" s="76">
        <v>374009</v>
      </c>
    </row>
    <row r="93" spans="1:15" x14ac:dyDescent="0.25">
      <c r="A93" s="75" t="s">
        <v>101</v>
      </c>
      <c r="B93" s="76">
        <v>8</v>
      </c>
      <c r="C93" s="76">
        <v>6036</v>
      </c>
      <c r="E93" s="77" t="s">
        <v>1600</v>
      </c>
      <c r="F93" s="76">
        <v>547</v>
      </c>
      <c r="H93" s="77" t="s">
        <v>1600</v>
      </c>
      <c r="I93" s="76">
        <v>37321</v>
      </c>
      <c r="K93" s="75" t="s">
        <v>101</v>
      </c>
      <c r="L93" s="76">
        <v>3884591</v>
      </c>
      <c r="N93" s="75" t="s">
        <v>101</v>
      </c>
      <c r="O93" s="76">
        <v>769.25</v>
      </c>
    </row>
    <row r="94" spans="1:15" x14ac:dyDescent="0.25">
      <c r="A94" s="75" t="s">
        <v>132</v>
      </c>
      <c r="B94" s="76">
        <v>8</v>
      </c>
      <c r="C94" s="76">
        <v>1516</v>
      </c>
      <c r="E94" s="77" t="s">
        <v>1687</v>
      </c>
      <c r="F94" s="76">
        <v>267</v>
      </c>
      <c r="H94" s="77" t="s">
        <v>1687</v>
      </c>
      <c r="I94" s="76">
        <v>55556</v>
      </c>
      <c r="K94" s="75" t="s">
        <v>132</v>
      </c>
      <c r="L94" s="76">
        <v>2214942.75</v>
      </c>
      <c r="N94" s="75" t="s">
        <v>132</v>
      </c>
      <c r="O94" s="76">
        <v>6063.375</v>
      </c>
    </row>
    <row r="95" spans="1:15" x14ac:dyDescent="0.25">
      <c r="A95" s="75" t="s">
        <v>242</v>
      </c>
      <c r="B95" s="76">
        <v>16</v>
      </c>
      <c r="C95" s="76">
        <v>13122</v>
      </c>
      <c r="E95" s="77" t="s">
        <v>2034</v>
      </c>
      <c r="F95" s="76">
        <v>849</v>
      </c>
      <c r="H95" s="77" t="s">
        <v>2034</v>
      </c>
      <c r="I95" s="76">
        <v>53583</v>
      </c>
      <c r="K95" s="75" t="s">
        <v>242</v>
      </c>
      <c r="L95" s="76">
        <v>5322287.6875</v>
      </c>
      <c r="N95" s="75" t="s">
        <v>242</v>
      </c>
      <c r="O95" s="76">
        <v>64186.1875</v>
      </c>
    </row>
    <row r="96" spans="1:15" x14ac:dyDescent="0.25">
      <c r="A96" s="75" t="s">
        <v>390</v>
      </c>
      <c r="B96" s="76">
        <v>6</v>
      </c>
      <c r="C96" s="76">
        <v>1799</v>
      </c>
      <c r="E96" s="75" t="s">
        <v>109</v>
      </c>
      <c r="F96" s="76">
        <v>16560</v>
      </c>
      <c r="H96" s="75" t="s">
        <v>109</v>
      </c>
      <c r="I96" s="76">
        <v>43539.7</v>
      </c>
      <c r="K96" s="75" t="s">
        <v>390</v>
      </c>
      <c r="L96" s="76">
        <v>2964404.5</v>
      </c>
      <c r="N96" s="75" t="s">
        <v>390</v>
      </c>
      <c r="O96" s="76">
        <v>24778.666666666668</v>
      </c>
    </row>
    <row r="97" spans="1:15" x14ac:dyDescent="0.25">
      <c r="A97" s="75" t="s">
        <v>398</v>
      </c>
      <c r="B97" s="76">
        <v>9</v>
      </c>
      <c r="C97" s="76">
        <v>4369</v>
      </c>
      <c r="E97" s="77" t="s">
        <v>108</v>
      </c>
      <c r="F97" s="76">
        <v>688</v>
      </c>
      <c r="H97" s="77" t="s">
        <v>108</v>
      </c>
      <c r="I97" s="76">
        <v>42604</v>
      </c>
      <c r="K97" s="75" t="s">
        <v>398</v>
      </c>
      <c r="L97" s="76">
        <v>5241333.888888889</v>
      </c>
      <c r="N97" s="75" t="s">
        <v>398</v>
      </c>
      <c r="O97" s="76">
        <v>9462.7777777777774</v>
      </c>
    </row>
    <row r="98" spans="1:15" x14ac:dyDescent="0.25">
      <c r="A98" s="75" t="s">
        <v>176</v>
      </c>
      <c r="B98" s="76">
        <v>15</v>
      </c>
      <c r="C98" s="76">
        <v>4335</v>
      </c>
      <c r="E98" s="77" t="s">
        <v>137</v>
      </c>
      <c r="F98" s="76">
        <v>1936</v>
      </c>
      <c r="H98" s="77" t="s">
        <v>137</v>
      </c>
      <c r="I98" s="76">
        <v>52500</v>
      </c>
      <c r="K98" s="75" t="s">
        <v>176</v>
      </c>
      <c r="L98" s="76">
        <v>1891367.8666666667</v>
      </c>
      <c r="N98" s="75" t="s">
        <v>176</v>
      </c>
      <c r="O98" s="76">
        <v>3203.2</v>
      </c>
    </row>
    <row r="99" spans="1:15" x14ac:dyDescent="0.25">
      <c r="A99" s="75" t="s">
        <v>343</v>
      </c>
      <c r="B99" s="76">
        <v>8</v>
      </c>
      <c r="C99" s="76">
        <v>2113</v>
      </c>
      <c r="E99" s="77" t="s">
        <v>1106</v>
      </c>
      <c r="F99" s="76">
        <v>700</v>
      </c>
      <c r="H99" s="77" t="s">
        <v>1106</v>
      </c>
      <c r="I99" s="76">
        <v>60000</v>
      </c>
      <c r="K99" s="75" t="s">
        <v>343</v>
      </c>
      <c r="L99" s="76">
        <v>4173032.625</v>
      </c>
      <c r="N99" s="75" t="s">
        <v>343</v>
      </c>
      <c r="O99" s="76">
        <v>0</v>
      </c>
    </row>
    <row r="100" spans="1:15" x14ac:dyDescent="0.25">
      <c r="A100" s="75" t="s">
        <v>296</v>
      </c>
      <c r="B100" s="76">
        <v>7</v>
      </c>
      <c r="C100" s="76">
        <v>4026</v>
      </c>
      <c r="E100" s="77" t="s">
        <v>1175</v>
      </c>
      <c r="F100" s="76">
        <v>154</v>
      </c>
      <c r="H100" s="77" t="s">
        <v>1175</v>
      </c>
      <c r="I100" s="76">
        <v>33750</v>
      </c>
      <c r="K100" s="75" t="s">
        <v>296</v>
      </c>
      <c r="L100" s="76">
        <v>4967156</v>
      </c>
      <c r="N100" s="75" t="s">
        <v>296</v>
      </c>
      <c r="O100" s="76">
        <v>0</v>
      </c>
    </row>
    <row r="101" spans="1:15" x14ac:dyDescent="0.25">
      <c r="A101" s="75" t="s">
        <v>682</v>
      </c>
      <c r="B101" s="76">
        <v>1</v>
      </c>
      <c r="C101" s="76">
        <v>234</v>
      </c>
      <c r="E101" s="77" t="s">
        <v>1254</v>
      </c>
      <c r="F101" s="76">
        <v>239</v>
      </c>
      <c r="H101" s="77" t="s">
        <v>1254</v>
      </c>
      <c r="I101" s="76">
        <v>42250</v>
      </c>
      <c r="K101" s="75" t="s">
        <v>682</v>
      </c>
      <c r="L101" s="76">
        <v>1992375</v>
      </c>
      <c r="N101" s="75" t="s">
        <v>682</v>
      </c>
      <c r="O101" s="76">
        <v>66777</v>
      </c>
    </row>
    <row r="102" spans="1:15" x14ac:dyDescent="0.25">
      <c r="A102" s="75" t="s">
        <v>1401</v>
      </c>
      <c r="B102" s="76">
        <v>3</v>
      </c>
      <c r="C102" s="76">
        <v>2404</v>
      </c>
      <c r="E102" s="77" t="s">
        <v>1416</v>
      </c>
      <c r="F102" s="76">
        <v>871</v>
      </c>
      <c r="H102" s="77" t="s">
        <v>1416</v>
      </c>
      <c r="I102" s="76">
        <v>47083</v>
      </c>
      <c r="K102" s="75" t="s">
        <v>1401</v>
      </c>
      <c r="L102" s="76">
        <v>6815056.333333333</v>
      </c>
      <c r="N102" s="75" t="s">
        <v>1401</v>
      </c>
      <c r="O102" s="76">
        <v>176394.33333333334</v>
      </c>
    </row>
    <row r="103" spans="1:15" x14ac:dyDescent="0.25">
      <c r="A103" s="75" t="s">
        <v>2806</v>
      </c>
      <c r="B103" s="76">
        <v>1008</v>
      </c>
      <c r="C103" s="76">
        <v>997006</v>
      </c>
      <c r="E103" s="77" t="s">
        <v>1629</v>
      </c>
      <c r="F103" s="76">
        <v>204</v>
      </c>
      <c r="H103" s="77" t="s">
        <v>1629</v>
      </c>
      <c r="I103" s="76">
        <v>38611</v>
      </c>
      <c r="K103" s="75" t="s">
        <v>2806</v>
      </c>
      <c r="L103" s="76">
        <v>5673078.2619047621</v>
      </c>
      <c r="N103" s="75" t="s">
        <v>2806</v>
      </c>
      <c r="O103" s="76">
        <v>117797.21428571429</v>
      </c>
    </row>
    <row r="104" spans="1:15" x14ac:dyDescent="0.25">
      <c r="E104" s="77" t="s">
        <v>1763</v>
      </c>
      <c r="F104" s="76">
        <v>777</v>
      </c>
      <c r="H104" s="77" t="s">
        <v>1763</v>
      </c>
      <c r="I104" s="76">
        <v>37560</v>
      </c>
    </row>
    <row r="105" spans="1:15" x14ac:dyDescent="0.25">
      <c r="E105" s="77" t="s">
        <v>1820</v>
      </c>
      <c r="F105" s="76">
        <v>10910</v>
      </c>
      <c r="H105" s="77" t="s">
        <v>1820</v>
      </c>
      <c r="I105" s="76">
        <v>44164</v>
      </c>
    </row>
    <row r="106" spans="1:15" x14ac:dyDescent="0.25">
      <c r="E106" s="77" t="s">
        <v>1887</v>
      </c>
      <c r="F106" s="76">
        <v>81</v>
      </c>
      <c r="H106" s="77" t="s">
        <v>1887</v>
      </c>
      <c r="I106" s="76">
        <v>36875</v>
      </c>
    </row>
    <row r="107" spans="1:15" x14ac:dyDescent="0.25">
      <c r="E107" s="75" t="s">
        <v>135</v>
      </c>
      <c r="F107" s="76">
        <v>8169</v>
      </c>
      <c r="H107" s="75" t="s">
        <v>135</v>
      </c>
      <c r="I107" s="76">
        <v>44408</v>
      </c>
    </row>
    <row r="108" spans="1:15" x14ac:dyDescent="0.25">
      <c r="E108" s="77" t="s">
        <v>134</v>
      </c>
      <c r="F108" s="76">
        <v>1029</v>
      </c>
      <c r="H108" s="77" t="s">
        <v>134</v>
      </c>
      <c r="I108" s="76">
        <v>50885</v>
      </c>
    </row>
    <row r="109" spans="1:15" x14ac:dyDescent="0.25">
      <c r="E109" s="77" t="s">
        <v>178</v>
      </c>
      <c r="F109" s="76">
        <v>1079</v>
      </c>
      <c r="H109" s="77" t="s">
        <v>178</v>
      </c>
      <c r="I109" s="76">
        <v>50893</v>
      </c>
    </row>
    <row r="110" spans="1:15" x14ac:dyDescent="0.25">
      <c r="E110" s="77" t="s">
        <v>186</v>
      </c>
      <c r="F110" s="76">
        <v>74</v>
      </c>
      <c r="H110" s="77" t="s">
        <v>186</v>
      </c>
      <c r="I110" s="76">
        <v>27188</v>
      </c>
    </row>
    <row r="111" spans="1:15" x14ac:dyDescent="0.25">
      <c r="E111" s="77" t="s">
        <v>373</v>
      </c>
      <c r="F111" s="76">
        <v>160</v>
      </c>
      <c r="H111" s="77" t="s">
        <v>373</v>
      </c>
      <c r="I111" s="76">
        <v>33750</v>
      </c>
    </row>
    <row r="112" spans="1:15" x14ac:dyDescent="0.25">
      <c r="E112" s="77" t="s">
        <v>496</v>
      </c>
      <c r="F112" s="76">
        <v>1409</v>
      </c>
      <c r="H112" s="77" t="s">
        <v>496</v>
      </c>
      <c r="I112" s="76">
        <v>43833</v>
      </c>
    </row>
    <row r="113" spans="5:9" x14ac:dyDescent="0.25">
      <c r="E113" s="77" t="s">
        <v>688</v>
      </c>
      <c r="F113" s="76">
        <v>627</v>
      </c>
      <c r="H113" s="77" t="s">
        <v>688</v>
      </c>
      <c r="I113" s="76">
        <v>49625</v>
      </c>
    </row>
    <row r="114" spans="5:9" x14ac:dyDescent="0.25">
      <c r="E114" s="77" t="s">
        <v>1422</v>
      </c>
      <c r="F114" s="76">
        <v>508</v>
      </c>
      <c r="H114" s="77" t="s">
        <v>1422</v>
      </c>
      <c r="I114" s="76">
        <v>46685</v>
      </c>
    </row>
    <row r="115" spans="5:9" x14ac:dyDescent="0.25">
      <c r="E115" s="77" t="s">
        <v>1527</v>
      </c>
      <c r="F115" s="76">
        <v>1960</v>
      </c>
      <c r="H115" s="77" t="s">
        <v>1527</v>
      </c>
      <c r="I115" s="76">
        <v>46292</v>
      </c>
    </row>
    <row r="116" spans="5:9" x14ac:dyDescent="0.25">
      <c r="E116" s="77" t="s">
        <v>1744</v>
      </c>
      <c r="F116" s="76">
        <v>1323</v>
      </c>
      <c r="H116" s="77" t="s">
        <v>1744</v>
      </c>
      <c r="I116" s="76">
        <v>50521</v>
      </c>
    </row>
    <row r="117" spans="5:9" x14ac:dyDescent="0.25">
      <c r="E117" s="75" t="s">
        <v>1048</v>
      </c>
      <c r="F117" s="76">
        <v>7271</v>
      </c>
      <c r="H117" s="75" t="s">
        <v>1048</v>
      </c>
      <c r="I117" s="76">
        <v>42182.25</v>
      </c>
    </row>
    <row r="118" spans="5:9" x14ac:dyDescent="0.25">
      <c r="E118" s="77" t="s">
        <v>1047</v>
      </c>
      <c r="F118" s="76">
        <v>27</v>
      </c>
      <c r="H118" s="77" t="s">
        <v>1047</v>
      </c>
      <c r="I118" s="76">
        <v>27500</v>
      </c>
    </row>
    <row r="119" spans="5:9" x14ac:dyDescent="0.25">
      <c r="E119" s="77" t="s">
        <v>1090</v>
      </c>
      <c r="F119" s="76">
        <v>60</v>
      </c>
      <c r="H119" s="77" t="s">
        <v>1090</v>
      </c>
      <c r="I119" s="76">
        <v>54583</v>
      </c>
    </row>
    <row r="120" spans="5:9" x14ac:dyDescent="0.25">
      <c r="E120" s="77" t="s">
        <v>1098</v>
      </c>
      <c r="F120" s="76">
        <v>1670</v>
      </c>
      <c r="H120" s="77" t="s">
        <v>1098</v>
      </c>
      <c r="I120" s="76">
        <v>36813</v>
      </c>
    </row>
    <row r="121" spans="5:9" x14ac:dyDescent="0.25">
      <c r="E121" s="77" t="s">
        <v>1193</v>
      </c>
      <c r="F121" s="76">
        <v>350</v>
      </c>
      <c r="H121" s="77" t="s">
        <v>1193</v>
      </c>
      <c r="I121" s="76">
        <v>45625</v>
      </c>
    </row>
    <row r="122" spans="5:9" x14ac:dyDescent="0.25">
      <c r="E122" s="77" t="s">
        <v>1225</v>
      </c>
      <c r="F122" s="76">
        <v>301</v>
      </c>
      <c r="H122" s="77" t="s">
        <v>1225</v>
      </c>
      <c r="I122" s="76">
        <v>54688</v>
      </c>
    </row>
    <row r="123" spans="5:9" x14ac:dyDescent="0.25">
      <c r="E123" s="77" t="s">
        <v>1249</v>
      </c>
      <c r="F123" s="76">
        <v>1615</v>
      </c>
      <c r="H123" s="77" t="s">
        <v>1249</v>
      </c>
      <c r="I123" s="76">
        <v>35906</v>
      </c>
    </row>
    <row r="124" spans="5:9" x14ac:dyDescent="0.25">
      <c r="E124" s="77" t="s">
        <v>1572</v>
      </c>
      <c r="F124" s="76">
        <v>625</v>
      </c>
      <c r="H124" s="77" t="s">
        <v>1572</v>
      </c>
      <c r="I124" s="76">
        <v>37768</v>
      </c>
    </row>
    <row r="125" spans="5:9" x14ac:dyDescent="0.25">
      <c r="E125" s="77" t="s">
        <v>1645</v>
      </c>
      <c r="F125" s="76">
        <v>52</v>
      </c>
      <c r="H125" s="77" t="s">
        <v>1645</v>
      </c>
      <c r="I125" s="76">
        <v>42500</v>
      </c>
    </row>
    <row r="126" spans="5:9" x14ac:dyDescent="0.25">
      <c r="E126" s="77" t="s">
        <v>1669</v>
      </c>
      <c r="F126" s="76">
        <v>2141</v>
      </c>
      <c r="H126" s="77" t="s">
        <v>1669</v>
      </c>
      <c r="I126" s="76">
        <v>41304</v>
      </c>
    </row>
    <row r="127" spans="5:9" x14ac:dyDescent="0.25">
      <c r="E127" s="77" t="s">
        <v>1775</v>
      </c>
      <c r="F127" s="76">
        <v>109</v>
      </c>
      <c r="H127" s="77" t="s">
        <v>1775</v>
      </c>
      <c r="I127" s="76">
        <v>41250</v>
      </c>
    </row>
    <row r="128" spans="5:9" x14ac:dyDescent="0.25">
      <c r="E128" s="77" t="s">
        <v>1891</v>
      </c>
      <c r="F128" s="76">
        <v>288</v>
      </c>
      <c r="H128" s="77" t="s">
        <v>1891</v>
      </c>
      <c r="I128" s="76">
        <v>72000</v>
      </c>
    </row>
    <row r="129" spans="5:9" x14ac:dyDescent="0.25">
      <c r="E129" s="77" t="s">
        <v>2054</v>
      </c>
      <c r="F129" s="76">
        <v>33</v>
      </c>
      <c r="H129" s="77" t="s">
        <v>2054</v>
      </c>
      <c r="I129" s="76">
        <v>16250</v>
      </c>
    </row>
    <row r="130" spans="5:9" x14ac:dyDescent="0.25">
      <c r="E130" s="75" t="s">
        <v>181</v>
      </c>
      <c r="F130" s="76">
        <v>15931</v>
      </c>
      <c r="H130" s="75" t="s">
        <v>181</v>
      </c>
      <c r="I130" s="76">
        <v>47074.833333333336</v>
      </c>
    </row>
    <row r="131" spans="5:9" x14ac:dyDescent="0.25">
      <c r="E131" s="77" t="s">
        <v>180</v>
      </c>
      <c r="F131" s="76">
        <v>471</v>
      </c>
      <c r="H131" s="77" t="s">
        <v>180</v>
      </c>
      <c r="I131" s="76">
        <v>54338</v>
      </c>
    </row>
    <row r="132" spans="5:9" x14ac:dyDescent="0.25">
      <c r="E132" s="77" t="s">
        <v>367</v>
      </c>
      <c r="F132" s="76">
        <v>475</v>
      </c>
      <c r="H132" s="77" t="s">
        <v>367</v>
      </c>
      <c r="I132" s="76">
        <v>55694</v>
      </c>
    </row>
    <row r="133" spans="5:9" x14ac:dyDescent="0.25">
      <c r="E133" s="77" t="s">
        <v>430</v>
      </c>
      <c r="F133" s="76">
        <v>9968</v>
      </c>
      <c r="H133" s="77" t="s">
        <v>430</v>
      </c>
      <c r="I133" s="76">
        <v>44972</v>
      </c>
    </row>
    <row r="134" spans="5:9" x14ac:dyDescent="0.25">
      <c r="E134" s="77" t="s">
        <v>553</v>
      </c>
      <c r="F134" s="76">
        <v>1269</v>
      </c>
      <c r="H134" s="77" t="s">
        <v>553</v>
      </c>
      <c r="I134" s="76">
        <v>43309</v>
      </c>
    </row>
    <row r="135" spans="5:9" x14ac:dyDescent="0.25">
      <c r="E135" s="77" t="s">
        <v>622</v>
      </c>
      <c r="F135" s="76">
        <v>263</v>
      </c>
      <c r="H135" s="77" t="s">
        <v>622</v>
      </c>
      <c r="I135" s="76">
        <v>53750</v>
      </c>
    </row>
    <row r="136" spans="5:9" x14ac:dyDescent="0.25">
      <c r="E136" s="77" t="s">
        <v>863</v>
      </c>
      <c r="F136" s="76">
        <v>1127</v>
      </c>
      <c r="H136" s="77" t="s">
        <v>863</v>
      </c>
      <c r="I136" s="76">
        <v>47656</v>
      </c>
    </row>
    <row r="137" spans="5:9" x14ac:dyDescent="0.25">
      <c r="E137" s="77" t="s">
        <v>918</v>
      </c>
      <c r="F137" s="76">
        <v>246</v>
      </c>
      <c r="H137" s="77" t="s">
        <v>918</v>
      </c>
      <c r="I137" s="76">
        <v>55000</v>
      </c>
    </row>
    <row r="138" spans="5:9" x14ac:dyDescent="0.25">
      <c r="E138" s="77" t="s">
        <v>1120</v>
      </c>
      <c r="F138" s="76">
        <v>116</v>
      </c>
      <c r="H138" s="77" t="s">
        <v>1120</v>
      </c>
      <c r="I138" s="76">
        <v>36875</v>
      </c>
    </row>
    <row r="139" spans="5:9" x14ac:dyDescent="0.25">
      <c r="E139" s="77" t="s">
        <v>1248</v>
      </c>
      <c r="F139" s="76">
        <v>1472</v>
      </c>
      <c r="H139" s="77" t="s">
        <v>1248</v>
      </c>
      <c r="I139" s="76">
        <v>43125</v>
      </c>
    </row>
    <row r="140" spans="5:9" x14ac:dyDescent="0.25">
      <c r="E140" s="77" t="s">
        <v>1608</v>
      </c>
      <c r="F140" s="76">
        <v>75</v>
      </c>
      <c r="H140" s="77" t="s">
        <v>1608</v>
      </c>
      <c r="I140" s="76">
        <v>41429</v>
      </c>
    </row>
    <row r="141" spans="5:9" x14ac:dyDescent="0.25">
      <c r="E141" s="77" t="s">
        <v>1854</v>
      </c>
      <c r="F141" s="76">
        <v>348</v>
      </c>
      <c r="H141" s="77" t="s">
        <v>1854</v>
      </c>
      <c r="I141" s="76">
        <v>46250</v>
      </c>
    </row>
    <row r="142" spans="5:9" x14ac:dyDescent="0.25">
      <c r="E142" s="77" t="s">
        <v>2019</v>
      </c>
      <c r="F142" s="76">
        <v>101</v>
      </c>
      <c r="H142" s="77" t="s">
        <v>2019</v>
      </c>
      <c r="I142" s="76">
        <v>42500</v>
      </c>
    </row>
    <row r="143" spans="5:9" x14ac:dyDescent="0.25">
      <c r="E143" s="75" t="s">
        <v>171</v>
      </c>
      <c r="F143" s="76">
        <v>9602</v>
      </c>
      <c r="H143" s="75" t="s">
        <v>171</v>
      </c>
      <c r="I143" s="76">
        <v>41297</v>
      </c>
    </row>
    <row r="144" spans="5:9" x14ac:dyDescent="0.25">
      <c r="E144" s="77" t="s">
        <v>170</v>
      </c>
      <c r="F144" s="76">
        <v>956</v>
      </c>
      <c r="H144" s="77" t="s">
        <v>170</v>
      </c>
      <c r="I144" s="76">
        <v>40192</v>
      </c>
    </row>
    <row r="145" spans="5:9" x14ac:dyDescent="0.25">
      <c r="E145" s="77" t="s">
        <v>221</v>
      </c>
      <c r="F145" s="76">
        <v>6833</v>
      </c>
      <c r="H145" s="77" t="s">
        <v>221</v>
      </c>
      <c r="I145" s="76">
        <v>38902</v>
      </c>
    </row>
    <row r="146" spans="5:9" x14ac:dyDescent="0.25">
      <c r="E146" s="77" t="s">
        <v>590</v>
      </c>
      <c r="F146" s="76">
        <v>253</v>
      </c>
      <c r="H146" s="77" t="s">
        <v>590</v>
      </c>
      <c r="I146" s="76">
        <v>32708</v>
      </c>
    </row>
    <row r="147" spans="5:9" x14ac:dyDescent="0.25">
      <c r="E147" s="77" t="s">
        <v>907</v>
      </c>
      <c r="F147" s="76">
        <v>984</v>
      </c>
      <c r="H147" s="77" t="s">
        <v>907</v>
      </c>
      <c r="I147" s="76">
        <v>48125</v>
      </c>
    </row>
    <row r="148" spans="5:9" x14ac:dyDescent="0.25">
      <c r="E148" s="77" t="s">
        <v>1263</v>
      </c>
      <c r="F148" s="76">
        <v>116</v>
      </c>
      <c r="H148" s="77" t="s">
        <v>1263</v>
      </c>
      <c r="I148" s="76">
        <v>57500</v>
      </c>
    </row>
    <row r="149" spans="5:9" x14ac:dyDescent="0.25">
      <c r="E149" s="77" t="s">
        <v>1280</v>
      </c>
      <c r="F149" s="76">
        <v>348</v>
      </c>
      <c r="H149" s="77" t="s">
        <v>1280</v>
      </c>
      <c r="I149" s="76">
        <v>36964</v>
      </c>
    </row>
    <row r="150" spans="5:9" x14ac:dyDescent="0.25">
      <c r="E150" s="77" t="s">
        <v>2036</v>
      </c>
      <c r="F150" s="76">
        <v>112</v>
      </c>
      <c r="H150" s="77" t="s">
        <v>2036</v>
      </c>
      <c r="I150" s="76">
        <v>34688</v>
      </c>
    </row>
    <row r="151" spans="5:9" x14ac:dyDescent="0.25">
      <c r="E151" s="75" t="s">
        <v>299</v>
      </c>
      <c r="F151" s="76">
        <v>14102</v>
      </c>
      <c r="H151" s="75" t="s">
        <v>299</v>
      </c>
      <c r="I151" s="76">
        <v>50733.1</v>
      </c>
    </row>
    <row r="152" spans="5:9" x14ac:dyDescent="0.25">
      <c r="E152" s="77" t="s">
        <v>298</v>
      </c>
      <c r="F152" s="76">
        <v>394</v>
      </c>
      <c r="H152" s="77" t="s">
        <v>298</v>
      </c>
      <c r="I152" s="76">
        <v>48438</v>
      </c>
    </row>
    <row r="153" spans="5:9" x14ac:dyDescent="0.25">
      <c r="E153" s="77" t="s">
        <v>490</v>
      </c>
      <c r="F153" s="76">
        <v>970</v>
      </c>
      <c r="H153" s="77" t="s">
        <v>490</v>
      </c>
      <c r="I153" s="76">
        <v>42574</v>
      </c>
    </row>
    <row r="154" spans="5:9" x14ac:dyDescent="0.25">
      <c r="E154" s="77" t="s">
        <v>701</v>
      </c>
      <c r="F154" s="76">
        <v>1816</v>
      </c>
      <c r="H154" s="77" t="s">
        <v>701</v>
      </c>
      <c r="I154" s="76">
        <v>61250</v>
      </c>
    </row>
    <row r="155" spans="5:9" x14ac:dyDescent="0.25">
      <c r="E155" s="77" t="s">
        <v>1208</v>
      </c>
      <c r="F155" s="76">
        <v>770</v>
      </c>
      <c r="H155" s="77" t="s">
        <v>1208</v>
      </c>
      <c r="I155" s="76">
        <v>38750</v>
      </c>
    </row>
    <row r="156" spans="5:9" x14ac:dyDescent="0.25">
      <c r="E156" s="77" t="s">
        <v>1302</v>
      </c>
      <c r="F156" s="76">
        <v>1108</v>
      </c>
      <c r="H156" s="77" t="s">
        <v>1302</v>
      </c>
      <c r="I156" s="76">
        <v>52813</v>
      </c>
    </row>
    <row r="157" spans="5:9" x14ac:dyDescent="0.25">
      <c r="E157" s="77" t="s">
        <v>1658</v>
      </c>
      <c r="F157" s="76">
        <v>40</v>
      </c>
      <c r="H157" s="77" t="s">
        <v>1658</v>
      </c>
      <c r="I157" s="76">
        <v>46467</v>
      </c>
    </row>
    <row r="158" spans="5:9" x14ac:dyDescent="0.25">
      <c r="E158" s="77" t="s">
        <v>1799</v>
      </c>
      <c r="F158" s="76">
        <v>662</v>
      </c>
      <c r="H158" s="77" t="s">
        <v>1799</v>
      </c>
      <c r="I158" s="76">
        <v>48500</v>
      </c>
    </row>
    <row r="159" spans="5:9" x14ac:dyDescent="0.25">
      <c r="E159" s="77" t="s">
        <v>1874</v>
      </c>
      <c r="F159" s="76">
        <v>3200</v>
      </c>
      <c r="H159" s="77" t="s">
        <v>1874</v>
      </c>
      <c r="I159" s="76">
        <v>47727</v>
      </c>
    </row>
    <row r="160" spans="5:9" x14ac:dyDescent="0.25">
      <c r="E160" s="77" t="s">
        <v>1989</v>
      </c>
      <c r="F160" s="76">
        <v>2337</v>
      </c>
      <c r="H160" s="77" t="s">
        <v>1989</v>
      </c>
      <c r="I160" s="76">
        <v>62652</v>
      </c>
    </row>
    <row r="161" spans="5:9" x14ac:dyDescent="0.25">
      <c r="E161" s="77" t="s">
        <v>2026</v>
      </c>
      <c r="F161" s="76">
        <v>2805</v>
      </c>
      <c r="H161" s="77" t="s">
        <v>2026</v>
      </c>
      <c r="I161" s="76">
        <v>58160</v>
      </c>
    </row>
    <row r="162" spans="5:9" x14ac:dyDescent="0.25">
      <c r="E162" s="75" t="s">
        <v>393</v>
      </c>
      <c r="F162" s="76">
        <v>38169</v>
      </c>
      <c r="H162" s="75" t="s">
        <v>393</v>
      </c>
      <c r="I162" s="76">
        <v>46642.083333333336</v>
      </c>
    </row>
    <row r="163" spans="5:9" x14ac:dyDescent="0.25">
      <c r="E163" s="77" t="s">
        <v>392</v>
      </c>
      <c r="F163" s="76">
        <v>62</v>
      </c>
      <c r="H163" s="77" t="s">
        <v>392</v>
      </c>
      <c r="I163" s="76">
        <v>46042</v>
      </c>
    </row>
    <row r="164" spans="5:9" x14ac:dyDescent="0.25">
      <c r="E164" s="77" t="s">
        <v>503</v>
      </c>
      <c r="F164" s="76">
        <v>7590</v>
      </c>
      <c r="H164" s="77" t="s">
        <v>503</v>
      </c>
      <c r="I164" s="76">
        <v>47147</v>
      </c>
    </row>
    <row r="165" spans="5:9" x14ac:dyDescent="0.25">
      <c r="E165" s="77" t="s">
        <v>678</v>
      </c>
      <c r="F165" s="76">
        <v>56</v>
      </c>
      <c r="H165" s="77" t="s">
        <v>678</v>
      </c>
      <c r="I165" s="76">
        <v>49375</v>
      </c>
    </row>
    <row r="166" spans="5:9" x14ac:dyDescent="0.25">
      <c r="E166" s="77" t="s">
        <v>1276</v>
      </c>
      <c r="F166" s="76">
        <v>27366</v>
      </c>
      <c r="H166" s="77" t="s">
        <v>1276</v>
      </c>
      <c r="I166" s="76">
        <v>42009</v>
      </c>
    </row>
    <row r="167" spans="5:9" x14ac:dyDescent="0.25">
      <c r="E167" s="77" t="s">
        <v>1320</v>
      </c>
      <c r="F167" s="76">
        <v>248</v>
      </c>
      <c r="H167" s="77" t="s">
        <v>1320</v>
      </c>
      <c r="I167" s="76">
        <v>43750</v>
      </c>
    </row>
    <row r="168" spans="5:9" x14ac:dyDescent="0.25">
      <c r="E168" s="77" t="s">
        <v>1566</v>
      </c>
      <c r="F168" s="76">
        <v>373</v>
      </c>
      <c r="H168" s="77" t="s">
        <v>1566</v>
      </c>
      <c r="I168" s="76">
        <v>49167</v>
      </c>
    </row>
    <row r="169" spans="5:9" x14ac:dyDescent="0.25">
      <c r="E169" s="77" t="s">
        <v>1576</v>
      </c>
      <c r="F169" s="76">
        <v>17</v>
      </c>
      <c r="H169" s="77" t="s">
        <v>1576</v>
      </c>
      <c r="I169" s="76">
        <v>46642</v>
      </c>
    </row>
    <row r="170" spans="5:9" x14ac:dyDescent="0.25">
      <c r="E170" s="77" t="s">
        <v>1660</v>
      </c>
      <c r="F170" s="76">
        <v>152</v>
      </c>
      <c r="H170" s="77" t="s">
        <v>1660</v>
      </c>
      <c r="I170" s="76">
        <v>46250</v>
      </c>
    </row>
    <row r="171" spans="5:9" x14ac:dyDescent="0.25">
      <c r="E171" s="77" t="s">
        <v>1668</v>
      </c>
      <c r="F171" s="76">
        <v>1019</v>
      </c>
      <c r="H171" s="77" t="s">
        <v>1668</v>
      </c>
      <c r="I171" s="76">
        <v>52760</v>
      </c>
    </row>
    <row r="172" spans="5:9" x14ac:dyDescent="0.25">
      <c r="E172" s="77" t="s">
        <v>1843</v>
      </c>
      <c r="F172" s="76">
        <v>160</v>
      </c>
      <c r="H172" s="77" t="s">
        <v>1843</v>
      </c>
      <c r="I172" s="76">
        <v>33750</v>
      </c>
    </row>
    <row r="173" spans="5:9" x14ac:dyDescent="0.25">
      <c r="E173" s="77" t="s">
        <v>1867</v>
      </c>
      <c r="F173" s="76">
        <v>408</v>
      </c>
      <c r="H173" s="77" t="s">
        <v>1867</v>
      </c>
      <c r="I173" s="76">
        <v>41563</v>
      </c>
    </row>
    <row r="174" spans="5:9" x14ac:dyDescent="0.25">
      <c r="E174" s="77" t="s">
        <v>1921</v>
      </c>
      <c r="F174" s="76">
        <v>718</v>
      </c>
      <c r="H174" s="77" t="s">
        <v>1921</v>
      </c>
      <c r="I174" s="76">
        <v>61250</v>
      </c>
    </row>
    <row r="175" spans="5:9" x14ac:dyDescent="0.25">
      <c r="E175" s="75" t="s">
        <v>230</v>
      </c>
      <c r="F175" s="76">
        <v>8142</v>
      </c>
      <c r="H175" s="75" t="s">
        <v>230</v>
      </c>
      <c r="I175" s="76">
        <v>41982.375</v>
      </c>
    </row>
    <row r="176" spans="5:9" x14ac:dyDescent="0.25">
      <c r="E176" s="77" t="s">
        <v>229</v>
      </c>
      <c r="F176" s="76">
        <v>992</v>
      </c>
      <c r="H176" s="77" t="s">
        <v>229</v>
      </c>
      <c r="I176" s="76">
        <v>48214</v>
      </c>
    </row>
    <row r="177" spans="5:9" x14ac:dyDescent="0.25">
      <c r="E177" s="77" t="s">
        <v>477</v>
      </c>
      <c r="F177" s="76">
        <v>5030</v>
      </c>
      <c r="H177" s="77" t="s">
        <v>477</v>
      </c>
      <c r="I177" s="76">
        <v>44014</v>
      </c>
    </row>
    <row r="178" spans="5:9" x14ac:dyDescent="0.25">
      <c r="E178" s="77" t="s">
        <v>505</v>
      </c>
      <c r="F178" s="76">
        <v>227</v>
      </c>
      <c r="H178" s="77" t="s">
        <v>505</v>
      </c>
      <c r="I178" s="76">
        <v>41964</v>
      </c>
    </row>
    <row r="179" spans="5:9" x14ac:dyDescent="0.25">
      <c r="E179" s="77" t="s">
        <v>1128</v>
      </c>
      <c r="F179" s="76">
        <v>133</v>
      </c>
      <c r="H179" s="77" t="s">
        <v>1128</v>
      </c>
      <c r="I179" s="76">
        <v>37500</v>
      </c>
    </row>
    <row r="180" spans="5:9" x14ac:dyDescent="0.25">
      <c r="E180" s="77" t="s">
        <v>1258</v>
      </c>
      <c r="F180" s="76">
        <v>1070</v>
      </c>
      <c r="H180" s="77" t="s">
        <v>1258</v>
      </c>
      <c r="I180" s="76">
        <v>55625</v>
      </c>
    </row>
    <row r="181" spans="5:9" x14ac:dyDescent="0.25">
      <c r="E181" s="77" t="s">
        <v>1316</v>
      </c>
      <c r="F181" s="76">
        <v>150</v>
      </c>
      <c r="H181" s="77" t="s">
        <v>1316</v>
      </c>
      <c r="I181" s="76">
        <v>37917</v>
      </c>
    </row>
    <row r="182" spans="5:9" x14ac:dyDescent="0.25">
      <c r="E182" s="77" t="s">
        <v>1602</v>
      </c>
      <c r="F182" s="76">
        <v>303</v>
      </c>
      <c r="H182" s="77" t="s">
        <v>1602</v>
      </c>
      <c r="I182" s="76">
        <v>40000</v>
      </c>
    </row>
    <row r="183" spans="5:9" x14ac:dyDescent="0.25">
      <c r="E183" s="77" t="s">
        <v>1955</v>
      </c>
      <c r="F183" s="76">
        <v>237</v>
      </c>
      <c r="H183" s="77" t="s">
        <v>1955</v>
      </c>
      <c r="I183" s="76">
        <v>30625</v>
      </c>
    </row>
    <row r="184" spans="5:9" x14ac:dyDescent="0.25">
      <c r="E184" s="75" t="s">
        <v>140</v>
      </c>
      <c r="F184" s="76">
        <v>7145</v>
      </c>
      <c r="H184" s="75" t="s">
        <v>140</v>
      </c>
      <c r="I184" s="76">
        <v>44380.625</v>
      </c>
    </row>
    <row r="185" spans="5:9" x14ac:dyDescent="0.25">
      <c r="E185" s="77" t="s">
        <v>139</v>
      </c>
      <c r="F185" s="76">
        <v>261</v>
      </c>
      <c r="H185" s="77" t="s">
        <v>139</v>
      </c>
      <c r="I185" s="76">
        <v>40625</v>
      </c>
    </row>
    <row r="186" spans="5:9" x14ac:dyDescent="0.25">
      <c r="E186" s="77" t="s">
        <v>262</v>
      </c>
      <c r="F186" s="76">
        <v>65</v>
      </c>
      <c r="H186" s="77" t="s">
        <v>262</v>
      </c>
      <c r="I186" s="76">
        <v>39643</v>
      </c>
    </row>
    <row r="187" spans="5:9" x14ac:dyDescent="0.25">
      <c r="E187" s="77" t="s">
        <v>816</v>
      </c>
      <c r="F187" s="76">
        <v>922</v>
      </c>
      <c r="H187" s="77" t="s">
        <v>816</v>
      </c>
      <c r="I187" s="76">
        <v>41000</v>
      </c>
    </row>
    <row r="188" spans="5:9" x14ac:dyDescent="0.25">
      <c r="E188" s="77" t="s">
        <v>1019</v>
      </c>
      <c r="F188" s="76">
        <v>286</v>
      </c>
      <c r="H188" s="77" t="s">
        <v>1019</v>
      </c>
      <c r="I188" s="76">
        <v>47813</v>
      </c>
    </row>
    <row r="189" spans="5:9" x14ac:dyDescent="0.25">
      <c r="E189" s="77" t="s">
        <v>1136</v>
      </c>
      <c r="F189" s="76">
        <v>423</v>
      </c>
      <c r="H189" s="77" t="s">
        <v>1136</v>
      </c>
      <c r="I189" s="76">
        <v>44375</v>
      </c>
    </row>
    <row r="190" spans="5:9" x14ac:dyDescent="0.25">
      <c r="E190" s="77" t="s">
        <v>1407</v>
      </c>
      <c r="F190" s="76">
        <v>1621</v>
      </c>
      <c r="H190" s="77" t="s">
        <v>1407</v>
      </c>
      <c r="I190" s="76">
        <v>40066</v>
      </c>
    </row>
    <row r="191" spans="5:9" x14ac:dyDescent="0.25">
      <c r="E191" s="77" t="s">
        <v>1420</v>
      </c>
      <c r="F191" s="76">
        <v>3452</v>
      </c>
      <c r="H191" s="77" t="s">
        <v>1420</v>
      </c>
      <c r="I191" s="76">
        <v>41210</v>
      </c>
    </row>
    <row r="192" spans="5:9" x14ac:dyDescent="0.25">
      <c r="E192" s="77" t="s">
        <v>1453</v>
      </c>
      <c r="F192" s="76">
        <v>115</v>
      </c>
      <c r="H192" s="77" t="s">
        <v>1453</v>
      </c>
      <c r="I192" s="76">
        <v>60313</v>
      </c>
    </row>
    <row r="193" spans="5:9" x14ac:dyDescent="0.25">
      <c r="E193" s="75" t="s">
        <v>499</v>
      </c>
      <c r="F193" s="76">
        <v>25312</v>
      </c>
      <c r="H193" s="75" t="s">
        <v>499</v>
      </c>
      <c r="I193" s="76">
        <v>42536</v>
      </c>
    </row>
    <row r="194" spans="5:9" x14ac:dyDescent="0.25">
      <c r="E194" s="77" t="s">
        <v>498</v>
      </c>
      <c r="F194" s="76">
        <v>42</v>
      </c>
      <c r="H194" s="77" t="s">
        <v>498</v>
      </c>
      <c r="I194" s="76">
        <v>46250</v>
      </c>
    </row>
    <row r="195" spans="5:9" x14ac:dyDescent="0.25">
      <c r="E195" s="77" t="s">
        <v>662</v>
      </c>
      <c r="F195" s="76">
        <v>182</v>
      </c>
      <c r="H195" s="77" t="s">
        <v>662</v>
      </c>
      <c r="I195" s="76">
        <v>38125</v>
      </c>
    </row>
    <row r="196" spans="5:9" x14ac:dyDescent="0.25">
      <c r="E196" s="77" t="s">
        <v>723</v>
      </c>
      <c r="F196" s="76">
        <v>867</v>
      </c>
      <c r="H196" s="77" t="s">
        <v>723</v>
      </c>
      <c r="I196" s="76">
        <v>34688</v>
      </c>
    </row>
    <row r="197" spans="5:9" x14ac:dyDescent="0.25">
      <c r="E197" s="77" t="s">
        <v>735</v>
      </c>
      <c r="F197" s="76">
        <v>1213</v>
      </c>
      <c r="H197" s="77" t="s">
        <v>735</v>
      </c>
      <c r="I197" s="76">
        <v>47143</v>
      </c>
    </row>
    <row r="198" spans="5:9" x14ac:dyDescent="0.25">
      <c r="E198" s="77" t="s">
        <v>741</v>
      </c>
      <c r="F198" s="76">
        <v>36</v>
      </c>
      <c r="H198" s="77" t="s">
        <v>741</v>
      </c>
      <c r="I198" s="76">
        <v>30625</v>
      </c>
    </row>
    <row r="199" spans="5:9" x14ac:dyDescent="0.25">
      <c r="E199" s="77" t="s">
        <v>765</v>
      </c>
      <c r="F199" s="76">
        <v>581</v>
      </c>
      <c r="H199" s="77" t="s">
        <v>765</v>
      </c>
      <c r="I199" s="76">
        <v>52386</v>
      </c>
    </row>
    <row r="200" spans="5:9" x14ac:dyDescent="0.25">
      <c r="E200" s="77" t="s">
        <v>779</v>
      </c>
      <c r="F200" s="76">
        <v>277</v>
      </c>
      <c r="H200" s="77" t="s">
        <v>779</v>
      </c>
      <c r="I200" s="76">
        <v>43333</v>
      </c>
    </row>
    <row r="201" spans="5:9" x14ac:dyDescent="0.25">
      <c r="E201" s="77" t="s">
        <v>811</v>
      </c>
      <c r="F201" s="76">
        <v>240</v>
      </c>
      <c r="H201" s="77" t="s">
        <v>811</v>
      </c>
      <c r="I201" s="76">
        <v>58750</v>
      </c>
    </row>
    <row r="202" spans="5:9" x14ac:dyDescent="0.25">
      <c r="E202" s="77" t="s">
        <v>831</v>
      </c>
      <c r="F202" s="76">
        <v>85</v>
      </c>
      <c r="H202" s="77" t="s">
        <v>831</v>
      </c>
      <c r="I202" s="76">
        <v>53750</v>
      </c>
    </row>
    <row r="203" spans="5:9" x14ac:dyDescent="0.25">
      <c r="E203" s="77" t="s">
        <v>836</v>
      </c>
      <c r="F203" s="76">
        <v>726</v>
      </c>
      <c r="H203" s="77" t="s">
        <v>836</v>
      </c>
      <c r="I203" s="76">
        <v>48261</v>
      </c>
    </row>
    <row r="204" spans="5:9" x14ac:dyDescent="0.25">
      <c r="E204" s="77" t="s">
        <v>853</v>
      </c>
      <c r="F204" s="76">
        <v>48</v>
      </c>
      <c r="H204" s="77" t="s">
        <v>853</v>
      </c>
      <c r="I204" s="76">
        <v>20000</v>
      </c>
    </row>
    <row r="205" spans="5:9" x14ac:dyDescent="0.25">
      <c r="E205" s="77" t="s">
        <v>34</v>
      </c>
      <c r="F205" s="76">
        <v>74</v>
      </c>
      <c r="H205" s="77" t="s">
        <v>34</v>
      </c>
      <c r="I205" s="76">
        <v>38750</v>
      </c>
    </row>
    <row r="206" spans="5:9" x14ac:dyDescent="0.25">
      <c r="E206" s="77" t="s">
        <v>916</v>
      </c>
      <c r="F206" s="76">
        <v>1861</v>
      </c>
      <c r="H206" s="77" t="s">
        <v>916</v>
      </c>
      <c r="I206" s="76">
        <v>37898</v>
      </c>
    </row>
    <row r="207" spans="5:9" x14ac:dyDescent="0.25">
      <c r="E207" s="77" t="s">
        <v>1212</v>
      </c>
      <c r="F207" s="76">
        <v>276</v>
      </c>
      <c r="H207" s="77" t="s">
        <v>1212</v>
      </c>
      <c r="I207" s="76">
        <v>41458</v>
      </c>
    </row>
    <row r="208" spans="5:9" x14ac:dyDescent="0.25">
      <c r="E208" s="77" t="s">
        <v>1265</v>
      </c>
      <c r="F208" s="76">
        <v>451</v>
      </c>
      <c r="H208" s="77" t="s">
        <v>1265</v>
      </c>
      <c r="I208" s="76">
        <v>32727</v>
      </c>
    </row>
    <row r="209" spans="5:9" x14ac:dyDescent="0.25">
      <c r="E209" s="77" t="s">
        <v>1298</v>
      </c>
      <c r="F209" s="76">
        <v>839</v>
      </c>
      <c r="H209" s="77" t="s">
        <v>1298</v>
      </c>
      <c r="I209" s="76">
        <v>44583</v>
      </c>
    </row>
    <row r="210" spans="5:9" x14ac:dyDescent="0.25">
      <c r="E210" s="77" t="s">
        <v>1360</v>
      </c>
      <c r="F210" s="76">
        <v>1500</v>
      </c>
      <c r="H210" s="77" t="s">
        <v>1360</v>
      </c>
      <c r="I210" s="76">
        <v>50833</v>
      </c>
    </row>
    <row r="211" spans="5:9" x14ac:dyDescent="0.25">
      <c r="E211" s="77" t="s">
        <v>1447</v>
      </c>
      <c r="F211" s="76">
        <v>113</v>
      </c>
      <c r="H211" s="77" t="s">
        <v>1447</v>
      </c>
      <c r="I211" s="76">
        <v>36250</v>
      </c>
    </row>
    <row r="212" spans="5:9" x14ac:dyDescent="0.25">
      <c r="E212" s="77" t="s">
        <v>1499</v>
      </c>
      <c r="F212" s="76">
        <v>57</v>
      </c>
      <c r="H212" s="77" t="s">
        <v>1499</v>
      </c>
      <c r="I212" s="76">
        <v>69375</v>
      </c>
    </row>
    <row r="213" spans="5:9" x14ac:dyDescent="0.25">
      <c r="E213" s="77" t="s">
        <v>1546</v>
      </c>
      <c r="F213" s="76">
        <v>318</v>
      </c>
      <c r="H213" s="77" t="s">
        <v>1546</v>
      </c>
      <c r="I213" s="76">
        <v>39643</v>
      </c>
    </row>
    <row r="214" spans="5:9" x14ac:dyDescent="0.25">
      <c r="E214" s="77" t="s">
        <v>1580</v>
      </c>
      <c r="F214" s="76">
        <v>2131</v>
      </c>
      <c r="H214" s="77" t="s">
        <v>1580</v>
      </c>
      <c r="I214" s="76">
        <v>35089</v>
      </c>
    </row>
    <row r="215" spans="5:9" x14ac:dyDescent="0.25">
      <c r="E215" s="77" t="s">
        <v>1683</v>
      </c>
      <c r="F215" s="76">
        <v>71</v>
      </c>
      <c r="H215" s="77" t="s">
        <v>1683</v>
      </c>
      <c r="I215" s="76">
        <v>45625</v>
      </c>
    </row>
    <row r="216" spans="5:9" x14ac:dyDescent="0.25">
      <c r="E216" s="77" t="s">
        <v>1689</v>
      </c>
      <c r="F216" s="76">
        <v>427</v>
      </c>
      <c r="H216" s="77" t="s">
        <v>1689</v>
      </c>
      <c r="I216" s="76">
        <v>46786</v>
      </c>
    </row>
    <row r="217" spans="5:9" x14ac:dyDescent="0.25">
      <c r="E217" s="77" t="s">
        <v>1779</v>
      </c>
      <c r="F217" s="76">
        <v>11212</v>
      </c>
      <c r="H217" s="77" t="s">
        <v>1779</v>
      </c>
      <c r="I217" s="76">
        <v>44467</v>
      </c>
    </row>
    <row r="218" spans="5:9" x14ac:dyDescent="0.25">
      <c r="E218" s="77" t="s">
        <v>1817</v>
      </c>
      <c r="F218" s="76">
        <v>106</v>
      </c>
      <c r="H218" s="77" t="s">
        <v>1817</v>
      </c>
      <c r="I218" s="76">
        <v>38889</v>
      </c>
    </row>
    <row r="219" spans="5:9" x14ac:dyDescent="0.25">
      <c r="E219" s="77" t="s">
        <v>1829</v>
      </c>
      <c r="F219" s="76">
        <v>1236</v>
      </c>
      <c r="H219" s="77" t="s">
        <v>1829</v>
      </c>
      <c r="I219" s="76">
        <v>43365</v>
      </c>
    </row>
    <row r="220" spans="5:9" x14ac:dyDescent="0.25">
      <c r="E220" s="77" t="s">
        <v>1933</v>
      </c>
      <c r="F220" s="76">
        <v>205</v>
      </c>
      <c r="H220" s="77" t="s">
        <v>1933</v>
      </c>
      <c r="I220" s="76">
        <v>34667</v>
      </c>
    </row>
    <row r="221" spans="5:9" x14ac:dyDescent="0.25">
      <c r="E221" s="77" t="s">
        <v>1971</v>
      </c>
      <c r="F221" s="76">
        <v>138</v>
      </c>
      <c r="H221" s="77" t="s">
        <v>1971</v>
      </c>
      <c r="I221" s="76">
        <v>37292</v>
      </c>
    </row>
    <row r="222" spans="5:9" x14ac:dyDescent="0.25">
      <c r="E222" s="75" t="s">
        <v>164</v>
      </c>
      <c r="F222" s="76">
        <v>45590</v>
      </c>
      <c r="H222" s="75" t="s">
        <v>164</v>
      </c>
      <c r="I222" s="76">
        <v>51801.133333333331</v>
      </c>
    </row>
    <row r="223" spans="5:9" x14ac:dyDescent="0.25">
      <c r="E223" s="77" t="s">
        <v>163</v>
      </c>
      <c r="F223" s="76">
        <v>100</v>
      </c>
      <c r="H223" s="77" t="s">
        <v>163</v>
      </c>
      <c r="I223" s="76">
        <v>64375</v>
      </c>
    </row>
    <row r="224" spans="5:9" x14ac:dyDescent="0.25">
      <c r="E224" s="77" t="s">
        <v>405</v>
      </c>
      <c r="F224" s="76">
        <v>414</v>
      </c>
      <c r="H224" s="77" t="s">
        <v>405</v>
      </c>
      <c r="I224" s="76">
        <v>55625</v>
      </c>
    </row>
    <row r="225" spans="5:9" x14ac:dyDescent="0.25">
      <c r="E225" s="77" t="s">
        <v>416</v>
      </c>
      <c r="F225" s="76">
        <v>4341</v>
      </c>
      <c r="H225" s="77" t="s">
        <v>416</v>
      </c>
      <c r="I225" s="76">
        <v>53805</v>
      </c>
    </row>
    <row r="226" spans="5:9" x14ac:dyDescent="0.25">
      <c r="E226" s="77" t="s">
        <v>468</v>
      </c>
      <c r="F226" s="76">
        <v>370</v>
      </c>
      <c r="H226" s="77" t="s">
        <v>468</v>
      </c>
      <c r="I226" s="76">
        <v>45469</v>
      </c>
    </row>
    <row r="227" spans="5:9" x14ac:dyDescent="0.25">
      <c r="E227" s="77" t="s">
        <v>48</v>
      </c>
      <c r="F227" s="76">
        <v>26064</v>
      </c>
      <c r="H227" s="77" t="s">
        <v>48</v>
      </c>
      <c r="I227" s="76">
        <v>41848</v>
      </c>
    </row>
    <row r="228" spans="5:9" x14ac:dyDescent="0.25">
      <c r="E228" s="77" t="s">
        <v>655</v>
      </c>
      <c r="F228" s="76">
        <v>5242</v>
      </c>
      <c r="H228" s="77" t="s">
        <v>655</v>
      </c>
      <c r="I228" s="76">
        <v>58438</v>
      </c>
    </row>
    <row r="229" spans="5:9" x14ac:dyDescent="0.25">
      <c r="E229" s="77" t="s">
        <v>632</v>
      </c>
      <c r="F229" s="76">
        <v>502</v>
      </c>
      <c r="H229" s="77" t="s">
        <v>632</v>
      </c>
      <c r="I229" s="76">
        <v>49620</v>
      </c>
    </row>
    <row r="230" spans="5:9" x14ac:dyDescent="0.25">
      <c r="E230" s="77" t="s">
        <v>869</v>
      </c>
      <c r="F230" s="76">
        <v>235</v>
      </c>
      <c r="H230" s="77" t="s">
        <v>869</v>
      </c>
      <c r="I230" s="76">
        <v>75625</v>
      </c>
    </row>
    <row r="231" spans="5:9" x14ac:dyDescent="0.25">
      <c r="E231" s="77" t="s">
        <v>880</v>
      </c>
      <c r="F231" s="76">
        <v>617</v>
      </c>
      <c r="H231" s="77" t="s">
        <v>880</v>
      </c>
      <c r="I231" s="76">
        <v>56000</v>
      </c>
    </row>
    <row r="232" spans="5:9" x14ac:dyDescent="0.25">
      <c r="E232" s="77" t="s">
        <v>1203</v>
      </c>
      <c r="F232" s="76">
        <v>424</v>
      </c>
      <c r="H232" s="77" t="s">
        <v>1203</v>
      </c>
      <c r="I232" s="76">
        <v>35000</v>
      </c>
    </row>
    <row r="233" spans="5:9" x14ac:dyDescent="0.25">
      <c r="E233" s="77" t="s">
        <v>1210</v>
      </c>
      <c r="F233" s="76">
        <v>279</v>
      </c>
      <c r="H233" s="77" t="s">
        <v>1210</v>
      </c>
      <c r="I233" s="76">
        <v>43281</v>
      </c>
    </row>
    <row r="234" spans="5:9" x14ac:dyDescent="0.25">
      <c r="E234" s="77" t="s">
        <v>1252</v>
      </c>
      <c r="F234" s="76">
        <v>5989</v>
      </c>
      <c r="H234" s="77" t="s">
        <v>1252</v>
      </c>
      <c r="I234" s="76">
        <v>36431</v>
      </c>
    </row>
    <row r="235" spans="5:9" x14ac:dyDescent="0.25">
      <c r="E235" s="77" t="s">
        <v>1880</v>
      </c>
      <c r="F235" s="76">
        <v>120</v>
      </c>
      <c r="H235" s="77" t="s">
        <v>1880</v>
      </c>
      <c r="I235" s="76">
        <v>51250</v>
      </c>
    </row>
    <row r="236" spans="5:9" x14ac:dyDescent="0.25">
      <c r="E236" s="77" t="s">
        <v>1983</v>
      </c>
      <c r="F236" s="76">
        <v>160</v>
      </c>
      <c r="H236" s="77" t="s">
        <v>1983</v>
      </c>
      <c r="I236" s="76">
        <v>62000</v>
      </c>
    </row>
    <row r="237" spans="5:9" x14ac:dyDescent="0.25">
      <c r="E237" s="77" t="s">
        <v>2013</v>
      </c>
      <c r="F237" s="76">
        <v>733</v>
      </c>
      <c r="H237" s="77" t="s">
        <v>2013</v>
      </c>
      <c r="I237" s="76">
        <v>48250</v>
      </c>
    </row>
    <row r="238" spans="5:9" x14ac:dyDescent="0.25">
      <c r="E238" s="75" t="s">
        <v>189</v>
      </c>
      <c r="F238" s="76">
        <v>12577</v>
      </c>
      <c r="H238" s="75" t="s">
        <v>189</v>
      </c>
      <c r="I238" s="76">
        <v>43546.923076923078</v>
      </c>
    </row>
    <row r="239" spans="5:9" x14ac:dyDescent="0.25">
      <c r="E239" s="77" t="s">
        <v>188</v>
      </c>
      <c r="F239" s="76">
        <v>107</v>
      </c>
      <c r="H239" s="77" t="s">
        <v>188</v>
      </c>
      <c r="I239" s="76">
        <v>33281</v>
      </c>
    </row>
    <row r="240" spans="5:9" x14ac:dyDescent="0.25">
      <c r="E240" s="77" t="s">
        <v>210</v>
      </c>
      <c r="F240" s="76">
        <v>40</v>
      </c>
      <c r="H240" s="77" t="s">
        <v>210</v>
      </c>
      <c r="I240" s="76">
        <v>40938</v>
      </c>
    </row>
    <row r="241" spans="5:9" x14ac:dyDescent="0.25">
      <c r="E241" s="77" t="s">
        <v>385</v>
      </c>
      <c r="F241" s="76">
        <v>43</v>
      </c>
      <c r="H241" s="77" t="s">
        <v>385</v>
      </c>
      <c r="I241" s="76">
        <v>56250</v>
      </c>
    </row>
    <row r="242" spans="5:9" x14ac:dyDescent="0.25">
      <c r="E242" s="77" t="s">
        <v>470</v>
      </c>
      <c r="F242" s="76">
        <v>492</v>
      </c>
      <c r="H242" s="77" t="s">
        <v>470</v>
      </c>
      <c r="I242" s="76">
        <v>44063</v>
      </c>
    </row>
    <row r="243" spans="5:9" x14ac:dyDescent="0.25">
      <c r="E243" s="77" t="s">
        <v>634</v>
      </c>
      <c r="F243" s="76">
        <v>264</v>
      </c>
      <c r="H243" s="77" t="s">
        <v>634</v>
      </c>
      <c r="I243" s="76">
        <v>35982</v>
      </c>
    </row>
    <row r="244" spans="5:9" x14ac:dyDescent="0.25">
      <c r="E244" s="77" t="s">
        <v>641</v>
      </c>
      <c r="F244" s="76">
        <v>8334</v>
      </c>
      <c r="H244" s="77" t="s">
        <v>641</v>
      </c>
      <c r="I244" s="76">
        <v>45366</v>
      </c>
    </row>
    <row r="245" spans="5:9" x14ac:dyDescent="0.25">
      <c r="E245" s="77" t="s">
        <v>680</v>
      </c>
      <c r="F245" s="76">
        <v>499</v>
      </c>
      <c r="H245" s="77" t="s">
        <v>680</v>
      </c>
      <c r="I245" s="76">
        <v>42647</v>
      </c>
    </row>
    <row r="246" spans="5:9" x14ac:dyDescent="0.25">
      <c r="E246" s="77" t="s">
        <v>1086</v>
      </c>
      <c r="F246" s="76">
        <v>277</v>
      </c>
      <c r="H246" s="77" t="s">
        <v>1086</v>
      </c>
      <c r="I246" s="76">
        <v>39125</v>
      </c>
    </row>
    <row r="247" spans="5:9" x14ac:dyDescent="0.25">
      <c r="E247" s="77" t="s">
        <v>1244</v>
      </c>
      <c r="F247" s="76">
        <v>775</v>
      </c>
      <c r="H247" s="77" t="s">
        <v>1244</v>
      </c>
      <c r="I247" s="76">
        <v>40833</v>
      </c>
    </row>
    <row r="248" spans="5:9" x14ac:dyDescent="0.25">
      <c r="E248" s="77" t="s">
        <v>1642</v>
      </c>
      <c r="F248" s="76">
        <v>142</v>
      </c>
      <c r="H248" s="77" t="s">
        <v>1642</v>
      </c>
      <c r="I248" s="76">
        <v>45583</v>
      </c>
    </row>
    <row r="249" spans="5:9" x14ac:dyDescent="0.25">
      <c r="E249" s="77" t="s">
        <v>1721</v>
      </c>
      <c r="F249" s="76">
        <v>881</v>
      </c>
      <c r="H249" s="77" t="s">
        <v>1721</v>
      </c>
      <c r="I249" s="76">
        <v>47250</v>
      </c>
    </row>
    <row r="250" spans="5:9" x14ac:dyDescent="0.25">
      <c r="E250" s="77" t="s">
        <v>1910</v>
      </c>
      <c r="F250" s="76">
        <v>424</v>
      </c>
      <c r="H250" s="77" t="s">
        <v>1910</v>
      </c>
      <c r="I250" s="76">
        <v>40417</v>
      </c>
    </row>
    <row r="251" spans="5:9" x14ac:dyDescent="0.25">
      <c r="E251" s="77" t="s">
        <v>2006</v>
      </c>
      <c r="F251" s="76">
        <v>299</v>
      </c>
      <c r="H251" s="77" t="s">
        <v>2006</v>
      </c>
      <c r="I251" s="76">
        <v>54375</v>
      </c>
    </row>
    <row r="252" spans="5:9" x14ac:dyDescent="0.25">
      <c r="E252" s="75" t="s">
        <v>92</v>
      </c>
      <c r="F252" s="76">
        <v>112981</v>
      </c>
      <c r="H252" s="75" t="s">
        <v>92</v>
      </c>
      <c r="I252" s="76">
        <v>60789.705882352944</v>
      </c>
    </row>
    <row r="253" spans="5:9" x14ac:dyDescent="0.25">
      <c r="E253" s="77" t="s">
        <v>91</v>
      </c>
      <c r="F253" s="76">
        <v>4245</v>
      </c>
      <c r="H253" s="77" t="s">
        <v>91</v>
      </c>
      <c r="I253" s="76">
        <v>55347</v>
      </c>
    </row>
    <row r="254" spans="5:9" x14ac:dyDescent="0.25">
      <c r="E254" s="77" t="s">
        <v>351</v>
      </c>
      <c r="F254" s="76">
        <v>134</v>
      </c>
      <c r="H254" s="77" t="s">
        <v>351</v>
      </c>
      <c r="I254" s="76">
        <v>40938</v>
      </c>
    </row>
    <row r="255" spans="5:9" x14ac:dyDescent="0.25">
      <c r="E255" s="77" t="s">
        <v>516</v>
      </c>
      <c r="F255" s="76">
        <v>17419</v>
      </c>
      <c r="H255" s="77" t="s">
        <v>516</v>
      </c>
      <c r="I255" s="76">
        <v>91696</v>
      </c>
    </row>
    <row r="256" spans="5:9" x14ac:dyDescent="0.25">
      <c r="E256" s="77" t="s">
        <v>602</v>
      </c>
      <c r="F256" s="76">
        <v>1792</v>
      </c>
      <c r="H256" s="77" t="s">
        <v>602</v>
      </c>
      <c r="I256" s="76">
        <v>67768</v>
      </c>
    </row>
    <row r="257" spans="5:9" x14ac:dyDescent="0.25">
      <c r="E257" s="77" t="s">
        <v>615</v>
      </c>
      <c r="F257" s="76">
        <v>138</v>
      </c>
      <c r="H257" s="77" t="s">
        <v>615</v>
      </c>
      <c r="I257" s="76">
        <v>35208</v>
      </c>
    </row>
    <row r="258" spans="5:9" x14ac:dyDescent="0.25">
      <c r="E258" s="77" t="s">
        <v>653</v>
      </c>
      <c r="F258" s="76">
        <v>1089</v>
      </c>
      <c r="H258" s="77" t="s">
        <v>653</v>
      </c>
      <c r="I258" s="76">
        <v>56953</v>
      </c>
    </row>
    <row r="259" spans="5:9" x14ac:dyDescent="0.25">
      <c r="E259" s="77" t="s">
        <v>657</v>
      </c>
      <c r="F259" s="76">
        <v>630</v>
      </c>
      <c r="H259" s="77" t="s">
        <v>657</v>
      </c>
      <c r="I259" s="76">
        <v>52083</v>
      </c>
    </row>
    <row r="260" spans="5:9" x14ac:dyDescent="0.25">
      <c r="E260" s="77" t="s">
        <v>886</v>
      </c>
      <c r="F260" s="76">
        <v>1431</v>
      </c>
      <c r="H260" s="77" t="s">
        <v>886</v>
      </c>
      <c r="I260" s="76">
        <v>75221</v>
      </c>
    </row>
    <row r="261" spans="5:9" x14ac:dyDescent="0.25">
      <c r="E261" s="77" t="s">
        <v>903</v>
      </c>
      <c r="F261" s="76">
        <v>10676</v>
      </c>
      <c r="H261" s="77" t="s">
        <v>903</v>
      </c>
      <c r="I261" s="76">
        <v>78504</v>
      </c>
    </row>
    <row r="262" spans="5:9" x14ac:dyDescent="0.25">
      <c r="E262" s="77" t="s">
        <v>1339</v>
      </c>
      <c r="F262" s="76">
        <v>768</v>
      </c>
      <c r="H262" s="77" t="s">
        <v>1339</v>
      </c>
      <c r="I262" s="76">
        <v>43194</v>
      </c>
    </row>
    <row r="263" spans="5:9" x14ac:dyDescent="0.25">
      <c r="E263" s="77" t="s">
        <v>1543</v>
      </c>
      <c r="F263" s="76">
        <v>8089</v>
      </c>
      <c r="H263" s="77" t="s">
        <v>1543</v>
      </c>
      <c r="I263" s="76">
        <v>45691</v>
      </c>
    </row>
    <row r="264" spans="5:9" x14ac:dyDescent="0.25">
      <c r="E264" s="77" t="s">
        <v>1624</v>
      </c>
      <c r="F264" s="76">
        <v>873</v>
      </c>
      <c r="H264" s="77" t="s">
        <v>1624</v>
      </c>
      <c r="I264" s="76">
        <v>52054</v>
      </c>
    </row>
    <row r="265" spans="5:9" x14ac:dyDescent="0.25">
      <c r="E265" s="77" t="s">
        <v>1906</v>
      </c>
      <c r="F265" s="76">
        <v>44062</v>
      </c>
      <c r="H265" s="77" t="s">
        <v>1906</v>
      </c>
      <c r="I265" s="76">
        <v>79909</v>
      </c>
    </row>
    <row r="266" spans="5:9" x14ac:dyDescent="0.25">
      <c r="E266" s="77" t="s">
        <v>1915</v>
      </c>
      <c r="F266" s="76">
        <v>1142</v>
      </c>
      <c r="H266" s="77" t="s">
        <v>1915</v>
      </c>
      <c r="I266" s="76">
        <v>83261</v>
      </c>
    </row>
    <row r="267" spans="5:9" x14ac:dyDescent="0.25">
      <c r="E267" s="77" t="s">
        <v>1964</v>
      </c>
      <c r="F267" s="76">
        <v>18990</v>
      </c>
      <c r="H267" s="77" t="s">
        <v>1964</v>
      </c>
      <c r="I267" s="76">
        <v>78786</v>
      </c>
    </row>
    <row r="268" spans="5:9" x14ac:dyDescent="0.25">
      <c r="E268" s="77" t="s">
        <v>2044</v>
      </c>
      <c r="F268" s="76">
        <v>1503</v>
      </c>
      <c r="H268" s="77" t="s">
        <v>2044</v>
      </c>
      <c r="I268" s="76">
        <v>53618</v>
      </c>
    </row>
    <row r="269" spans="5:9" x14ac:dyDescent="0.25">
      <c r="E269" s="75" t="s">
        <v>335</v>
      </c>
      <c r="F269" s="76">
        <v>3218</v>
      </c>
      <c r="H269" s="75" t="s">
        <v>335</v>
      </c>
      <c r="I269" s="76">
        <v>41414.25</v>
      </c>
    </row>
    <row r="270" spans="5:9" x14ac:dyDescent="0.25">
      <c r="E270" s="77" t="s">
        <v>334</v>
      </c>
      <c r="F270" s="76">
        <v>2617</v>
      </c>
      <c r="H270" s="77" t="s">
        <v>334</v>
      </c>
      <c r="I270" s="76">
        <v>40865</v>
      </c>
    </row>
    <row r="271" spans="5:9" x14ac:dyDescent="0.25">
      <c r="E271" s="77" t="s">
        <v>684</v>
      </c>
      <c r="F271" s="76">
        <v>186</v>
      </c>
      <c r="H271" s="77" t="s">
        <v>684</v>
      </c>
      <c r="I271" s="76">
        <v>38542</v>
      </c>
    </row>
    <row r="272" spans="5:9" x14ac:dyDescent="0.25">
      <c r="E272" s="77" t="s">
        <v>795</v>
      </c>
      <c r="F272" s="76">
        <v>140</v>
      </c>
      <c r="H272" s="77" t="s">
        <v>795</v>
      </c>
      <c r="I272" s="76">
        <v>43750</v>
      </c>
    </row>
    <row r="273" spans="5:9" x14ac:dyDescent="0.25">
      <c r="E273" s="77" t="s">
        <v>1598</v>
      </c>
      <c r="F273" s="76">
        <v>275</v>
      </c>
      <c r="H273" s="77" t="s">
        <v>1598</v>
      </c>
      <c r="I273" s="76">
        <v>42500</v>
      </c>
    </row>
    <row r="274" spans="5:9" x14ac:dyDescent="0.25">
      <c r="E274" s="75" t="s">
        <v>613</v>
      </c>
      <c r="F274" s="76">
        <v>5486</v>
      </c>
      <c r="H274" s="75" t="s">
        <v>613</v>
      </c>
      <c r="I274" s="76">
        <v>35698</v>
      </c>
    </row>
    <row r="275" spans="5:9" x14ac:dyDescent="0.25">
      <c r="E275" s="77" t="s">
        <v>612</v>
      </c>
      <c r="F275" s="76">
        <v>195</v>
      </c>
      <c r="H275" s="77" t="s">
        <v>612</v>
      </c>
      <c r="I275" s="76">
        <v>28594</v>
      </c>
    </row>
    <row r="276" spans="5:9" x14ac:dyDescent="0.25">
      <c r="E276" s="77" t="s">
        <v>619</v>
      </c>
      <c r="F276" s="76">
        <v>188</v>
      </c>
      <c r="H276" s="77" t="s">
        <v>619</v>
      </c>
      <c r="I276" s="76">
        <v>38393</v>
      </c>
    </row>
    <row r="277" spans="5:9" x14ac:dyDescent="0.25">
      <c r="E277" s="77" t="s">
        <v>834</v>
      </c>
      <c r="F277" s="76">
        <v>205</v>
      </c>
      <c r="H277" s="77" t="s">
        <v>834</v>
      </c>
      <c r="I277" s="76">
        <v>44167</v>
      </c>
    </row>
    <row r="278" spans="5:9" x14ac:dyDescent="0.25">
      <c r="E278" s="77" t="s">
        <v>882</v>
      </c>
      <c r="F278" s="76">
        <v>225</v>
      </c>
      <c r="H278" s="77" t="s">
        <v>882</v>
      </c>
      <c r="I278" s="76">
        <v>25417</v>
      </c>
    </row>
    <row r="279" spans="5:9" x14ac:dyDescent="0.25">
      <c r="E279" s="77" t="s">
        <v>1114</v>
      </c>
      <c r="F279" s="76">
        <v>2376</v>
      </c>
      <c r="H279" s="77" t="s">
        <v>1114</v>
      </c>
      <c r="I279" s="76">
        <v>32568</v>
      </c>
    </row>
    <row r="280" spans="5:9" x14ac:dyDescent="0.25">
      <c r="E280" s="77" t="s">
        <v>1157</v>
      </c>
      <c r="F280" s="76">
        <v>14</v>
      </c>
      <c r="H280" s="77" t="s">
        <v>1157</v>
      </c>
      <c r="I280" s="76">
        <v>35698</v>
      </c>
    </row>
    <row r="281" spans="5:9" x14ac:dyDescent="0.25">
      <c r="E281" s="77" t="s">
        <v>1155</v>
      </c>
      <c r="F281" s="76">
        <v>1903</v>
      </c>
      <c r="H281" s="77" t="s">
        <v>1155</v>
      </c>
      <c r="I281" s="76">
        <v>30893</v>
      </c>
    </row>
    <row r="282" spans="5:9" x14ac:dyDescent="0.25">
      <c r="E282" s="77" t="s">
        <v>1560</v>
      </c>
      <c r="F282" s="76">
        <v>46</v>
      </c>
      <c r="H282" s="77" t="s">
        <v>1560</v>
      </c>
      <c r="I282" s="76">
        <v>53750</v>
      </c>
    </row>
    <row r="283" spans="5:9" x14ac:dyDescent="0.25">
      <c r="E283" s="77" t="s">
        <v>1917</v>
      </c>
      <c r="F283" s="76">
        <v>215</v>
      </c>
      <c r="H283" s="77" t="s">
        <v>1917</v>
      </c>
      <c r="I283" s="76">
        <v>33750</v>
      </c>
    </row>
    <row r="284" spans="5:9" x14ac:dyDescent="0.25">
      <c r="E284" s="77" t="s">
        <v>1977</v>
      </c>
      <c r="F284" s="76">
        <v>119</v>
      </c>
      <c r="H284" s="77" t="s">
        <v>1977</v>
      </c>
      <c r="I284" s="76">
        <v>33750</v>
      </c>
    </row>
    <row r="285" spans="5:9" x14ac:dyDescent="0.25">
      <c r="E285" s="75" t="s">
        <v>530</v>
      </c>
      <c r="F285" s="76">
        <v>8407</v>
      </c>
      <c r="H285" s="75" t="s">
        <v>530</v>
      </c>
      <c r="I285" s="76">
        <v>47231.8</v>
      </c>
    </row>
    <row r="286" spans="5:9" x14ac:dyDescent="0.25">
      <c r="E286" s="77" t="s">
        <v>529</v>
      </c>
      <c r="F286" s="76">
        <v>397</v>
      </c>
      <c r="H286" s="77" t="s">
        <v>529</v>
      </c>
      <c r="I286" s="76">
        <v>50500</v>
      </c>
    </row>
    <row r="287" spans="5:9" x14ac:dyDescent="0.25">
      <c r="E287" s="77" t="s">
        <v>628</v>
      </c>
      <c r="F287" s="76">
        <v>156</v>
      </c>
      <c r="H287" s="77" t="s">
        <v>628</v>
      </c>
      <c r="I287" s="76">
        <v>48182</v>
      </c>
    </row>
    <row r="288" spans="5:9" x14ac:dyDescent="0.25">
      <c r="E288" s="77" t="s">
        <v>630</v>
      </c>
      <c r="F288" s="76">
        <v>471</v>
      </c>
      <c r="H288" s="77" t="s">
        <v>630</v>
      </c>
      <c r="I288" s="76">
        <v>47750</v>
      </c>
    </row>
    <row r="289" spans="5:9" x14ac:dyDescent="0.25">
      <c r="E289" s="77" t="s">
        <v>693</v>
      </c>
      <c r="F289" s="76">
        <v>170</v>
      </c>
      <c r="H289" s="77" t="s">
        <v>693</v>
      </c>
      <c r="I289" s="76">
        <v>42083</v>
      </c>
    </row>
    <row r="290" spans="5:9" x14ac:dyDescent="0.25">
      <c r="E290" s="77" t="s">
        <v>713</v>
      </c>
      <c r="F290" s="76">
        <v>790</v>
      </c>
      <c r="H290" s="77" t="s">
        <v>713</v>
      </c>
      <c r="I290" s="76">
        <v>60417</v>
      </c>
    </row>
    <row r="291" spans="5:9" x14ac:dyDescent="0.25">
      <c r="E291" s="77" t="s">
        <v>895</v>
      </c>
      <c r="F291" s="76">
        <v>251</v>
      </c>
      <c r="H291" s="77" t="s">
        <v>895</v>
      </c>
      <c r="I291" s="76">
        <v>46250</v>
      </c>
    </row>
    <row r="292" spans="5:9" x14ac:dyDescent="0.25">
      <c r="E292" s="77" t="s">
        <v>990</v>
      </c>
      <c r="F292" s="76">
        <v>613</v>
      </c>
      <c r="H292" s="77" t="s">
        <v>990</v>
      </c>
      <c r="I292" s="76">
        <v>42500</v>
      </c>
    </row>
    <row r="293" spans="5:9" x14ac:dyDescent="0.25">
      <c r="E293" s="77" t="s">
        <v>1243</v>
      </c>
      <c r="F293" s="76">
        <v>5073</v>
      </c>
      <c r="H293" s="77" t="s">
        <v>1243</v>
      </c>
      <c r="I293" s="76">
        <v>43194</v>
      </c>
    </row>
    <row r="294" spans="5:9" x14ac:dyDescent="0.25">
      <c r="E294" s="77" t="s">
        <v>1278</v>
      </c>
      <c r="F294" s="76">
        <v>124</v>
      </c>
      <c r="H294" s="77" t="s">
        <v>1278</v>
      </c>
      <c r="I294" s="76">
        <v>33750</v>
      </c>
    </row>
    <row r="295" spans="5:9" x14ac:dyDescent="0.25">
      <c r="E295" s="77" t="s">
        <v>1700</v>
      </c>
      <c r="F295" s="76">
        <v>362</v>
      </c>
      <c r="H295" s="77" t="s">
        <v>1700</v>
      </c>
      <c r="I295" s="76">
        <v>57692</v>
      </c>
    </row>
    <row r="296" spans="5:9" x14ac:dyDescent="0.25">
      <c r="E296" s="75" t="s">
        <v>287</v>
      </c>
      <c r="F296" s="76">
        <v>32536</v>
      </c>
      <c r="H296" s="75" t="s">
        <v>287</v>
      </c>
      <c r="I296" s="76">
        <v>48381</v>
      </c>
    </row>
    <row r="297" spans="5:9" x14ac:dyDescent="0.25">
      <c r="E297" s="77" t="s">
        <v>286</v>
      </c>
      <c r="F297" s="76">
        <v>1231</v>
      </c>
      <c r="H297" s="77" t="s">
        <v>286</v>
      </c>
      <c r="I297" s="76">
        <v>63036</v>
      </c>
    </row>
    <row r="298" spans="5:9" x14ac:dyDescent="0.25">
      <c r="E298" s="77" t="s">
        <v>395</v>
      </c>
      <c r="F298" s="76">
        <v>25410</v>
      </c>
      <c r="H298" s="77" t="s">
        <v>395</v>
      </c>
      <c r="I298" s="76">
        <v>37223</v>
      </c>
    </row>
    <row r="299" spans="5:9" x14ac:dyDescent="0.25">
      <c r="E299" s="77" t="s">
        <v>608</v>
      </c>
      <c r="F299" s="76">
        <v>936</v>
      </c>
      <c r="H299" s="77" t="s">
        <v>608</v>
      </c>
      <c r="I299" s="76">
        <v>50781</v>
      </c>
    </row>
    <row r="300" spans="5:9" x14ac:dyDescent="0.25">
      <c r="E300" s="77" t="s">
        <v>1304</v>
      </c>
      <c r="F300" s="76">
        <v>1574</v>
      </c>
      <c r="H300" s="77" t="s">
        <v>1304</v>
      </c>
      <c r="I300" s="76">
        <v>47222</v>
      </c>
    </row>
    <row r="301" spans="5:9" x14ac:dyDescent="0.25">
      <c r="E301" s="77" t="s">
        <v>1324</v>
      </c>
      <c r="F301" s="76">
        <v>338</v>
      </c>
      <c r="H301" s="77" t="s">
        <v>1324</v>
      </c>
      <c r="I301" s="76">
        <v>52917</v>
      </c>
    </row>
    <row r="302" spans="5:9" x14ac:dyDescent="0.25">
      <c r="E302" s="77" t="s">
        <v>1991</v>
      </c>
      <c r="F302" s="76">
        <v>3047</v>
      </c>
      <c r="H302" s="77" t="s">
        <v>1991</v>
      </c>
      <c r="I302" s="76">
        <v>39107</v>
      </c>
    </row>
    <row r="303" spans="5:9" x14ac:dyDescent="0.25">
      <c r="E303" s="75" t="s">
        <v>199</v>
      </c>
      <c r="F303" s="76">
        <v>15988</v>
      </c>
      <c r="H303" s="75" t="s">
        <v>199</v>
      </c>
      <c r="I303" s="76">
        <v>53844.727272727272</v>
      </c>
    </row>
    <row r="304" spans="5:9" x14ac:dyDescent="0.25">
      <c r="E304" s="77" t="s">
        <v>198</v>
      </c>
      <c r="F304" s="76">
        <v>1234</v>
      </c>
      <c r="H304" s="77" t="s">
        <v>198</v>
      </c>
      <c r="I304" s="76">
        <v>48409</v>
      </c>
    </row>
    <row r="305" spans="5:9" x14ac:dyDescent="0.25">
      <c r="E305" s="77" t="s">
        <v>1104</v>
      </c>
      <c r="F305" s="76">
        <v>1137</v>
      </c>
      <c r="H305" s="77" t="s">
        <v>1104</v>
      </c>
      <c r="I305" s="76">
        <v>58333</v>
      </c>
    </row>
    <row r="306" spans="5:9" x14ac:dyDescent="0.25">
      <c r="E306" s="77" t="s">
        <v>1328</v>
      </c>
      <c r="F306" s="76">
        <v>6036</v>
      </c>
      <c r="H306" s="77" t="s">
        <v>1328</v>
      </c>
      <c r="I306" s="76">
        <v>46427</v>
      </c>
    </row>
    <row r="307" spans="5:9" x14ac:dyDescent="0.25">
      <c r="E307" s="77" t="s">
        <v>1473</v>
      </c>
      <c r="F307" s="76">
        <v>818</v>
      </c>
      <c r="H307" s="77" t="s">
        <v>1473</v>
      </c>
      <c r="I307" s="76">
        <v>58636</v>
      </c>
    </row>
    <row r="308" spans="5:9" x14ac:dyDescent="0.25">
      <c r="E308" s="77" t="s">
        <v>1491</v>
      </c>
      <c r="F308" s="76">
        <v>614</v>
      </c>
      <c r="H308" s="77" t="s">
        <v>1491</v>
      </c>
      <c r="I308" s="76">
        <v>68750</v>
      </c>
    </row>
    <row r="309" spans="5:9" x14ac:dyDescent="0.25">
      <c r="E309" s="77" t="s">
        <v>1781</v>
      </c>
      <c r="F309" s="76">
        <v>5018</v>
      </c>
      <c r="H309" s="77" t="s">
        <v>1781</v>
      </c>
      <c r="I309" s="76">
        <v>53971</v>
      </c>
    </row>
    <row r="310" spans="5:9" x14ac:dyDescent="0.25">
      <c r="E310" s="77" t="s">
        <v>1839</v>
      </c>
      <c r="F310" s="76">
        <v>129</v>
      </c>
      <c r="H310" s="77" t="s">
        <v>1839</v>
      </c>
      <c r="I310" s="76">
        <v>53750</v>
      </c>
    </row>
    <row r="311" spans="5:9" x14ac:dyDescent="0.25">
      <c r="E311" s="77" t="s">
        <v>1857</v>
      </c>
      <c r="F311" s="76">
        <v>364</v>
      </c>
      <c r="H311" s="77" t="s">
        <v>1857</v>
      </c>
      <c r="I311" s="76">
        <v>35625</v>
      </c>
    </row>
    <row r="312" spans="5:9" x14ac:dyDescent="0.25">
      <c r="E312" s="77" t="s">
        <v>1937</v>
      </c>
      <c r="F312" s="76">
        <v>343</v>
      </c>
      <c r="H312" s="77" t="s">
        <v>1937</v>
      </c>
      <c r="I312" s="76">
        <v>67500</v>
      </c>
    </row>
    <row r="313" spans="5:9" x14ac:dyDescent="0.25">
      <c r="E313" s="77" t="s">
        <v>2002</v>
      </c>
      <c r="F313" s="76">
        <v>295</v>
      </c>
      <c r="H313" s="77" t="s">
        <v>2002</v>
      </c>
      <c r="I313" s="76">
        <v>54464</v>
      </c>
    </row>
    <row r="314" spans="5:9" x14ac:dyDescent="0.25">
      <c r="E314" s="75" t="s">
        <v>205</v>
      </c>
      <c r="F314" s="76">
        <v>78278</v>
      </c>
      <c r="H314" s="75" t="s">
        <v>205</v>
      </c>
      <c r="I314" s="76">
        <v>61007.047619047618</v>
      </c>
    </row>
    <row r="315" spans="5:9" x14ac:dyDescent="0.25">
      <c r="E315" s="77" t="s">
        <v>204</v>
      </c>
      <c r="F315" s="76">
        <v>5291</v>
      </c>
      <c r="H315" s="77" t="s">
        <v>204</v>
      </c>
      <c r="I315" s="76">
        <v>86820</v>
      </c>
    </row>
    <row r="316" spans="5:9" x14ac:dyDescent="0.25">
      <c r="E316" s="77" t="s">
        <v>249</v>
      </c>
      <c r="F316" s="76">
        <v>65</v>
      </c>
      <c r="H316" s="77" t="s">
        <v>249</v>
      </c>
      <c r="I316" s="76">
        <v>63750</v>
      </c>
    </row>
    <row r="317" spans="5:9" x14ac:dyDescent="0.25">
      <c r="E317" s="77" t="s">
        <v>253</v>
      </c>
      <c r="F317" s="76">
        <v>25</v>
      </c>
      <c r="H317" s="77" t="s">
        <v>253</v>
      </c>
      <c r="I317" s="76">
        <v>113438</v>
      </c>
    </row>
    <row r="318" spans="5:9" x14ac:dyDescent="0.25">
      <c r="E318" s="77" t="s">
        <v>307</v>
      </c>
      <c r="F318" s="76">
        <v>109</v>
      </c>
      <c r="H318" s="77" t="s">
        <v>307</v>
      </c>
      <c r="I318" s="76">
        <v>44375</v>
      </c>
    </row>
    <row r="319" spans="5:9" x14ac:dyDescent="0.25">
      <c r="E319" s="77" t="s">
        <v>436</v>
      </c>
      <c r="F319" s="76">
        <v>2271</v>
      </c>
      <c r="H319" s="77" t="s">
        <v>436</v>
      </c>
      <c r="I319" s="76">
        <v>54286</v>
      </c>
    </row>
    <row r="320" spans="5:9" x14ac:dyDescent="0.25">
      <c r="E320" s="77" t="s">
        <v>458</v>
      </c>
      <c r="F320" s="76">
        <v>130</v>
      </c>
      <c r="H320" s="77" t="s">
        <v>458</v>
      </c>
      <c r="I320" s="76">
        <v>61875</v>
      </c>
    </row>
    <row r="321" spans="5:9" x14ac:dyDescent="0.25">
      <c r="E321" s="77" t="s">
        <v>686</v>
      </c>
      <c r="F321" s="76">
        <v>58799</v>
      </c>
      <c r="H321" s="77" t="s">
        <v>686</v>
      </c>
      <c r="I321" s="76">
        <v>46806</v>
      </c>
    </row>
    <row r="322" spans="5:9" x14ac:dyDescent="0.25">
      <c r="E322" s="77" t="s">
        <v>699</v>
      </c>
      <c r="F322" s="76">
        <v>24</v>
      </c>
      <c r="H322" s="77" t="s">
        <v>699</v>
      </c>
      <c r="I322" s="76">
        <v>32083</v>
      </c>
    </row>
    <row r="323" spans="5:9" x14ac:dyDescent="0.25">
      <c r="E323" s="77" t="s">
        <v>703</v>
      </c>
      <c r="F323" s="76">
        <v>4204</v>
      </c>
      <c r="H323" s="77" t="s">
        <v>703</v>
      </c>
      <c r="I323" s="76">
        <v>49442</v>
      </c>
    </row>
    <row r="324" spans="5:9" x14ac:dyDescent="0.25">
      <c r="E324" s="77" t="s">
        <v>759</v>
      </c>
      <c r="F324" s="76">
        <v>1955</v>
      </c>
      <c r="H324" s="77" t="s">
        <v>759</v>
      </c>
      <c r="I324" s="76">
        <v>69167</v>
      </c>
    </row>
    <row r="325" spans="5:9" x14ac:dyDescent="0.25">
      <c r="E325" s="77" t="s">
        <v>777</v>
      </c>
      <c r="F325" s="76">
        <v>1691</v>
      </c>
      <c r="H325" s="77" t="s">
        <v>777</v>
      </c>
      <c r="I325" s="76">
        <v>71944</v>
      </c>
    </row>
    <row r="326" spans="5:9" x14ac:dyDescent="0.25">
      <c r="E326" s="77" t="s">
        <v>875</v>
      </c>
      <c r="F326" s="76">
        <v>78</v>
      </c>
      <c r="H326" s="77" t="s">
        <v>875</v>
      </c>
      <c r="I326" s="76">
        <v>75313</v>
      </c>
    </row>
    <row r="327" spans="5:9" x14ac:dyDescent="0.25">
      <c r="E327" s="77" t="s">
        <v>986</v>
      </c>
      <c r="F327" s="76">
        <v>381</v>
      </c>
      <c r="H327" s="77" t="s">
        <v>986</v>
      </c>
      <c r="I327" s="76">
        <v>45000</v>
      </c>
    </row>
    <row r="328" spans="5:9" x14ac:dyDescent="0.25">
      <c r="E328" s="77" t="s">
        <v>1219</v>
      </c>
      <c r="F328" s="76">
        <v>252</v>
      </c>
      <c r="H328" s="77" t="s">
        <v>1219</v>
      </c>
      <c r="I328" s="76">
        <v>47500</v>
      </c>
    </row>
    <row r="329" spans="5:9" x14ac:dyDescent="0.25">
      <c r="E329" s="77" t="s">
        <v>1436</v>
      </c>
      <c r="F329" s="76">
        <v>424</v>
      </c>
      <c r="H329" s="77" t="s">
        <v>1436</v>
      </c>
      <c r="I329" s="76">
        <v>50714</v>
      </c>
    </row>
    <row r="330" spans="5:9" x14ac:dyDescent="0.25">
      <c r="E330" s="77" t="s">
        <v>1540</v>
      </c>
      <c r="F330" s="76">
        <v>1618</v>
      </c>
      <c r="H330" s="77" t="s">
        <v>1540</v>
      </c>
      <c r="I330" s="76">
        <v>81750</v>
      </c>
    </row>
    <row r="331" spans="5:9" x14ac:dyDescent="0.25">
      <c r="E331" s="77" t="s">
        <v>1641</v>
      </c>
      <c r="F331" s="76">
        <v>181</v>
      </c>
      <c r="H331" s="77" t="s">
        <v>1641</v>
      </c>
      <c r="I331" s="76">
        <v>68750</v>
      </c>
    </row>
    <row r="332" spans="5:9" x14ac:dyDescent="0.25">
      <c r="E332" s="77" t="s">
        <v>1706</v>
      </c>
      <c r="F332" s="76">
        <v>103</v>
      </c>
      <c r="H332" s="77" t="s">
        <v>1706</v>
      </c>
      <c r="I332" s="76">
        <v>49792</v>
      </c>
    </row>
    <row r="333" spans="5:9" x14ac:dyDescent="0.25">
      <c r="E333" s="77" t="s">
        <v>1750</v>
      </c>
      <c r="F333" s="76">
        <v>176</v>
      </c>
      <c r="H333" s="77" t="s">
        <v>1750</v>
      </c>
      <c r="I333" s="76">
        <v>69107</v>
      </c>
    </row>
    <row r="334" spans="5:9" x14ac:dyDescent="0.25">
      <c r="E334" s="77" t="s">
        <v>2048</v>
      </c>
      <c r="F334" s="76">
        <v>411</v>
      </c>
      <c r="H334" s="77" t="s">
        <v>2048</v>
      </c>
      <c r="I334" s="76">
        <v>59375</v>
      </c>
    </row>
    <row r="335" spans="5:9" x14ac:dyDescent="0.25">
      <c r="E335" s="77" t="s">
        <v>2059</v>
      </c>
      <c r="F335" s="76">
        <v>90</v>
      </c>
      <c r="H335" s="77" t="s">
        <v>2059</v>
      </c>
      <c r="I335" s="76">
        <v>39861</v>
      </c>
    </row>
    <row r="336" spans="5:9" x14ac:dyDescent="0.25">
      <c r="E336" s="75" t="s">
        <v>196</v>
      </c>
      <c r="F336" s="76">
        <v>7635</v>
      </c>
      <c r="H336" s="75" t="s">
        <v>196</v>
      </c>
      <c r="I336" s="76">
        <v>48301</v>
      </c>
    </row>
    <row r="337" spans="5:9" x14ac:dyDescent="0.25">
      <c r="E337" s="77" t="s">
        <v>195</v>
      </c>
      <c r="F337" s="76">
        <v>889</v>
      </c>
      <c r="H337" s="77" t="s">
        <v>195</v>
      </c>
      <c r="I337" s="76">
        <v>48603</v>
      </c>
    </row>
    <row r="338" spans="5:9" x14ac:dyDescent="0.25">
      <c r="E338" s="77" t="s">
        <v>668</v>
      </c>
      <c r="F338" s="76">
        <v>64</v>
      </c>
      <c r="H338" s="77" t="s">
        <v>668</v>
      </c>
      <c r="I338" s="76">
        <v>61250</v>
      </c>
    </row>
    <row r="339" spans="5:9" x14ac:dyDescent="0.25">
      <c r="E339" s="77" t="s">
        <v>762</v>
      </c>
      <c r="F339" s="76">
        <v>6011</v>
      </c>
      <c r="H339" s="77" t="s">
        <v>762</v>
      </c>
      <c r="I339" s="76">
        <v>47513</v>
      </c>
    </row>
    <row r="340" spans="5:9" x14ac:dyDescent="0.25">
      <c r="E340" s="77" t="s">
        <v>911</v>
      </c>
      <c r="F340" s="76">
        <v>92</v>
      </c>
      <c r="H340" s="77" t="s">
        <v>911</v>
      </c>
      <c r="I340" s="76">
        <v>47083</v>
      </c>
    </row>
    <row r="341" spans="5:9" x14ac:dyDescent="0.25">
      <c r="E341" s="77" t="s">
        <v>1646</v>
      </c>
      <c r="F341" s="76">
        <v>392</v>
      </c>
      <c r="H341" s="77" t="s">
        <v>1646</v>
      </c>
      <c r="I341" s="76">
        <v>36250</v>
      </c>
    </row>
    <row r="342" spans="5:9" x14ac:dyDescent="0.25">
      <c r="E342" s="77" t="s">
        <v>1943</v>
      </c>
      <c r="F342" s="76">
        <v>187</v>
      </c>
      <c r="H342" s="77" t="s">
        <v>1943</v>
      </c>
      <c r="I342" s="76">
        <v>49107</v>
      </c>
    </row>
    <row r="343" spans="5:9" x14ac:dyDescent="0.25">
      <c r="E343" s="75" t="s">
        <v>193</v>
      </c>
      <c r="F343" s="76">
        <v>16811</v>
      </c>
      <c r="H343" s="75" t="s">
        <v>193</v>
      </c>
      <c r="I343" s="76">
        <v>44194.5</v>
      </c>
    </row>
    <row r="344" spans="5:9" x14ac:dyDescent="0.25">
      <c r="E344" s="77" t="s">
        <v>192</v>
      </c>
      <c r="F344" s="76">
        <v>410</v>
      </c>
      <c r="H344" s="77" t="s">
        <v>192</v>
      </c>
      <c r="I344" s="76">
        <v>39896</v>
      </c>
    </row>
    <row r="345" spans="5:9" x14ac:dyDescent="0.25">
      <c r="E345" s="77" t="s">
        <v>509</v>
      </c>
      <c r="F345" s="76">
        <v>609</v>
      </c>
      <c r="H345" s="77" t="s">
        <v>509</v>
      </c>
      <c r="I345" s="76">
        <v>42708</v>
      </c>
    </row>
    <row r="346" spans="5:9" x14ac:dyDescent="0.25">
      <c r="E346" s="77" t="s">
        <v>733</v>
      </c>
      <c r="F346" s="76">
        <v>649</v>
      </c>
      <c r="H346" s="77" t="s">
        <v>733</v>
      </c>
      <c r="I346" s="76">
        <v>43250</v>
      </c>
    </row>
    <row r="347" spans="5:9" x14ac:dyDescent="0.25">
      <c r="E347" s="77" t="s">
        <v>771</v>
      </c>
      <c r="F347" s="76">
        <v>1117</v>
      </c>
      <c r="H347" s="77" t="s">
        <v>771</v>
      </c>
      <c r="I347" s="76">
        <v>62917</v>
      </c>
    </row>
    <row r="348" spans="5:9" x14ac:dyDescent="0.25">
      <c r="E348" s="77" t="s">
        <v>787</v>
      </c>
      <c r="F348" s="76">
        <v>1491</v>
      </c>
      <c r="H348" s="77" t="s">
        <v>787</v>
      </c>
      <c r="I348" s="76">
        <v>33438</v>
      </c>
    </row>
    <row r="349" spans="5:9" x14ac:dyDescent="0.25">
      <c r="E349" s="77" t="s">
        <v>959</v>
      </c>
      <c r="F349" s="76">
        <v>423</v>
      </c>
      <c r="H349" s="77" t="s">
        <v>959</v>
      </c>
      <c r="I349" s="76">
        <v>41250</v>
      </c>
    </row>
    <row r="350" spans="5:9" x14ac:dyDescent="0.25">
      <c r="E350" s="77" t="s">
        <v>1288</v>
      </c>
      <c r="F350" s="76">
        <v>499</v>
      </c>
      <c r="H350" s="77" t="s">
        <v>1288</v>
      </c>
      <c r="I350" s="76">
        <v>47813</v>
      </c>
    </row>
    <row r="351" spans="5:9" x14ac:dyDescent="0.25">
      <c r="E351" s="77" t="s">
        <v>1470</v>
      </c>
      <c r="F351" s="76">
        <v>6153</v>
      </c>
      <c r="H351" s="77" t="s">
        <v>1470</v>
      </c>
      <c r="I351" s="76">
        <v>39800</v>
      </c>
    </row>
    <row r="352" spans="5:9" x14ac:dyDescent="0.25">
      <c r="E352" s="77" t="s">
        <v>1610</v>
      </c>
      <c r="F352" s="76">
        <v>66</v>
      </c>
      <c r="H352" s="77" t="s">
        <v>1610</v>
      </c>
      <c r="I352" s="76">
        <v>36563</v>
      </c>
    </row>
    <row r="353" spans="5:9" x14ac:dyDescent="0.25">
      <c r="E353" s="77" t="s">
        <v>1792</v>
      </c>
      <c r="F353" s="76">
        <v>125</v>
      </c>
      <c r="H353" s="77" t="s">
        <v>1792</v>
      </c>
      <c r="I353" s="76">
        <v>45000</v>
      </c>
    </row>
    <row r="354" spans="5:9" x14ac:dyDescent="0.25">
      <c r="E354" s="77" t="s">
        <v>1809</v>
      </c>
      <c r="F354" s="76">
        <v>138</v>
      </c>
      <c r="H354" s="77" t="s">
        <v>1809</v>
      </c>
      <c r="I354" s="76">
        <v>56389</v>
      </c>
    </row>
    <row r="355" spans="5:9" x14ac:dyDescent="0.25">
      <c r="E355" s="77" t="s">
        <v>1836</v>
      </c>
      <c r="F355" s="76">
        <v>2009</v>
      </c>
      <c r="H355" s="77" t="s">
        <v>1836</v>
      </c>
      <c r="I355" s="76">
        <v>48641</v>
      </c>
    </row>
    <row r="356" spans="5:9" x14ac:dyDescent="0.25">
      <c r="E356" s="77" t="s">
        <v>1935</v>
      </c>
      <c r="F356" s="76">
        <v>253</v>
      </c>
      <c r="H356" s="77" t="s">
        <v>1935</v>
      </c>
      <c r="I356" s="76">
        <v>40625</v>
      </c>
    </row>
    <row r="357" spans="5:9" x14ac:dyDescent="0.25">
      <c r="E357" s="77" t="s">
        <v>1963</v>
      </c>
      <c r="F357" s="76">
        <v>257</v>
      </c>
      <c r="H357" s="77" t="s">
        <v>1963</v>
      </c>
      <c r="I357" s="76">
        <v>33750</v>
      </c>
    </row>
    <row r="358" spans="5:9" x14ac:dyDescent="0.25">
      <c r="E358" s="77" t="s">
        <v>1998</v>
      </c>
      <c r="F358" s="76">
        <v>203</v>
      </c>
      <c r="H358" s="77" t="s">
        <v>1998</v>
      </c>
      <c r="I358" s="76">
        <v>50972</v>
      </c>
    </row>
    <row r="359" spans="5:9" x14ac:dyDescent="0.25">
      <c r="E359" s="77" t="s">
        <v>2008</v>
      </c>
      <c r="F359" s="76">
        <v>2409</v>
      </c>
      <c r="H359" s="77" t="s">
        <v>2008</v>
      </c>
      <c r="I359" s="76">
        <v>44100</v>
      </c>
    </row>
    <row r="360" spans="5:9" x14ac:dyDescent="0.25">
      <c r="E360" s="75" t="s">
        <v>466</v>
      </c>
      <c r="F360" s="76">
        <v>11870</v>
      </c>
      <c r="H360" s="75" t="s">
        <v>466</v>
      </c>
      <c r="I360" s="76">
        <v>36797.111111111109</v>
      </c>
    </row>
    <row r="361" spans="5:9" x14ac:dyDescent="0.25">
      <c r="E361" s="77" t="s">
        <v>465</v>
      </c>
      <c r="F361" s="76">
        <v>7455</v>
      </c>
      <c r="H361" s="77" t="s">
        <v>465</v>
      </c>
      <c r="I361" s="76">
        <v>37275</v>
      </c>
    </row>
    <row r="362" spans="5:9" x14ac:dyDescent="0.25">
      <c r="E362" s="77" t="s">
        <v>545</v>
      </c>
      <c r="F362" s="76">
        <v>72</v>
      </c>
      <c r="H362" s="77" t="s">
        <v>545</v>
      </c>
      <c r="I362" s="76">
        <v>40000</v>
      </c>
    </row>
    <row r="363" spans="5:9" x14ac:dyDescent="0.25">
      <c r="E363" s="77" t="s">
        <v>797</v>
      </c>
      <c r="F363" s="76">
        <v>328</v>
      </c>
      <c r="H363" s="77" t="s">
        <v>797</v>
      </c>
      <c r="I363" s="76">
        <v>36625</v>
      </c>
    </row>
    <row r="364" spans="5:9" x14ac:dyDescent="0.25">
      <c r="E364" s="77" t="s">
        <v>897</v>
      </c>
      <c r="F364" s="76">
        <v>1120</v>
      </c>
      <c r="H364" s="77" t="s">
        <v>897</v>
      </c>
      <c r="I364" s="76">
        <v>50057</v>
      </c>
    </row>
    <row r="365" spans="5:9" x14ac:dyDescent="0.25">
      <c r="E365" s="77" t="s">
        <v>1256</v>
      </c>
      <c r="F365" s="76">
        <v>301</v>
      </c>
      <c r="H365" s="77" t="s">
        <v>1256</v>
      </c>
      <c r="I365" s="76">
        <v>36354</v>
      </c>
    </row>
    <row r="366" spans="5:9" x14ac:dyDescent="0.25">
      <c r="E366" s="77" t="s">
        <v>1443</v>
      </c>
      <c r="F366" s="76">
        <v>1389</v>
      </c>
      <c r="H366" s="77" t="s">
        <v>1443</v>
      </c>
      <c r="I366" s="76">
        <v>43050</v>
      </c>
    </row>
    <row r="367" spans="5:9" x14ac:dyDescent="0.25">
      <c r="E367" s="77" t="s">
        <v>1662</v>
      </c>
      <c r="F367" s="76">
        <v>844</v>
      </c>
      <c r="H367" s="77" t="s">
        <v>1662</v>
      </c>
      <c r="I367" s="76">
        <v>44688</v>
      </c>
    </row>
    <row r="368" spans="5:9" x14ac:dyDescent="0.25">
      <c r="E368" s="77" t="s">
        <v>1682</v>
      </c>
      <c r="F368" s="76">
        <v>0</v>
      </c>
      <c r="H368" s="77" t="s">
        <v>1682</v>
      </c>
      <c r="I368" s="76">
        <v>0</v>
      </c>
    </row>
    <row r="369" spans="5:9" x14ac:dyDescent="0.25">
      <c r="E369" s="77" t="s">
        <v>1690</v>
      </c>
      <c r="F369" s="76">
        <v>361</v>
      </c>
      <c r="H369" s="77" t="s">
        <v>1690</v>
      </c>
      <c r="I369" s="76">
        <v>43125</v>
      </c>
    </row>
    <row r="370" spans="5:9" x14ac:dyDescent="0.25">
      <c r="E370" s="75" t="s">
        <v>123</v>
      </c>
      <c r="F370" s="76">
        <v>6913</v>
      </c>
      <c r="H370" s="75" t="s">
        <v>123</v>
      </c>
      <c r="I370" s="76">
        <v>43562.6</v>
      </c>
    </row>
    <row r="371" spans="5:9" x14ac:dyDescent="0.25">
      <c r="E371" s="77" t="s">
        <v>122</v>
      </c>
      <c r="F371" s="76">
        <v>170</v>
      </c>
      <c r="H371" s="77" t="s">
        <v>122</v>
      </c>
      <c r="I371" s="76">
        <v>29167</v>
      </c>
    </row>
    <row r="372" spans="5:9" x14ac:dyDescent="0.25">
      <c r="E372" s="77" t="s">
        <v>359</v>
      </c>
      <c r="F372" s="76">
        <v>65</v>
      </c>
      <c r="H372" s="77" t="s">
        <v>359</v>
      </c>
      <c r="I372" s="76">
        <v>43281</v>
      </c>
    </row>
    <row r="373" spans="5:9" x14ac:dyDescent="0.25">
      <c r="E373" s="77" t="s">
        <v>460</v>
      </c>
      <c r="F373" s="76">
        <v>161</v>
      </c>
      <c r="H373" s="77" t="s">
        <v>460</v>
      </c>
      <c r="I373" s="76">
        <v>66875</v>
      </c>
    </row>
    <row r="374" spans="5:9" x14ac:dyDescent="0.25">
      <c r="E374" s="77" t="s">
        <v>572</v>
      </c>
      <c r="F374" s="76">
        <v>271</v>
      </c>
      <c r="H374" s="77" t="s">
        <v>572</v>
      </c>
      <c r="I374" s="76">
        <v>45000</v>
      </c>
    </row>
    <row r="375" spans="5:9" x14ac:dyDescent="0.25">
      <c r="E375" s="77" t="s">
        <v>843</v>
      </c>
      <c r="F375" s="76">
        <v>161</v>
      </c>
      <c r="H375" s="77" t="s">
        <v>843</v>
      </c>
      <c r="I375" s="76">
        <v>32250</v>
      </c>
    </row>
    <row r="376" spans="5:9" x14ac:dyDescent="0.25">
      <c r="E376" s="77" t="s">
        <v>923</v>
      </c>
      <c r="F376" s="76">
        <v>4290</v>
      </c>
      <c r="H376" s="77" t="s">
        <v>923</v>
      </c>
      <c r="I376" s="76">
        <v>42386</v>
      </c>
    </row>
    <row r="377" spans="5:9" x14ac:dyDescent="0.25">
      <c r="E377" s="77" t="s">
        <v>929</v>
      </c>
      <c r="F377" s="76">
        <v>95</v>
      </c>
      <c r="H377" s="77" t="s">
        <v>929</v>
      </c>
      <c r="I377" s="76">
        <v>46250</v>
      </c>
    </row>
    <row r="378" spans="5:9" x14ac:dyDescent="0.25">
      <c r="E378" s="77" t="s">
        <v>1130</v>
      </c>
      <c r="F378" s="76">
        <v>483</v>
      </c>
      <c r="H378" s="77" t="s">
        <v>1130</v>
      </c>
      <c r="I378" s="76">
        <v>42292</v>
      </c>
    </row>
    <row r="379" spans="5:9" x14ac:dyDescent="0.25">
      <c r="E379" s="77" t="s">
        <v>1574</v>
      </c>
      <c r="F379" s="76">
        <v>77</v>
      </c>
      <c r="H379" s="77" t="s">
        <v>1574</v>
      </c>
      <c r="I379" s="76">
        <v>38750</v>
      </c>
    </row>
    <row r="380" spans="5:9" x14ac:dyDescent="0.25">
      <c r="E380" s="77" t="s">
        <v>1737</v>
      </c>
      <c r="F380" s="76">
        <v>1140</v>
      </c>
      <c r="H380" s="77" t="s">
        <v>1737</v>
      </c>
      <c r="I380" s="76">
        <v>49375</v>
      </c>
    </row>
    <row r="381" spans="5:9" x14ac:dyDescent="0.25">
      <c r="E381" s="75" t="s">
        <v>161</v>
      </c>
      <c r="F381" s="76">
        <v>3326</v>
      </c>
      <c r="H381" s="75" t="s">
        <v>161</v>
      </c>
      <c r="I381" s="76">
        <v>43223.6</v>
      </c>
    </row>
    <row r="382" spans="5:9" x14ac:dyDescent="0.25">
      <c r="E382" s="77" t="s">
        <v>160</v>
      </c>
      <c r="F382" s="76">
        <v>12</v>
      </c>
      <c r="H382" s="77" t="s">
        <v>160</v>
      </c>
      <c r="I382" s="76">
        <v>43224</v>
      </c>
    </row>
    <row r="383" spans="5:9" x14ac:dyDescent="0.25">
      <c r="E383" s="77" t="s">
        <v>260</v>
      </c>
      <c r="F383" s="76">
        <v>11</v>
      </c>
      <c r="H383" s="77" t="s">
        <v>260</v>
      </c>
      <c r="I383" s="76">
        <v>43224</v>
      </c>
    </row>
    <row r="384" spans="5:9" x14ac:dyDescent="0.25">
      <c r="E384" s="77" t="s">
        <v>785</v>
      </c>
      <c r="F384" s="76">
        <v>439</v>
      </c>
      <c r="H384" s="77" t="s">
        <v>785</v>
      </c>
      <c r="I384" s="76">
        <v>48194</v>
      </c>
    </row>
    <row r="385" spans="5:9" x14ac:dyDescent="0.25">
      <c r="E385" s="77" t="s">
        <v>920</v>
      </c>
      <c r="F385" s="76">
        <v>1082</v>
      </c>
      <c r="H385" s="77" t="s">
        <v>920</v>
      </c>
      <c r="I385" s="76">
        <v>32097</v>
      </c>
    </row>
    <row r="386" spans="5:9" x14ac:dyDescent="0.25">
      <c r="E386" s="77" t="s">
        <v>1011</v>
      </c>
      <c r="F386" s="76">
        <v>66</v>
      </c>
      <c r="H386" s="77" t="s">
        <v>1011</v>
      </c>
      <c r="I386" s="76">
        <v>38750</v>
      </c>
    </row>
    <row r="387" spans="5:9" x14ac:dyDescent="0.25">
      <c r="E387" s="77" t="s">
        <v>1541</v>
      </c>
      <c r="F387" s="76">
        <v>21</v>
      </c>
      <c r="H387" s="77" t="s">
        <v>1541</v>
      </c>
      <c r="I387" s="76">
        <v>28500</v>
      </c>
    </row>
    <row r="388" spans="5:9" x14ac:dyDescent="0.25">
      <c r="E388" s="77" t="s">
        <v>1614</v>
      </c>
      <c r="F388" s="76">
        <v>155</v>
      </c>
      <c r="H388" s="77" t="s">
        <v>1614</v>
      </c>
      <c r="I388" s="76">
        <v>47292</v>
      </c>
    </row>
    <row r="389" spans="5:9" x14ac:dyDescent="0.25">
      <c r="E389" s="77" t="s">
        <v>1654</v>
      </c>
      <c r="F389" s="76">
        <v>282</v>
      </c>
      <c r="H389" s="77" t="s">
        <v>1654</v>
      </c>
      <c r="I389" s="76">
        <v>52596</v>
      </c>
    </row>
    <row r="390" spans="5:9" x14ac:dyDescent="0.25">
      <c r="E390" s="77" t="s">
        <v>1755</v>
      </c>
      <c r="F390" s="76">
        <v>1044</v>
      </c>
      <c r="H390" s="77" t="s">
        <v>1755</v>
      </c>
      <c r="I390" s="76">
        <v>50109</v>
      </c>
    </row>
    <row r="391" spans="5:9" x14ac:dyDescent="0.25">
      <c r="E391" s="77" t="s">
        <v>1869</v>
      </c>
      <c r="F391" s="76">
        <v>214</v>
      </c>
      <c r="H391" s="77" t="s">
        <v>1869</v>
      </c>
      <c r="I391" s="76">
        <v>48250</v>
      </c>
    </row>
    <row r="392" spans="5:9" x14ac:dyDescent="0.25">
      <c r="E392" s="75" t="s">
        <v>484</v>
      </c>
      <c r="F392" s="76">
        <v>6473</v>
      </c>
      <c r="H392" s="75" t="s">
        <v>484</v>
      </c>
      <c r="I392" s="76">
        <v>40344.714285714283</v>
      </c>
    </row>
    <row r="393" spans="5:9" x14ac:dyDescent="0.25">
      <c r="E393" s="77" t="s">
        <v>483</v>
      </c>
      <c r="F393" s="76">
        <v>369</v>
      </c>
      <c r="H393" s="77" t="s">
        <v>483</v>
      </c>
      <c r="I393" s="76">
        <v>40156</v>
      </c>
    </row>
    <row r="394" spans="5:9" x14ac:dyDescent="0.25">
      <c r="E394" s="77" t="s">
        <v>604</v>
      </c>
      <c r="F394" s="76">
        <v>69</v>
      </c>
      <c r="H394" s="77" t="s">
        <v>604</v>
      </c>
      <c r="I394" s="76">
        <v>30000</v>
      </c>
    </row>
    <row r="395" spans="5:9" x14ac:dyDescent="0.25">
      <c r="E395" s="77" t="s">
        <v>878</v>
      </c>
      <c r="F395" s="76">
        <v>789</v>
      </c>
      <c r="H395" s="77" t="s">
        <v>878</v>
      </c>
      <c r="I395" s="76">
        <v>36563</v>
      </c>
    </row>
    <row r="396" spans="5:9" x14ac:dyDescent="0.25">
      <c r="E396" s="77" t="s">
        <v>1037</v>
      </c>
      <c r="F396" s="76">
        <v>4204</v>
      </c>
      <c r="H396" s="77" t="s">
        <v>1037</v>
      </c>
      <c r="I396" s="76">
        <v>45694</v>
      </c>
    </row>
    <row r="397" spans="5:9" x14ac:dyDescent="0.25">
      <c r="E397" s="77" t="s">
        <v>1532</v>
      </c>
      <c r="F397" s="76">
        <v>229</v>
      </c>
      <c r="H397" s="77" t="s">
        <v>1532</v>
      </c>
      <c r="I397" s="76">
        <v>41250</v>
      </c>
    </row>
    <row r="398" spans="5:9" x14ac:dyDescent="0.25">
      <c r="E398" s="77" t="s">
        <v>1648</v>
      </c>
      <c r="F398" s="76">
        <v>283</v>
      </c>
      <c r="H398" s="77" t="s">
        <v>1648</v>
      </c>
      <c r="I398" s="76">
        <v>45357</v>
      </c>
    </row>
    <row r="399" spans="5:9" x14ac:dyDescent="0.25">
      <c r="E399" s="77" t="s">
        <v>1723</v>
      </c>
      <c r="F399" s="76">
        <v>530</v>
      </c>
      <c r="H399" s="77" t="s">
        <v>1723</v>
      </c>
      <c r="I399" s="76">
        <v>43393</v>
      </c>
    </row>
    <row r="400" spans="5:9" x14ac:dyDescent="0.25">
      <c r="E400" s="75" t="s">
        <v>281</v>
      </c>
      <c r="F400" s="76">
        <v>8229</v>
      </c>
      <c r="H400" s="75" t="s">
        <v>281</v>
      </c>
      <c r="I400" s="76">
        <v>51172.333333333336</v>
      </c>
    </row>
    <row r="401" spans="5:9" x14ac:dyDescent="0.25">
      <c r="E401" s="77" t="s">
        <v>280</v>
      </c>
      <c r="F401" s="76">
        <v>192</v>
      </c>
      <c r="H401" s="77" t="s">
        <v>280</v>
      </c>
      <c r="I401" s="76">
        <v>49583</v>
      </c>
    </row>
    <row r="402" spans="5:9" x14ac:dyDescent="0.25">
      <c r="E402" s="77" t="s">
        <v>548</v>
      </c>
      <c r="F402" s="76">
        <v>1100</v>
      </c>
      <c r="H402" s="77" t="s">
        <v>548</v>
      </c>
      <c r="I402" s="76">
        <v>47969</v>
      </c>
    </row>
    <row r="403" spans="5:9" x14ac:dyDescent="0.25">
      <c r="E403" s="77" t="s">
        <v>664</v>
      </c>
      <c r="F403" s="76">
        <v>1289</v>
      </c>
      <c r="H403" s="77" t="s">
        <v>664</v>
      </c>
      <c r="I403" s="76">
        <v>67097</v>
      </c>
    </row>
    <row r="404" spans="5:9" x14ac:dyDescent="0.25">
      <c r="E404" s="77" t="s">
        <v>909</v>
      </c>
      <c r="F404" s="76">
        <v>2714</v>
      </c>
      <c r="H404" s="77" t="s">
        <v>909</v>
      </c>
      <c r="I404" s="76">
        <v>51995</v>
      </c>
    </row>
    <row r="405" spans="5:9" x14ac:dyDescent="0.25">
      <c r="E405" s="77" t="s">
        <v>982</v>
      </c>
      <c r="F405" s="76">
        <v>280</v>
      </c>
      <c r="H405" s="77" t="s">
        <v>982</v>
      </c>
      <c r="I405" s="76">
        <v>41406</v>
      </c>
    </row>
    <row r="406" spans="5:9" x14ac:dyDescent="0.25">
      <c r="E406" s="77" t="s">
        <v>1382</v>
      </c>
      <c r="F406" s="76">
        <v>93</v>
      </c>
      <c r="H406" s="77" t="s">
        <v>1382</v>
      </c>
      <c r="I406" s="76">
        <v>50938</v>
      </c>
    </row>
    <row r="407" spans="5:9" x14ac:dyDescent="0.25">
      <c r="E407" s="77" t="s">
        <v>1628</v>
      </c>
      <c r="F407" s="76">
        <v>1639</v>
      </c>
      <c r="H407" s="77" t="s">
        <v>1628</v>
      </c>
      <c r="I407" s="76">
        <v>49896</v>
      </c>
    </row>
    <row r="408" spans="5:9" x14ac:dyDescent="0.25">
      <c r="E408" s="77" t="s">
        <v>1823</v>
      </c>
      <c r="F408" s="76">
        <v>223</v>
      </c>
      <c r="H408" s="77" t="s">
        <v>1823</v>
      </c>
      <c r="I408" s="76">
        <v>58125</v>
      </c>
    </row>
    <row r="409" spans="5:9" x14ac:dyDescent="0.25">
      <c r="E409" s="77" t="s">
        <v>1981</v>
      </c>
      <c r="F409" s="76">
        <v>699</v>
      </c>
      <c r="H409" s="77" t="s">
        <v>1981</v>
      </c>
      <c r="I409" s="76">
        <v>43542</v>
      </c>
    </row>
    <row r="410" spans="5:9" x14ac:dyDescent="0.25">
      <c r="E410" s="75" t="s">
        <v>245</v>
      </c>
      <c r="F410" s="76">
        <v>5695</v>
      </c>
      <c r="H410" s="75" t="s">
        <v>245</v>
      </c>
      <c r="I410" s="76">
        <v>50625.666666666664</v>
      </c>
    </row>
    <row r="411" spans="5:9" x14ac:dyDescent="0.25">
      <c r="E411" s="77" t="s">
        <v>244</v>
      </c>
      <c r="F411" s="76">
        <v>296</v>
      </c>
      <c r="H411" s="77" t="s">
        <v>244</v>
      </c>
      <c r="I411" s="76">
        <v>36563</v>
      </c>
    </row>
    <row r="412" spans="5:9" x14ac:dyDescent="0.25">
      <c r="E412" s="77" t="s">
        <v>272</v>
      </c>
      <c r="F412" s="76">
        <v>456</v>
      </c>
      <c r="H412" s="77" t="s">
        <v>272</v>
      </c>
      <c r="I412" s="76">
        <v>47798</v>
      </c>
    </row>
    <row r="413" spans="5:9" x14ac:dyDescent="0.25">
      <c r="E413" s="77" t="s">
        <v>661</v>
      </c>
      <c r="F413" s="76">
        <v>343</v>
      </c>
      <c r="H413" s="77" t="s">
        <v>661</v>
      </c>
      <c r="I413" s="76">
        <v>82500</v>
      </c>
    </row>
    <row r="414" spans="5:9" x14ac:dyDescent="0.25">
      <c r="E414" s="77" t="s">
        <v>914</v>
      </c>
      <c r="F414" s="76">
        <v>1513</v>
      </c>
      <c r="H414" s="77" t="s">
        <v>914</v>
      </c>
      <c r="I414" s="76">
        <v>37336</v>
      </c>
    </row>
    <row r="415" spans="5:9" x14ac:dyDescent="0.25">
      <c r="E415" s="77" t="s">
        <v>1033</v>
      </c>
      <c r="F415" s="76">
        <v>219</v>
      </c>
      <c r="H415" s="77" t="s">
        <v>1033</v>
      </c>
      <c r="I415" s="76">
        <v>40625</v>
      </c>
    </row>
    <row r="416" spans="5:9" x14ac:dyDescent="0.25">
      <c r="E416" s="77" t="s">
        <v>1102</v>
      </c>
      <c r="F416" s="76">
        <v>1196</v>
      </c>
      <c r="H416" s="77" t="s">
        <v>1102</v>
      </c>
      <c r="I416" s="76">
        <v>83214</v>
      </c>
    </row>
    <row r="417" spans="5:9" x14ac:dyDescent="0.25">
      <c r="E417" s="77" t="s">
        <v>1314</v>
      </c>
      <c r="F417" s="76">
        <v>343</v>
      </c>
      <c r="H417" s="77" t="s">
        <v>1314</v>
      </c>
      <c r="I417" s="76">
        <v>41250</v>
      </c>
    </row>
    <row r="418" spans="5:9" x14ac:dyDescent="0.25">
      <c r="E418" s="77" t="s">
        <v>1525</v>
      </c>
      <c r="F418" s="76">
        <v>1085</v>
      </c>
      <c r="H418" s="77" t="s">
        <v>1525</v>
      </c>
      <c r="I418" s="76">
        <v>46970</v>
      </c>
    </row>
    <row r="419" spans="5:9" x14ac:dyDescent="0.25">
      <c r="E419" s="77" t="s">
        <v>2052</v>
      </c>
      <c r="F419" s="76">
        <v>244</v>
      </c>
      <c r="H419" s="77" t="s">
        <v>2052</v>
      </c>
      <c r="I419" s="76">
        <v>39375</v>
      </c>
    </row>
    <row r="420" spans="5:9" x14ac:dyDescent="0.25">
      <c r="E420" s="75" t="s">
        <v>321</v>
      </c>
      <c r="F420" s="76">
        <v>10836</v>
      </c>
      <c r="H420" s="75" t="s">
        <v>321</v>
      </c>
      <c r="I420" s="76">
        <v>48047.75</v>
      </c>
    </row>
    <row r="421" spans="5:9" x14ac:dyDescent="0.25">
      <c r="E421" s="77" t="s">
        <v>320</v>
      </c>
      <c r="F421" s="76">
        <v>212</v>
      </c>
      <c r="H421" s="77" t="s">
        <v>320</v>
      </c>
      <c r="I421" s="76">
        <v>45000</v>
      </c>
    </row>
    <row r="422" spans="5:9" x14ac:dyDescent="0.25">
      <c r="E422" s="77" t="s">
        <v>748</v>
      </c>
      <c r="F422" s="76">
        <v>509</v>
      </c>
      <c r="H422" s="77" t="s">
        <v>748</v>
      </c>
      <c r="I422" s="76">
        <v>54722</v>
      </c>
    </row>
    <row r="423" spans="5:9" x14ac:dyDescent="0.25">
      <c r="E423" s="77" t="s">
        <v>1041</v>
      </c>
      <c r="F423" s="76">
        <v>1187</v>
      </c>
      <c r="H423" s="77" t="s">
        <v>1041</v>
      </c>
      <c r="I423" s="76">
        <v>55556</v>
      </c>
    </row>
    <row r="424" spans="5:9" x14ac:dyDescent="0.25">
      <c r="E424" s="77" t="s">
        <v>1051</v>
      </c>
      <c r="F424" s="76">
        <v>198</v>
      </c>
      <c r="H424" s="77" t="s">
        <v>1051</v>
      </c>
      <c r="I424" s="76">
        <v>37917</v>
      </c>
    </row>
    <row r="425" spans="5:9" x14ac:dyDescent="0.25">
      <c r="E425" s="77" t="s">
        <v>1612</v>
      </c>
      <c r="F425" s="76">
        <v>169</v>
      </c>
      <c r="H425" s="77" t="s">
        <v>1612</v>
      </c>
      <c r="I425" s="76">
        <v>54375</v>
      </c>
    </row>
    <row r="426" spans="5:9" x14ac:dyDescent="0.25">
      <c r="E426" s="77" t="s">
        <v>1790</v>
      </c>
      <c r="F426" s="76">
        <v>412</v>
      </c>
      <c r="H426" s="77" t="s">
        <v>1790</v>
      </c>
      <c r="I426" s="76">
        <v>48333</v>
      </c>
    </row>
    <row r="427" spans="5:9" x14ac:dyDescent="0.25">
      <c r="E427" s="77" t="s">
        <v>1975</v>
      </c>
      <c r="F427" s="76">
        <v>7814</v>
      </c>
      <c r="H427" s="77" t="s">
        <v>1975</v>
      </c>
      <c r="I427" s="76">
        <v>39729</v>
      </c>
    </row>
    <row r="428" spans="5:9" x14ac:dyDescent="0.25">
      <c r="E428" s="77" t="s">
        <v>2020</v>
      </c>
      <c r="F428" s="76">
        <v>335</v>
      </c>
      <c r="H428" s="77" t="s">
        <v>2020</v>
      </c>
      <c r="I428" s="76">
        <v>48750</v>
      </c>
    </row>
    <row r="429" spans="5:9" x14ac:dyDescent="0.25">
      <c r="E429" s="75" t="s">
        <v>376</v>
      </c>
      <c r="F429" s="76">
        <v>11204</v>
      </c>
      <c r="H429" s="75" t="s">
        <v>376</v>
      </c>
      <c r="I429" s="76">
        <v>33974.5</v>
      </c>
    </row>
    <row r="430" spans="5:9" x14ac:dyDescent="0.25">
      <c r="E430" s="77" t="s">
        <v>375</v>
      </c>
      <c r="F430" s="76">
        <v>1973</v>
      </c>
      <c r="H430" s="77" t="s">
        <v>375</v>
      </c>
      <c r="I430" s="76">
        <v>43173</v>
      </c>
    </row>
    <row r="431" spans="5:9" x14ac:dyDescent="0.25">
      <c r="E431" s="77" t="s">
        <v>567</v>
      </c>
      <c r="F431" s="76">
        <v>269</v>
      </c>
      <c r="H431" s="77" t="s">
        <v>567</v>
      </c>
      <c r="I431" s="76">
        <v>32404</v>
      </c>
    </row>
    <row r="432" spans="5:9" x14ac:dyDescent="0.25">
      <c r="E432" s="77" t="s">
        <v>588</v>
      </c>
      <c r="F432" s="76">
        <v>245</v>
      </c>
      <c r="H432" s="77" t="s">
        <v>588</v>
      </c>
      <c r="I432" s="76">
        <v>34545</v>
      </c>
    </row>
    <row r="433" spans="5:9" x14ac:dyDescent="0.25">
      <c r="E433" s="77" t="s">
        <v>690</v>
      </c>
      <c r="F433" s="76">
        <v>113</v>
      </c>
      <c r="H433" s="77" t="s">
        <v>690</v>
      </c>
      <c r="I433" s="76">
        <v>55000</v>
      </c>
    </row>
    <row r="434" spans="5:9" x14ac:dyDescent="0.25">
      <c r="E434" s="77" t="s">
        <v>804</v>
      </c>
      <c r="F434" s="76">
        <v>4018</v>
      </c>
      <c r="H434" s="77" t="s">
        <v>804</v>
      </c>
      <c r="I434" s="76">
        <v>45906</v>
      </c>
    </row>
    <row r="435" spans="5:9" x14ac:dyDescent="0.25">
      <c r="E435" s="77" t="s">
        <v>837</v>
      </c>
      <c r="F435" s="76">
        <v>3107</v>
      </c>
      <c r="H435" s="77" t="s">
        <v>837</v>
      </c>
      <c r="I435" s="76">
        <v>60116</v>
      </c>
    </row>
    <row r="436" spans="5:9" x14ac:dyDescent="0.25">
      <c r="E436" s="77" t="s">
        <v>867</v>
      </c>
      <c r="F436" s="76">
        <v>135</v>
      </c>
      <c r="H436" s="77" t="s">
        <v>867</v>
      </c>
      <c r="I436" s="76">
        <v>37750</v>
      </c>
    </row>
    <row r="437" spans="5:9" x14ac:dyDescent="0.25">
      <c r="E437" s="77" t="s">
        <v>963</v>
      </c>
      <c r="F437" s="76">
        <v>0</v>
      </c>
      <c r="H437" s="77" t="s">
        <v>963</v>
      </c>
      <c r="I437" s="76">
        <v>0</v>
      </c>
    </row>
    <row r="438" spans="5:9" x14ac:dyDescent="0.25">
      <c r="E438" s="77" t="s">
        <v>1006</v>
      </c>
      <c r="F438" s="76">
        <v>10</v>
      </c>
      <c r="H438" s="77" t="s">
        <v>1006</v>
      </c>
      <c r="I438" s="76">
        <v>35811</v>
      </c>
    </row>
    <row r="439" spans="5:9" x14ac:dyDescent="0.25">
      <c r="E439" s="77" t="s">
        <v>1053</v>
      </c>
      <c r="F439" s="76">
        <v>627</v>
      </c>
      <c r="H439" s="77" t="s">
        <v>1053</v>
      </c>
      <c r="I439" s="76">
        <v>40000</v>
      </c>
    </row>
    <row r="440" spans="5:9" x14ac:dyDescent="0.25">
      <c r="E440" s="77" t="s">
        <v>1088</v>
      </c>
      <c r="F440" s="76">
        <v>484</v>
      </c>
      <c r="H440" s="77" t="s">
        <v>1088</v>
      </c>
      <c r="I440" s="76">
        <v>50313</v>
      </c>
    </row>
    <row r="441" spans="5:9" x14ac:dyDescent="0.25">
      <c r="E441" s="77" t="s">
        <v>1330</v>
      </c>
      <c r="F441" s="76">
        <v>0</v>
      </c>
      <c r="H441" s="77" t="s">
        <v>1330</v>
      </c>
      <c r="I441" s="76">
        <v>0</v>
      </c>
    </row>
    <row r="442" spans="5:9" x14ac:dyDescent="0.25">
      <c r="E442" s="77" t="s">
        <v>2038</v>
      </c>
      <c r="F442" s="76">
        <v>223</v>
      </c>
      <c r="H442" s="77" t="s">
        <v>2038</v>
      </c>
      <c r="I442" s="76">
        <v>40625</v>
      </c>
    </row>
    <row r="443" spans="5:9" x14ac:dyDescent="0.25">
      <c r="E443" s="75" t="s">
        <v>77</v>
      </c>
      <c r="F443" s="76">
        <v>12851</v>
      </c>
      <c r="H443" s="75" t="s">
        <v>77</v>
      </c>
      <c r="I443" s="76">
        <v>51475.076923076922</v>
      </c>
    </row>
    <row r="444" spans="5:9" x14ac:dyDescent="0.25">
      <c r="E444" s="77" t="s">
        <v>76</v>
      </c>
      <c r="F444" s="76">
        <v>1560</v>
      </c>
      <c r="H444" s="77" t="s">
        <v>76</v>
      </c>
      <c r="I444" s="76">
        <v>42019</v>
      </c>
    </row>
    <row r="445" spans="5:9" x14ac:dyDescent="0.25">
      <c r="E445" s="77" t="s">
        <v>120</v>
      </c>
      <c r="F445" s="76">
        <v>764</v>
      </c>
      <c r="H445" s="77" t="s">
        <v>120</v>
      </c>
      <c r="I445" s="76">
        <v>42337</v>
      </c>
    </row>
    <row r="446" spans="5:9" x14ac:dyDescent="0.25">
      <c r="E446" s="77" t="s">
        <v>384</v>
      </c>
      <c r="F446" s="76">
        <v>108</v>
      </c>
      <c r="H446" s="77" t="s">
        <v>384</v>
      </c>
      <c r="I446" s="76">
        <v>50000</v>
      </c>
    </row>
    <row r="447" spans="5:9" x14ac:dyDescent="0.25">
      <c r="E447" s="77" t="s">
        <v>729</v>
      </c>
      <c r="F447" s="76">
        <v>2702</v>
      </c>
      <c r="H447" s="77" t="s">
        <v>729</v>
      </c>
      <c r="I447" s="76">
        <v>47269</v>
      </c>
    </row>
    <row r="448" spans="5:9" x14ac:dyDescent="0.25">
      <c r="E448" s="77" t="s">
        <v>832</v>
      </c>
      <c r="F448" s="76">
        <v>36</v>
      </c>
      <c r="H448" s="77" t="s">
        <v>832</v>
      </c>
      <c r="I448" s="76">
        <v>165714</v>
      </c>
    </row>
    <row r="449" spans="5:9" x14ac:dyDescent="0.25">
      <c r="E449" s="77" t="s">
        <v>996</v>
      </c>
      <c r="F449" s="76">
        <v>834</v>
      </c>
      <c r="H449" s="77" t="s">
        <v>996</v>
      </c>
      <c r="I449" s="76">
        <v>45500</v>
      </c>
    </row>
    <row r="450" spans="5:9" x14ac:dyDescent="0.25">
      <c r="E450" s="77" t="s">
        <v>1022</v>
      </c>
      <c r="F450" s="76">
        <v>5195</v>
      </c>
      <c r="H450" s="77" t="s">
        <v>1022</v>
      </c>
      <c r="I450" s="76">
        <v>46394</v>
      </c>
    </row>
    <row r="451" spans="5:9" x14ac:dyDescent="0.25">
      <c r="E451" s="77" t="s">
        <v>1431</v>
      </c>
      <c r="F451" s="76">
        <v>227</v>
      </c>
      <c r="H451" s="77" t="s">
        <v>1431</v>
      </c>
      <c r="I451" s="76">
        <v>47692</v>
      </c>
    </row>
    <row r="452" spans="5:9" x14ac:dyDescent="0.25">
      <c r="E452" s="77" t="s">
        <v>1509</v>
      </c>
      <c r="F452" s="76">
        <v>43</v>
      </c>
      <c r="H452" s="77" t="s">
        <v>1509</v>
      </c>
      <c r="I452" s="76">
        <v>25000</v>
      </c>
    </row>
    <row r="453" spans="5:9" x14ac:dyDescent="0.25">
      <c r="E453" s="77" t="s">
        <v>1604</v>
      </c>
      <c r="F453" s="76">
        <v>538</v>
      </c>
      <c r="H453" s="77" t="s">
        <v>1604</v>
      </c>
      <c r="I453" s="76">
        <v>52875</v>
      </c>
    </row>
    <row r="454" spans="5:9" x14ac:dyDescent="0.25">
      <c r="E454" s="77" t="s">
        <v>1806</v>
      </c>
      <c r="F454" s="76">
        <v>309</v>
      </c>
      <c r="H454" s="77" t="s">
        <v>1806</v>
      </c>
      <c r="I454" s="76">
        <v>34063</v>
      </c>
    </row>
    <row r="455" spans="5:9" x14ac:dyDescent="0.25">
      <c r="E455" s="77" t="s">
        <v>1896</v>
      </c>
      <c r="F455" s="76">
        <v>386</v>
      </c>
      <c r="H455" s="77" t="s">
        <v>1896</v>
      </c>
      <c r="I455" s="76">
        <v>41563</v>
      </c>
    </row>
    <row r="456" spans="5:9" x14ac:dyDescent="0.25">
      <c r="E456" s="77" t="s">
        <v>2018</v>
      </c>
      <c r="F456" s="76">
        <v>149</v>
      </c>
      <c r="H456" s="77" t="s">
        <v>2018</v>
      </c>
      <c r="I456" s="76">
        <v>28750</v>
      </c>
    </row>
    <row r="457" spans="5:9" x14ac:dyDescent="0.25">
      <c r="E457" s="75" t="s">
        <v>408</v>
      </c>
      <c r="F457" s="76">
        <v>8301</v>
      </c>
      <c r="H457" s="75" t="s">
        <v>408</v>
      </c>
      <c r="I457" s="76">
        <v>41794.416666666664</v>
      </c>
    </row>
    <row r="458" spans="5:9" x14ac:dyDescent="0.25">
      <c r="E458" s="77" t="s">
        <v>407</v>
      </c>
      <c r="F458" s="76">
        <v>94</v>
      </c>
      <c r="H458" s="77" t="s">
        <v>407</v>
      </c>
      <c r="I458" s="76">
        <v>24914</v>
      </c>
    </row>
    <row r="459" spans="5:9" x14ac:dyDescent="0.25">
      <c r="E459" s="77" t="s">
        <v>697</v>
      </c>
      <c r="F459" s="76">
        <v>977</v>
      </c>
      <c r="H459" s="77" t="s">
        <v>697</v>
      </c>
      <c r="I459" s="76">
        <v>44250</v>
      </c>
    </row>
    <row r="460" spans="5:9" x14ac:dyDescent="0.25">
      <c r="E460" s="77" t="s">
        <v>1185</v>
      </c>
      <c r="F460" s="76">
        <v>162</v>
      </c>
      <c r="H460" s="77" t="s">
        <v>1185</v>
      </c>
      <c r="I460" s="76">
        <v>32813</v>
      </c>
    </row>
    <row r="461" spans="5:9" x14ac:dyDescent="0.25">
      <c r="E461" s="77" t="s">
        <v>1191</v>
      </c>
      <c r="F461" s="76">
        <v>1465</v>
      </c>
      <c r="H461" s="77" t="s">
        <v>1191</v>
      </c>
      <c r="I461" s="76">
        <v>52396</v>
      </c>
    </row>
    <row r="462" spans="5:9" x14ac:dyDescent="0.25">
      <c r="E462" s="77" t="s">
        <v>1232</v>
      </c>
      <c r="F462" s="76">
        <v>174</v>
      </c>
      <c r="H462" s="77" t="s">
        <v>1232</v>
      </c>
      <c r="I462" s="76">
        <v>56250</v>
      </c>
    </row>
    <row r="463" spans="5:9" x14ac:dyDescent="0.25">
      <c r="E463" s="77" t="s">
        <v>1347</v>
      </c>
      <c r="F463" s="76">
        <v>2695</v>
      </c>
      <c r="H463" s="77" t="s">
        <v>1347</v>
      </c>
      <c r="I463" s="76">
        <v>48077</v>
      </c>
    </row>
    <row r="464" spans="5:9" x14ac:dyDescent="0.25">
      <c r="E464" s="77" t="s">
        <v>1352</v>
      </c>
      <c r="F464" s="76">
        <v>262</v>
      </c>
      <c r="H464" s="77" t="s">
        <v>1352</v>
      </c>
      <c r="I464" s="76">
        <v>47344</v>
      </c>
    </row>
    <row r="465" spans="5:9" x14ac:dyDescent="0.25">
      <c r="E465" s="77" t="s">
        <v>1356</v>
      </c>
      <c r="F465" s="76">
        <v>374</v>
      </c>
      <c r="H465" s="77" t="s">
        <v>1356</v>
      </c>
      <c r="I465" s="76">
        <v>46111</v>
      </c>
    </row>
    <row r="466" spans="5:9" x14ac:dyDescent="0.25">
      <c r="E466" s="77" t="s">
        <v>1544</v>
      </c>
      <c r="F466" s="76">
        <v>299</v>
      </c>
      <c r="H466" s="77" t="s">
        <v>1544</v>
      </c>
      <c r="I466" s="76">
        <v>50000</v>
      </c>
    </row>
    <row r="467" spans="5:9" x14ac:dyDescent="0.25">
      <c r="E467" s="77" t="s">
        <v>1552</v>
      </c>
      <c r="F467" s="76">
        <v>239</v>
      </c>
      <c r="H467" s="77" t="s">
        <v>1552</v>
      </c>
      <c r="I467" s="76">
        <v>40167</v>
      </c>
    </row>
    <row r="468" spans="5:9" x14ac:dyDescent="0.25">
      <c r="E468" s="77" t="s">
        <v>1653</v>
      </c>
      <c r="F468" s="76">
        <v>138</v>
      </c>
      <c r="H468" s="77" t="s">
        <v>1653</v>
      </c>
      <c r="I468" s="76">
        <v>19211</v>
      </c>
    </row>
    <row r="469" spans="5:9" x14ac:dyDescent="0.25">
      <c r="E469" s="77" t="s">
        <v>2040</v>
      </c>
      <c r="F469" s="76">
        <v>1422</v>
      </c>
      <c r="H469" s="77" t="s">
        <v>2040</v>
      </c>
      <c r="I469" s="76">
        <v>40000</v>
      </c>
    </row>
    <row r="470" spans="5:9" x14ac:dyDescent="0.25">
      <c r="E470" s="75" t="s">
        <v>977</v>
      </c>
      <c r="F470" s="76">
        <v>13552</v>
      </c>
      <c r="H470" s="75" t="s">
        <v>977</v>
      </c>
      <c r="I470" s="76">
        <v>48967.6</v>
      </c>
    </row>
    <row r="471" spans="5:9" x14ac:dyDescent="0.25">
      <c r="E471" s="77" t="s">
        <v>976</v>
      </c>
      <c r="F471" s="76">
        <v>180</v>
      </c>
      <c r="H471" s="77" t="s">
        <v>976</v>
      </c>
      <c r="I471" s="76">
        <v>35000</v>
      </c>
    </row>
    <row r="472" spans="5:9" x14ac:dyDescent="0.25">
      <c r="E472" s="77" t="s">
        <v>1390</v>
      </c>
      <c r="F472" s="76">
        <v>8433</v>
      </c>
      <c r="H472" s="77" t="s">
        <v>1390</v>
      </c>
      <c r="I472" s="76">
        <v>45977</v>
      </c>
    </row>
    <row r="473" spans="5:9" x14ac:dyDescent="0.25">
      <c r="E473" s="77" t="s">
        <v>1394</v>
      </c>
      <c r="F473" s="76">
        <v>107</v>
      </c>
      <c r="H473" s="77" t="s">
        <v>1394</v>
      </c>
      <c r="I473" s="76">
        <v>55938</v>
      </c>
    </row>
    <row r="474" spans="5:9" x14ac:dyDescent="0.25">
      <c r="E474" s="77" t="s">
        <v>1427</v>
      </c>
      <c r="F474" s="76">
        <v>1882</v>
      </c>
      <c r="H474" s="77" t="s">
        <v>1427</v>
      </c>
      <c r="I474" s="76">
        <v>42639</v>
      </c>
    </row>
    <row r="475" spans="5:9" x14ac:dyDescent="0.25">
      <c r="E475" s="77" t="s">
        <v>1475</v>
      </c>
      <c r="F475" s="76">
        <v>234</v>
      </c>
      <c r="H475" s="77" t="s">
        <v>1475</v>
      </c>
      <c r="I475" s="76">
        <v>59375</v>
      </c>
    </row>
    <row r="476" spans="5:9" x14ac:dyDescent="0.25">
      <c r="E476" s="77" t="s">
        <v>1679</v>
      </c>
      <c r="F476" s="76">
        <v>117</v>
      </c>
      <c r="H476" s="77" t="s">
        <v>1679</v>
      </c>
      <c r="I476" s="76">
        <v>40000</v>
      </c>
    </row>
    <row r="477" spans="5:9" x14ac:dyDescent="0.25">
      <c r="E477" s="77" t="s">
        <v>1708</v>
      </c>
      <c r="F477" s="76">
        <v>376</v>
      </c>
      <c r="H477" s="77" t="s">
        <v>1708</v>
      </c>
      <c r="I477" s="76">
        <v>33750</v>
      </c>
    </row>
    <row r="478" spans="5:9" x14ac:dyDescent="0.25">
      <c r="E478" s="77" t="s">
        <v>1970</v>
      </c>
      <c r="F478" s="76">
        <v>969</v>
      </c>
      <c r="H478" s="77" t="s">
        <v>1970</v>
      </c>
      <c r="I478" s="76">
        <v>49219</v>
      </c>
    </row>
    <row r="479" spans="5:9" x14ac:dyDescent="0.25">
      <c r="E479" s="77" t="s">
        <v>2010</v>
      </c>
      <c r="F479" s="76">
        <v>112</v>
      </c>
      <c r="H479" s="77" t="s">
        <v>2010</v>
      </c>
      <c r="I479" s="76">
        <v>86250</v>
      </c>
    </row>
    <row r="480" spans="5:9" x14ac:dyDescent="0.25">
      <c r="E480" s="77" t="s">
        <v>2030</v>
      </c>
      <c r="F480" s="76">
        <v>1142</v>
      </c>
      <c r="H480" s="77" t="s">
        <v>2030</v>
      </c>
      <c r="I480" s="76">
        <v>41528</v>
      </c>
    </row>
    <row r="481" spans="5:9" x14ac:dyDescent="0.25">
      <c r="E481" s="75" t="s">
        <v>479</v>
      </c>
      <c r="F481" s="76">
        <v>5586</v>
      </c>
      <c r="H481" s="75" t="s">
        <v>479</v>
      </c>
      <c r="I481" s="76">
        <v>39184</v>
      </c>
    </row>
    <row r="482" spans="5:9" x14ac:dyDescent="0.25">
      <c r="E482" s="77" t="s">
        <v>40</v>
      </c>
      <c r="F482" s="76">
        <v>125</v>
      </c>
      <c r="H482" s="77" t="s">
        <v>40</v>
      </c>
      <c r="I482" s="76">
        <v>39821</v>
      </c>
    </row>
    <row r="483" spans="5:9" x14ac:dyDescent="0.25">
      <c r="E483" s="77" t="s">
        <v>582</v>
      </c>
      <c r="F483" s="76">
        <v>3833</v>
      </c>
      <c r="H483" s="77" t="s">
        <v>582</v>
      </c>
      <c r="I483" s="76">
        <v>45656</v>
      </c>
    </row>
    <row r="484" spans="5:9" x14ac:dyDescent="0.25">
      <c r="E484" s="77" t="s">
        <v>750</v>
      </c>
      <c r="F484" s="76">
        <v>539</v>
      </c>
      <c r="H484" s="77" t="s">
        <v>750</v>
      </c>
      <c r="I484" s="76">
        <v>37750</v>
      </c>
    </row>
    <row r="485" spans="5:9" x14ac:dyDescent="0.25">
      <c r="E485" s="77" t="s">
        <v>1596</v>
      </c>
      <c r="F485" s="76">
        <v>279</v>
      </c>
      <c r="H485" s="77" t="s">
        <v>1596</v>
      </c>
      <c r="I485" s="76">
        <v>34464</v>
      </c>
    </row>
    <row r="486" spans="5:9" x14ac:dyDescent="0.25">
      <c r="E486" s="77" t="s">
        <v>1637</v>
      </c>
      <c r="F486" s="76">
        <v>810</v>
      </c>
      <c r="H486" s="77" t="s">
        <v>1637</v>
      </c>
      <c r="I486" s="76">
        <v>38229</v>
      </c>
    </row>
    <row r="487" spans="5:9" x14ac:dyDescent="0.25">
      <c r="E487" s="75" t="s">
        <v>340</v>
      </c>
      <c r="F487" s="76">
        <v>6799</v>
      </c>
      <c r="H487" s="75" t="s">
        <v>340</v>
      </c>
      <c r="I487" s="76">
        <v>45524.36363636364</v>
      </c>
    </row>
    <row r="488" spans="5:9" x14ac:dyDescent="0.25">
      <c r="E488" s="77" t="s">
        <v>339</v>
      </c>
      <c r="F488" s="76">
        <v>293</v>
      </c>
      <c r="H488" s="77" t="s">
        <v>339</v>
      </c>
      <c r="I488" s="76">
        <v>34250</v>
      </c>
    </row>
    <row r="489" spans="5:9" x14ac:dyDescent="0.25">
      <c r="E489" s="77" t="s">
        <v>361</v>
      </c>
      <c r="F489" s="76">
        <v>84</v>
      </c>
      <c r="H489" s="77" t="s">
        <v>361</v>
      </c>
      <c r="I489" s="76">
        <v>56875</v>
      </c>
    </row>
    <row r="490" spans="5:9" x14ac:dyDescent="0.25">
      <c r="E490" s="77" t="s">
        <v>600</v>
      </c>
      <c r="F490" s="76">
        <v>813</v>
      </c>
      <c r="H490" s="77" t="s">
        <v>600</v>
      </c>
      <c r="I490" s="76">
        <v>49000</v>
      </c>
    </row>
    <row r="491" spans="5:9" x14ac:dyDescent="0.25">
      <c r="E491" s="77" t="s">
        <v>932</v>
      </c>
      <c r="F491" s="76">
        <v>46</v>
      </c>
      <c r="H491" s="77" t="s">
        <v>932</v>
      </c>
      <c r="I491" s="76">
        <v>65250</v>
      </c>
    </row>
    <row r="492" spans="5:9" x14ac:dyDescent="0.25">
      <c r="E492" s="77" t="s">
        <v>1002</v>
      </c>
      <c r="F492" s="76">
        <v>4596</v>
      </c>
      <c r="H492" s="77" t="s">
        <v>1002</v>
      </c>
      <c r="I492" s="76">
        <v>39940</v>
      </c>
    </row>
    <row r="493" spans="5:9" x14ac:dyDescent="0.25">
      <c r="E493" s="77" t="s">
        <v>1187</v>
      </c>
      <c r="F493" s="76">
        <v>366</v>
      </c>
      <c r="H493" s="77" t="s">
        <v>1187</v>
      </c>
      <c r="I493" s="76">
        <v>51563</v>
      </c>
    </row>
    <row r="494" spans="5:9" x14ac:dyDescent="0.25">
      <c r="E494" s="77" t="s">
        <v>1505</v>
      </c>
      <c r="F494" s="76">
        <v>37</v>
      </c>
      <c r="H494" s="77" t="s">
        <v>1505</v>
      </c>
      <c r="I494" s="76">
        <v>36875</v>
      </c>
    </row>
    <row r="495" spans="5:9" x14ac:dyDescent="0.25">
      <c r="E495" s="77" t="s">
        <v>1551</v>
      </c>
      <c r="F495" s="76">
        <v>22</v>
      </c>
      <c r="H495" s="77" t="s">
        <v>1551</v>
      </c>
      <c r="I495" s="76">
        <v>45524</v>
      </c>
    </row>
    <row r="496" spans="5:9" x14ac:dyDescent="0.25">
      <c r="E496" s="77" t="s">
        <v>1633</v>
      </c>
      <c r="F496" s="76">
        <v>235</v>
      </c>
      <c r="H496" s="77" t="s">
        <v>1633</v>
      </c>
      <c r="I496" s="76">
        <v>40865</v>
      </c>
    </row>
    <row r="497" spans="5:9" x14ac:dyDescent="0.25">
      <c r="E497" s="77" t="s">
        <v>1698</v>
      </c>
      <c r="F497" s="76">
        <v>126</v>
      </c>
      <c r="H497" s="77" t="s">
        <v>1698</v>
      </c>
      <c r="I497" s="76">
        <v>32813</v>
      </c>
    </row>
    <row r="498" spans="5:9" x14ac:dyDescent="0.25">
      <c r="E498" s="77" t="s">
        <v>1863</v>
      </c>
      <c r="F498" s="76">
        <v>181</v>
      </c>
      <c r="H498" s="77" t="s">
        <v>1863</v>
      </c>
      <c r="I498" s="76">
        <v>47813</v>
      </c>
    </row>
    <row r="499" spans="5:9" x14ac:dyDescent="0.25">
      <c r="E499" s="75" t="s">
        <v>202</v>
      </c>
      <c r="F499" s="76">
        <v>4844</v>
      </c>
      <c r="H499" s="75" t="s">
        <v>202</v>
      </c>
      <c r="I499" s="76">
        <v>41650</v>
      </c>
    </row>
    <row r="500" spans="5:9" x14ac:dyDescent="0.25">
      <c r="E500" s="77" t="s">
        <v>201</v>
      </c>
      <c r="F500" s="76">
        <v>204</v>
      </c>
      <c r="H500" s="77" t="s">
        <v>201</v>
      </c>
      <c r="I500" s="76">
        <v>38125</v>
      </c>
    </row>
    <row r="501" spans="5:9" x14ac:dyDescent="0.25">
      <c r="E501" s="77" t="s">
        <v>267</v>
      </c>
      <c r="F501" s="76">
        <v>695</v>
      </c>
      <c r="H501" s="77" t="s">
        <v>267</v>
      </c>
      <c r="I501" s="76">
        <v>40893</v>
      </c>
    </row>
    <row r="502" spans="5:9" x14ac:dyDescent="0.25">
      <c r="E502" s="77" t="s">
        <v>829</v>
      </c>
      <c r="F502" s="76">
        <v>432</v>
      </c>
      <c r="H502" s="77" t="s">
        <v>829</v>
      </c>
      <c r="I502" s="76">
        <v>45000</v>
      </c>
    </row>
    <row r="503" spans="5:9" x14ac:dyDescent="0.25">
      <c r="E503" s="77" t="s">
        <v>984</v>
      </c>
      <c r="F503" s="76">
        <v>1391</v>
      </c>
      <c r="H503" s="77" t="s">
        <v>984</v>
      </c>
      <c r="I503" s="76">
        <v>45875</v>
      </c>
    </row>
    <row r="504" spans="5:9" x14ac:dyDescent="0.25">
      <c r="E504" s="77" t="s">
        <v>1009</v>
      </c>
      <c r="F504" s="76">
        <v>2122</v>
      </c>
      <c r="H504" s="77" t="s">
        <v>1009</v>
      </c>
      <c r="I504" s="76">
        <v>38357</v>
      </c>
    </row>
    <row r="505" spans="5:9" x14ac:dyDescent="0.25">
      <c r="E505" s="75" t="s">
        <v>151</v>
      </c>
      <c r="F505" s="76">
        <v>8474</v>
      </c>
      <c r="H505" s="75" t="s">
        <v>151</v>
      </c>
      <c r="I505" s="76">
        <v>49127.285714285717</v>
      </c>
    </row>
    <row r="506" spans="5:9" x14ac:dyDescent="0.25">
      <c r="E506" s="77" t="s">
        <v>150</v>
      </c>
      <c r="F506" s="76">
        <v>334</v>
      </c>
      <c r="H506" s="77" t="s">
        <v>150</v>
      </c>
      <c r="I506" s="76">
        <v>54886</v>
      </c>
    </row>
    <row r="507" spans="5:9" x14ac:dyDescent="0.25">
      <c r="E507" s="77" t="s">
        <v>550</v>
      </c>
      <c r="F507" s="76">
        <v>335</v>
      </c>
      <c r="H507" s="77" t="s">
        <v>550</v>
      </c>
      <c r="I507" s="76">
        <v>59444</v>
      </c>
    </row>
    <row r="508" spans="5:9" x14ac:dyDescent="0.25">
      <c r="E508" s="77" t="s">
        <v>717</v>
      </c>
      <c r="F508" s="76">
        <v>46</v>
      </c>
      <c r="H508" s="77" t="s">
        <v>717</v>
      </c>
      <c r="I508" s="76">
        <v>38281</v>
      </c>
    </row>
    <row r="509" spans="5:9" x14ac:dyDescent="0.25">
      <c r="E509" s="77" t="s">
        <v>973</v>
      </c>
      <c r="F509" s="76">
        <v>124</v>
      </c>
      <c r="H509" s="77" t="s">
        <v>973</v>
      </c>
      <c r="I509" s="76">
        <v>41667</v>
      </c>
    </row>
    <row r="510" spans="5:9" x14ac:dyDescent="0.25">
      <c r="E510" s="77" t="s">
        <v>988</v>
      </c>
      <c r="F510" s="76">
        <v>129</v>
      </c>
      <c r="H510" s="77" t="s">
        <v>988</v>
      </c>
      <c r="I510" s="76">
        <v>30833</v>
      </c>
    </row>
    <row r="511" spans="5:9" x14ac:dyDescent="0.25">
      <c r="E511" s="77" t="s">
        <v>1096</v>
      </c>
      <c r="F511" s="76">
        <v>283</v>
      </c>
      <c r="H511" s="77" t="s">
        <v>1096</v>
      </c>
      <c r="I511" s="76">
        <v>37500</v>
      </c>
    </row>
    <row r="512" spans="5:9" x14ac:dyDescent="0.25">
      <c r="E512" s="77" t="s">
        <v>1260</v>
      </c>
      <c r="F512" s="76">
        <v>2513</v>
      </c>
      <c r="H512" s="77" t="s">
        <v>1260</v>
      </c>
      <c r="I512" s="76">
        <v>44083</v>
      </c>
    </row>
    <row r="513" spans="5:9" x14ac:dyDescent="0.25">
      <c r="E513" s="77" t="s">
        <v>1323</v>
      </c>
      <c r="F513" s="76">
        <v>595</v>
      </c>
      <c r="H513" s="77" t="s">
        <v>1323</v>
      </c>
      <c r="I513" s="76">
        <v>76719</v>
      </c>
    </row>
    <row r="514" spans="5:9" x14ac:dyDescent="0.25">
      <c r="E514" s="77" t="s">
        <v>1331</v>
      </c>
      <c r="F514" s="76">
        <v>318</v>
      </c>
      <c r="H514" s="77" t="s">
        <v>1331</v>
      </c>
      <c r="I514" s="76">
        <v>48068</v>
      </c>
    </row>
    <row r="515" spans="5:9" x14ac:dyDescent="0.25">
      <c r="E515" s="77" t="s">
        <v>1530</v>
      </c>
      <c r="F515" s="76">
        <v>220</v>
      </c>
      <c r="H515" s="77" t="s">
        <v>1530</v>
      </c>
      <c r="I515" s="76">
        <v>49531</v>
      </c>
    </row>
    <row r="516" spans="5:9" x14ac:dyDescent="0.25">
      <c r="E516" s="77" t="s">
        <v>1777</v>
      </c>
      <c r="F516" s="76">
        <v>160</v>
      </c>
      <c r="H516" s="77" t="s">
        <v>1777</v>
      </c>
      <c r="I516" s="76">
        <v>61971</v>
      </c>
    </row>
    <row r="517" spans="5:9" x14ac:dyDescent="0.25">
      <c r="E517" s="77" t="s">
        <v>1987</v>
      </c>
      <c r="F517" s="76">
        <v>222</v>
      </c>
      <c r="H517" s="77" t="s">
        <v>1987</v>
      </c>
      <c r="I517" s="76">
        <v>44143</v>
      </c>
    </row>
    <row r="518" spans="5:9" x14ac:dyDescent="0.25">
      <c r="E518" s="77" t="s">
        <v>2022</v>
      </c>
      <c r="F518" s="76">
        <v>3195</v>
      </c>
      <c r="H518" s="77" t="s">
        <v>2022</v>
      </c>
      <c r="I518" s="76">
        <v>52588</v>
      </c>
    </row>
    <row r="519" spans="5:9" x14ac:dyDescent="0.25">
      <c r="E519" s="75" t="s">
        <v>168</v>
      </c>
      <c r="F519" s="76">
        <v>5429</v>
      </c>
      <c r="H519" s="75" t="s">
        <v>168</v>
      </c>
      <c r="I519" s="76">
        <v>47433.454545454544</v>
      </c>
    </row>
    <row r="520" spans="5:9" x14ac:dyDescent="0.25">
      <c r="E520" s="77" t="s">
        <v>167</v>
      </c>
      <c r="F520" s="76">
        <v>422</v>
      </c>
      <c r="H520" s="77" t="s">
        <v>167</v>
      </c>
      <c r="I520" s="76">
        <v>43125</v>
      </c>
    </row>
    <row r="521" spans="5:9" x14ac:dyDescent="0.25">
      <c r="E521" s="77" t="s">
        <v>247</v>
      </c>
      <c r="F521" s="76">
        <v>106</v>
      </c>
      <c r="H521" s="77" t="s">
        <v>247</v>
      </c>
      <c r="I521" s="76">
        <v>36250</v>
      </c>
    </row>
    <row r="522" spans="5:9" x14ac:dyDescent="0.25">
      <c r="E522" s="77" t="s">
        <v>293</v>
      </c>
      <c r="F522" s="76">
        <v>2176</v>
      </c>
      <c r="H522" s="77" t="s">
        <v>293</v>
      </c>
      <c r="I522" s="76">
        <v>43170</v>
      </c>
    </row>
    <row r="523" spans="5:9" x14ac:dyDescent="0.25">
      <c r="E523" s="77" t="s">
        <v>1118</v>
      </c>
      <c r="F523" s="76">
        <v>253</v>
      </c>
      <c r="H523" s="77" t="s">
        <v>1118</v>
      </c>
      <c r="I523" s="76">
        <v>61250</v>
      </c>
    </row>
    <row r="524" spans="5:9" x14ac:dyDescent="0.25">
      <c r="E524" s="77" t="s">
        <v>1326</v>
      </c>
      <c r="F524" s="76">
        <v>439</v>
      </c>
      <c r="H524" s="77" t="s">
        <v>1326</v>
      </c>
      <c r="I524" s="76">
        <v>45500</v>
      </c>
    </row>
    <row r="525" spans="5:9" x14ac:dyDescent="0.25">
      <c r="E525" s="77" t="s">
        <v>1358</v>
      </c>
      <c r="F525" s="76">
        <v>151</v>
      </c>
      <c r="H525" s="77" t="s">
        <v>1358</v>
      </c>
      <c r="I525" s="76">
        <v>38750</v>
      </c>
    </row>
    <row r="526" spans="5:9" x14ac:dyDescent="0.25">
      <c r="E526" s="77" t="s">
        <v>1588</v>
      </c>
      <c r="F526" s="76">
        <v>978</v>
      </c>
      <c r="H526" s="77" t="s">
        <v>1588</v>
      </c>
      <c r="I526" s="76">
        <v>44063</v>
      </c>
    </row>
    <row r="527" spans="5:9" x14ac:dyDescent="0.25">
      <c r="E527" s="77" t="s">
        <v>1702</v>
      </c>
      <c r="F527" s="76">
        <v>552</v>
      </c>
      <c r="H527" s="77" t="s">
        <v>1702</v>
      </c>
      <c r="I527" s="76">
        <v>43264</v>
      </c>
    </row>
    <row r="528" spans="5:9" x14ac:dyDescent="0.25">
      <c r="E528" s="77" t="s">
        <v>1782</v>
      </c>
      <c r="F528" s="76">
        <v>81</v>
      </c>
      <c r="H528" s="77" t="s">
        <v>1782</v>
      </c>
      <c r="I528" s="76">
        <v>40833</v>
      </c>
    </row>
    <row r="529" spans="5:9" x14ac:dyDescent="0.25">
      <c r="E529" s="77" t="s">
        <v>1784</v>
      </c>
      <c r="F529" s="76">
        <v>140</v>
      </c>
      <c r="H529" s="77" t="s">
        <v>1784</v>
      </c>
      <c r="I529" s="76">
        <v>75250</v>
      </c>
    </row>
    <row r="530" spans="5:9" x14ac:dyDescent="0.25">
      <c r="E530" s="77" t="s">
        <v>1805</v>
      </c>
      <c r="F530" s="76">
        <v>131</v>
      </c>
      <c r="H530" s="77" t="s">
        <v>1805</v>
      </c>
      <c r="I530" s="76">
        <v>50313</v>
      </c>
    </row>
    <row r="531" spans="5:9" x14ac:dyDescent="0.25">
      <c r="E531" s="75" t="s">
        <v>270</v>
      </c>
      <c r="F531" s="76">
        <v>24460</v>
      </c>
      <c r="H531" s="75" t="s">
        <v>270</v>
      </c>
      <c r="I531" s="76">
        <v>55725.153846153844</v>
      </c>
    </row>
    <row r="532" spans="5:9" x14ac:dyDescent="0.25">
      <c r="E532" s="77" t="s">
        <v>269</v>
      </c>
      <c r="F532" s="76">
        <v>1103</v>
      </c>
      <c r="H532" s="77" t="s">
        <v>269</v>
      </c>
      <c r="I532" s="76">
        <v>50909</v>
      </c>
    </row>
    <row r="533" spans="5:9" x14ac:dyDescent="0.25">
      <c r="E533" s="77" t="s">
        <v>532</v>
      </c>
      <c r="F533" s="76">
        <v>2051</v>
      </c>
      <c r="H533" s="77" t="s">
        <v>532</v>
      </c>
      <c r="I533" s="76">
        <v>45313</v>
      </c>
    </row>
    <row r="534" spans="5:9" x14ac:dyDescent="0.25">
      <c r="E534" s="77" t="s">
        <v>1059</v>
      </c>
      <c r="F534" s="76">
        <v>592</v>
      </c>
      <c r="H534" s="77" t="s">
        <v>1059</v>
      </c>
      <c r="I534" s="76">
        <v>49145</v>
      </c>
    </row>
    <row r="535" spans="5:9" x14ac:dyDescent="0.25">
      <c r="E535" s="77" t="s">
        <v>1112</v>
      </c>
      <c r="F535" s="76">
        <v>171</v>
      </c>
      <c r="H535" s="77" t="s">
        <v>1112</v>
      </c>
      <c r="I535" s="76">
        <v>66875</v>
      </c>
    </row>
    <row r="536" spans="5:9" x14ac:dyDescent="0.25">
      <c r="E536" s="77" t="s">
        <v>1223</v>
      </c>
      <c r="F536" s="76">
        <v>390</v>
      </c>
      <c r="H536" s="77" t="s">
        <v>1223</v>
      </c>
      <c r="I536" s="76">
        <v>63056</v>
      </c>
    </row>
    <row r="537" spans="5:9" x14ac:dyDescent="0.25">
      <c r="E537" s="77" t="s">
        <v>1345</v>
      </c>
      <c r="F537" s="76">
        <v>301</v>
      </c>
      <c r="H537" s="77" t="s">
        <v>1345</v>
      </c>
      <c r="I537" s="76">
        <v>41429</v>
      </c>
    </row>
    <row r="538" spans="5:9" x14ac:dyDescent="0.25">
      <c r="E538" s="77" t="s">
        <v>1362</v>
      </c>
      <c r="F538" s="76">
        <v>1831</v>
      </c>
      <c r="H538" s="77" t="s">
        <v>1362</v>
      </c>
      <c r="I538" s="76">
        <v>49167</v>
      </c>
    </row>
    <row r="539" spans="5:9" x14ac:dyDescent="0.25">
      <c r="E539" s="77" t="s">
        <v>1435</v>
      </c>
      <c r="F539" s="76">
        <v>15125</v>
      </c>
      <c r="H539" s="77" t="s">
        <v>1435</v>
      </c>
      <c r="I539" s="76">
        <v>45421</v>
      </c>
    </row>
    <row r="540" spans="5:9" x14ac:dyDescent="0.25">
      <c r="E540" s="77" t="s">
        <v>1463</v>
      </c>
      <c r="F540" s="76">
        <v>155</v>
      </c>
      <c r="H540" s="77" t="s">
        <v>1463</v>
      </c>
      <c r="I540" s="76">
        <v>82250</v>
      </c>
    </row>
    <row r="541" spans="5:9" x14ac:dyDescent="0.25">
      <c r="E541" s="77" t="s">
        <v>1584</v>
      </c>
      <c r="F541" s="76">
        <v>1709</v>
      </c>
      <c r="H541" s="77" t="s">
        <v>1584</v>
      </c>
      <c r="I541" s="76">
        <v>60417</v>
      </c>
    </row>
    <row r="542" spans="5:9" x14ac:dyDescent="0.25">
      <c r="E542" s="77" t="s">
        <v>1621</v>
      </c>
      <c r="F542" s="76">
        <v>153</v>
      </c>
      <c r="H542" s="77" t="s">
        <v>1621</v>
      </c>
      <c r="I542" s="76">
        <v>43750</v>
      </c>
    </row>
    <row r="543" spans="5:9" x14ac:dyDescent="0.25">
      <c r="E543" s="77" t="s">
        <v>1834</v>
      </c>
      <c r="F543" s="76">
        <v>822</v>
      </c>
      <c r="H543" s="77" t="s">
        <v>1834</v>
      </c>
      <c r="I543" s="76">
        <v>58362</v>
      </c>
    </row>
    <row r="544" spans="5:9" x14ac:dyDescent="0.25">
      <c r="E544" s="77" t="s">
        <v>1912</v>
      </c>
      <c r="F544" s="76">
        <v>57</v>
      </c>
      <c r="H544" s="77" t="s">
        <v>1912</v>
      </c>
      <c r="I544" s="76">
        <v>68333</v>
      </c>
    </row>
    <row r="545" spans="5:9" x14ac:dyDescent="0.25">
      <c r="E545" s="75" t="s">
        <v>265</v>
      </c>
      <c r="F545" s="76">
        <v>12350</v>
      </c>
      <c r="H545" s="75" t="s">
        <v>265</v>
      </c>
      <c r="I545" s="76">
        <v>40324.714285714283</v>
      </c>
    </row>
    <row r="546" spans="5:9" x14ac:dyDescent="0.25">
      <c r="E546" s="77" t="s">
        <v>264</v>
      </c>
      <c r="F546" s="76">
        <v>516</v>
      </c>
      <c r="H546" s="77" t="s">
        <v>264</v>
      </c>
      <c r="I546" s="76">
        <v>41771</v>
      </c>
    </row>
    <row r="547" spans="5:9" x14ac:dyDescent="0.25">
      <c r="E547" s="77" t="s">
        <v>555</v>
      </c>
      <c r="F547" s="76">
        <v>47</v>
      </c>
      <c r="H547" s="77" t="s">
        <v>555</v>
      </c>
      <c r="I547" s="76">
        <v>32500</v>
      </c>
    </row>
    <row r="548" spans="5:9" x14ac:dyDescent="0.25">
      <c r="E548" s="77" t="s">
        <v>775</v>
      </c>
      <c r="F548" s="76">
        <v>9892</v>
      </c>
      <c r="H548" s="77" t="s">
        <v>775</v>
      </c>
      <c r="I548" s="76">
        <v>39044</v>
      </c>
    </row>
    <row r="549" spans="5:9" x14ac:dyDescent="0.25">
      <c r="E549" s="77" t="s">
        <v>1189</v>
      </c>
      <c r="F549" s="76">
        <v>283</v>
      </c>
      <c r="H549" s="77" t="s">
        <v>1189</v>
      </c>
      <c r="I549" s="76">
        <v>31250</v>
      </c>
    </row>
    <row r="550" spans="5:9" x14ac:dyDescent="0.25">
      <c r="E550" s="77" t="s">
        <v>1234</v>
      </c>
      <c r="F550" s="76">
        <v>1299</v>
      </c>
      <c r="H550" s="77" t="s">
        <v>1234</v>
      </c>
      <c r="I550" s="76">
        <v>51250</v>
      </c>
    </row>
    <row r="551" spans="5:9" x14ac:dyDescent="0.25">
      <c r="E551" s="77" t="s">
        <v>1517</v>
      </c>
      <c r="F551" s="76">
        <v>215</v>
      </c>
      <c r="H551" s="77" t="s">
        <v>1517</v>
      </c>
      <c r="I551" s="76">
        <v>53125</v>
      </c>
    </row>
    <row r="552" spans="5:9" x14ac:dyDescent="0.25">
      <c r="E552" s="77" t="s">
        <v>1561</v>
      </c>
      <c r="F552" s="76">
        <v>98</v>
      </c>
      <c r="H552" s="77" t="s">
        <v>1561</v>
      </c>
      <c r="I552" s="76">
        <v>33333</v>
      </c>
    </row>
    <row r="553" spans="5:9" x14ac:dyDescent="0.25">
      <c r="E553" s="75" t="s">
        <v>558</v>
      </c>
      <c r="F553" s="76">
        <v>121842</v>
      </c>
      <c r="H553" s="75" t="s">
        <v>558</v>
      </c>
      <c r="I553" s="76">
        <v>61951.75</v>
      </c>
    </row>
    <row r="554" spans="5:9" x14ac:dyDescent="0.25">
      <c r="E554" s="77" t="s">
        <v>557</v>
      </c>
      <c r="F554" s="76">
        <v>20608</v>
      </c>
      <c r="H554" s="77" t="s">
        <v>557</v>
      </c>
      <c r="I554" s="76">
        <v>59822</v>
      </c>
    </row>
    <row r="555" spans="5:9" x14ac:dyDescent="0.25">
      <c r="E555" s="77" t="s">
        <v>825</v>
      </c>
      <c r="F555" s="76">
        <v>85</v>
      </c>
      <c r="H555" s="77" t="s">
        <v>825</v>
      </c>
      <c r="I555" s="76">
        <v>61952</v>
      </c>
    </row>
    <row r="556" spans="5:9" x14ac:dyDescent="0.25">
      <c r="E556" s="77" t="s">
        <v>974</v>
      </c>
      <c r="F556" s="76">
        <v>822</v>
      </c>
      <c r="H556" s="77" t="s">
        <v>974</v>
      </c>
      <c r="I556" s="76">
        <v>47656</v>
      </c>
    </row>
    <row r="557" spans="5:9" x14ac:dyDescent="0.25">
      <c r="E557" s="77" t="s">
        <v>1020</v>
      </c>
      <c r="F557" s="76">
        <v>74220</v>
      </c>
      <c r="H557" s="77" t="s">
        <v>1020</v>
      </c>
      <c r="I557" s="76">
        <v>42119</v>
      </c>
    </row>
    <row r="558" spans="5:9" x14ac:dyDescent="0.25">
      <c r="E558" s="77" t="s">
        <v>1197</v>
      </c>
      <c r="F558" s="76">
        <v>1415</v>
      </c>
      <c r="H558" s="77" t="s">
        <v>1197</v>
      </c>
      <c r="I558" s="76">
        <v>58750</v>
      </c>
    </row>
    <row r="559" spans="5:9" x14ac:dyDescent="0.25">
      <c r="E559" s="77" t="s">
        <v>1451</v>
      </c>
      <c r="F559" s="76">
        <v>15931</v>
      </c>
      <c r="H559" s="77" t="s">
        <v>1451</v>
      </c>
      <c r="I559" s="76">
        <v>72470</v>
      </c>
    </row>
    <row r="560" spans="5:9" x14ac:dyDescent="0.25">
      <c r="E560" s="77" t="s">
        <v>1510</v>
      </c>
      <c r="F560" s="76">
        <v>825</v>
      </c>
      <c r="H560" s="77" t="s">
        <v>1510</v>
      </c>
      <c r="I560" s="76">
        <v>62500</v>
      </c>
    </row>
    <row r="561" spans="5:9" x14ac:dyDescent="0.25">
      <c r="E561" s="77" t="s">
        <v>1751</v>
      </c>
      <c r="F561" s="76">
        <v>672</v>
      </c>
      <c r="H561" s="77" t="s">
        <v>1751</v>
      </c>
      <c r="I561" s="76">
        <v>95208</v>
      </c>
    </row>
    <row r="562" spans="5:9" x14ac:dyDescent="0.25">
      <c r="E562" s="77" t="s">
        <v>1773</v>
      </c>
      <c r="F562" s="76">
        <v>2545</v>
      </c>
      <c r="H562" s="77" t="s">
        <v>1773</v>
      </c>
      <c r="I562" s="76">
        <v>65000</v>
      </c>
    </row>
    <row r="563" spans="5:9" x14ac:dyDescent="0.25">
      <c r="E563" s="77" t="s">
        <v>1849</v>
      </c>
      <c r="F563" s="76">
        <v>943</v>
      </c>
      <c r="H563" s="77" t="s">
        <v>1849</v>
      </c>
      <c r="I563" s="76">
        <v>74444</v>
      </c>
    </row>
    <row r="564" spans="5:9" x14ac:dyDescent="0.25">
      <c r="E564" s="77" t="s">
        <v>1870</v>
      </c>
      <c r="F564" s="76">
        <v>2657</v>
      </c>
      <c r="H564" s="77" t="s">
        <v>1870</v>
      </c>
      <c r="I564" s="76">
        <v>51000</v>
      </c>
    </row>
    <row r="565" spans="5:9" x14ac:dyDescent="0.25">
      <c r="E565" s="77" t="s">
        <v>1900</v>
      </c>
      <c r="F565" s="76">
        <v>1119</v>
      </c>
      <c r="H565" s="77" t="s">
        <v>1900</v>
      </c>
      <c r="I565" s="76">
        <v>52500</v>
      </c>
    </row>
    <row r="566" spans="5:9" x14ac:dyDescent="0.25">
      <c r="E566" s="75" t="s">
        <v>158</v>
      </c>
      <c r="F566" s="76">
        <v>11883</v>
      </c>
      <c r="H566" s="75" t="s">
        <v>158</v>
      </c>
      <c r="I566" s="76">
        <v>50987.3</v>
      </c>
    </row>
    <row r="567" spans="5:9" x14ac:dyDescent="0.25">
      <c r="E567" s="77" t="s">
        <v>157</v>
      </c>
      <c r="F567" s="76">
        <v>5469</v>
      </c>
      <c r="H567" s="77" t="s">
        <v>157</v>
      </c>
      <c r="I567" s="76">
        <v>41793</v>
      </c>
    </row>
    <row r="568" spans="5:9" x14ac:dyDescent="0.25">
      <c r="E568" s="77" t="s">
        <v>449</v>
      </c>
      <c r="F568" s="76">
        <v>111</v>
      </c>
      <c r="H568" s="77" t="s">
        <v>449</v>
      </c>
      <c r="I568" s="76">
        <v>56125</v>
      </c>
    </row>
    <row r="569" spans="5:9" x14ac:dyDescent="0.25">
      <c r="E569" s="77" t="s">
        <v>1269</v>
      </c>
      <c r="F569" s="76">
        <v>254</v>
      </c>
      <c r="H569" s="77" t="s">
        <v>1269</v>
      </c>
      <c r="I569" s="76">
        <v>41250</v>
      </c>
    </row>
    <row r="570" spans="5:9" x14ac:dyDescent="0.25">
      <c r="E570" s="77" t="s">
        <v>1366</v>
      </c>
      <c r="F570" s="76">
        <v>3825</v>
      </c>
      <c r="H570" s="77" t="s">
        <v>1366</v>
      </c>
      <c r="I570" s="76">
        <v>44307</v>
      </c>
    </row>
    <row r="571" spans="5:9" x14ac:dyDescent="0.25">
      <c r="E571" s="77" t="s">
        <v>1378</v>
      </c>
      <c r="F571" s="76">
        <v>114</v>
      </c>
      <c r="H571" s="77" t="s">
        <v>1378</v>
      </c>
      <c r="I571" s="76">
        <v>32500</v>
      </c>
    </row>
    <row r="572" spans="5:9" x14ac:dyDescent="0.25">
      <c r="E572" s="77" t="s">
        <v>1477</v>
      </c>
      <c r="F572" s="76">
        <v>688</v>
      </c>
      <c r="H572" s="77" t="s">
        <v>1477</v>
      </c>
      <c r="I572" s="76">
        <v>43393</v>
      </c>
    </row>
    <row r="573" spans="5:9" x14ac:dyDescent="0.25">
      <c r="E573" s="77" t="s">
        <v>1483</v>
      </c>
      <c r="F573" s="76">
        <v>196</v>
      </c>
      <c r="H573" s="77" t="s">
        <v>1483</v>
      </c>
      <c r="I573" s="76">
        <v>45114</v>
      </c>
    </row>
    <row r="574" spans="5:9" x14ac:dyDescent="0.25">
      <c r="E574" s="77" t="s">
        <v>1512</v>
      </c>
      <c r="F574" s="76">
        <v>484</v>
      </c>
      <c r="H574" s="77" t="s">
        <v>1512</v>
      </c>
      <c r="I574" s="76">
        <v>35625</v>
      </c>
    </row>
    <row r="575" spans="5:9" x14ac:dyDescent="0.25">
      <c r="E575" s="77" t="s">
        <v>1819</v>
      </c>
      <c r="F575" s="76">
        <v>231</v>
      </c>
      <c r="H575" s="77" t="s">
        <v>1819</v>
      </c>
      <c r="I575" s="76">
        <v>120703</v>
      </c>
    </row>
    <row r="576" spans="5:9" x14ac:dyDescent="0.25">
      <c r="E576" s="77" t="s">
        <v>2050</v>
      </c>
      <c r="F576" s="76">
        <v>511</v>
      </c>
      <c r="H576" s="77" t="s">
        <v>2050</v>
      </c>
      <c r="I576" s="76">
        <v>49063</v>
      </c>
    </row>
    <row r="577" spans="5:9" x14ac:dyDescent="0.25">
      <c r="E577" s="75" t="s">
        <v>639</v>
      </c>
      <c r="F577" s="76">
        <v>7431</v>
      </c>
      <c r="H577" s="75" t="s">
        <v>639</v>
      </c>
      <c r="I577" s="76">
        <v>42724.823529411762</v>
      </c>
    </row>
    <row r="578" spans="5:9" x14ac:dyDescent="0.25">
      <c r="E578" s="77" t="s">
        <v>638</v>
      </c>
      <c r="F578" s="76">
        <v>317</v>
      </c>
      <c r="H578" s="77" t="s">
        <v>638</v>
      </c>
      <c r="I578" s="76">
        <v>29688</v>
      </c>
    </row>
    <row r="579" spans="5:9" x14ac:dyDescent="0.25">
      <c r="E579" s="77" t="s">
        <v>847</v>
      </c>
      <c r="F579" s="76">
        <v>60</v>
      </c>
      <c r="H579" s="77" t="s">
        <v>847</v>
      </c>
      <c r="I579" s="76">
        <v>37917</v>
      </c>
    </row>
    <row r="580" spans="5:9" x14ac:dyDescent="0.25">
      <c r="E580" s="77" t="s">
        <v>936</v>
      </c>
      <c r="F580" s="76">
        <v>109</v>
      </c>
      <c r="H580" s="77" t="s">
        <v>936</v>
      </c>
      <c r="I580" s="76">
        <v>47500</v>
      </c>
    </row>
    <row r="581" spans="5:9" x14ac:dyDescent="0.25">
      <c r="E581" s="77" t="s">
        <v>961</v>
      </c>
      <c r="F581" s="76">
        <v>49</v>
      </c>
      <c r="H581" s="77" t="s">
        <v>961</v>
      </c>
      <c r="I581" s="76">
        <v>22222</v>
      </c>
    </row>
    <row r="582" spans="5:9" x14ac:dyDescent="0.25">
      <c r="E582" s="77" t="s">
        <v>966</v>
      </c>
      <c r="F582" s="76">
        <v>744</v>
      </c>
      <c r="H582" s="77" t="s">
        <v>966</v>
      </c>
      <c r="I582" s="76">
        <v>37361</v>
      </c>
    </row>
    <row r="583" spans="5:9" x14ac:dyDescent="0.25">
      <c r="E583" s="77" t="s">
        <v>1070</v>
      </c>
      <c r="F583" s="76">
        <v>970</v>
      </c>
      <c r="H583" s="77" t="s">
        <v>1070</v>
      </c>
      <c r="I583" s="76">
        <v>43000</v>
      </c>
    </row>
    <row r="584" spans="5:9" x14ac:dyDescent="0.25">
      <c r="E584" s="77" t="s">
        <v>1072</v>
      </c>
      <c r="F584" s="76">
        <v>240</v>
      </c>
      <c r="H584" s="77" t="s">
        <v>1072</v>
      </c>
      <c r="I584" s="76">
        <v>50833</v>
      </c>
    </row>
    <row r="585" spans="5:9" x14ac:dyDescent="0.25">
      <c r="E585" s="77" t="s">
        <v>1080</v>
      </c>
      <c r="F585" s="76">
        <v>71</v>
      </c>
      <c r="H585" s="77" t="s">
        <v>1080</v>
      </c>
      <c r="I585" s="76">
        <v>30625</v>
      </c>
    </row>
    <row r="586" spans="5:9" x14ac:dyDescent="0.25">
      <c r="E586" s="77" t="s">
        <v>1273</v>
      </c>
      <c r="F586" s="76">
        <v>110</v>
      </c>
      <c r="H586" s="77" t="s">
        <v>1273</v>
      </c>
      <c r="I586" s="76">
        <v>60500</v>
      </c>
    </row>
    <row r="587" spans="5:9" x14ac:dyDescent="0.25">
      <c r="E587" s="77" t="s">
        <v>1449</v>
      </c>
      <c r="F587" s="76">
        <v>1022</v>
      </c>
      <c r="H587" s="77" t="s">
        <v>1449</v>
      </c>
      <c r="I587" s="76">
        <v>45000</v>
      </c>
    </row>
    <row r="588" spans="5:9" x14ac:dyDescent="0.25">
      <c r="E588" s="77" t="s">
        <v>1479</v>
      </c>
      <c r="F588" s="76">
        <v>210</v>
      </c>
      <c r="H588" s="77" t="s">
        <v>1479</v>
      </c>
      <c r="I588" s="76">
        <v>40441</v>
      </c>
    </row>
    <row r="589" spans="5:9" x14ac:dyDescent="0.25">
      <c r="E589" s="77" t="s">
        <v>1639</v>
      </c>
      <c r="F589" s="76">
        <v>562</v>
      </c>
      <c r="H589" s="77" t="s">
        <v>1639</v>
      </c>
      <c r="I589" s="76">
        <v>50729</v>
      </c>
    </row>
    <row r="590" spans="5:9" x14ac:dyDescent="0.25">
      <c r="E590" s="77" t="s">
        <v>1756</v>
      </c>
      <c r="F590" s="76">
        <v>2005</v>
      </c>
      <c r="H590" s="77" t="s">
        <v>1756</v>
      </c>
      <c r="I590" s="76">
        <v>42500</v>
      </c>
    </row>
    <row r="591" spans="5:9" x14ac:dyDescent="0.25">
      <c r="E591" s="77" t="s">
        <v>1778</v>
      </c>
      <c r="F591" s="76">
        <v>207</v>
      </c>
      <c r="H591" s="77" t="s">
        <v>1778</v>
      </c>
      <c r="I591" s="76">
        <v>51250</v>
      </c>
    </row>
    <row r="592" spans="5:9" x14ac:dyDescent="0.25">
      <c r="E592" s="77" t="s">
        <v>1865</v>
      </c>
      <c r="F592" s="76">
        <v>61</v>
      </c>
      <c r="H592" s="77" t="s">
        <v>1865</v>
      </c>
      <c r="I592" s="76">
        <v>62917</v>
      </c>
    </row>
    <row r="593" spans="5:9" x14ac:dyDescent="0.25">
      <c r="E593" s="77" t="s">
        <v>1973</v>
      </c>
      <c r="F593" s="76">
        <v>72</v>
      </c>
      <c r="H593" s="77" t="s">
        <v>1973</v>
      </c>
      <c r="I593" s="76">
        <v>42500</v>
      </c>
    </row>
    <row r="594" spans="5:9" x14ac:dyDescent="0.25">
      <c r="E594" s="77" t="s">
        <v>2011</v>
      </c>
      <c r="F594" s="76">
        <v>622</v>
      </c>
      <c r="H594" s="77" t="s">
        <v>2011</v>
      </c>
      <c r="I594" s="76">
        <v>31339</v>
      </c>
    </row>
    <row r="595" spans="5:9" x14ac:dyDescent="0.25">
      <c r="E595" s="75" t="s">
        <v>126</v>
      </c>
      <c r="F595" s="76">
        <v>10513</v>
      </c>
      <c r="H595" s="75" t="s">
        <v>126</v>
      </c>
      <c r="I595" s="76">
        <v>42257.058823529413</v>
      </c>
    </row>
    <row r="596" spans="5:9" x14ac:dyDescent="0.25">
      <c r="E596" s="77" t="s">
        <v>125</v>
      </c>
      <c r="F596" s="76">
        <v>5470</v>
      </c>
      <c r="H596" s="77" t="s">
        <v>125</v>
      </c>
      <c r="I596" s="76">
        <v>50280</v>
      </c>
    </row>
    <row r="597" spans="5:9" x14ac:dyDescent="0.25">
      <c r="E597" s="77" t="s">
        <v>251</v>
      </c>
      <c r="F597" s="76">
        <v>710</v>
      </c>
      <c r="H597" s="77" t="s">
        <v>251</v>
      </c>
      <c r="I597" s="76">
        <v>40804</v>
      </c>
    </row>
    <row r="598" spans="5:9" x14ac:dyDescent="0.25">
      <c r="E598" s="77" t="s">
        <v>400</v>
      </c>
      <c r="F598" s="76">
        <v>511</v>
      </c>
      <c r="H598" s="77" t="s">
        <v>400</v>
      </c>
      <c r="I598" s="76">
        <v>31563</v>
      </c>
    </row>
    <row r="599" spans="5:9" x14ac:dyDescent="0.25">
      <c r="E599" s="77" t="s">
        <v>789</v>
      </c>
      <c r="F599" s="76">
        <v>263</v>
      </c>
      <c r="H599" s="77" t="s">
        <v>789</v>
      </c>
      <c r="I599" s="76">
        <v>54375</v>
      </c>
    </row>
    <row r="600" spans="5:9" x14ac:dyDescent="0.25">
      <c r="E600" s="77" t="s">
        <v>1026</v>
      </c>
      <c r="F600" s="76">
        <v>25</v>
      </c>
      <c r="H600" s="77" t="s">
        <v>1026</v>
      </c>
      <c r="I600" s="76">
        <v>42285</v>
      </c>
    </row>
    <row r="601" spans="5:9" x14ac:dyDescent="0.25">
      <c r="E601" s="77" t="s">
        <v>1110</v>
      </c>
      <c r="F601" s="76">
        <v>287</v>
      </c>
      <c r="H601" s="77" t="s">
        <v>1110</v>
      </c>
      <c r="I601" s="76">
        <v>27159</v>
      </c>
    </row>
    <row r="602" spans="5:9" x14ac:dyDescent="0.25">
      <c r="E602" s="77" t="s">
        <v>1143</v>
      </c>
      <c r="F602" s="76">
        <v>127</v>
      </c>
      <c r="H602" s="77" t="s">
        <v>1143</v>
      </c>
      <c r="I602" s="76">
        <v>33438</v>
      </c>
    </row>
    <row r="603" spans="5:9" x14ac:dyDescent="0.25">
      <c r="E603" s="77" t="s">
        <v>1195</v>
      </c>
      <c r="F603" s="76">
        <v>142</v>
      </c>
      <c r="H603" s="77" t="s">
        <v>1195</v>
      </c>
      <c r="I603" s="76">
        <v>38750</v>
      </c>
    </row>
    <row r="604" spans="5:9" x14ac:dyDescent="0.25">
      <c r="E604" s="77" t="s">
        <v>1218</v>
      </c>
      <c r="F604" s="76">
        <v>255</v>
      </c>
      <c r="H604" s="77" t="s">
        <v>1218</v>
      </c>
      <c r="I604" s="76">
        <v>39167</v>
      </c>
    </row>
    <row r="605" spans="5:9" x14ac:dyDescent="0.25">
      <c r="E605" s="77" t="s">
        <v>1729</v>
      </c>
      <c r="F605" s="76">
        <v>46</v>
      </c>
      <c r="H605" s="77" t="s">
        <v>1729</v>
      </c>
      <c r="I605" s="76">
        <v>42285</v>
      </c>
    </row>
    <row r="606" spans="5:9" x14ac:dyDescent="0.25">
      <c r="E606" s="77" t="s">
        <v>1803</v>
      </c>
      <c r="F606" s="76">
        <v>29</v>
      </c>
      <c r="H606" s="77" t="s">
        <v>1803</v>
      </c>
      <c r="I606" s="76">
        <v>65313</v>
      </c>
    </row>
    <row r="607" spans="5:9" x14ac:dyDescent="0.25">
      <c r="E607" s="77" t="s">
        <v>1808</v>
      </c>
      <c r="F607" s="76">
        <v>43</v>
      </c>
      <c r="H607" s="77" t="s">
        <v>1808</v>
      </c>
      <c r="I607" s="76">
        <v>42285</v>
      </c>
    </row>
    <row r="608" spans="5:9" x14ac:dyDescent="0.25">
      <c r="E608" s="77" t="s">
        <v>1847</v>
      </c>
      <c r="F608" s="76">
        <v>521</v>
      </c>
      <c r="H608" s="77" t="s">
        <v>1847</v>
      </c>
      <c r="I608" s="76">
        <v>38214</v>
      </c>
    </row>
    <row r="609" spans="5:9" x14ac:dyDescent="0.25">
      <c r="E609" s="77" t="s">
        <v>1875</v>
      </c>
      <c r="F609" s="76">
        <v>452</v>
      </c>
      <c r="H609" s="77" t="s">
        <v>1875</v>
      </c>
      <c r="I609" s="76">
        <v>35521</v>
      </c>
    </row>
    <row r="610" spans="5:9" x14ac:dyDescent="0.25">
      <c r="E610" s="77" t="s">
        <v>1985</v>
      </c>
      <c r="F610" s="76">
        <v>381</v>
      </c>
      <c r="H610" s="77" t="s">
        <v>1985</v>
      </c>
      <c r="I610" s="76">
        <v>51250</v>
      </c>
    </row>
    <row r="611" spans="5:9" x14ac:dyDescent="0.25">
      <c r="E611" s="77" t="s">
        <v>1988</v>
      </c>
      <c r="F611" s="76">
        <v>759</v>
      </c>
      <c r="H611" s="77" t="s">
        <v>1988</v>
      </c>
      <c r="I611" s="76">
        <v>44931</v>
      </c>
    </row>
    <row r="612" spans="5:9" x14ac:dyDescent="0.25">
      <c r="E612" s="77" t="s">
        <v>2016</v>
      </c>
      <c r="F612" s="76">
        <v>492</v>
      </c>
      <c r="H612" s="77" t="s">
        <v>2016</v>
      </c>
      <c r="I612" s="76">
        <v>40750</v>
      </c>
    </row>
    <row r="613" spans="5:9" x14ac:dyDescent="0.25">
      <c r="E613" s="75" t="s">
        <v>644</v>
      </c>
      <c r="F613" s="76">
        <v>24796</v>
      </c>
      <c r="H613" s="75" t="s">
        <v>644</v>
      </c>
      <c r="I613" s="76">
        <v>46348</v>
      </c>
    </row>
    <row r="614" spans="5:9" x14ac:dyDescent="0.25">
      <c r="E614" s="77" t="s">
        <v>643</v>
      </c>
      <c r="F614" s="76">
        <v>309</v>
      </c>
      <c r="H614" s="77" t="s">
        <v>643</v>
      </c>
      <c r="I614" s="76">
        <v>35000</v>
      </c>
    </row>
    <row r="615" spans="5:9" x14ac:dyDescent="0.25">
      <c r="E615" s="77" t="s">
        <v>672</v>
      </c>
      <c r="F615" s="76">
        <v>901</v>
      </c>
      <c r="H615" s="77" t="s">
        <v>672</v>
      </c>
      <c r="I615" s="76">
        <v>34013</v>
      </c>
    </row>
    <row r="616" spans="5:9" x14ac:dyDescent="0.25">
      <c r="E616" s="77" t="s">
        <v>809</v>
      </c>
      <c r="F616" s="76">
        <v>10717</v>
      </c>
      <c r="H616" s="77" t="s">
        <v>809</v>
      </c>
      <c r="I616" s="76">
        <v>41875</v>
      </c>
    </row>
    <row r="617" spans="5:9" x14ac:dyDescent="0.25">
      <c r="E617" s="77" t="s">
        <v>42</v>
      </c>
      <c r="F617" s="76">
        <v>139</v>
      </c>
      <c r="H617" s="77" t="s">
        <v>42</v>
      </c>
      <c r="I617" s="76">
        <v>47500</v>
      </c>
    </row>
    <row r="618" spans="5:9" x14ac:dyDescent="0.25">
      <c r="E618" s="77" t="s">
        <v>995</v>
      </c>
      <c r="F618" s="76">
        <v>144</v>
      </c>
      <c r="H618" s="77" t="s">
        <v>995</v>
      </c>
      <c r="I618" s="76">
        <v>80313</v>
      </c>
    </row>
    <row r="619" spans="5:9" x14ac:dyDescent="0.25">
      <c r="E619" s="77" t="s">
        <v>1064</v>
      </c>
      <c r="F619" s="76">
        <v>10609</v>
      </c>
      <c r="H619" s="77" t="s">
        <v>1064</v>
      </c>
      <c r="I619" s="76">
        <v>33040</v>
      </c>
    </row>
    <row r="620" spans="5:9" x14ac:dyDescent="0.25">
      <c r="E620" s="77" t="s">
        <v>1370</v>
      </c>
      <c r="F620" s="76">
        <v>885</v>
      </c>
      <c r="H620" s="77" t="s">
        <v>1370</v>
      </c>
      <c r="I620" s="76">
        <v>44844</v>
      </c>
    </row>
    <row r="621" spans="5:9" x14ac:dyDescent="0.25">
      <c r="E621" s="77" t="s">
        <v>1825</v>
      </c>
      <c r="F621" s="76">
        <v>130</v>
      </c>
      <c r="H621" s="77" t="s">
        <v>1825</v>
      </c>
      <c r="I621" s="76">
        <v>51250</v>
      </c>
    </row>
    <row r="622" spans="5:9" x14ac:dyDescent="0.25">
      <c r="E622" s="77" t="s">
        <v>2005</v>
      </c>
      <c r="F622" s="76">
        <v>962</v>
      </c>
      <c r="H622" s="77" t="s">
        <v>2005</v>
      </c>
      <c r="I622" s="76">
        <v>49297</v>
      </c>
    </row>
    <row r="623" spans="5:9" x14ac:dyDescent="0.25">
      <c r="E623" s="75" t="s">
        <v>118</v>
      </c>
      <c r="F623" s="76">
        <v>198254</v>
      </c>
      <c r="H623" s="75" t="s">
        <v>118</v>
      </c>
      <c r="I623" s="76">
        <v>67870.76470588235</v>
      </c>
    </row>
    <row r="624" spans="5:9" x14ac:dyDescent="0.25">
      <c r="E624" s="77" t="s">
        <v>117</v>
      </c>
      <c r="F624" s="76">
        <v>695</v>
      </c>
      <c r="H624" s="77" t="s">
        <v>117</v>
      </c>
      <c r="I624" s="76">
        <v>67188</v>
      </c>
    </row>
    <row r="625" spans="5:9" x14ac:dyDescent="0.25">
      <c r="E625" s="77" t="s">
        <v>309</v>
      </c>
      <c r="F625" s="76">
        <v>300</v>
      </c>
      <c r="H625" s="77" t="s">
        <v>309</v>
      </c>
      <c r="I625" s="76">
        <v>91250</v>
      </c>
    </row>
    <row r="626" spans="5:9" x14ac:dyDescent="0.25">
      <c r="E626" s="77" t="s">
        <v>447</v>
      </c>
      <c r="F626" s="76">
        <v>130405</v>
      </c>
      <c r="H626" s="77" t="s">
        <v>447</v>
      </c>
      <c r="I626" s="76">
        <v>54465</v>
      </c>
    </row>
    <row r="627" spans="5:9" x14ac:dyDescent="0.25">
      <c r="E627" s="77" t="s">
        <v>451</v>
      </c>
      <c r="F627" s="76">
        <v>2521</v>
      </c>
      <c r="H627" s="77" t="s">
        <v>451</v>
      </c>
      <c r="I627" s="76">
        <v>69960</v>
      </c>
    </row>
    <row r="628" spans="5:9" x14ac:dyDescent="0.25">
      <c r="E628" s="77" t="s">
        <v>456</v>
      </c>
      <c r="F628" s="76">
        <v>1269</v>
      </c>
      <c r="H628" s="77" t="s">
        <v>456</v>
      </c>
      <c r="I628" s="76">
        <v>48125</v>
      </c>
    </row>
    <row r="629" spans="5:9" x14ac:dyDescent="0.25">
      <c r="E629" s="77" t="s">
        <v>525</v>
      </c>
      <c r="F629" s="76">
        <v>659</v>
      </c>
      <c r="H629" s="77" t="s">
        <v>525</v>
      </c>
      <c r="I629" s="76">
        <v>49583</v>
      </c>
    </row>
    <row r="630" spans="5:9" x14ac:dyDescent="0.25">
      <c r="E630" s="77" t="s">
        <v>752</v>
      </c>
      <c r="F630" s="76">
        <v>2074</v>
      </c>
      <c r="H630" s="77" t="s">
        <v>752</v>
      </c>
      <c r="I630" s="76">
        <v>97955</v>
      </c>
    </row>
    <row r="631" spans="5:9" x14ac:dyDescent="0.25">
      <c r="E631" s="77" t="s">
        <v>773</v>
      </c>
      <c r="F631" s="76">
        <v>2497</v>
      </c>
      <c r="H631" s="77" t="s">
        <v>773</v>
      </c>
      <c r="I631" s="76">
        <v>88000</v>
      </c>
    </row>
    <row r="632" spans="5:9" x14ac:dyDescent="0.25">
      <c r="E632" s="77" t="s">
        <v>971</v>
      </c>
      <c r="F632" s="76">
        <v>7199</v>
      </c>
      <c r="H632" s="77" t="s">
        <v>971</v>
      </c>
      <c r="I632" s="76">
        <v>51630</v>
      </c>
    </row>
    <row r="633" spans="5:9" x14ac:dyDescent="0.25">
      <c r="E633" s="77" t="s">
        <v>1177</v>
      </c>
      <c r="F633" s="76">
        <v>2202</v>
      </c>
      <c r="H633" s="77" t="s">
        <v>1177</v>
      </c>
      <c r="I633" s="76">
        <v>49310</v>
      </c>
    </row>
    <row r="634" spans="5:9" x14ac:dyDescent="0.25">
      <c r="E634" s="77" t="s">
        <v>46</v>
      </c>
      <c r="F634" s="76">
        <v>37330</v>
      </c>
      <c r="H634" s="77" t="s">
        <v>46</v>
      </c>
      <c r="I634" s="76">
        <v>62532</v>
      </c>
    </row>
    <row r="635" spans="5:9" x14ac:dyDescent="0.25">
      <c r="E635" s="77" t="s">
        <v>1396</v>
      </c>
      <c r="F635" s="76">
        <v>4486</v>
      </c>
      <c r="H635" s="77" t="s">
        <v>1396</v>
      </c>
      <c r="I635" s="76">
        <v>70809</v>
      </c>
    </row>
    <row r="636" spans="5:9" x14ac:dyDescent="0.25">
      <c r="E636" s="77" t="s">
        <v>1521</v>
      </c>
      <c r="F636" s="76">
        <v>1053</v>
      </c>
      <c r="H636" s="77" t="s">
        <v>1521</v>
      </c>
      <c r="I636" s="76">
        <v>71625</v>
      </c>
    </row>
    <row r="637" spans="5:9" x14ac:dyDescent="0.25">
      <c r="E637" s="77" t="s">
        <v>1582</v>
      </c>
      <c r="F637" s="76">
        <v>179</v>
      </c>
      <c r="H637" s="77" t="s">
        <v>1582</v>
      </c>
      <c r="I637" s="76">
        <v>50625</v>
      </c>
    </row>
    <row r="638" spans="5:9" x14ac:dyDescent="0.25">
      <c r="E638" s="77" t="s">
        <v>1656</v>
      </c>
      <c r="F638" s="76">
        <v>3454</v>
      </c>
      <c r="H638" s="77" t="s">
        <v>1656</v>
      </c>
      <c r="I638" s="76">
        <v>107639</v>
      </c>
    </row>
    <row r="639" spans="5:9" x14ac:dyDescent="0.25">
      <c r="E639" s="77" t="s">
        <v>1786</v>
      </c>
      <c r="F639" s="76">
        <v>1139</v>
      </c>
      <c r="H639" s="77" t="s">
        <v>1786</v>
      </c>
      <c r="I639" s="76">
        <v>57750</v>
      </c>
    </row>
    <row r="640" spans="5:9" x14ac:dyDescent="0.25">
      <c r="E640" s="77" t="s">
        <v>1941</v>
      </c>
      <c r="F640" s="76">
        <v>792</v>
      </c>
      <c r="H640" s="77" t="s">
        <v>1941</v>
      </c>
      <c r="I640" s="76">
        <v>65357</v>
      </c>
    </row>
    <row r="641" spans="5:9" x14ac:dyDescent="0.25">
      <c r="E641" s="75" t="s">
        <v>541</v>
      </c>
      <c r="F641" s="76">
        <v>6083</v>
      </c>
      <c r="H641" s="75" t="s">
        <v>541</v>
      </c>
      <c r="I641" s="76">
        <v>47324.25</v>
      </c>
    </row>
    <row r="642" spans="5:9" x14ac:dyDescent="0.25">
      <c r="E642" s="77" t="s">
        <v>540</v>
      </c>
      <c r="F642" s="76">
        <v>371</v>
      </c>
      <c r="H642" s="77" t="s">
        <v>540</v>
      </c>
      <c r="I642" s="76">
        <v>56042</v>
      </c>
    </row>
    <row r="643" spans="5:9" x14ac:dyDescent="0.25">
      <c r="E643" s="77" t="s">
        <v>543</v>
      </c>
      <c r="F643" s="76">
        <v>1860</v>
      </c>
      <c r="H643" s="77" t="s">
        <v>543</v>
      </c>
      <c r="I643" s="76">
        <v>43750</v>
      </c>
    </row>
    <row r="644" spans="5:9" x14ac:dyDescent="0.25">
      <c r="E644" s="77" t="s">
        <v>571</v>
      </c>
      <c r="F644" s="76">
        <v>47</v>
      </c>
      <c r="H644" s="77" t="s">
        <v>571</v>
      </c>
      <c r="I644" s="76">
        <v>63750</v>
      </c>
    </row>
    <row r="645" spans="5:9" x14ac:dyDescent="0.25">
      <c r="E645" s="77" t="s">
        <v>820</v>
      </c>
      <c r="F645" s="76">
        <v>239</v>
      </c>
      <c r="H645" s="77" t="s">
        <v>820</v>
      </c>
      <c r="I645" s="76">
        <v>49464</v>
      </c>
    </row>
    <row r="646" spans="5:9" x14ac:dyDescent="0.25">
      <c r="E646" s="77" t="s">
        <v>884</v>
      </c>
      <c r="F646" s="76">
        <v>534</v>
      </c>
      <c r="H646" s="77" t="s">
        <v>884</v>
      </c>
      <c r="I646" s="76">
        <v>49107</v>
      </c>
    </row>
    <row r="647" spans="5:9" x14ac:dyDescent="0.25">
      <c r="E647" s="77" t="s">
        <v>1380</v>
      </c>
      <c r="F647" s="76">
        <v>821</v>
      </c>
      <c r="H647" s="77" t="s">
        <v>1380</v>
      </c>
      <c r="I647" s="76">
        <v>51250</v>
      </c>
    </row>
    <row r="648" spans="5:9" x14ac:dyDescent="0.25">
      <c r="E648" s="77" t="s">
        <v>1464</v>
      </c>
      <c r="F648" s="76">
        <v>170</v>
      </c>
      <c r="H648" s="77" t="s">
        <v>1464</v>
      </c>
      <c r="I648" s="76">
        <v>26000</v>
      </c>
    </row>
    <row r="649" spans="5:9" x14ac:dyDescent="0.25">
      <c r="E649" s="77" t="s">
        <v>1949</v>
      </c>
      <c r="F649" s="76">
        <v>2041</v>
      </c>
      <c r="H649" s="77" t="s">
        <v>1949</v>
      </c>
      <c r="I649" s="76">
        <v>39231</v>
      </c>
    </row>
    <row r="650" spans="5:9" x14ac:dyDescent="0.25">
      <c r="E650" s="75" t="s">
        <v>463</v>
      </c>
      <c r="F650" s="76">
        <v>5229</v>
      </c>
      <c r="H650" s="75" t="s">
        <v>463</v>
      </c>
      <c r="I650" s="76">
        <v>41965.4</v>
      </c>
    </row>
    <row r="651" spans="5:9" x14ac:dyDescent="0.25">
      <c r="E651" s="77" t="s">
        <v>462</v>
      </c>
      <c r="F651" s="76">
        <v>4214</v>
      </c>
      <c r="H651" s="77" t="s">
        <v>462</v>
      </c>
      <c r="I651" s="76">
        <v>30827</v>
      </c>
    </row>
    <row r="652" spans="5:9" x14ac:dyDescent="0.25">
      <c r="E652" s="77" t="s">
        <v>649</v>
      </c>
      <c r="F652" s="76">
        <v>113</v>
      </c>
      <c r="H652" s="77" t="s">
        <v>649</v>
      </c>
      <c r="I652" s="76">
        <v>48750</v>
      </c>
    </row>
    <row r="653" spans="5:9" x14ac:dyDescent="0.25">
      <c r="E653" s="77" t="s">
        <v>1214</v>
      </c>
      <c r="F653" s="76">
        <v>213</v>
      </c>
      <c r="H653" s="77" t="s">
        <v>1214</v>
      </c>
      <c r="I653" s="76">
        <v>50000</v>
      </c>
    </row>
    <row r="654" spans="5:9" x14ac:dyDescent="0.25">
      <c r="E654" s="77" t="s">
        <v>1694</v>
      </c>
      <c r="F654" s="76">
        <v>537</v>
      </c>
      <c r="H654" s="77" t="s">
        <v>1694</v>
      </c>
      <c r="I654" s="76">
        <v>32750</v>
      </c>
    </row>
    <row r="655" spans="5:9" x14ac:dyDescent="0.25">
      <c r="E655" s="77" t="s">
        <v>2024</v>
      </c>
      <c r="F655" s="76">
        <v>152</v>
      </c>
      <c r="H655" s="77" t="s">
        <v>2024</v>
      </c>
      <c r="I655" s="76">
        <v>47500</v>
      </c>
    </row>
    <row r="656" spans="5:9" x14ac:dyDescent="0.25">
      <c r="E656" s="75" t="s">
        <v>148</v>
      </c>
      <c r="F656" s="76">
        <v>6873</v>
      </c>
      <c r="H656" s="75" t="s">
        <v>148</v>
      </c>
      <c r="I656" s="76">
        <v>54071.25</v>
      </c>
    </row>
    <row r="657" spans="5:9" x14ac:dyDescent="0.25">
      <c r="E657" s="77" t="s">
        <v>147</v>
      </c>
      <c r="F657" s="76">
        <v>193</v>
      </c>
      <c r="H657" s="77" t="s">
        <v>147</v>
      </c>
      <c r="I657" s="76">
        <v>68125</v>
      </c>
    </row>
    <row r="658" spans="5:9" x14ac:dyDescent="0.25">
      <c r="E658" s="77" t="s">
        <v>674</v>
      </c>
      <c r="F658" s="76">
        <v>591</v>
      </c>
      <c r="H658" s="77" t="s">
        <v>674</v>
      </c>
      <c r="I658" s="76">
        <v>48889</v>
      </c>
    </row>
    <row r="659" spans="5:9" x14ac:dyDescent="0.25">
      <c r="E659" s="77" t="s">
        <v>845</v>
      </c>
      <c r="F659" s="76">
        <v>1055</v>
      </c>
      <c r="H659" s="77" t="s">
        <v>845</v>
      </c>
      <c r="I659" s="76">
        <v>51563</v>
      </c>
    </row>
    <row r="660" spans="5:9" x14ac:dyDescent="0.25">
      <c r="E660" s="77" t="s">
        <v>1017</v>
      </c>
      <c r="F660" s="76">
        <v>811</v>
      </c>
      <c r="H660" s="77" t="s">
        <v>1017</v>
      </c>
      <c r="I660" s="76">
        <v>43611</v>
      </c>
    </row>
    <row r="661" spans="5:9" x14ac:dyDescent="0.25">
      <c r="E661" s="77" t="s">
        <v>1126</v>
      </c>
      <c r="F661" s="76">
        <v>886</v>
      </c>
      <c r="H661" s="77" t="s">
        <v>1126</v>
      </c>
      <c r="I661" s="76">
        <v>60956</v>
      </c>
    </row>
    <row r="662" spans="5:9" x14ac:dyDescent="0.25">
      <c r="E662" s="77" t="s">
        <v>1158</v>
      </c>
      <c r="F662" s="76">
        <v>294</v>
      </c>
      <c r="H662" s="77" t="s">
        <v>1158</v>
      </c>
      <c r="I662" s="76">
        <v>56667</v>
      </c>
    </row>
    <row r="663" spans="5:9" x14ac:dyDescent="0.25">
      <c r="E663" s="77" t="s">
        <v>1183</v>
      </c>
      <c r="F663" s="76">
        <v>441</v>
      </c>
      <c r="H663" s="77" t="s">
        <v>1183</v>
      </c>
      <c r="I663" s="76">
        <v>50313</v>
      </c>
    </row>
    <row r="664" spans="5:9" x14ac:dyDescent="0.25">
      <c r="E664" s="77" t="s">
        <v>1664</v>
      </c>
      <c r="F664" s="76">
        <v>2602</v>
      </c>
      <c r="H664" s="77" t="s">
        <v>1664</v>
      </c>
      <c r="I664" s="76">
        <v>52446</v>
      </c>
    </row>
    <row r="665" spans="5:9" x14ac:dyDescent="0.25">
      <c r="E665" s="75" t="s">
        <v>315</v>
      </c>
      <c r="F665" s="76">
        <v>72261</v>
      </c>
      <c r="H665" s="75" t="s">
        <v>315</v>
      </c>
      <c r="I665" s="76">
        <v>55109.444444444445</v>
      </c>
    </row>
    <row r="666" spans="5:9" x14ac:dyDescent="0.25">
      <c r="E666" s="77" t="s">
        <v>314</v>
      </c>
      <c r="F666" s="76">
        <v>62</v>
      </c>
      <c r="H666" s="77" t="s">
        <v>314</v>
      </c>
      <c r="I666" s="76">
        <v>70625</v>
      </c>
    </row>
    <row r="667" spans="5:9" x14ac:dyDescent="0.25">
      <c r="E667" s="77" t="s">
        <v>709</v>
      </c>
      <c r="F667" s="76">
        <v>1405</v>
      </c>
      <c r="H667" s="77" t="s">
        <v>709</v>
      </c>
      <c r="I667" s="76">
        <v>58714</v>
      </c>
    </row>
    <row r="668" spans="5:9" x14ac:dyDescent="0.25">
      <c r="E668" s="77" t="s">
        <v>719</v>
      </c>
      <c r="F668" s="76">
        <v>122</v>
      </c>
      <c r="H668" s="77" t="s">
        <v>719</v>
      </c>
      <c r="I668" s="76">
        <v>26250</v>
      </c>
    </row>
    <row r="669" spans="5:9" x14ac:dyDescent="0.25">
      <c r="E669" s="77" t="s">
        <v>1229</v>
      </c>
      <c r="F669" s="76">
        <v>111</v>
      </c>
      <c r="H669" s="77" t="s">
        <v>1229</v>
      </c>
      <c r="I669" s="76">
        <v>45833</v>
      </c>
    </row>
    <row r="670" spans="5:9" x14ac:dyDescent="0.25">
      <c r="E670" s="77" t="s">
        <v>1534</v>
      </c>
      <c r="F670" s="76">
        <v>161</v>
      </c>
      <c r="H670" s="77" t="s">
        <v>1534</v>
      </c>
      <c r="I670" s="76">
        <v>65500</v>
      </c>
    </row>
    <row r="671" spans="5:9" x14ac:dyDescent="0.25">
      <c r="E671" s="77" t="s">
        <v>1804</v>
      </c>
      <c r="F671" s="76">
        <v>628</v>
      </c>
      <c r="H671" s="77" t="s">
        <v>1804</v>
      </c>
      <c r="I671" s="76">
        <v>65250</v>
      </c>
    </row>
    <row r="672" spans="5:9" x14ac:dyDescent="0.25">
      <c r="E672" s="77" t="s">
        <v>1888</v>
      </c>
      <c r="F672" s="76">
        <v>483</v>
      </c>
      <c r="H672" s="77" t="s">
        <v>1888</v>
      </c>
      <c r="I672" s="76">
        <v>53333</v>
      </c>
    </row>
    <row r="673" spans="5:9" x14ac:dyDescent="0.25">
      <c r="E673" s="77" t="s">
        <v>1994</v>
      </c>
      <c r="F673" s="76">
        <v>64113</v>
      </c>
      <c r="H673" s="77" t="s">
        <v>1994</v>
      </c>
      <c r="I673" s="76">
        <v>70882</v>
      </c>
    </row>
    <row r="674" spans="5:9" x14ac:dyDescent="0.25">
      <c r="E674" s="77" t="s">
        <v>2032</v>
      </c>
      <c r="F674" s="76">
        <v>5176</v>
      </c>
      <c r="H674" s="77" t="s">
        <v>2032</v>
      </c>
      <c r="I674" s="76">
        <v>39598</v>
      </c>
    </row>
    <row r="675" spans="5:9" x14ac:dyDescent="0.25">
      <c r="E675" s="75" t="s">
        <v>275</v>
      </c>
      <c r="F675" s="76">
        <v>16007</v>
      </c>
      <c r="H675" s="75" t="s">
        <v>275</v>
      </c>
      <c r="I675" s="76">
        <v>44488.222222222219</v>
      </c>
    </row>
    <row r="676" spans="5:9" x14ac:dyDescent="0.25">
      <c r="E676" s="77" t="s">
        <v>274</v>
      </c>
      <c r="F676" s="76">
        <v>480</v>
      </c>
      <c r="H676" s="77" t="s">
        <v>274</v>
      </c>
      <c r="I676" s="76">
        <v>31563</v>
      </c>
    </row>
    <row r="677" spans="5:9" x14ac:dyDescent="0.25">
      <c r="E677" s="77" t="s">
        <v>721</v>
      </c>
      <c r="F677" s="76">
        <v>1012</v>
      </c>
      <c r="H677" s="77" t="s">
        <v>721</v>
      </c>
      <c r="I677" s="76">
        <v>40521</v>
      </c>
    </row>
    <row r="678" spans="5:9" x14ac:dyDescent="0.25">
      <c r="E678" s="77" t="s">
        <v>821</v>
      </c>
      <c r="F678" s="76">
        <v>729</v>
      </c>
      <c r="H678" s="77" t="s">
        <v>821</v>
      </c>
      <c r="I678" s="76">
        <v>39659</v>
      </c>
    </row>
    <row r="679" spans="5:9" x14ac:dyDescent="0.25">
      <c r="E679" s="77" t="s">
        <v>1066</v>
      </c>
      <c r="F679" s="76">
        <v>83</v>
      </c>
      <c r="H679" s="77" t="s">
        <v>1066</v>
      </c>
      <c r="I679" s="76">
        <v>70938</v>
      </c>
    </row>
    <row r="680" spans="5:9" x14ac:dyDescent="0.25">
      <c r="E680" s="77" t="s">
        <v>1149</v>
      </c>
      <c r="F680" s="76">
        <v>161</v>
      </c>
      <c r="H680" s="77" t="s">
        <v>1149</v>
      </c>
      <c r="I680" s="76">
        <v>49375</v>
      </c>
    </row>
    <row r="681" spans="5:9" x14ac:dyDescent="0.25">
      <c r="E681" s="77" t="s">
        <v>1433</v>
      </c>
      <c r="F681" s="76">
        <v>1291</v>
      </c>
      <c r="H681" s="77" t="s">
        <v>1433</v>
      </c>
      <c r="I681" s="76">
        <v>52772</v>
      </c>
    </row>
    <row r="682" spans="5:9" x14ac:dyDescent="0.25">
      <c r="E682" s="77" t="s">
        <v>1496</v>
      </c>
      <c r="F682" s="76">
        <v>11607</v>
      </c>
      <c r="H682" s="77" t="s">
        <v>1496</v>
      </c>
      <c r="I682" s="76">
        <v>39385</v>
      </c>
    </row>
    <row r="683" spans="5:9" x14ac:dyDescent="0.25">
      <c r="E683" s="77" t="s">
        <v>1680</v>
      </c>
      <c r="F683" s="76">
        <v>167</v>
      </c>
      <c r="H683" s="77" t="s">
        <v>1680</v>
      </c>
      <c r="I683" s="76">
        <v>30556</v>
      </c>
    </row>
    <row r="684" spans="5:9" x14ac:dyDescent="0.25">
      <c r="E684" s="77" t="s">
        <v>1902</v>
      </c>
      <c r="F684" s="76">
        <v>477</v>
      </c>
      <c r="H684" s="77" t="s">
        <v>1902</v>
      </c>
      <c r="I684" s="76">
        <v>45625</v>
      </c>
    </row>
    <row r="685" spans="5:9" x14ac:dyDescent="0.25">
      <c r="E685" s="75" t="s">
        <v>403</v>
      </c>
      <c r="F685" s="76">
        <v>21454</v>
      </c>
      <c r="H685" s="75" t="s">
        <v>403</v>
      </c>
      <c r="I685" s="76">
        <v>42791.666666666664</v>
      </c>
    </row>
    <row r="686" spans="5:9" x14ac:dyDescent="0.25">
      <c r="E686" s="77" t="s">
        <v>402</v>
      </c>
      <c r="F686" s="76">
        <v>410</v>
      </c>
      <c r="H686" s="77" t="s">
        <v>402</v>
      </c>
      <c r="I686" s="76">
        <v>37500</v>
      </c>
    </row>
    <row r="687" spans="5:9" x14ac:dyDescent="0.25">
      <c r="E687" s="77" t="s">
        <v>922</v>
      </c>
      <c r="F687" s="76">
        <v>129</v>
      </c>
      <c r="H687" s="77" t="s">
        <v>922</v>
      </c>
      <c r="I687" s="76">
        <v>47880</v>
      </c>
    </row>
    <row r="688" spans="5:9" x14ac:dyDescent="0.25">
      <c r="E688" s="77" t="s">
        <v>949</v>
      </c>
      <c r="F688" s="76">
        <v>238</v>
      </c>
      <c r="H688" s="77" t="s">
        <v>949</v>
      </c>
      <c r="I688" s="76">
        <v>44375</v>
      </c>
    </row>
    <row r="689" spans="5:9" x14ac:dyDescent="0.25">
      <c r="E689" s="77" t="s">
        <v>1092</v>
      </c>
      <c r="F689" s="76">
        <v>7248</v>
      </c>
      <c r="H689" s="77" t="s">
        <v>1092</v>
      </c>
      <c r="I689" s="76">
        <v>41723</v>
      </c>
    </row>
    <row r="690" spans="5:9" x14ac:dyDescent="0.25">
      <c r="E690" s="77" t="s">
        <v>1274</v>
      </c>
      <c r="F690" s="76">
        <v>66</v>
      </c>
      <c r="H690" s="77" t="s">
        <v>1274</v>
      </c>
      <c r="I690" s="76">
        <v>40000</v>
      </c>
    </row>
    <row r="691" spans="5:9" x14ac:dyDescent="0.25">
      <c r="E691" s="77" t="s">
        <v>1308</v>
      </c>
      <c r="F691" s="76">
        <v>1259</v>
      </c>
      <c r="H691" s="77" t="s">
        <v>1308</v>
      </c>
      <c r="I691" s="76">
        <v>40347</v>
      </c>
    </row>
    <row r="692" spans="5:9" x14ac:dyDescent="0.25">
      <c r="E692" s="77" t="s">
        <v>1538</v>
      </c>
      <c r="F692" s="76">
        <v>10363</v>
      </c>
      <c r="H692" s="77" t="s">
        <v>1538</v>
      </c>
      <c r="I692" s="76">
        <v>57096</v>
      </c>
    </row>
    <row r="693" spans="5:9" x14ac:dyDescent="0.25">
      <c r="E693" s="77" t="s">
        <v>1562</v>
      </c>
      <c r="F693" s="76">
        <v>1669</v>
      </c>
      <c r="H693" s="77" t="s">
        <v>1562</v>
      </c>
      <c r="I693" s="76">
        <v>49954</v>
      </c>
    </row>
    <row r="694" spans="5:9" x14ac:dyDescent="0.25">
      <c r="E694" s="77" t="s">
        <v>1845</v>
      </c>
      <c r="F694" s="76">
        <v>72</v>
      </c>
      <c r="H694" s="77" t="s">
        <v>1845</v>
      </c>
      <c r="I694" s="76">
        <v>26250</v>
      </c>
    </row>
    <row r="695" spans="5:9" x14ac:dyDescent="0.25">
      <c r="E695" s="75" t="s">
        <v>115</v>
      </c>
      <c r="F695" s="76">
        <v>33374</v>
      </c>
      <c r="H695" s="75" t="s">
        <v>115</v>
      </c>
      <c r="I695" s="76">
        <v>50948.5</v>
      </c>
    </row>
    <row r="696" spans="5:9" x14ac:dyDescent="0.25">
      <c r="E696" s="77" t="s">
        <v>114</v>
      </c>
      <c r="F696" s="76">
        <v>476</v>
      </c>
      <c r="H696" s="77" t="s">
        <v>114</v>
      </c>
      <c r="I696" s="76">
        <v>53750</v>
      </c>
    </row>
    <row r="697" spans="5:9" x14ac:dyDescent="0.25">
      <c r="E697" s="77" t="s">
        <v>507</v>
      </c>
      <c r="F697" s="76">
        <v>150</v>
      </c>
      <c r="H697" s="77" t="s">
        <v>507</v>
      </c>
      <c r="I697" s="76">
        <v>55833</v>
      </c>
    </row>
    <row r="698" spans="5:9" x14ac:dyDescent="0.25">
      <c r="E698" s="77" t="s">
        <v>791</v>
      </c>
      <c r="F698" s="76">
        <v>127</v>
      </c>
      <c r="H698" s="77" t="s">
        <v>791</v>
      </c>
      <c r="I698" s="76">
        <v>45536</v>
      </c>
    </row>
    <row r="699" spans="5:9" x14ac:dyDescent="0.25">
      <c r="E699" s="77" t="s">
        <v>855</v>
      </c>
      <c r="F699" s="76">
        <v>504</v>
      </c>
      <c r="H699" s="77" t="s">
        <v>855</v>
      </c>
      <c r="I699" s="76">
        <v>54375</v>
      </c>
    </row>
    <row r="700" spans="5:9" x14ac:dyDescent="0.25">
      <c r="E700" s="77" t="s">
        <v>901</v>
      </c>
      <c r="F700" s="76">
        <v>122</v>
      </c>
      <c r="H700" s="77" t="s">
        <v>901</v>
      </c>
      <c r="I700" s="76">
        <v>54792</v>
      </c>
    </row>
    <row r="701" spans="5:9" x14ac:dyDescent="0.25">
      <c r="E701" s="77" t="s">
        <v>955</v>
      </c>
      <c r="F701" s="76">
        <v>175</v>
      </c>
      <c r="H701" s="77" t="s">
        <v>955</v>
      </c>
      <c r="I701" s="76">
        <v>70938</v>
      </c>
    </row>
    <row r="702" spans="5:9" x14ac:dyDescent="0.25">
      <c r="E702" s="77" t="s">
        <v>1132</v>
      </c>
      <c r="F702" s="76">
        <v>242</v>
      </c>
      <c r="H702" s="77" t="s">
        <v>1132</v>
      </c>
      <c r="I702" s="76">
        <v>41111</v>
      </c>
    </row>
    <row r="703" spans="5:9" x14ac:dyDescent="0.25">
      <c r="E703" s="77" t="s">
        <v>1145</v>
      </c>
      <c r="F703" s="76">
        <v>946</v>
      </c>
      <c r="H703" s="77" t="s">
        <v>1145</v>
      </c>
      <c r="I703" s="76">
        <v>53929</v>
      </c>
    </row>
    <row r="704" spans="5:9" x14ac:dyDescent="0.25">
      <c r="E704" s="77" t="s">
        <v>1179</v>
      </c>
      <c r="F704" s="76">
        <v>304</v>
      </c>
      <c r="H704" s="77" t="s">
        <v>1179</v>
      </c>
      <c r="I704" s="76">
        <v>44643</v>
      </c>
    </row>
    <row r="705" spans="5:9" x14ac:dyDescent="0.25">
      <c r="E705" s="77" t="s">
        <v>1267</v>
      </c>
      <c r="F705" s="76">
        <v>27620</v>
      </c>
      <c r="H705" s="77" t="s">
        <v>1267</v>
      </c>
      <c r="I705" s="76">
        <v>48750</v>
      </c>
    </row>
    <row r="706" spans="5:9" x14ac:dyDescent="0.25">
      <c r="E706" s="77" t="s">
        <v>1306</v>
      </c>
      <c r="F706" s="76">
        <v>827</v>
      </c>
      <c r="H706" s="77" t="s">
        <v>1306</v>
      </c>
      <c r="I706" s="76">
        <v>48906</v>
      </c>
    </row>
    <row r="707" spans="5:9" x14ac:dyDescent="0.25">
      <c r="E707" s="77" t="s">
        <v>1635</v>
      </c>
      <c r="F707" s="76">
        <v>308</v>
      </c>
      <c r="H707" s="77" t="s">
        <v>1635</v>
      </c>
      <c r="I707" s="76">
        <v>42222</v>
      </c>
    </row>
    <row r="708" spans="5:9" x14ac:dyDescent="0.25">
      <c r="E708" s="77" t="s">
        <v>1795</v>
      </c>
      <c r="F708" s="76">
        <v>103</v>
      </c>
      <c r="H708" s="77" t="s">
        <v>1795</v>
      </c>
      <c r="I708" s="76">
        <v>40833</v>
      </c>
    </row>
    <row r="709" spans="5:9" x14ac:dyDescent="0.25">
      <c r="E709" s="77" t="s">
        <v>1801</v>
      </c>
      <c r="F709" s="76">
        <v>1470</v>
      </c>
      <c r="H709" s="77" t="s">
        <v>1801</v>
      </c>
      <c r="I709" s="76">
        <v>57661</v>
      </c>
    </row>
    <row r="710" spans="5:9" x14ac:dyDescent="0.25">
      <c r="E710" s="75" t="s">
        <v>755</v>
      </c>
      <c r="F710" s="76">
        <v>8959</v>
      </c>
      <c r="H710" s="75" t="s">
        <v>755</v>
      </c>
      <c r="I710" s="76">
        <v>47119</v>
      </c>
    </row>
    <row r="711" spans="5:9" x14ac:dyDescent="0.25">
      <c r="E711" s="77" t="s">
        <v>754</v>
      </c>
      <c r="F711" s="76">
        <v>425</v>
      </c>
      <c r="H711" s="77" t="s">
        <v>754</v>
      </c>
      <c r="I711" s="76">
        <v>51765</v>
      </c>
    </row>
    <row r="712" spans="5:9" x14ac:dyDescent="0.25">
      <c r="E712" s="77" t="s">
        <v>861</v>
      </c>
      <c r="F712" s="76">
        <v>5253</v>
      </c>
      <c r="H712" s="77" t="s">
        <v>861</v>
      </c>
      <c r="I712" s="76">
        <v>62824</v>
      </c>
    </row>
    <row r="713" spans="5:9" x14ac:dyDescent="0.25">
      <c r="E713" s="77" t="s">
        <v>951</v>
      </c>
      <c r="F713" s="76">
        <v>150</v>
      </c>
      <c r="H713" s="77" t="s">
        <v>951</v>
      </c>
      <c r="I713" s="76">
        <v>26750</v>
      </c>
    </row>
    <row r="714" spans="5:9" x14ac:dyDescent="0.25">
      <c r="E714" s="77" t="s">
        <v>968</v>
      </c>
      <c r="F714" s="76">
        <v>183</v>
      </c>
      <c r="H714" s="77" t="s">
        <v>968</v>
      </c>
      <c r="I714" s="76">
        <v>34000</v>
      </c>
    </row>
    <row r="715" spans="5:9" x14ac:dyDescent="0.25">
      <c r="E715" s="77" t="s">
        <v>1241</v>
      </c>
      <c r="F715" s="76">
        <v>1117</v>
      </c>
      <c r="H715" s="77" t="s">
        <v>1241</v>
      </c>
      <c r="I715" s="76">
        <v>62440</v>
      </c>
    </row>
    <row r="716" spans="5:9" x14ac:dyDescent="0.25">
      <c r="E716" s="77" t="s">
        <v>1343</v>
      </c>
      <c r="F716" s="76">
        <v>152</v>
      </c>
      <c r="H716" s="77" t="s">
        <v>1343</v>
      </c>
      <c r="I716" s="76">
        <v>43792</v>
      </c>
    </row>
    <row r="717" spans="5:9" x14ac:dyDescent="0.25">
      <c r="E717" s="77" t="s">
        <v>1515</v>
      </c>
      <c r="F717" s="76">
        <v>457</v>
      </c>
      <c r="H717" s="77" t="s">
        <v>1515</v>
      </c>
      <c r="I717" s="76">
        <v>39375</v>
      </c>
    </row>
    <row r="718" spans="5:9" x14ac:dyDescent="0.25">
      <c r="E718" s="77" t="s">
        <v>1757</v>
      </c>
      <c r="F718" s="76">
        <v>243</v>
      </c>
      <c r="H718" s="77" t="s">
        <v>1757</v>
      </c>
      <c r="I718" s="76">
        <v>51250</v>
      </c>
    </row>
    <row r="719" spans="5:9" x14ac:dyDescent="0.25">
      <c r="E719" s="77" t="s">
        <v>1850</v>
      </c>
      <c r="F719" s="76">
        <v>979</v>
      </c>
      <c r="H719" s="77" t="s">
        <v>1850</v>
      </c>
      <c r="I719" s="76">
        <v>51875</v>
      </c>
    </row>
    <row r="720" spans="5:9" x14ac:dyDescent="0.25">
      <c r="E720" s="75" t="s">
        <v>428</v>
      </c>
      <c r="F720" s="76">
        <v>5882</v>
      </c>
      <c r="H720" s="75" t="s">
        <v>428</v>
      </c>
      <c r="I720" s="76">
        <v>33106.076923076922</v>
      </c>
    </row>
    <row r="721" spans="5:9" x14ac:dyDescent="0.25">
      <c r="E721" s="77" t="s">
        <v>427</v>
      </c>
      <c r="F721" s="76">
        <v>108</v>
      </c>
      <c r="H721" s="77" t="s">
        <v>427</v>
      </c>
      <c r="I721" s="76">
        <v>36875</v>
      </c>
    </row>
    <row r="722" spans="5:9" x14ac:dyDescent="0.25">
      <c r="E722" s="77" t="s">
        <v>1181</v>
      </c>
      <c r="F722" s="76">
        <v>49</v>
      </c>
      <c r="H722" s="77" t="s">
        <v>1181</v>
      </c>
      <c r="I722" s="76">
        <v>28393</v>
      </c>
    </row>
    <row r="723" spans="5:9" x14ac:dyDescent="0.25">
      <c r="E723" s="77" t="s">
        <v>1300</v>
      </c>
      <c r="F723" s="76">
        <v>121</v>
      </c>
      <c r="H723" s="77" t="s">
        <v>1300</v>
      </c>
      <c r="I723" s="76">
        <v>30417</v>
      </c>
    </row>
    <row r="724" spans="5:9" x14ac:dyDescent="0.25">
      <c r="E724" s="77" t="s">
        <v>1322</v>
      </c>
      <c r="F724" s="76">
        <v>0</v>
      </c>
      <c r="H724" s="77" t="s">
        <v>1322</v>
      </c>
      <c r="I724" s="76">
        <v>0</v>
      </c>
    </row>
    <row r="725" spans="5:9" x14ac:dyDescent="0.25">
      <c r="E725" s="77" t="s">
        <v>1348</v>
      </c>
      <c r="F725" s="76">
        <v>137</v>
      </c>
      <c r="H725" s="77" t="s">
        <v>1348</v>
      </c>
      <c r="I725" s="76">
        <v>45417</v>
      </c>
    </row>
    <row r="726" spans="5:9" x14ac:dyDescent="0.25">
      <c r="E726" s="77" t="s">
        <v>1354</v>
      </c>
      <c r="F726" s="76">
        <v>34</v>
      </c>
      <c r="H726" s="77" t="s">
        <v>1354</v>
      </c>
      <c r="I726" s="76">
        <v>33106</v>
      </c>
    </row>
    <row r="727" spans="5:9" x14ac:dyDescent="0.25">
      <c r="E727" s="77" t="s">
        <v>1424</v>
      </c>
      <c r="F727" s="76">
        <v>37</v>
      </c>
      <c r="H727" s="77" t="s">
        <v>1424</v>
      </c>
      <c r="I727" s="76">
        <v>33106</v>
      </c>
    </row>
    <row r="728" spans="5:9" x14ac:dyDescent="0.25">
      <c r="E728" s="77" t="s">
        <v>1487</v>
      </c>
      <c r="F728" s="76">
        <v>70</v>
      </c>
      <c r="H728" s="77" t="s">
        <v>1487</v>
      </c>
      <c r="I728" s="76">
        <v>33750</v>
      </c>
    </row>
    <row r="729" spans="5:9" x14ac:dyDescent="0.25">
      <c r="E729" s="77" t="s">
        <v>1493</v>
      </c>
      <c r="F729" s="76">
        <v>3654</v>
      </c>
      <c r="H729" s="77" t="s">
        <v>1493</v>
      </c>
      <c r="I729" s="76">
        <v>44410</v>
      </c>
    </row>
    <row r="730" spans="5:9" x14ac:dyDescent="0.25">
      <c r="E730" s="77" t="s">
        <v>1504</v>
      </c>
      <c r="F730" s="76">
        <v>7</v>
      </c>
      <c r="H730" s="77" t="s">
        <v>1504</v>
      </c>
      <c r="I730" s="76">
        <v>33106</v>
      </c>
    </row>
    <row r="731" spans="5:9" x14ac:dyDescent="0.25">
      <c r="E731" s="77" t="s">
        <v>1788</v>
      </c>
      <c r="F731" s="76">
        <v>473</v>
      </c>
      <c r="H731" s="77" t="s">
        <v>1788</v>
      </c>
      <c r="I731" s="76">
        <v>41000</v>
      </c>
    </row>
    <row r="732" spans="5:9" x14ac:dyDescent="0.25">
      <c r="E732" s="77" t="s">
        <v>1794</v>
      </c>
      <c r="F732" s="76">
        <v>1156</v>
      </c>
      <c r="H732" s="77" t="s">
        <v>1794</v>
      </c>
      <c r="I732" s="76">
        <v>46771</v>
      </c>
    </row>
    <row r="733" spans="5:9" x14ac:dyDescent="0.25">
      <c r="E733" s="77" t="s">
        <v>1877</v>
      </c>
      <c r="F733" s="76">
        <v>36</v>
      </c>
      <c r="H733" s="77" t="s">
        <v>1877</v>
      </c>
      <c r="I733" s="76">
        <v>24028</v>
      </c>
    </row>
    <row r="734" spans="5:9" x14ac:dyDescent="0.25">
      <c r="E734" s="75" t="s">
        <v>331</v>
      </c>
      <c r="F734" s="76">
        <v>6065</v>
      </c>
      <c r="H734" s="75" t="s">
        <v>331</v>
      </c>
      <c r="I734" s="76">
        <v>36809.9</v>
      </c>
    </row>
    <row r="735" spans="5:9" x14ac:dyDescent="0.25">
      <c r="E735" s="77" t="s">
        <v>330</v>
      </c>
      <c r="F735" s="76">
        <v>217</v>
      </c>
      <c r="H735" s="77" t="s">
        <v>330</v>
      </c>
      <c r="I735" s="76">
        <v>38875</v>
      </c>
    </row>
    <row r="736" spans="5:9" x14ac:dyDescent="0.25">
      <c r="E736" s="77" t="s">
        <v>442</v>
      </c>
      <c r="F736" s="76">
        <v>137</v>
      </c>
      <c r="H736" s="77" t="s">
        <v>442</v>
      </c>
      <c r="I736" s="76">
        <v>27708</v>
      </c>
    </row>
    <row r="737" spans="5:9" x14ac:dyDescent="0.25">
      <c r="E737" s="77" t="s">
        <v>1250</v>
      </c>
      <c r="F737" s="76">
        <v>1214</v>
      </c>
      <c r="H737" s="77" t="s">
        <v>1250</v>
      </c>
      <c r="I737" s="76">
        <v>38317</v>
      </c>
    </row>
    <row r="738" spans="5:9" x14ac:dyDescent="0.25">
      <c r="E738" s="77" t="s">
        <v>1372</v>
      </c>
      <c r="F738" s="76">
        <v>218</v>
      </c>
      <c r="H738" s="77" t="s">
        <v>1372</v>
      </c>
      <c r="I738" s="76">
        <v>36875</v>
      </c>
    </row>
    <row r="739" spans="5:9" x14ac:dyDescent="0.25">
      <c r="E739" s="77" t="s">
        <v>1481</v>
      </c>
      <c r="F739" s="76">
        <v>2881</v>
      </c>
      <c r="H739" s="77" t="s">
        <v>1481</v>
      </c>
      <c r="I739" s="76">
        <v>33678</v>
      </c>
    </row>
    <row r="740" spans="5:9" x14ac:dyDescent="0.25">
      <c r="E740" s="77" t="s">
        <v>1673</v>
      </c>
      <c r="F740" s="76">
        <v>58</v>
      </c>
      <c r="H740" s="77" t="s">
        <v>1673</v>
      </c>
      <c r="I740" s="76">
        <v>39500</v>
      </c>
    </row>
    <row r="741" spans="5:9" x14ac:dyDescent="0.25">
      <c r="E741" s="77" t="s">
        <v>1771</v>
      </c>
      <c r="F741" s="76">
        <v>168</v>
      </c>
      <c r="H741" s="77" t="s">
        <v>1771</v>
      </c>
      <c r="I741" s="76">
        <v>34063</v>
      </c>
    </row>
    <row r="742" spans="5:9" x14ac:dyDescent="0.25">
      <c r="E742" s="77" t="s">
        <v>1890</v>
      </c>
      <c r="F742" s="76">
        <v>66</v>
      </c>
      <c r="H742" s="77" t="s">
        <v>1890</v>
      </c>
      <c r="I742" s="76">
        <v>41250</v>
      </c>
    </row>
    <row r="743" spans="5:9" x14ac:dyDescent="0.25">
      <c r="E743" s="77" t="s">
        <v>1908</v>
      </c>
      <c r="F743" s="76">
        <v>353</v>
      </c>
      <c r="H743" s="77" t="s">
        <v>1908</v>
      </c>
      <c r="I743" s="76">
        <v>36583</v>
      </c>
    </row>
    <row r="744" spans="5:9" x14ac:dyDescent="0.25">
      <c r="E744" s="77" t="s">
        <v>2014</v>
      </c>
      <c r="F744" s="76">
        <v>753</v>
      </c>
      <c r="H744" s="77" t="s">
        <v>2014</v>
      </c>
      <c r="I744" s="76">
        <v>41250</v>
      </c>
    </row>
    <row r="745" spans="5:9" x14ac:dyDescent="0.25">
      <c r="E745" s="75" t="s">
        <v>112</v>
      </c>
      <c r="F745" s="76">
        <v>4458</v>
      </c>
      <c r="H745" s="75" t="s">
        <v>112</v>
      </c>
      <c r="I745" s="76">
        <v>38420.666666666664</v>
      </c>
    </row>
    <row r="746" spans="5:9" x14ac:dyDescent="0.25">
      <c r="E746" s="77" t="s">
        <v>111</v>
      </c>
      <c r="F746" s="76">
        <v>3829</v>
      </c>
      <c r="H746" s="77" t="s">
        <v>111</v>
      </c>
      <c r="I746" s="76">
        <v>42762</v>
      </c>
    </row>
    <row r="747" spans="5:9" x14ac:dyDescent="0.25">
      <c r="E747" s="77" t="s">
        <v>1206</v>
      </c>
      <c r="F747" s="76">
        <v>519</v>
      </c>
      <c r="H747" s="77" t="s">
        <v>1206</v>
      </c>
      <c r="I747" s="76">
        <v>36250</v>
      </c>
    </row>
    <row r="748" spans="5:9" x14ac:dyDescent="0.25">
      <c r="E748" s="77" t="s">
        <v>1310</v>
      </c>
      <c r="F748" s="76">
        <v>110</v>
      </c>
      <c r="H748" s="77" t="s">
        <v>1310</v>
      </c>
      <c r="I748" s="76">
        <v>36250</v>
      </c>
    </row>
    <row r="749" spans="5:9" x14ac:dyDescent="0.25">
      <c r="E749" s="75" t="s">
        <v>523</v>
      </c>
      <c r="F749" s="76">
        <v>7761</v>
      </c>
      <c r="H749" s="75" t="s">
        <v>523</v>
      </c>
      <c r="I749" s="76">
        <v>38440.166666666664</v>
      </c>
    </row>
    <row r="750" spans="5:9" x14ac:dyDescent="0.25">
      <c r="E750" s="77" t="s">
        <v>522</v>
      </c>
      <c r="F750" s="76">
        <v>40</v>
      </c>
      <c r="H750" s="77" t="s">
        <v>522</v>
      </c>
      <c r="I750" s="76">
        <v>32500</v>
      </c>
    </row>
    <row r="751" spans="5:9" x14ac:dyDescent="0.25">
      <c r="E751" s="77" t="s">
        <v>745</v>
      </c>
      <c r="F751" s="76">
        <v>328</v>
      </c>
      <c r="H751" s="77" t="s">
        <v>745</v>
      </c>
      <c r="I751" s="76">
        <v>37917</v>
      </c>
    </row>
    <row r="752" spans="5:9" x14ac:dyDescent="0.25">
      <c r="E752" s="77" t="s">
        <v>888</v>
      </c>
      <c r="F752" s="76">
        <v>88</v>
      </c>
      <c r="H752" s="77" t="s">
        <v>888</v>
      </c>
      <c r="I752" s="76">
        <v>34375</v>
      </c>
    </row>
    <row r="753" spans="5:9" x14ac:dyDescent="0.25">
      <c r="E753" s="77" t="s">
        <v>1626</v>
      </c>
      <c r="F753" s="76">
        <v>5472</v>
      </c>
      <c r="H753" s="77" t="s">
        <v>1626</v>
      </c>
      <c r="I753" s="76">
        <v>33977</v>
      </c>
    </row>
    <row r="754" spans="5:9" x14ac:dyDescent="0.25">
      <c r="E754" s="77" t="s">
        <v>1797</v>
      </c>
      <c r="F754" s="76">
        <v>639</v>
      </c>
      <c r="H754" s="77" t="s">
        <v>1797</v>
      </c>
      <c r="I754" s="76">
        <v>58942</v>
      </c>
    </row>
    <row r="755" spans="5:9" x14ac:dyDescent="0.25">
      <c r="E755" s="77" t="s">
        <v>1925</v>
      </c>
      <c r="F755" s="76">
        <v>1194</v>
      </c>
      <c r="H755" s="77" t="s">
        <v>1925</v>
      </c>
      <c r="I755" s="76">
        <v>32930</v>
      </c>
    </row>
    <row r="756" spans="5:9" x14ac:dyDescent="0.25">
      <c r="E756" s="75" t="s">
        <v>213</v>
      </c>
      <c r="F756" s="76">
        <v>29966</v>
      </c>
      <c r="H756" s="75" t="s">
        <v>213</v>
      </c>
      <c r="I756" s="76">
        <v>53253.571428571428</v>
      </c>
    </row>
    <row r="757" spans="5:9" x14ac:dyDescent="0.25">
      <c r="E757" s="77" t="s">
        <v>212</v>
      </c>
      <c r="F757" s="76">
        <v>306</v>
      </c>
      <c r="H757" s="77" t="s">
        <v>212</v>
      </c>
      <c r="I757" s="76">
        <v>48750</v>
      </c>
    </row>
    <row r="758" spans="5:9" x14ac:dyDescent="0.25">
      <c r="E758" s="77" t="s">
        <v>546</v>
      </c>
      <c r="F758" s="76">
        <v>418</v>
      </c>
      <c r="H758" s="77" t="s">
        <v>546</v>
      </c>
      <c r="I758" s="76">
        <v>45556</v>
      </c>
    </row>
    <row r="759" spans="5:9" x14ac:dyDescent="0.25">
      <c r="E759" s="77" t="s">
        <v>823</v>
      </c>
      <c r="F759" s="76">
        <v>977</v>
      </c>
      <c r="H759" s="77" t="s">
        <v>823</v>
      </c>
      <c r="I759" s="76">
        <v>79583</v>
      </c>
    </row>
    <row r="760" spans="5:9" x14ac:dyDescent="0.25">
      <c r="E760" s="77" t="s">
        <v>1403</v>
      </c>
      <c r="F760" s="76">
        <v>23968</v>
      </c>
      <c r="H760" s="77" t="s">
        <v>1403</v>
      </c>
      <c r="I760" s="76">
        <v>44535</v>
      </c>
    </row>
    <row r="761" spans="5:9" x14ac:dyDescent="0.25">
      <c r="E761" s="77" t="s">
        <v>1439</v>
      </c>
      <c r="F761" s="76">
        <v>372</v>
      </c>
      <c r="H761" s="77" t="s">
        <v>1439</v>
      </c>
      <c r="I761" s="76">
        <v>55833</v>
      </c>
    </row>
    <row r="762" spans="5:9" x14ac:dyDescent="0.25">
      <c r="E762" s="77" t="s">
        <v>1815</v>
      </c>
      <c r="F762" s="76">
        <v>197</v>
      </c>
      <c r="H762" s="77" t="s">
        <v>1815</v>
      </c>
      <c r="I762" s="76">
        <v>47917</v>
      </c>
    </row>
    <row r="763" spans="5:9" x14ac:dyDescent="0.25">
      <c r="E763" s="77" t="s">
        <v>2000</v>
      </c>
      <c r="F763" s="76">
        <v>3728</v>
      </c>
      <c r="H763" s="77" t="s">
        <v>2000</v>
      </c>
      <c r="I763" s="76">
        <v>50601</v>
      </c>
    </row>
    <row r="764" spans="5:9" x14ac:dyDescent="0.25">
      <c r="E764" s="75" t="s">
        <v>184</v>
      </c>
      <c r="F764" s="76">
        <v>10899</v>
      </c>
      <c r="H764" s="75" t="s">
        <v>184</v>
      </c>
      <c r="I764" s="76">
        <v>46791.125</v>
      </c>
    </row>
    <row r="765" spans="5:9" x14ac:dyDescent="0.25">
      <c r="E765" s="77" t="s">
        <v>183</v>
      </c>
      <c r="F765" s="76">
        <v>127</v>
      </c>
      <c r="H765" s="77" t="s">
        <v>183</v>
      </c>
      <c r="I765" s="76">
        <v>41250</v>
      </c>
    </row>
    <row r="766" spans="5:9" x14ac:dyDescent="0.25">
      <c r="E766" s="77" t="s">
        <v>414</v>
      </c>
      <c r="F766" s="76">
        <v>169</v>
      </c>
      <c r="H766" s="77" t="s">
        <v>414</v>
      </c>
      <c r="I766" s="76">
        <v>53750</v>
      </c>
    </row>
    <row r="767" spans="5:9" x14ac:dyDescent="0.25">
      <c r="E767" s="77" t="s">
        <v>945</v>
      </c>
      <c r="F767" s="76">
        <v>1616</v>
      </c>
      <c r="H767" s="77" t="s">
        <v>945</v>
      </c>
      <c r="I767" s="76">
        <v>43309</v>
      </c>
    </row>
    <row r="768" spans="5:9" x14ac:dyDescent="0.25">
      <c r="E768" s="77" t="s">
        <v>1536</v>
      </c>
      <c r="F768" s="76">
        <v>1017</v>
      </c>
      <c r="H768" s="77" t="s">
        <v>1536</v>
      </c>
      <c r="I768" s="76">
        <v>47891</v>
      </c>
    </row>
    <row r="769" spans="5:9" x14ac:dyDescent="0.25">
      <c r="E769" s="77" t="s">
        <v>1590</v>
      </c>
      <c r="F769" s="76">
        <v>879</v>
      </c>
      <c r="H769" s="77" t="s">
        <v>1590</v>
      </c>
      <c r="I769" s="76">
        <v>47727</v>
      </c>
    </row>
    <row r="770" spans="5:9" x14ac:dyDescent="0.25">
      <c r="E770" s="77" t="s">
        <v>1712</v>
      </c>
      <c r="F770" s="76">
        <v>1385</v>
      </c>
      <c r="H770" s="77" t="s">
        <v>1712</v>
      </c>
      <c r="I770" s="76">
        <v>45583</v>
      </c>
    </row>
    <row r="771" spans="5:9" x14ac:dyDescent="0.25">
      <c r="E771" s="77" t="s">
        <v>1742</v>
      </c>
      <c r="F771" s="76">
        <v>5088</v>
      </c>
      <c r="H771" s="77" t="s">
        <v>1742</v>
      </c>
      <c r="I771" s="76">
        <v>46646</v>
      </c>
    </row>
    <row r="772" spans="5:9" x14ac:dyDescent="0.25">
      <c r="E772" s="77" t="s">
        <v>1841</v>
      </c>
      <c r="F772" s="76">
        <v>618</v>
      </c>
      <c r="H772" s="77" t="s">
        <v>1841</v>
      </c>
      <c r="I772" s="76">
        <v>48173</v>
      </c>
    </row>
    <row r="773" spans="5:9" x14ac:dyDescent="0.25">
      <c r="E773" s="75" t="s">
        <v>208</v>
      </c>
      <c r="F773" s="76">
        <v>3934</v>
      </c>
      <c r="H773" s="75" t="s">
        <v>208</v>
      </c>
      <c r="I773" s="76">
        <v>42440</v>
      </c>
    </row>
    <row r="774" spans="5:9" x14ac:dyDescent="0.25">
      <c r="E774" s="77" t="s">
        <v>207</v>
      </c>
      <c r="F774" s="76">
        <v>430</v>
      </c>
      <c r="H774" s="77" t="s">
        <v>207</v>
      </c>
      <c r="I774" s="76">
        <v>43750</v>
      </c>
    </row>
    <row r="775" spans="5:9" x14ac:dyDescent="0.25">
      <c r="E775" s="77" t="s">
        <v>941</v>
      </c>
      <c r="F775" s="76">
        <v>164</v>
      </c>
      <c r="H775" s="77" t="s">
        <v>941</v>
      </c>
      <c r="I775" s="76">
        <v>41250</v>
      </c>
    </row>
    <row r="776" spans="5:9" x14ac:dyDescent="0.25">
      <c r="E776" s="77" t="s">
        <v>1312</v>
      </c>
      <c r="F776" s="76">
        <v>206</v>
      </c>
      <c r="H776" s="77" t="s">
        <v>1312</v>
      </c>
      <c r="I776" s="76">
        <v>41875</v>
      </c>
    </row>
    <row r="777" spans="5:9" x14ac:dyDescent="0.25">
      <c r="E777" s="77" t="s">
        <v>1466</v>
      </c>
      <c r="F777" s="76">
        <v>466</v>
      </c>
      <c r="H777" s="77" t="s">
        <v>1466</v>
      </c>
      <c r="I777" s="76">
        <v>36932</v>
      </c>
    </row>
    <row r="778" spans="5:9" x14ac:dyDescent="0.25">
      <c r="E778" s="77" t="s">
        <v>1753</v>
      </c>
      <c r="F778" s="76">
        <v>2668</v>
      </c>
      <c r="H778" s="77" t="s">
        <v>1753</v>
      </c>
      <c r="I778" s="76">
        <v>48393</v>
      </c>
    </row>
    <row r="779" spans="5:9" x14ac:dyDescent="0.25">
      <c r="E779" s="75" t="s">
        <v>328</v>
      </c>
      <c r="F779" s="76">
        <v>12141</v>
      </c>
      <c r="H779" s="75" t="s">
        <v>328</v>
      </c>
      <c r="I779" s="76">
        <v>39093.818181818184</v>
      </c>
    </row>
    <row r="780" spans="5:9" x14ac:dyDescent="0.25">
      <c r="E780" s="77" t="s">
        <v>327</v>
      </c>
      <c r="F780" s="76">
        <v>37</v>
      </c>
      <c r="H780" s="77" t="s">
        <v>327</v>
      </c>
      <c r="I780" s="76">
        <v>58125</v>
      </c>
    </row>
    <row r="781" spans="5:9" x14ac:dyDescent="0.25">
      <c r="E781" s="77" t="s">
        <v>357</v>
      </c>
      <c r="F781" s="76">
        <v>155</v>
      </c>
      <c r="H781" s="77" t="s">
        <v>357</v>
      </c>
      <c r="I781" s="76">
        <v>52813</v>
      </c>
    </row>
    <row r="782" spans="5:9" x14ac:dyDescent="0.25">
      <c r="E782" s="77" t="s">
        <v>492</v>
      </c>
      <c r="F782" s="76">
        <v>5418</v>
      </c>
      <c r="H782" s="77" t="s">
        <v>492</v>
      </c>
      <c r="I782" s="76">
        <v>43519</v>
      </c>
    </row>
    <row r="783" spans="5:9" x14ac:dyDescent="0.25">
      <c r="E783" s="77" t="s">
        <v>527</v>
      </c>
      <c r="F783" s="76">
        <v>184</v>
      </c>
      <c r="H783" s="77" t="s">
        <v>527</v>
      </c>
      <c r="I783" s="76">
        <v>31875</v>
      </c>
    </row>
    <row r="784" spans="5:9" x14ac:dyDescent="0.25">
      <c r="E784" s="77" t="s">
        <v>534</v>
      </c>
      <c r="F784" s="76">
        <v>208</v>
      </c>
      <c r="H784" s="77" t="s">
        <v>534</v>
      </c>
      <c r="I784" s="76">
        <v>31806</v>
      </c>
    </row>
    <row r="785" spans="5:9" x14ac:dyDescent="0.25">
      <c r="E785" s="77" t="s">
        <v>760</v>
      </c>
      <c r="F785" s="76">
        <v>770</v>
      </c>
      <c r="H785" s="77" t="s">
        <v>760</v>
      </c>
      <c r="I785" s="76">
        <v>44792</v>
      </c>
    </row>
    <row r="786" spans="5:9" x14ac:dyDescent="0.25">
      <c r="E786" s="77" t="s">
        <v>970</v>
      </c>
      <c r="F786" s="76">
        <v>22</v>
      </c>
      <c r="H786" s="77" t="s">
        <v>970</v>
      </c>
      <c r="I786" s="76">
        <v>14167</v>
      </c>
    </row>
    <row r="787" spans="5:9" x14ac:dyDescent="0.25">
      <c r="E787" s="77" t="s">
        <v>1445</v>
      </c>
      <c r="F787" s="76">
        <v>57</v>
      </c>
      <c r="H787" s="77" t="s">
        <v>1445</v>
      </c>
      <c r="I787" s="76">
        <v>30625</v>
      </c>
    </row>
    <row r="788" spans="5:9" x14ac:dyDescent="0.25">
      <c r="E788" s="77" t="s">
        <v>1732</v>
      </c>
      <c r="F788" s="76">
        <v>186</v>
      </c>
      <c r="H788" s="77" t="s">
        <v>1732</v>
      </c>
      <c r="I788" s="76">
        <v>39750</v>
      </c>
    </row>
    <row r="789" spans="5:9" x14ac:dyDescent="0.25">
      <c r="E789" s="77" t="s">
        <v>1748</v>
      </c>
      <c r="F789" s="76">
        <v>5021</v>
      </c>
      <c r="H789" s="77" t="s">
        <v>1748</v>
      </c>
      <c r="I789" s="76">
        <v>41310</v>
      </c>
    </row>
    <row r="790" spans="5:9" x14ac:dyDescent="0.25">
      <c r="E790" s="77" t="s">
        <v>2055</v>
      </c>
      <c r="F790" s="76">
        <v>83</v>
      </c>
      <c r="H790" s="77" t="s">
        <v>2055</v>
      </c>
      <c r="I790" s="76">
        <v>41250</v>
      </c>
    </row>
    <row r="791" spans="5:9" x14ac:dyDescent="0.25">
      <c r="E791" s="75" t="s">
        <v>239</v>
      </c>
      <c r="F791" s="76">
        <v>5920</v>
      </c>
      <c r="H791" s="75" t="s">
        <v>239</v>
      </c>
      <c r="I791" s="76">
        <v>35956.25</v>
      </c>
    </row>
    <row r="792" spans="5:9" x14ac:dyDescent="0.25">
      <c r="E792" s="77" t="s">
        <v>238</v>
      </c>
      <c r="F792" s="76">
        <v>140</v>
      </c>
      <c r="H792" s="77" t="s">
        <v>238</v>
      </c>
      <c r="I792" s="76">
        <v>26750</v>
      </c>
    </row>
    <row r="793" spans="5:9" x14ac:dyDescent="0.25">
      <c r="E793" s="77" t="s">
        <v>594</v>
      </c>
      <c r="F793" s="76">
        <v>57</v>
      </c>
      <c r="H793" s="77" t="s">
        <v>594</v>
      </c>
      <c r="I793" s="76">
        <v>27250</v>
      </c>
    </row>
    <row r="794" spans="5:9" x14ac:dyDescent="0.25">
      <c r="E794" s="77" t="s">
        <v>598</v>
      </c>
      <c r="F794" s="76">
        <v>86</v>
      </c>
      <c r="H794" s="77" t="s">
        <v>598</v>
      </c>
      <c r="I794" s="76">
        <v>54250</v>
      </c>
    </row>
    <row r="795" spans="5:9" x14ac:dyDescent="0.25">
      <c r="E795" s="77" t="s">
        <v>757</v>
      </c>
      <c r="F795" s="76">
        <v>3811</v>
      </c>
      <c r="H795" s="77" t="s">
        <v>757</v>
      </c>
      <c r="I795" s="76">
        <v>43462</v>
      </c>
    </row>
    <row r="796" spans="5:9" x14ac:dyDescent="0.25">
      <c r="E796" s="77" t="s">
        <v>873</v>
      </c>
      <c r="F796" s="76">
        <v>811</v>
      </c>
      <c r="H796" s="77" t="s">
        <v>873</v>
      </c>
      <c r="I796" s="76">
        <v>38958</v>
      </c>
    </row>
    <row r="797" spans="5:9" x14ac:dyDescent="0.25">
      <c r="E797" s="77" t="s">
        <v>1238</v>
      </c>
      <c r="F797" s="76">
        <v>267</v>
      </c>
      <c r="H797" s="77" t="s">
        <v>1238</v>
      </c>
      <c r="I797" s="76">
        <v>33438</v>
      </c>
    </row>
    <row r="798" spans="5:9" x14ac:dyDescent="0.25">
      <c r="E798" s="77" t="s">
        <v>1671</v>
      </c>
      <c r="F798" s="76">
        <v>44</v>
      </c>
      <c r="H798" s="77" t="s">
        <v>1671</v>
      </c>
      <c r="I798" s="76">
        <v>26667</v>
      </c>
    </row>
    <row r="799" spans="5:9" x14ac:dyDescent="0.25">
      <c r="E799" s="77" t="s">
        <v>1696</v>
      </c>
      <c r="F799" s="76">
        <v>704</v>
      </c>
      <c r="H799" s="77" t="s">
        <v>1696</v>
      </c>
      <c r="I799" s="76">
        <v>36875</v>
      </c>
    </row>
    <row r="800" spans="5:9" x14ac:dyDescent="0.25">
      <c r="E800" s="75" t="s">
        <v>105</v>
      </c>
      <c r="F800" s="76">
        <v>99273</v>
      </c>
      <c r="H800" s="75" t="s">
        <v>105</v>
      </c>
      <c r="I800" s="76">
        <v>53236.5</v>
      </c>
    </row>
    <row r="801" spans="5:9" x14ac:dyDescent="0.25">
      <c r="E801" s="77" t="s">
        <v>104</v>
      </c>
      <c r="F801" s="76">
        <v>1450</v>
      </c>
      <c r="H801" s="77" t="s">
        <v>104</v>
      </c>
      <c r="I801" s="76">
        <v>39345</v>
      </c>
    </row>
    <row r="802" spans="5:9" x14ac:dyDescent="0.25">
      <c r="E802" s="77" t="s">
        <v>382</v>
      </c>
      <c r="F802" s="76">
        <v>148</v>
      </c>
      <c r="H802" s="77" t="s">
        <v>382</v>
      </c>
      <c r="I802" s="76">
        <v>53750</v>
      </c>
    </row>
    <row r="803" spans="5:9" x14ac:dyDescent="0.25">
      <c r="E803" s="77" t="s">
        <v>576</v>
      </c>
      <c r="F803" s="76">
        <v>87</v>
      </c>
      <c r="H803" s="77" t="s">
        <v>576</v>
      </c>
      <c r="I803" s="76">
        <v>56250</v>
      </c>
    </row>
    <row r="804" spans="5:9" x14ac:dyDescent="0.25">
      <c r="E804" s="77" t="s">
        <v>979</v>
      </c>
      <c r="F804" s="76">
        <v>938</v>
      </c>
      <c r="H804" s="77" t="s">
        <v>979</v>
      </c>
      <c r="I804" s="76">
        <v>66250</v>
      </c>
    </row>
    <row r="805" spans="5:9" x14ac:dyDescent="0.25">
      <c r="E805" s="77" t="s">
        <v>1078</v>
      </c>
      <c r="F805" s="76">
        <v>1396</v>
      </c>
      <c r="H805" s="77" t="s">
        <v>1078</v>
      </c>
      <c r="I805" s="76">
        <v>57386</v>
      </c>
    </row>
    <row r="806" spans="5:9" x14ac:dyDescent="0.25">
      <c r="E806" s="77" t="s">
        <v>1153</v>
      </c>
      <c r="F806" s="76">
        <v>9761</v>
      </c>
      <c r="H806" s="77" t="s">
        <v>1153</v>
      </c>
      <c r="I806" s="76">
        <v>49459</v>
      </c>
    </row>
    <row r="807" spans="5:9" x14ac:dyDescent="0.25">
      <c r="E807" s="77" t="s">
        <v>1318</v>
      </c>
      <c r="F807" s="76">
        <v>733</v>
      </c>
      <c r="H807" s="77" t="s">
        <v>1318</v>
      </c>
      <c r="I807" s="76">
        <v>57344</v>
      </c>
    </row>
    <row r="808" spans="5:9" x14ac:dyDescent="0.25">
      <c r="E808" s="77" t="s">
        <v>1514</v>
      </c>
      <c r="F808" s="76">
        <v>101</v>
      </c>
      <c r="H808" s="77" t="s">
        <v>1514</v>
      </c>
      <c r="I808" s="76">
        <v>64688</v>
      </c>
    </row>
    <row r="809" spans="5:9" x14ac:dyDescent="0.25">
      <c r="E809" s="77" t="s">
        <v>1631</v>
      </c>
      <c r="F809" s="76">
        <v>1632</v>
      </c>
      <c r="H809" s="77" t="s">
        <v>1631</v>
      </c>
      <c r="I809" s="76">
        <v>51154</v>
      </c>
    </row>
    <row r="810" spans="5:9" x14ac:dyDescent="0.25">
      <c r="E810" s="77" t="s">
        <v>1761</v>
      </c>
      <c r="F810" s="76">
        <v>82821</v>
      </c>
      <c r="H810" s="77" t="s">
        <v>1761</v>
      </c>
      <c r="I810" s="76">
        <v>43629</v>
      </c>
    </row>
    <row r="811" spans="5:9" x14ac:dyDescent="0.25">
      <c r="E811" s="77" t="s">
        <v>1831</v>
      </c>
      <c r="F811" s="76">
        <v>77</v>
      </c>
      <c r="H811" s="77" t="s">
        <v>1831</v>
      </c>
      <c r="I811" s="76">
        <v>58750</v>
      </c>
    </row>
    <row r="812" spans="5:9" x14ac:dyDescent="0.25">
      <c r="E812" s="77" t="s">
        <v>1996</v>
      </c>
      <c r="F812" s="76">
        <v>129</v>
      </c>
      <c r="H812" s="77" t="s">
        <v>1996</v>
      </c>
      <c r="I812" s="76">
        <v>40833</v>
      </c>
    </row>
    <row r="813" spans="5:9" x14ac:dyDescent="0.25">
      <c r="E813" s="75" t="s">
        <v>800</v>
      </c>
      <c r="F813" s="76">
        <v>5013</v>
      </c>
      <c r="H813" s="75" t="s">
        <v>800</v>
      </c>
      <c r="I813" s="76">
        <v>36297.444444444445</v>
      </c>
    </row>
    <row r="814" spans="5:9" x14ac:dyDescent="0.25">
      <c r="E814" s="77" t="s">
        <v>799</v>
      </c>
      <c r="F814" s="76">
        <v>607</v>
      </c>
      <c r="H814" s="77" t="s">
        <v>799</v>
      </c>
      <c r="I814" s="76">
        <v>38281</v>
      </c>
    </row>
    <row r="815" spans="5:9" x14ac:dyDescent="0.25">
      <c r="E815" s="77" t="s">
        <v>857</v>
      </c>
      <c r="F815" s="76">
        <v>491</v>
      </c>
      <c r="H815" s="77" t="s">
        <v>857</v>
      </c>
      <c r="I815" s="76">
        <v>42917</v>
      </c>
    </row>
    <row r="816" spans="5:9" x14ac:dyDescent="0.25">
      <c r="E816" s="77" t="s">
        <v>953</v>
      </c>
      <c r="F816" s="76">
        <v>133</v>
      </c>
      <c r="H816" s="77" t="s">
        <v>953</v>
      </c>
      <c r="I816" s="76">
        <v>30625</v>
      </c>
    </row>
    <row r="817" spans="5:9" x14ac:dyDescent="0.25">
      <c r="E817" s="77" t="s">
        <v>1134</v>
      </c>
      <c r="F817" s="76">
        <v>1180</v>
      </c>
      <c r="H817" s="77" t="s">
        <v>1134</v>
      </c>
      <c r="I817" s="76">
        <v>37656</v>
      </c>
    </row>
    <row r="818" spans="5:9" x14ac:dyDescent="0.25">
      <c r="E818" s="77" t="s">
        <v>1519</v>
      </c>
      <c r="F818" s="76">
        <v>160</v>
      </c>
      <c r="H818" s="77" t="s">
        <v>1519</v>
      </c>
      <c r="I818" s="76">
        <v>31875</v>
      </c>
    </row>
    <row r="819" spans="5:9" x14ac:dyDescent="0.25">
      <c r="E819" s="77" t="s">
        <v>1564</v>
      </c>
      <c r="F819" s="76">
        <v>74</v>
      </c>
      <c r="H819" s="77" t="s">
        <v>1564</v>
      </c>
      <c r="I819" s="76">
        <v>42500</v>
      </c>
    </row>
    <row r="820" spans="5:9" x14ac:dyDescent="0.25">
      <c r="E820" s="77" t="s">
        <v>1568</v>
      </c>
      <c r="F820" s="76">
        <v>1740</v>
      </c>
      <c r="H820" s="77" t="s">
        <v>1568</v>
      </c>
      <c r="I820" s="76">
        <v>41477</v>
      </c>
    </row>
    <row r="821" spans="5:9" x14ac:dyDescent="0.25">
      <c r="E821" s="77" t="s">
        <v>1677</v>
      </c>
      <c r="F821" s="76">
        <v>559</v>
      </c>
      <c r="H821" s="77" t="s">
        <v>1677</v>
      </c>
      <c r="I821" s="76">
        <v>36442</v>
      </c>
    </row>
    <row r="822" spans="5:9" x14ac:dyDescent="0.25">
      <c r="E822" s="77" t="s">
        <v>1919</v>
      </c>
      <c r="F822" s="76">
        <v>69</v>
      </c>
      <c r="H822" s="77" t="s">
        <v>1919</v>
      </c>
      <c r="I822" s="76">
        <v>24904</v>
      </c>
    </row>
    <row r="823" spans="5:9" x14ac:dyDescent="0.25">
      <c r="E823" s="75" t="s">
        <v>129</v>
      </c>
      <c r="F823" s="76">
        <v>125090</v>
      </c>
      <c r="H823" s="75" t="s">
        <v>129</v>
      </c>
      <c r="I823" s="76">
        <v>70169.5</v>
      </c>
    </row>
    <row r="824" spans="5:9" x14ac:dyDescent="0.25">
      <c r="E824" s="77" t="s">
        <v>128</v>
      </c>
      <c r="F824" s="76">
        <v>443</v>
      </c>
      <c r="H824" s="77" t="s">
        <v>128</v>
      </c>
      <c r="I824" s="76">
        <v>76875</v>
      </c>
    </row>
    <row r="825" spans="5:9" x14ac:dyDescent="0.25">
      <c r="E825" s="77" t="s">
        <v>145</v>
      </c>
      <c r="F825" s="76">
        <v>16984</v>
      </c>
      <c r="H825" s="77" t="s">
        <v>145</v>
      </c>
      <c r="I825" s="76">
        <v>66730</v>
      </c>
    </row>
    <row r="826" spans="5:9" x14ac:dyDescent="0.25">
      <c r="E826" s="77" t="s">
        <v>173</v>
      </c>
      <c r="F826" s="76">
        <v>56764</v>
      </c>
      <c r="H826" s="77" t="s">
        <v>173</v>
      </c>
      <c r="I826" s="76">
        <v>75069</v>
      </c>
    </row>
    <row r="827" spans="5:9" x14ac:dyDescent="0.25">
      <c r="E827" s="77" t="s">
        <v>347</v>
      </c>
      <c r="F827" s="76">
        <v>4996</v>
      </c>
      <c r="H827" s="77" t="s">
        <v>347</v>
      </c>
      <c r="I827" s="76">
        <v>63862</v>
      </c>
    </row>
    <row r="828" spans="5:9" x14ac:dyDescent="0.25">
      <c r="E828" s="77" t="s">
        <v>737</v>
      </c>
      <c r="F828" s="76">
        <v>742</v>
      </c>
      <c r="H828" s="77" t="s">
        <v>737</v>
      </c>
      <c r="I828" s="76">
        <v>49375</v>
      </c>
    </row>
    <row r="829" spans="5:9" x14ac:dyDescent="0.25">
      <c r="E829" s="77" t="s">
        <v>1043</v>
      </c>
      <c r="F829" s="76">
        <v>20871</v>
      </c>
      <c r="H829" s="77" t="s">
        <v>1043</v>
      </c>
      <c r="I829" s="76">
        <v>94821</v>
      </c>
    </row>
    <row r="830" spans="5:9" x14ac:dyDescent="0.25">
      <c r="E830" s="77" t="s">
        <v>1350</v>
      </c>
      <c r="F830" s="76">
        <v>2304</v>
      </c>
      <c r="H830" s="77" t="s">
        <v>1350</v>
      </c>
      <c r="I830" s="76">
        <v>54432</v>
      </c>
    </row>
    <row r="831" spans="5:9" x14ac:dyDescent="0.25">
      <c r="E831" s="77" t="s">
        <v>1558</v>
      </c>
      <c r="F831" s="76">
        <v>9314</v>
      </c>
      <c r="H831" s="77" t="s">
        <v>1558</v>
      </c>
      <c r="I831" s="76">
        <v>73224</v>
      </c>
    </row>
    <row r="832" spans="5:9" x14ac:dyDescent="0.25">
      <c r="E832" s="77" t="s">
        <v>1570</v>
      </c>
      <c r="F832" s="76">
        <v>4323</v>
      </c>
      <c r="H832" s="77" t="s">
        <v>1570</v>
      </c>
      <c r="I832" s="76">
        <v>90257</v>
      </c>
    </row>
    <row r="833" spans="5:9" x14ac:dyDescent="0.25">
      <c r="E833" s="77" t="s">
        <v>1692</v>
      </c>
      <c r="F833" s="76">
        <v>516</v>
      </c>
      <c r="H833" s="77" t="s">
        <v>1692</v>
      </c>
      <c r="I833" s="76">
        <v>67500</v>
      </c>
    </row>
    <row r="834" spans="5:9" x14ac:dyDescent="0.25">
      <c r="E834" s="77" t="s">
        <v>1715</v>
      </c>
      <c r="F834" s="76">
        <v>2944</v>
      </c>
      <c r="H834" s="77" t="s">
        <v>1715</v>
      </c>
      <c r="I834" s="76">
        <v>71079</v>
      </c>
    </row>
    <row r="835" spans="5:9" x14ac:dyDescent="0.25">
      <c r="E835" s="77" t="s">
        <v>2028</v>
      </c>
      <c r="F835" s="76">
        <v>4889</v>
      </c>
      <c r="H835" s="77" t="s">
        <v>2028</v>
      </c>
      <c r="I835" s="76">
        <v>58810</v>
      </c>
    </row>
    <row r="836" spans="5:9" x14ac:dyDescent="0.25">
      <c r="E836" s="75" t="s">
        <v>236</v>
      </c>
      <c r="F836" s="76">
        <v>76539</v>
      </c>
      <c r="H836" s="75" t="s">
        <v>236</v>
      </c>
      <c r="I836" s="76">
        <v>62377</v>
      </c>
    </row>
    <row r="837" spans="5:9" x14ac:dyDescent="0.25">
      <c r="E837" s="77" t="s">
        <v>235</v>
      </c>
      <c r="F837" s="76">
        <v>1504</v>
      </c>
      <c r="H837" s="77" t="s">
        <v>235</v>
      </c>
      <c r="I837" s="76">
        <v>48792</v>
      </c>
    </row>
    <row r="838" spans="5:9" x14ac:dyDescent="0.25">
      <c r="E838" s="77" t="s">
        <v>301</v>
      </c>
      <c r="F838" s="76">
        <v>111</v>
      </c>
      <c r="H838" s="77" t="s">
        <v>301</v>
      </c>
      <c r="I838" s="76">
        <v>104625</v>
      </c>
    </row>
    <row r="839" spans="5:9" x14ac:dyDescent="0.25">
      <c r="E839" s="77" t="s">
        <v>432</v>
      </c>
      <c r="F839" s="76">
        <v>816</v>
      </c>
      <c r="H839" s="77" t="s">
        <v>432</v>
      </c>
      <c r="I839" s="76">
        <v>55391</v>
      </c>
    </row>
    <row r="840" spans="5:9" x14ac:dyDescent="0.25">
      <c r="E840" s="77" t="s">
        <v>434</v>
      </c>
      <c r="F840" s="76">
        <v>3791</v>
      </c>
      <c r="H840" s="77" t="s">
        <v>434</v>
      </c>
      <c r="I840" s="76">
        <v>46923</v>
      </c>
    </row>
    <row r="841" spans="5:9" x14ac:dyDescent="0.25">
      <c r="E841" s="77" t="s">
        <v>574</v>
      </c>
      <c r="F841" s="76">
        <v>62597</v>
      </c>
      <c r="H841" s="77" t="s">
        <v>574</v>
      </c>
      <c r="I841" s="76">
        <v>45204</v>
      </c>
    </row>
    <row r="842" spans="5:9" x14ac:dyDescent="0.25">
      <c r="E842" s="77" t="s">
        <v>580</v>
      </c>
      <c r="F842" s="76">
        <v>630</v>
      </c>
      <c r="H842" s="77" t="s">
        <v>580</v>
      </c>
      <c r="I842" s="76">
        <v>80089</v>
      </c>
    </row>
    <row r="843" spans="5:9" x14ac:dyDescent="0.25">
      <c r="E843" s="77" t="s">
        <v>925</v>
      </c>
      <c r="F843" s="76">
        <v>195</v>
      </c>
      <c r="H843" s="77" t="s">
        <v>925</v>
      </c>
      <c r="I843" s="76">
        <v>47143</v>
      </c>
    </row>
    <row r="844" spans="5:9" x14ac:dyDescent="0.25">
      <c r="E844" s="77" t="s">
        <v>1205</v>
      </c>
      <c r="F844" s="76">
        <v>37</v>
      </c>
      <c r="H844" s="77" t="s">
        <v>1205</v>
      </c>
      <c r="I844" s="76">
        <v>62620</v>
      </c>
    </row>
    <row r="845" spans="5:9" x14ac:dyDescent="0.25">
      <c r="E845" s="77" t="s">
        <v>1227</v>
      </c>
      <c r="F845" s="76">
        <v>245</v>
      </c>
      <c r="H845" s="77" t="s">
        <v>1227</v>
      </c>
      <c r="I845" s="76">
        <v>51094</v>
      </c>
    </row>
    <row r="846" spans="5:9" x14ac:dyDescent="0.25">
      <c r="E846" s="77" t="s">
        <v>1296</v>
      </c>
      <c r="F846" s="76">
        <v>151</v>
      </c>
      <c r="H846" s="77" t="s">
        <v>1296</v>
      </c>
      <c r="I846" s="76">
        <v>63750</v>
      </c>
    </row>
    <row r="847" spans="5:9" x14ac:dyDescent="0.25">
      <c r="E847" s="77" t="s">
        <v>1341</v>
      </c>
      <c r="F847" s="76">
        <v>1188</v>
      </c>
      <c r="H847" s="77" t="s">
        <v>1341</v>
      </c>
      <c r="I847" s="76">
        <v>58250</v>
      </c>
    </row>
    <row r="848" spans="5:9" x14ac:dyDescent="0.25">
      <c r="E848" s="77" t="s">
        <v>1411</v>
      </c>
      <c r="F848" s="76">
        <v>862</v>
      </c>
      <c r="H848" s="77" t="s">
        <v>1411</v>
      </c>
      <c r="I848" s="76">
        <v>48906</v>
      </c>
    </row>
    <row r="849" spans="5:9" x14ac:dyDescent="0.25">
      <c r="E849" s="77" t="s">
        <v>1461</v>
      </c>
      <c r="F849" s="76">
        <v>1507</v>
      </c>
      <c r="H849" s="77" t="s">
        <v>1461</v>
      </c>
      <c r="I849" s="76">
        <v>64464</v>
      </c>
    </row>
    <row r="850" spans="5:9" x14ac:dyDescent="0.25">
      <c r="E850" s="77" t="s">
        <v>1884</v>
      </c>
      <c r="F850" s="76">
        <v>952</v>
      </c>
      <c r="H850" s="77" t="s">
        <v>1884</v>
      </c>
      <c r="I850" s="76">
        <v>66420</v>
      </c>
    </row>
    <row r="851" spans="5:9" x14ac:dyDescent="0.25">
      <c r="E851" s="77" t="s">
        <v>1894</v>
      </c>
      <c r="F851" s="76">
        <v>940</v>
      </c>
      <c r="H851" s="77" t="s">
        <v>1894</v>
      </c>
      <c r="I851" s="76">
        <v>75192</v>
      </c>
    </row>
    <row r="852" spans="5:9" x14ac:dyDescent="0.25">
      <c r="E852" s="77" t="s">
        <v>1947</v>
      </c>
      <c r="F852" s="76">
        <v>776</v>
      </c>
      <c r="H852" s="77" t="s">
        <v>1947</v>
      </c>
      <c r="I852" s="76">
        <v>46250</v>
      </c>
    </row>
    <row r="853" spans="5:9" x14ac:dyDescent="0.25">
      <c r="E853" s="77" t="s">
        <v>2003</v>
      </c>
      <c r="F853" s="76">
        <v>237</v>
      </c>
      <c r="H853" s="77" t="s">
        <v>2003</v>
      </c>
      <c r="I853" s="76">
        <v>99423</v>
      </c>
    </row>
    <row r="854" spans="5:9" x14ac:dyDescent="0.25">
      <c r="E854" s="75" t="s">
        <v>256</v>
      </c>
      <c r="F854" s="76">
        <v>14428</v>
      </c>
      <c r="H854" s="75" t="s">
        <v>256</v>
      </c>
      <c r="I854" s="76">
        <v>46643.272727272728</v>
      </c>
    </row>
    <row r="855" spans="5:9" x14ac:dyDescent="0.25">
      <c r="E855" s="77" t="s">
        <v>255</v>
      </c>
      <c r="F855" s="76">
        <v>174</v>
      </c>
      <c r="H855" s="77" t="s">
        <v>255</v>
      </c>
      <c r="I855" s="76">
        <v>25000</v>
      </c>
    </row>
    <row r="856" spans="5:9" x14ac:dyDescent="0.25">
      <c r="E856" s="77" t="s">
        <v>380</v>
      </c>
      <c r="F856" s="76">
        <v>1420</v>
      </c>
      <c r="H856" s="77" t="s">
        <v>380</v>
      </c>
      <c r="I856" s="76">
        <v>43550</v>
      </c>
    </row>
    <row r="857" spans="5:9" x14ac:dyDescent="0.25">
      <c r="E857" s="77" t="s">
        <v>624</v>
      </c>
      <c r="F857" s="76">
        <v>270</v>
      </c>
      <c r="H857" s="77" t="s">
        <v>624</v>
      </c>
      <c r="I857" s="76">
        <v>42125</v>
      </c>
    </row>
    <row r="858" spans="5:9" x14ac:dyDescent="0.25">
      <c r="E858" s="77" t="s">
        <v>905</v>
      </c>
      <c r="F858" s="76">
        <v>9141</v>
      </c>
      <c r="H858" s="77" t="s">
        <v>905</v>
      </c>
      <c r="I858" s="76">
        <v>45079</v>
      </c>
    </row>
    <row r="859" spans="5:9" x14ac:dyDescent="0.25">
      <c r="E859" s="77" t="s">
        <v>912</v>
      </c>
      <c r="F859" s="76">
        <v>61</v>
      </c>
      <c r="H859" s="77" t="s">
        <v>912</v>
      </c>
      <c r="I859" s="76">
        <v>49688</v>
      </c>
    </row>
    <row r="860" spans="5:9" x14ac:dyDescent="0.25">
      <c r="E860" s="77" t="s">
        <v>947</v>
      </c>
      <c r="F860" s="76">
        <v>83</v>
      </c>
      <c r="H860" s="77" t="s">
        <v>947</v>
      </c>
      <c r="I860" s="76">
        <v>61250</v>
      </c>
    </row>
    <row r="861" spans="5:9" x14ac:dyDescent="0.25">
      <c r="E861" s="77" t="s">
        <v>981</v>
      </c>
      <c r="F861" s="76">
        <v>559</v>
      </c>
      <c r="H861" s="77" t="s">
        <v>981</v>
      </c>
      <c r="I861" s="76">
        <v>73272</v>
      </c>
    </row>
    <row r="862" spans="5:9" x14ac:dyDescent="0.25">
      <c r="E862" s="77" t="s">
        <v>1236</v>
      </c>
      <c r="F862" s="76">
        <v>278</v>
      </c>
      <c r="H862" s="77" t="s">
        <v>1236</v>
      </c>
      <c r="I862" s="76">
        <v>40313</v>
      </c>
    </row>
    <row r="863" spans="5:9" x14ac:dyDescent="0.25">
      <c r="E863" s="77" t="s">
        <v>1364</v>
      </c>
      <c r="F863" s="76">
        <v>1411</v>
      </c>
      <c r="H863" s="77" t="s">
        <v>1364</v>
      </c>
      <c r="I863" s="76">
        <v>53571</v>
      </c>
    </row>
    <row r="864" spans="5:9" x14ac:dyDescent="0.25">
      <c r="E864" s="77" t="s">
        <v>1725</v>
      </c>
      <c r="F864" s="76">
        <v>143</v>
      </c>
      <c r="H864" s="77" t="s">
        <v>1725</v>
      </c>
      <c r="I864" s="76">
        <v>33056</v>
      </c>
    </row>
    <row r="865" spans="5:9" x14ac:dyDescent="0.25">
      <c r="E865" s="77" t="s">
        <v>1923</v>
      </c>
      <c r="F865" s="76">
        <v>888</v>
      </c>
      <c r="H865" s="77" t="s">
        <v>1923</v>
      </c>
      <c r="I865" s="76">
        <v>46172</v>
      </c>
    </row>
    <row r="866" spans="5:9" x14ac:dyDescent="0.25">
      <c r="E866" s="75" t="s">
        <v>278</v>
      </c>
      <c r="F866" s="76">
        <v>3341</v>
      </c>
      <c r="H866" s="75" t="s">
        <v>278</v>
      </c>
      <c r="I866" s="76">
        <v>37974.615384615383</v>
      </c>
    </row>
    <row r="867" spans="5:9" x14ac:dyDescent="0.25">
      <c r="E867" s="77" t="s">
        <v>277</v>
      </c>
      <c r="F867" s="76">
        <v>15</v>
      </c>
      <c r="H867" s="77" t="s">
        <v>277</v>
      </c>
      <c r="I867" s="76">
        <v>14375</v>
      </c>
    </row>
    <row r="868" spans="5:9" x14ac:dyDescent="0.25">
      <c r="E868" s="77" t="s">
        <v>303</v>
      </c>
      <c r="F868" s="76">
        <v>43</v>
      </c>
      <c r="H868" s="77" t="s">
        <v>303</v>
      </c>
      <c r="I868" s="76">
        <v>41500</v>
      </c>
    </row>
    <row r="869" spans="5:9" x14ac:dyDescent="0.25">
      <c r="E869" s="77" t="s">
        <v>501</v>
      </c>
      <c r="F869" s="76">
        <v>347</v>
      </c>
      <c r="H869" s="77" t="s">
        <v>501</v>
      </c>
      <c r="I869" s="76">
        <v>33750</v>
      </c>
    </row>
    <row r="870" spans="5:9" x14ac:dyDescent="0.25">
      <c r="E870" s="77" t="s">
        <v>636</v>
      </c>
      <c r="F870" s="76">
        <v>25</v>
      </c>
      <c r="H870" s="77" t="s">
        <v>636</v>
      </c>
      <c r="I870" s="76">
        <v>10000</v>
      </c>
    </row>
    <row r="871" spans="5:9" x14ac:dyDescent="0.25">
      <c r="E871" s="77" t="s">
        <v>659</v>
      </c>
      <c r="F871" s="76">
        <v>328</v>
      </c>
      <c r="H871" s="77" t="s">
        <v>659</v>
      </c>
      <c r="I871" s="76">
        <v>36625</v>
      </c>
    </row>
    <row r="872" spans="5:9" x14ac:dyDescent="0.25">
      <c r="E872" s="77" t="s">
        <v>747</v>
      </c>
      <c r="F872" s="76">
        <v>42</v>
      </c>
      <c r="H872" s="77" t="s">
        <v>747</v>
      </c>
      <c r="I872" s="76">
        <v>4861</v>
      </c>
    </row>
    <row r="873" spans="5:9" x14ac:dyDescent="0.25">
      <c r="E873" s="77" t="s">
        <v>1055</v>
      </c>
      <c r="F873" s="76">
        <v>312</v>
      </c>
      <c r="H873" s="77" t="s">
        <v>1055</v>
      </c>
      <c r="I873" s="76">
        <v>39038</v>
      </c>
    </row>
    <row r="874" spans="5:9" x14ac:dyDescent="0.25">
      <c r="E874" s="77" t="s">
        <v>1240</v>
      </c>
      <c r="F874" s="76">
        <v>29</v>
      </c>
      <c r="H874" s="77" t="s">
        <v>1240</v>
      </c>
      <c r="I874" s="76">
        <v>71250</v>
      </c>
    </row>
    <row r="875" spans="5:9" x14ac:dyDescent="0.25">
      <c r="E875" s="77" t="s">
        <v>1388</v>
      </c>
      <c r="F875" s="76">
        <v>1686</v>
      </c>
      <c r="H875" s="77" t="s">
        <v>1388</v>
      </c>
      <c r="I875" s="76">
        <v>45865</v>
      </c>
    </row>
    <row r="876" spans="5:9" x14ac:dyDescent="0.25">
      <c r="E876" s="77" t="s">
        <v>1623</v>
      </c>
      <c r="F876" s="76">
        <v>81</v>
      </c>
      <c r="H876" s="77" t="s">
        <v>1623</v>
      </c>
      <c r="I876" s="76">
        <v>22500</v>
      </c>
    </row>
    <row r="877" spans="5:9" x14ac:dyDescent="0.25">
      <c r="E877" s="77" t="s">
        <v>1733</v>
      </c>
      <c r="F877" s="76">
        <v>70</v>
      </c>
      <c r="H877" s="77" t="s">
        <v>1733</v>
      </c>
      <c r="I877" s="76">
        <v>28750</v>
      </c>
    </row>
    <row r="878" spans="5:9" x14ac:dyDescent="0.25">
      <c r="E878" s="77" t="s">
        <v>1838</v>
      </c>
      <c r="F878" s="76">
        <v>181</v>
      </c>
      <c r="H878" s="77" t="s">
        <v>1838</v>
      </c>
      <c r="I878" s="76">
        <v>93281</v>
      </c>
    </row>
    <row r="879" spans="5:9" x14ac:dyDescent="0.25">
      <c r="E879" s="77" t="s">
        <v>1872</v>
      </c>
      <c r="F879" s="76">
        <v>182</v>
      </c>
      <c r="H879" s="77" t="s">
        <v>1872</v>
      </c>
      <c r="I879" s="76">
        <v>51875</v>
      </c>
    </row>
    <row r="880" spans="5:9" x14ac:dyDescent="0.25">
      <c r="E880" s="75" t="s">
        <v>224</v>
      </c>
      <c r="F880" s="76">
        <v>6716</v>
      </c>
      <c r="H880" s="75" t="s">
        <v>224</v>
      </c>
      <c r="I880" s="76">
        <v>44623.5</v>
      </c>
    </row>
    <row r="881" spans="5:9" x14ac:dyDescent="0.25">
      <c r="E881" s="77" t="s">
        <v>223</v>
      </c>
      <c r="F881" s="76">
        <v>314</v>
      </c>
      <c r="H881" s="77" t="s">
        <v>223</v>
      </c>
      <c r="I881" s="76">
        <v>38173</v>
      </c>
    </row>
    <row r="882" spans="5:9" x14ac:dyDescent="0.25">
      <c r="E882" s="77" t="s">
        <v>715</v>
      </c>
      <c r="F882" s="76">
        <v>532</v>
      </c>
      <c r="H882" s="77" t="s">
        <v>715</v>
      </c>
      <c r="I882" s="76">
        <v>41471</v>
      </c>
    </row>
    <row r="883" spans="5:9" x14ac:dyDescent="0.25">
      <c r="E883" s="77" t="s">
        <v>1108</v>
      </c>
      <c r="F883" s="76">
        <v>1125</v>
      </c>
      <c r="H883" s="77" t="s">
        <v>1108</v>
      </c>
      <c r="I883" s="76">
        <v>46458</v>
      </c>
    </row>
    <row r="884" spans="5:9" x14ac:dyDescent="0.25">
      <c r="E884" s="77" t="s">
        <v>1409</v>
      </c>
      <c r="F884" s="76">
        <v>83</v>
      </c>
      <c r="H884" s="77" t="s">
        <v>1409</v>
      </c>
      <c r="I884" s="76">
        <v>52500</v>
      </c>
    </row>
    <row r="885" spans="5:9" x14ac:dyDescent="0.25">
      <c r="E885" s="77" t="s">
        <v>1468</v>
      </c>
      <c r="F885" s="76">
        <v>978</v>
      </c>
      <c r="H885" s="77" t="s">
        <v>1468</v>
      </c>
      <c r="I885" s="76">
        <v>45192</v>
      </c>
    </row>
    <row r="886" spans="5:9" x14ac:dyDescent="0.25">
      <c r="E886" s="77" t="s">
        <v>1704</v>
      </c>
      <c r="F886" s="76">
        <v>2144</v>
      </c>
      <c r="H886" s="77" t="s">
        <v>1704</v>
      </c>
      <c r="I886" s="76">
        <v>45434</v>
      </c>
    </row>
    <row r="887" spans="5:9" x14ac:dyDescent="0.25">
      <c r="E887" s="77" t="s">
        <v>1719</v>
      </c>
      <c r="F887" s="76">
        <v>745</v>
      </c>
      <c r="H887" s="77" t="s">
        <v>1719</v>
      </c>
      <c r="I887" s="76">
        <v>41125</v>
      </c>
    </row>
    <row r="888" spans="5:9" x14ac:dyDescent="0.25">
      <c r="E888" s="77" t="s">
        <v>1945</v>
      </c>
      <c r="F888" s="76">
        <v>795</v>
      </c>
      <c r="H888" s="77" t="s">
        <v>1945</v>
      </c>
      <c r="I888" s="76">
        <v>46635</v>
      </c>
    </row>
    <row r="889" spans="5:9" x14ac:dyDescent="0.25">
      <c r="E889" s="75" t="s">
        <v>312</v>
      </c>
      <c r="F889" s="76">
        <v>158971</v>
      </c>
      <c r="H889" s="75" t="s">
        <v>312</v>
      </c>
      <c r="I889" s="76">
        <v>60507.823529411762</v>
      </c>
    </row>
    <row r="890" spans="5:9" x14ac:dyDescent="0.25">
      <c r="E890" s="77" t="s">
        <v>311</v>
      </c>
      <c r="F890" s="76">
        <v>35505</v>
      </c>
      <c r="H890" s="77" t="s">
        <v>311</v>
      </c>
      <c r="I890" s="76">
        <v>74529</v>
      </c>
    </row>
    <row r="891" spans="5:9" x14ac:dyDescent="0.25">
      <c r="E891" s="77" t="s">
        <v>337</v>
      </c>
      <c r="F891" s="76">
        <v>1676</v>
      </c>
      <c r="H891" s="77" t="s">
        <v>337</v>
      </c>
      <c r="I891" s="76">
        <v>65313</v>
      </c>
    </row>
    <row r="892" spans="5:9" x14ac:dyDescent="0.25">
      <c r="E892" s="77" t="s">
        <v>387</v>
      </c>
      <c r="F892" s="76">
        <v>1299</v>
      </c>
      <c r="H892" s="77" t="s">
        <v>387</v>
      </c>
      <c r="I892" s="76">
        <v>42750</v>
      </c>
    </row>
    <row r="893" spans="5:9" x14ac:dyDescent="0.25">
      <c r="E893" s="77" t="s">
        <v>610</v>
      </c>
      <c r="F893" s="76">
        <v>102582</v>
      </c>
      <c r="H893" s="77" t="s">
        <v>610</v>
      </c>
      <c r="I893" s="76">
        <v>45424</v>
      </c>
    </row>
    <row r="894" spans="5:9" x14ac:dyDescent="0.25">
      <c r="E894" s="77" t="s">
        <v>666</v>
      </c>
      <c r="F894" s="76">
        <v>248</v>
      </c>
      <c r="H894" s="77" t="s">
        <v>666</v>
      </c>
      <c r="I894" s="76">
        <v>43929</v>
      </c>
    </row>
    <row r="895" spans="5:9" x14ac:dyDescent="0.25">
      <c r="E895" s="77" t="s">
        <v>670</v>
      </c>
      <c r="F895" s="76">
        <v>369</v>
      </c>
      <c r="H895" s="77" t="s">
        <v>670</v>
      </c>
      <c r="I895" s="76">
        <v>67083</v>
      </c>
    </row>
    <row r="896" spans="5:9" x14ac:dyDescent="0.25">
      <c r="E896" s="77" t="s">
        <v>731</v>
      </c>
      <c r="F896" s="76">
        <v>6232</v>
      </c>
      <c r="H896" s="77" t="s">
        <v>731</v>
      </c>
      <c r="I896" s="76">
        <v>56154</v>
      </c>
    </row>
    <row r="897" spans="5:9" x14ac:dyDescent="0.25">
      <c r="E897" s="77" t="s">
        <v>1141</v>
      </c>
      <c r="F897" s="76">
        <v>3982</v>
      </c>
      <c r="H897" s="77" t="s">
        <v>1141</v>
      </c>
      <c r="I897" s="76">
        <v>76083</v>
      </c>
    </row>
    <row r="898" spans="5:9" x14ac:dyDescent="0.25">
      <c r="E898" s="77" t="s">
        <v>1199</v>
      </c>
      <c r="F898" s="76">
        <v>844</v>
      </c>
      <c r="H898" s="77" t="s">
        <v>1199</v>
      </c>
      <c r="I898" s="76">
        <v>97353</v>
      </c>
    </row>
    <row r="899" spans="5:9" x14ac:dyDescent="0.25">
      <c r="E899" s="77" t="s">
        <v>1290</v>
      </c>
      <c r="F899" s="76">
        <v>180</v>
      </c>
      <c r="H899" s="77" t="s">
        <v>1290</v>
      </c>
      <c r="I899" s="76">
        <v>47500</v>
      </c>
    </row>
    <row r="900" spans="5:9" x14ac:dyDescent="0.25">
      <c r="E900" s="77" t="s">
        <v>1294</v>
      </c>
      <c r="F900" s="76">
        <v>314</v>
      </c>
      <c r="H900" s="77" t="s">
        <v>1294</v>
      </c>
      <c r="I900" s="76">
        <v>64286</v>
      </c>
    </row>
    <row r="901" spans="5:9" x14ac:dyDescent="0.25">
      <c r="E901" s="77" t="s">
        <v>1425</v>
      </c>
      <c r="F901" s="76">
        <v>142</v>
      </c>
      <c r="H901" s="77" t="s">
        <v>1425</v>
      </c>
      <c r="I901" s="76">
        <v>65833</v>
      </c>
    </row>
    <row r="902" spans="5:9" x14ac:dyDescent="0.25">
      <c r="E902" s="77" t="s">
        <v>1526</v>
      </c>
      <c r="F902" s="76">
        <v>144</v>
      </c>
      <c r="H902" s="77" t="s">
        <v>1526</v>
      </c>
      <c r="I902" s="76">
        <v>43750</v>
      </c>
    </row>
    <row r="903" spans="5:9" x14ac:dyDescent="0.25">
      <c r="E903" s="77" t="s">
        <v>1529</v>
      </c>
      <c r="F903" s="76">
        <v>2476</v>
      </c>
      <c r="H903" s="77" t="s">
        <v>1529</v>
      </c>
      <c r="I903" s="76">
        <v>53406</v>
      </c>
    </row>
    <row r="904" spans="5:9" x14ac:dyDescent="0.25">
      <c r="E904" s="77" t="s">
        <v>1592</v>
      </c>
      <c r="F904" s="76">
        <v>929</v>
      </c>
      <c r="H904" s="77" t="s">
        <v>1592</v>
      </c>
      <c r="I904" s="76">
        <v>60865</v>
      </c>
    </row>
    <row r="905" spans="5:9" x14ac:dyDescent="0.25">
      <c r="E905" s="77" t="s">
        <v>1650</v>
      </c>
      <c r="F905" s="76">
        <v>413</v>
      </c>
      <c r="H905" s="77" t="s">
        <v>1650</v>
      </c>
      <c r="I905" s="76">
        <v>71875</v>
      </c>
    </row>
    <row r="906" spans="5:9" x14ac:dyDescent="0.25">
      <c r="E906" s="77" t="s">
        <v>1938</v>
      </c>
      <c r="F906" s="76">
        <v>1636</v>
      </c>
      <c r="H906" s="77" t="s">
        <v>1938</v>
      </c>
      <c r="I906" s="76">
        <v>52500</v>
      </c>
    </row>
    <row r="907" spans="5:9" x14ac:dyDescent="0.25">
      <c r="E907" s="75" t="s">
        <v>561</v>
      </c>
      <c r="F907" s="76">
        <v>8021</v>
      </c>
      <c r="H907" s="75" t="s">
        <v>561</v>
      </c>
      <c r="I907" s="76">
        <v>38068.538461538461</v>
      </c>
    </row>
    <row r="908" spans="5:9" x14ac:dyDescent="0.25">
      <c r="E908" s="77" t="s">
        <v>560</v>
      </c>
      <c r="F908" s="76">
        <v>28</v>
      </c>
      <c r="H908" s="77" t="s">
        <v>560</v>
      </c>
      <c r="I908" s="76">
        <v>19000</v>
      </c>
    </row>
    <row r="909" spans="5:9" x14ac:dyDescent="0.25">
      <c r="E909" s="77" t="s">
        <v>626</v>
      </c>
      <c r="F909" s="76">
        <v>279</v>
      </c>
      <c r="H909" s="77" t="s">
        <v>626</v>
      </c>
      <c r="I909" s="76">
        <v>34688</v>
      </c>
    </row>
    <row r="910" spans="5:9" x14ac:dyDescent="0.25">
      <c r="E910" s="77" t="s">
        <v>711</v>
      </c>
      <c r="F910" s="76">
        <v>425</v>
      </c>
      <c r="H910" s="77" t="s">
        <v>711</v>
      </c>
      <c r="I910" s="76">
        <v>42344</v>
      </c>
    </row>
    <row r="911" spans="5:9" x14ac:dyDescent="0.25">
      <c r="E911" s="77" t="s">
        <v>739</v>
      </c>
      <c r="F911" s="76">
        <v>638</v>
      </c>
      <c r="H911" s="77" t="s">
        <v>739</v>
      </c>
      <c r="I911" s="76">
        <v>46094</v>
      </c>
    </row>
    <row r="912" spans="5:9" x14ac:dyDescent="0.25">
      <c r="E912" s="77" t="s">
        <v>934</v>
      </c>
      <c r="F912" s="76">
        <v>5002</v>
      </c>
      <c r="H912" s="77" t="s">
        <v>934</v>
      </c>
      <c r="I912" s="76">
        <v>42400</v>
      </c>
    </row>
    <row r="913" spans="5:9" x14ac:dyDescent="0.25">
      <c r="E913" s="77" t="s">
        <v>1028</v>
      </c>
      <c r="F913" s="76">
        <v>333</v>
      </c>
      <c r="H913" s="77" t="s">
        <v>1028</v>
      </c>
      <c r="I913" s="76">
        <v>41406</v>
      </c>
    </row>
    <row r="914" spans="5:9" x14ac:dyDescent="0.25">
      <c r="E914" s="77" t="s">
        <v>1032</v>
      </c>
      <c r="F914" s="76">
        <v>36</v>
      </c>
      <c r="H914" s="77" t="s">
        <v>1032</v>
      </c>
      <c r="I914" s="76">
        <v>18194</v>
      </c>
    </row>
    <row r="915" spans="5:9" x14ac:dyDescent="0.25">
      <c r="E915" s="77" t="s">
        <v>1082</v>
      </c>
      <c r="F915" s="76">
        <v>62</v>
      </c>
      <c r="H915" s="77" t="s">
        <v>1082</v>
      </c>
      <c r="I915" s="76">
        <v>38125</v>
      </c>
    </row>
    <row r="916" spans="5:9" x14ac:dyDescent="0.25">
      <c r="E916" s="77" t="s">
        <v>1523</v>
      </c>
      <c r="F916" s="76">
        <v>218</v>
      </c>
      <c r="H916" s="77" t="s">
        <v>1523</v>
      </c>
      <c r="I916" s="76">
        <v>54063</v>
      </c>
    </row>
    <row r="917" spans="5:9" x14ac:dyDescent="0.25">
      <c r="E917" s="77" t="s">
        <v>1578</v>
      </c>
      <c r="F917" s="76">
        <v>190</v>
      </c>
      <c r="H917" s="77" t="s">
        <v>1578</v>
      </c>
      <c r="I917" s="76">
        <v>44688</v>
      </c>
    </row>
    <row r="918" spans="5:9" x14ac:dyDescent="0.25">
      <c r="E918" s="77" t="s">
        <v>1738</v>
      </c>
      <c r="F918" s="76">
        <v>618</v>
      </c>
      <c r="H918" s="77" t="s">
        <v>1738</v>
      </c>
      <c r="I918" s="76">
        <v>41389</v>
      </c>
    </row>
    <row r="919" spans="5:9" x14ac:dyDescent="0.25">
      <c r="E919" s="77" t="s">
        <v>1856</v>
      </c>
      <c r="F919" s="76">
        <v>66</v>
      </c>
      <c r="H919" s="77" t="s">
        <v>1856</v>
      </c>
      <c r="I919" s="76">
        <v>24375</v>
      </c>
    </row>
    <row r="920" spans="5:9" x14ac:dyDescent="0.25">
      <c r="E920" s="77" t="s">
        <v>2004</v>
      </c>
      <c r="F920" s="76">
        <v>126</v>
      </c>
      <c r="H920" s="77" t="s">
        <v>2004</v>
      </c>
      <c r="I920" s="76">
        <v>48125</v>
      </c>
    </row>
    <row r="921" spans="5:9" x14ac:dyDescent="0.25">
      <c r="E921" s="75" t="s">
        <v>143</v>
      </c>
      <c r="F921" s="76">
        <v>26200</v>
      </c>
      <c r="H921" s="75" t="s">
        <v>143</v>
      </c>
      <c r="I921" s="76">
        <v>55730.769230769234</v>
      </c>
    </row>
    <row r="922" spans="5:9" x14ac:dyDescent="0.25">
      <c r="E922" s="77" t="s">
        <v>142</v>
      </c>
      <c r="F922" s="76">
        <v>1264</v>
      </c>
      <c r="H922" s="77" t="s">
        <v>142</v>
      </c>
      <c r="I922" s="76">
        <v>58917</v>
      </c>
    </row>
    <row r="923" spans="5:9" x14ac:dyDescent="0.25">
      <c r="E923" s="77" t="s">
        <v>355</v>
      </c>
      <c r="F923" s="76">
        <v>708</v>
      </c>
      <c r="H923" s="77" t="s">
        <v>355</v>
      </c>
      <c r="I923" s="76">
        <v>55938</v>
      </c>
    </row>
    <row r="924" spans="5:9" x14ac:dyDescent="0.25">
      <c r="E924" s="77" t="s">
        <v>472</v>
      </c>
      <c r="F924" s="76">
        <v>80</v>
      </c>
      <c r="H924" s="77" t="s">
        <v>472</v>
      </c>
      <c r="I924" s="76">
        <v>48750</v>
      </c>
    </row>
    <row r="925" spans="5:9" x14ac:dyDescent="0.25">
      <c r="E925" s="77" t="s">
        <v>890</v>
      </c>
      <c r="F925" s="76">
        <v>317</v>
      </c>
      <c r="H925" s="77" t="s">
        <v>890</v>
      </c>
      <c r="I925" s="76">
        <v>52500</v>
      </c>
    </row>
    <row r="926" spans="5:9" x14ac:dyDescent="0.25">
      <c r="E926" s="77" t="s">
        <v>957</v>
      </c>
      <c r="F926" s="76">
        <v>2551</v>
      </c>
      <c r="H926" s="77" t="s">
        <v>957</v>
      </c>
      <c r="I926" s="76">
        <v>45700</v>
      </c>
    </row>
    <row r="927" spans="5:9" x14ac:dyDescent="0.25">
      <c r="E927" s="77" t="s">
        <v>993</v>
      </c>
      <c r="F927" s="76">
        <v>714</v>
      </c>
      <c r="H927" s="77" t="s">
        <v>993</v>
      </c>
      <c r="I927" s="76">
        <v>51250</v>
      </c>
    </row>
    <row r="928" spans="5:9" x14ac:dyDescent="0.25">
      <c r="E928" s="77" t="s">
        <v>1000</v>
      </c>
      <c r="F928" s="76">
        <v>2244</v>
      </c>
      <c r="H928" s="77" t="s">
        <v>1000</v>
      </c>
      <c r="I928" s="76">
        <v>53250</v>
      </c>
    </row>
    <row r="929" spans="5:9" x14ac:dyDescent="0.25">
      <c r="E929" s="77" t="s">
        <v>1024</v>
      </c>
      <c r="F929" s="76">
        <v>602</v>
      </c>
      <c r="H929" s="77" t="s">
        <v>1024</v>
      </c>
      <c r="I929" s="76">
        <v>48824</v>
      </c>
    </row>
    <row r="930" spans="5:9" x14ac:dyDescent="0.25">
      <c r="E930" s="77" t="s">
        <v>1282</v>
      </c>
      <c r="F930" s="76">
        <v>88</v>
      </c>
      <c r="H930" s="77" t="s">
        <v>1282</v>
      </c>
      <c r="I930" s="76">
        <v>70625</v>
      </c>
    </row>
    <row r="931" spans="5:9" x14ac:dyDescent="0.25">
      <c r="E931" s="77" t="s">
        <v>1284</v>
      </c>
      <c r="F931" s="76">
        <v>280</v>
      </c>
      <c r="H931" s="77" t="s">
        <v>1284</v>
      </c>
      <c r="I931" s="76">
        <v>56625</v>
      </c>
    </row>
    <row r="932" spans="5:9" x14ac:dyDescent="0.25">
      <c r="E932" s="77" t="s">
        <v>1485</v>
      </c>
      <c r="F932" s="76">
        <v>6198</v>
      </c>
      <c r="H932" s="77" t="s">
        <v>1485</v>
      </c>
      <c r="I932" s="76">
        <v>62273</v>
      </c>
    </row>
    <row r="933" spans="5:9" x14ac:dyDescent="0.25">
      <c r="E933" s="77" t="s">
        <v>1666</v>
      </c>
      <c r="F933" s="76">
        <v>3693</v>
      </c>
      <c r="H933" s="77" t="s">
        <v>1666</v>
      </c>
      <c r="I933" s="76">
        <v>55610</v>
      </c>
    </row>
    <row r="934" spans="5:9" x14ac:dyDescent="0.25">
      <c r="E934" s="77" t="s">
        <v>1759</v>
      </c>
      <c r="F934" s="76">
        <v>7461</v>
      </c>
      <c r="H934" s="77" t="s">
        <v>1759</v>
      </c>
      <c r="I934" s="76">
        <v>64238</v>
      </c>
    </row>
    <row r="935" spans="5:9" x14ac:dyDescent="0.25">
      <c r="E935" s="75" t="s">
        <v>155</v>
      </c>
      <c r="F935" s="76">
        <v>87380</v>
      </c>
      <c r="H935" s="75" t="s">
        <v>155</v>
      </c>
      <c r="I935" s="76">
        <v>56951</v>
      </c>
    </row>
    <row r="936" spans="5:9" x14ac:dyDescent="0.25">
      <c r="E936" s="77" t="s">
        <v>154</v>
      </c>
      <c r="F936" s="76">
        <v>65060</v>
      </c>
      <c r="H936" s="77" t="s">
        <v>154</v>
      </c>
      <c r="I936" s="76">
        <v>42373</v>
      </c>
    </row>
    <row r="937" spans="5:9" x14ac:dyDescent="0.25">
      <c r="E937" s="77" t="s">
        <v>418</v>
      </c>
      <c r="F937" s="76">
        <v>821</v>
      </c>
      <c r="H937" s="77" t="s">
        <v>418</v>
      </c>
      <c r="I937" s="76">
        <v>53897</v>
      </c>
    </row>
    <row r="938" spans="5:9" x14ac:dyDescent="0.25">
      <c r="E938" s="77" t="s">
        <v>536</v>
      </c>
      <c r="F938" s="76">
        <v>483</v>
      </c>
      <c r="H938" s="77" t="s">
        <v>536</v>
      </c>
      <c r="I938" s="76">
        <v>45938</v>
      </c>
    </row>
    <row r="939" spans="5:9" x14ac:dyDescent="0.25">
      <c r="E939" s="77" t="s">
        <v>538</v>
      </c>
      <c r="F939" s="76">
        <v>861</v>
      </c>
      <c r="H939" s="77" t="s">
        <v>538</v>
      </c>
      <c r="I939" s="76">
        <v>46429</v>
      </c>
    </row>
    <row r="940" spans="5:9" x14ac:dyDescent="0.25">
      <c r="E940" s="77" t="s">
        <v>849</v>
      </c>
      <c r="F940" s="76">
        <v>1116</v>
      </c>
      <c r="H940" s="77" t="s">
        <v>849</v>
      </c>
      <c r="I940" s="76">
        <v>80313</v>
      </c>
    </row>
    <row r="941" spans="5:9" x14ac:dyDescent="0.25">
      <c r="E941" s="77" t="s">
        <v>1007</v>
      </c>
      <c r="F941" s="76">
        <v>3536</v>
      </c>
      <c r="H941" s="77" t="s">
        <v>1007</v>
      </c>
      <c r="I941" s="76">
        <v>64395</v>
      </c>
    </row>
    <row r="942" spans="5:9" x14ac:dyDescent="0.25">
      <c r="E942" s="77" t="s">
        <v>1057</v>
      </c>
      <c r="F942" s="76">
        <v>309</v>
      </c>
      <c r="H942" s="77" t="s">
        <v>1057</v>
      </c>
      <c r="I942" s="76">
        <v>59583</v>
      </c>
    </row>
    <row r="943" spans="5:9" x14ac:dyDescent="0.25">
      <c r="E943" s="77" t="s">
        <v>1286</v>
      </c>
      <c r="F943" s="76">
        <v>923</v>
      </c>
      <c r="H943" s="77" t="s">
        <v>1286</v>
      </c>
      <c r="I943" s="76">
        <v>61513</v>
      </c>
    </row>
    <row r="944" spans="5:9" x14ac:dyDescent="0.25">
      <c r="E944" s="77" t="s">
        <v>1292</v>
      </c>
      <c r="F944" s="76">
        <v>335</v>
      </c>
      <c r="H944" s="77" t="s">
        <v>1292</v>
      </c>
      <c r="I944" s="76">
        <v>46154</v>
      </c>
    </row>
    <row r="945" spans="5:9" x14ac:dyDescent="0.25">
      <c r="E945" s="77" t="s">
        <v>1412</v>
      </c>
      <c r="F945" s="76">
        <v>6831</v>
      </c>
      <c r="H945" s="77" t="s">
        <v>1412</v>
      </c>
      <c r="I945" s="76">
        <v>55654</v>
      </c>
    </row>
    <row r="946" spans="5:9" x14ac:dyDescent="0.25">
      <c r="E946" s="77" t="s">
        <v>1675</v>
      </c>
      <c r="F946" s="76">
        <v>1304</v>
      </c>
      <c r="H946" s="77" t="s">
        <v>1675</v>
      </c>
      <c r="I946" s="76">
        <v>64107</v>
      </c>
    </row>
    <row r="947" spans="5:9" x14ac:dyDescent="0.25">
      <c r="E947" s="77" t="s">
        <v>1740</v>
      </c>
      <c r="F947" s="76">
        <v>320</v>
      </c>
      <c r="H947" s="77" t="s">
        <v>1740</v>
      </c>
      <c r="I947" s="76">
        <v>50625</v>
      </c>
    </row>
    <row r="948" spans="5:9" x14ac:dyDescent="0.25">
      <c r="E948" s="77" t="s">
        <v>1765</v>
      </c>
      <c r="F948" s="76">
        <v>1506</v>
      </c>
      <c r="H948" s="77" t="s">
        <v>1765</v>
      </c>
      <c r="I948" s="76">
        <v>73971</v>
      </c>
    </row>
    <row r="949" spans="5:9" x14ac:dyDescent="0.25">
      <c r="E949" s="77" t="s">
        <v>1821</v>
      </c>
      <c r="F949" s="76">
        <v>3438</v>
      </c>
      <c r="H949" s="77" t="s">
        <v>1821</v>
      </c>
      <c r="I949" s="76">
        <v>52750</v>
      </c>
    </row>
    <row r="950" spans="5:9" x14ac:dyDescent="0.25">
      <c r="E950" s="77" t="s">
        <v>2057</v>
      </c>
      <c r="F950" s="76">
        <v>537</v>
      </c>
      <c r="H950" s="77" t="s">
        <v>2057</v>
      </c>
      <c r="I950" s="76">
        <v>56563</v>
      </c>
    </row>
    <row r="951" spans="5:9" x14ac:dyDescent="0.25">
      <c r="E951" s="75" t="s">
        <v>475</v>
      </c>
      <c r="F951" s="76">
        <v>10387</v>
      </c>
      <c r="H951" s="75" t="s">
        <v>475</v>
      </c>
      <c r="I951" s="76">
        <v>50683.909090909088</v>
      </c>
    </row>
    <row r="952" spans="5:9" x14ac:dyDescent="0.25">
      <c r="E952" s="77" t="s">
        <v>474</v>
      </c>
      <c r="F952" s="76">
        <v>261</v>
      </c>
      <c r="H952" s="77" t="s">
        <v>474</v>
      </c>
      <c r="I952" s="76">
        <v>41250</v>
      </c>
    </row>
    <row r="953" spans="5:9" x14ac:dyDescent="0.25">
      <c r="E953" s="77" t="s">
        <v>518</v>
      </c>
      <c r="F953" s="76">
        <v>209</v>
      </c>
      <c r="H953" s="77" t="s">
        <v>518</v>
      </c>
      <c r="I953" s="76">
        <v>37188</v>
      </c>
    </row>
    <row r="954" spans="5:9" x14ac:dyDescent="0.25">
      <c r="E954" s="77" t="s">
        <v>705</v>
      </c>
      <c r="F954" s="76">
        <v>1354</v>
      </c>
      <c r="H954" s="77" t="s">
        <v>705</v>
      </c>
      <c r="I954" s="76">
        <v>53962</v>
      </c>
    </row>
    <row r="955" spans="5:9" x14ac:dyDescent="0.25">
      <c r="E955" s="77" t="s">
        <v>725</v>
      </c>
      <c r="F955" s="76">
        <v>193</v>
      </c>
      <c r="H955" s="77" t="s">
        <v>725</v>
      </c>
      <c r="I955" s="76">
        <v>53125</v>
      </c>
    </row>
    <row r="956" spans="5:9" x14ac:dyDescent="0.25">
      <c r="E956" s="77" t="s">
        <v>841</v>
      </c>
      <c r="F956" s="76">
        <v>508</v>
      </c>
      <c r="H956" s="77" t="s">
        <v>841</v>
      </c>
      <c r="I956" s="76">
        <v>49375</v>
      </c>
    </row>
    <row r="957" spans="5:9" x14ac:dyDescent="0.25">
      <c r="E957" s="77" t="s">
        <v>859</v>
      </c>
      <c r="F957" s="76">
        <v>890</v>
      </c>
      <c r="H957" s="77" t="s">
        <v>859</v>
      </c>
      <c r="I957" s="76">
        <v>62083</v>
      </c>
    </row>
    <row r="958" spans="5:9" x14ac:dyDescent="0.25">
      <c r="E958" s="77" t="s">
        <v>1368</v>
      </c>
      <c r="F958" s="76">
        <v>247</v>
      </c>
      <c r="H958" s="77" t="s">
        <v>1368</v>
      </c>
      <c r="I958" s="76">
        <v>57083</v>
      </c>
    </row>
    <row r="959" spans="5:9" x14ac:dyDescent="0.25">
      <c r="E959" s="77" t="s">
        <v>1852</v>
      </c>
      <c r="F959" s="76">
        <v>2819</v>
      </c>
      <c r="H959" s="77" t="s">
        <v>1852</v>
      </c>
      <c r="I959" s="76">
        <v>50610</v>
      </c>
    </row>
    <row r="960" spans="5:9" x14ac:dyDescent="0.25">
      <c r="E960" s="77" t="s">
        <v>1878</v>
      </c>
      <c r="F960" s="76">
        <v>2202</v>
      </c>
      <c r="H960" s="77" t="s">
        <v>1878</v>
      </c>
      <c r="I960" s="76">
        <v>42708</v>
      </c>
    </row>
    <row r="961" spans="5:9" x14ac:dyDescent="0.25">
      <c r="E961" s="77" t="s">
        <v>1882</v>
      </c>
      <c r="F961" s="76">
        <v>1655</v>
      </c>
      <c r="H961" s="77" t="s">
        <v>1882</v>
      </c>
      <c r="I961" s="76">
        <v>48889</v>
      </c>
    </row>
    <row r="962" spans="5:9" x14ac:dyDescent="0.25">
      <c r="E962" s="77" t="s">
        <v>1929</v>
      </c>
      <c r="F962" s="76">
        <v>49</v>
      </c>
      <c r="H962" s="77" t="s">
        <v>1929</v>
      </c>
      <c r="I962" s="76">
        <v>61250</v>
      </c>
    </row>
    <row r="963" spans="5:9" x14ac:dyDescent="0.25">
      <c r="E963" s="75" t="s">
        <v>216</v>
      </c>
      <c r="F963" s="76">
        <v>3760</v>
      </c>
      <c r="H963" s="75" t="s">
        <v>216</v>
      </c>
      <c r="I963" s="76">
        <v>37456.625</v>
      </c>
    </row>
    <row r="964" spans="5:9" x14ac:dyDescent="0.25">
      <c r="E964" s="77" t="s">
        <v>215</v>
      </c>
      <c r="F964" s="76">
        <v>45</v>
      </c>
      <c r="H964" s="77" t="s">
        <v>215</v>
      </c>
      <c r="I964" s="76">
        <v>37543</v>
      </c>
    </row>
    <row r="965" spans="5:9" x14ac:dyDescent="0.25">
      <c r="E965" s="77" t="s">
        <v>289</v>
      </c>
      <c r="F965" s="76">
        <v>1415</v>
      </c>
      <c r="H965" s="77" t="s">
        <v>289</v>
      </c>
      <c r="I965" s="76">
        <v>37300</v>
      </c>
    </row>
    <row r="966" spans="5:9" x14ac:dyDescent="0.25">
      <c r="E966" s="77" t="s">
        <v>333</v>
      </c>
      <c r="F966" s="76">
        <v>191</v>
      </c>
      <c r="H966" s="77" t="s">
        <v>333</v>
      </c>
      <c r="I966" s="76">
        <v>38125</v>
      </c>
    </row>
    <row r="967" spans="5:9" x14ac:dyDescent="0.25">
      <c r="E967" s="77" t="s">
        <v>552</v>
      </c>
      <c r="F967" s="76">
        <v>41</v>
      </c>
      <c r="H967" s="77" t="s">
        <v>552</v>
      </c>
      <c r="I967" s="76">
        <v>45000</v>
      </c>
    </row>
    <row r="968" spans="5:9" x14ac:dyDescent="0.25">
      <c r="E968" s="77" t="s">
        <v>892</v>
      </c>
      <c r="F968" s="76">
        <v>187</v>
      </c>
      <c r="H968" s="77" t="s">
        <v>892</v>
      </c>
      <c r="I968" s="76">
        <v>37083</v>
      </c>
    </row>
    <row r="969" spans="5:9" x14ac:dyDescent="0.25">
      <c r="E969" s="77" t="s">
        <v>1154</v>
      </c>
      <c r="F969" s="76">
        <v>1385</v>
      </c>
      <c r="H969" s="77" t="s">
        <v>1154</v>
      </c>
      <c r="I969" s="76">
        <v>36852</v>
      </c>
    </row>
    <row r="970" spans="5:9" x14ac:dyDescent="0.25">
      <c r="E970" s="77" t="s">
        <v>1429</v>
      </c>
      <c r="F970" s="76">
        <v>408</v>
      </c>
      <c r="H970" s="77" t="s">
        <v>1429</v>
      </c>
      <c r="I970" s="76">
        <v>41000</v>
      </c>
    </row>
    <row r="971" spans="5:9" x14ac:dyDescent="0.25">
      <c r="E971" s="77" t="s">
        <v>1735</v>
      </c>
      <c r="F971" s="76">
        <v>88</v>
      </c>
      <c r="H971" s="77" t="s">
        <v>1735</v>
      </c>
      <c r="I971" s="76">
        <v>26750</v>
      </c>
    </row>
    <row r="972" spans="5:9" x14ac:dyDescent="0.25">
      <c r="E972" s="75" t="s">
        <v>95</v>
      </c>
      <c r="F972" s="76">
        <v>9311</v>
      </c>
      <c r="H972" s="75" t="s">
        <v>95</v>
      </c>
      <c r="I972" s="76">
        <v>41360.142857142855</v>
      </c>
    </row>
    <row r="973" spans="5:9" x14ac:dyDescent="0.25">
      <c r="E973" s="77" t="s">
        <v>94</v>
      </c>
      <c r="F973" s="76">
        <v>829</v>
      </c>
      <c r="H973" s="77" t="s">
        <v>94</v>
      </c>
      <c r="I973" s="76">
        <v>45068</v>
      </c>
    </row>
    <row r="974" spans="5:9" x14ac:dyDescent="0.25">
      <c r="E974" s="77" t="s">
        <v>191</v>
      </c>
      <c r="F974" s="76">
        <v>99</v>
      </c>
      <c r="H974" s="77" t="s">
        <v>191</v>
      </c>
      <c r="I974" s="76">
        <v>37917</v>
      </c>
    </row>
    <row r="975" spans="5:9" x14ac:dyDescent="0.25">
      <c r="E975" s="77" t="s">
        <v>584</v>
      </c>
      <c r="F975" s="76">
        <v>7854</v>
      </c>
      <c r="H975" s="77" t="s">
        <v>584</v>
      </c>
      <c r="I975" s="76">
        <v>40551</v>
      </c>
    </row>
    <row r="976" spans="5:9" x14ac:dyDescent="0.25">
      <c r="E976" s="77" t="s">
        <v>586</v>
      </c>
      <c r="F976" s="76">
        <v>106</v>
      </c>
      <c r="H976" s="77" t="s">
        <v>586</v>
      </c>
      <c r="I976" s="76">
        <v>51250</v>
      </c>
    </row>
    <row r="977" spans="5:9" x14ac:dyDescent="0.25">
      <c r="E977" s="77" t="s">
        <v>1062</v>
      </c>
      <c r="F977" s="76">
        <v>18</v>
      </c>
      <c r="H977" s="77" t="s">
        <v>1062</v>
      </c>
      <c r="I977" s="76">
        <v>41360</v>
      </c>
    </row>
    <row r="978" spans="5:9" x14ac:dyDescent="0.25">
      <c r="E978" s="77" t="s">
        <v>1201</v>
      </c>
      <c r="F978" s="76">
        <v>349</v>
      </c>
      <c r="H978" s="77" t="s">
        <v>1201</v>
      </c>
      <c r="I978" s="76">
        <v>30250</v>
      </c>
    </row>
    <row r="979" spans="5:9" x14ac:dyDescent="0.25">
      <c r="E979" s="77" t="s">
        <v>1859</v>
      </c>
      <c r="F979" s="76">
        <v>56</v>
      </c>
      <c r="H979" s="77" t="s">
        <v>1859</v>
      </c>
      <c r="I979" s="76">
        <v>43125</v>
      </c>
    </row>
    <row r="980" spans="5:9" x14ac:dyDescent="0.25">
      <c r="E980" s="75" t="s">
        <v>318</v>
      </c>
      <c r="F980" s="76">
        <v>3898</v>
      </c>
      <c r="H980" s="75" t="s">
        <v>318</v>
      </c>
      <c r="I980" s="76">
        <v>47020.090909090912</v>
      </c>
    </row>
    <row r="981" spans="5:9" x14ac:dyDescent="0.25">
      <c r="E981" s="77" t="s">
        <v>317</v>
      </c>
      <c r="F981" s="76">
        <v>433</v>
      </c>
      <c r="H981" s="77" t="s">
        <v>317</v>
      </c>
      <c r="I981" s="76">
        <v>39750</v>
      </c>
    </row>
    <row r="982" spans="5:9" x14ac:dyDescent="0.25">
      <c r="E982" s="77" t="s">
        <v>345</v>
      </c>
      <c r="F982" s="76">
        <v>419</v>
      </c>
      <c r="H982" s="77" t="s">
        <v>345</v>
      </c>
      <c r="I982" s="76">
        <v>36071</v>
      </c>
    </row>
    <row r="983" spans="5:9" x14ac:dyDescent="0.25">
      <c r="E983" s="77" t="s">
        <v>420</v>
      </c>
      <c r="F983" s="76">
        <v>220</v>
      </c>
      <c r="H983" s="77" t="s">
        <v>420</v>
      </c>
      <c r="I983" s="76">
        <v>43333</v>
      </c>
    </row>
    <row r="984" spans="5:9" x14ac:dyDescent="0.25">
      <c r="E984" s="77" t="s">
        <v>676</v>
      </c>
      <c r="F984" s="76">
        <v>47</v>
      </c>
      <c r="H984" s="77" t="s">
        <v>676</v>
      </c>
      <c r="I984" s="76">
        <v>37763</v>
      </c>
    </row>
    <row r="985" spans="5:9" x14ac:dyDescent="0.25">
      <c r="E985" s="77" t="s">
        <v>781</v>
      </c>
      <c r="F985" s="76">
        <v>649</v>
      </c>
      <c r="H985" s="77" t="s">
        <v>781</v>
      </c>
      <c r="I985" s="76">
        <v>36875</v>
      </c>
    </row>
    <row r="986" spans="5:9" x14ac:dyDescent="0.25">
      <c r="E986" s="77" t="s">
        <v>1068</v>
      </c>
      <c r="F986" s="76">
        <v>947</v>
      </c>
      <c r="H986" s="77" t="s">
        <v>1068</v>
      </c>
      <c r="I986" s="76">
        <v>43036</v>
      </c>
    </row>
    <row r="987" spans="5:9" x14ac:dyDescent="0.25">
      <c r="E987" s="77" t="s">
        <v>1140</v>
      </c>
      <c r="F987" s="76">
        <v>28</v>
      </c>
      <c r="H987" s="77" t="s">
        <v>1140</v>
      </c>
      <c r="I987" s="76">
        <v>48378</v>
      </c>
    </row>
    <row r="988" spans="5:9" x14ac:dyDescent="0.25">
      <c r="E988" s="77" t="s">
        <v>1337</v>
      </c>
      <c r="F988" s="76">
        <v>826</v>
      </c>
      <c r="H988" s="77" t="s">
        <v>1337</v>
      </c>
      <c r="I988" s="76">
        <v>33438</v>
      </c>
    </row>
    <row r="989" spans="5:9" x14ac:dyDescent="0.25">
      <c r="E989" s="77" t="s">
        <v>1392</v>
      </c>
      <c r="F989" s="76">
        <v>36</v>
      </c>
      <c r="H989" s="77" t="s">
        <v>1392</v>
      </c>
      <c r="I989" s="76">
        <v>127639</v>
      </c>
    </row>
    <row r="990" spans="5:9" x14ac:dyDescent="0.25">
      <c r="E990" s="77" t="s">
        <v>1813</v>
      </c>
      <c r="F990" s="76">
        <v>293</v>
      </c>
      <c r="H990" s="77" t="s">
        <v>1813</v>
      </c>
      <c r="I990" s="76">
        <v>37500</v>
      </c>
    </row>
    <row r="991" spans="5:9" x14ac:dyDescent="0.25">
      <c r="E991" s="75" t="s">
        <v>98</v>
      </c>
      <c r="F991" s="76">
        <v>26737</v>
      </c>
      <c r="H991" s="75" t="s">
        <v>98</v>
      </c>
      <c r="I991" s="76">
        <v>39894.333333333336</v>
      </c>
    </row>
    <row r="992" spans="5:9" x14ac:dyDescent="0.25">
      <c r="E992" s="77" t="s">
        <v>97</v>
      </c>
      <c r="F992" s="76">
        <v>641</v>
      </c>
      <c r="H992" s="77" t="s">
        <v>97</v>
      </c>
      <c r="I992" s="76">
        <v>38295</v>
      </c>
    </row>
    <row r="993" spans="5:9" x14ac:dyDescent="0.25">
      <c r="E993" s="77" t="s">
        <v>325</v>
      </c>
      <c r="F993" s="76">
        <v>286</v>
      </c>
      <c r="H993" s="77" t="s">
        <v>325</v>
      </c>
      <c r="I993" s="76">
        <v>37083</v>
      </c>
    </row>
    <row r="994" spans="5:9" x14ac:dyDescent="0.25">
      <c r="E994" s="77" t="s">
        <v>481</v>
      </c>
      <c r="F994" s="76">
        <v>96</v>
      </c>
      <c r="H994" s="77" t="s">
        <v>481</v>
      </c>
      <c r="I994" s="76">
        <v>41250</v>
      </c>
    </row>
    <row r="995" spans="5:9" x14ac:dyDescent="0.25">
      <c r="E995" s="77" t="s">
        <v>727</v>
      </c>
      <c r="F995" s="76">
        <v>915</v>
      </c>
      <c r="H995" s="77" t="s">
        <v>727</v>
      </c>
      <c r="I995" s="76">
        <v>33750</v>
      </c>
    </row>
    <row r="996" spans="5:9" x14ac:dyDescent="0.25">
      <c r="E996" s="77" t="s">
        <v>1084</v>
      </c>
      <c r="F996" s="76">
        <v>175</v>
      </c>
      <c r="H996" s="77" t="s">
        <v>1084</v>
      </c>
      <c r="I996" s="76">
        <v>50893</v>
      </c>
    </row>
    <row r="997" spans="5:9" x14ac:dyDescent="0.25">
      <c r="E997" s="77" t="s">
        <v>1507</v>
      </c>
      <c r="F997" s="76">
        <v>24624</v>
      </c>
      <c r="H997" s="77" t="s">
        <v>1507</v>
      </c>
      <c r="I997" s="76">
        <v>38095</v>
      </c>
    </row>
    <row r="998" spans="5:9" x14ac:dyDescent="0.25">
      <c r="E998" s="75" t="s">
        <v>85</v>
      </c>
      <c r="F998" s="76">
        <v>244451</v>
      </c>
      <c r="H998" s="75" t="s">
        <v>85</v>
      </c>
      <c r="I998" s="76">
        <v>55732.133333333331</v>
      </c>
    </row>
    <row r="999" spans="5:9" x14ac:dyDescent="0.25">
      <c r="E999" s="77" t="s">
        <v>84</v>
      </c>
      <c r="F999" s="76">
        <v>86</v>
      </c>
      <c r="H999" s="77" t="s">
        <v>84</v>
      </c>
      <c r="I999" s="76">
        <v>39167</v>
      </c>
    </row>
    <row r="1000" spans="5:9" x14ac:dyDescent="0.25">
      <c r="E1000" s="77" t="s">
        <v>425</v>
      </c>
      <c r="F1000" s="76">
        <v>4168</v>
      </c>
      <c r="H1000" s="77" t="s">
        <v>425</v>
      </c>
      <c r="I1000" s="76">
        <v>58431</v>
      </c>
    </row>
    <row r="1001" spans="5:9" x14ac:dyDescent="0.25">
      <c r="E1001" s="77" t="s">
        <v>592</v>
      </c>
      <c r="F1001" s="76">
        <v>397</v>
      </c>
      <c r="H1001" s="77" t="s">
        <v>592</v>
      </c>
      <c r="I1001" s="76">
        <v>96250</v>
      </c>
    </row>
    <row r="1002" spans="5:9" x14ac:dyDescent="0.25">
      <c r="E1002" s="77" t="s">
        <v>651</v>
      </c>
      <c r="F1002" s="76">
        <v>210330</v>
      </c>
      <c r="H1002" s="77" t="s">
        <v>651</v>
      </c>
      <c r="I1002" s="76">
        <v>46430</v>
      </c>
    </row>
    <row r="1003" spans="5:9" x14ac:dyDescent="0.25">
      <c r="E1003" s="77" t="s">
        <v>943</v>
      </c>
      <c r="F1003" s="76">
        <v>762</v>
      </c>
      <c r="H1003" s="77" t="s">
        <v>943</v>
      </c>
      <c r="I1003" s="76">
        <v>50438</v>
      </c>
    </row>
    <row r="1004" spans="5:9" x14ac:dyDescent="0.25">
      <c r="E1004" s="77" t="s">
        <v>1015</v>
      </c>
      <c r="F1004" s="76">
        <v>15467</v>
      </c>
      <c r="H1004" s="77" t="s">
        <v>1015</v>
      </c>
      <c r="I1004" s="76">
        <v>52131</v>
      </c>
    </row>
    <row r="1005" spans="5:9" x14ac:dyDescent="0.25">
      <c r="E1005" s="77" t="s">
        <v>1094</v>
      </c>
      <c r="F1005" s="76">
        <v>363</v>
      </c>
      <c r="H1005" s="77" t="s">
        <v>1094</v>
      </c>
      <c r="I1005" s="76">
        <v>39063</v>
      </c>
    </row>
    <row r="1006" spans="5:9" x14ac:dyDescent="0.25">
      <c r="E1006" s="77" t="s">
        <v>1271</v>
      </c>
      <c r="F1006" s="76">
        <v>472</v>
      </c>
      <c r="H1006" s="77" t="s">
        <v>1271</v>
      </c>
      <c r="I1006" s="76">
        <v>55938</v>
      </c>
    </row>
    <row r="1007" spans="5:9" x14ac:dyDescent="0.25">
      <c r="E1007" s="77" t="s">
        <v>1335</v>
      </c>
      <c r="F1007" s="76">
        <v>1544</v>
      </c>
      <c r="H1007" s="77" t="s">
        <v>1335</v>
      </c>
      <c r="I1007" s="76">
        <v>58068</v>
      </c>
    </row>
    <row r="1008" spans="5:9" x14ac:dyDescent="0.25">
      <c r="E1008" s="77" t="s">
        <v>1437</v>
      </c>
      <c r="F1008" s="76">
        <v>485</v>
      </c>
      <c r="H1008" s="77" t="s">
        <v>1437</v>
      </c>
      <c r="I1008" s="76">
        <v>58393</v>
      </c>
    </row>
    <row r="1009" spans="5:9" x14ac:dyDescent="0.25">
      <c r="E1009" s="77" t="s">
        <v>1456</v>
      </c>
      <c r="F1009" s="76">
        <v>10135</v>
      </c>
      <c r="H1009" s="77" t="s">
        <v>1456</v>
      </c>
      <c r="I1009" s="76">
        <v>80406</v>
      </c>
    </row>
    <row r="1010" spans="5:9" x14ac:dyDescent="0.25">
      <c r="E1010" s="77" t="s">
        <v>1714</v>
      </c>
      <c r="F1010" s="76">
        <v>51</v>
      </c>
      <c r="H1010" s="77" t="s">
        <v>1714</v>
      </c>
      <c r="I1010" s="76">
        <v>30625</v>
      </c>
    </row>
    <row r="1011" spans="5:9" x14ac:dyDescent="0.25">
      <c r="E1011" s="77" t="s">
        <v>1785</v>
      </c>
      <c r="F1011" s="76">
        <v>63</v>
      </c>
      <c r="H1011" s="77" t="s">
        <v>1785</v>
      </c>
      <c r="I1011" s="76">
        <v>35000</v>
      </c>
    </row>
    <row r="1012" spans="5:9" x14ac:dyDescent="0.25">
      <c r="E1012" s="77" t="s">
        <v>1811</v>
      </c>
      <c r="F1012" s="76">
        <v>128</v>
      </c>
      <c r="H1012" s="77" t="s">
        <v>1811</v>
      </c>
      <c r="I1012" s="76">
        <v>77574</v>
      </c>
    </row>
    <row r="1013" spans="5:9" x14ac:dyDescent="0.25">
      <c r="E1013" s="75" t="s">
        <v>101</v>
      </c>
      <c r="F1013" s="76">
        <v>14041</v>
      </c>
      <c r="H1013" s="75" t="s">
        <v>101</v>
      </c>
      <c r="I1013" s="76">
        <v>44152.75</v>
      </c>
    </row>
    <row r="1014" spans="5:9" x14ac:dyDescent="0.25">
      <c r="E1014" s="77" t="s">
        <v>100</v>
      </c>
      <c r="F1014" s="76">
        <v>571</v>
      </c>
      <c r="H1014" s="77" t="s">
        <v>100</v>
      </c>
      <c r="I1014" s="76">
        <v>44886</v>
      </c>
    </row>
    <row r="1015" spans="5:9" x14ac:dyDescent="0.25">
      <c r="E1015" s="77" t="s">
        <v>371</v>
      </c>
      <c r="F1015" s="76">
        <v>659</v>
      </c>
      <c r="H1015" s="77" t="s">
        <v>371</v>
      </c>
      <c r="I1015" s="76">
        <v>44688</v>
      </c>
    </row>
    <row r="1016" spans="5:9" x14ac:dyDescent="0.25">
      <c r="E1016" s="77" t="s">
        <v>578</v>
      </c>
      <c r="F1016" s="76">
        <v>269</v>
      </c>
      <c r="H1016" s="77" t="s">
        <v>578</v>
      </c>
      <c r="I1016" s="76">
        <v>40000</v>
      </c>
    </row>
    <row r="1017" spans="5:9" x14ac:dyDescent="0.25">
      <c r="E1017" s="77" t="s">
        <v>1050</v>
      </c>
      <c r="F1017" s="76">
        <v>2509</v>
      </c>
      <c r="H1017" s="77" t="s">
        <v>1050</v>
      </c>
      <c r="I1017" s="76">
        <v>42832</v>
      </c>
    </row>
    <row r="1018" spans="5:9" x14ac:dyDescent="0.25">
      <c r="E1018" s="77" t="s">
        <v>1651</v>
      </c>
      <c r="F1018" s="76">
        <v>1045</v>
      </c>
      <c r="H1018" s="77" t="s">
        <v>1651</v>
      </c>
      <c r="I1018" s="76">
        <v>47500</v>
      </c>
    </row>
    <row r="1019" spans="5:9" x14ac:dyDescent="0.25">
      <c r="E1019" s="77" t="s">
        <v>1953</v>
      </c>
      <c r="F1019" s="76">
        <v>7408</v>
      </c>
      <c r="H1019" s="77" t="s">
        <v>1953</v>
      </c>
      <c r="I1019" s="76">
        <v>48708</v>
      </c>
    </row>
    <row r="1020" spans="5:9" x14ac:dyDescent="0.25">
      <c r="E1020" s="77" t="s">
        <v>1979</v>
      </c>
      <c r="F1020" s="76">
        <v>1431</v>
      </c>
      <c r="H1020" s="77" t="s">
        <v>1979</v>
      </c>
      <c r="I1020" s="76">
        <v>52941</v>
      </c>
    </row>
    <row r="1021" spans="5:9" x14ac:dyDescent="0.25">
      <c r="E1021" s="77" t="s">
        <v>1992</v>
      </c>
      <c r="F1021" s="76">
        <v>149</v>
      </c>
      <c r="H1021" s="77" t="s">
        <v>1992</v>
      </c>
      <c r="I1021" s="76">
        <v>31667</v>
      </c>
    </row>
    <row r="1022" spans="5:9" x14ac:dyDescent="0.25">
      <c r="E1022" s="75" t="s">
        <v>132</v>
      </c>
      <c r="F1022" s="76">
        <v>3553</v>
      </c>
      <c r="H1022" s="75" t="s">
        <v>132</v>
      </c>
      <c r="I1022" s="76">
        <v>48144.75</v>
      </c>
    </row>
    <row r="1023" spans="5:9" x14ac:dyDescent="0.25">
      <c r="E1023" s="77" t="s">
        <v>131</v>
      </c>
      <c r="F1023" s="76">
        <v>495</v>
      </c>
      <c r="H1023" s="77" t="s">
        <v>131</v>
      </c>
      <c r="I1023" s="76">
        <v>42813</v>
      </c>
    </row>
    <row r="1024" spans="5:9" x14ac:dyDescent="0.25">
      <c r="E1024" s="77" t="s">
        <v>514</v>
      </c>
      <c r="F1024" s="76">
        <v>80</v>
      </c>
      <c r="H1024" s="77" t="s">
        <v>514</v>
      </c>
      <c r="I1024" s="76">
        <v>38750</v>
      </c>
    </row>
    <row r="1025" spans="5:9" x14ac:dyDescent="0.25">
      <c r="E1025" s="77" t="s">
        <v>569</v>
      </c>
      <c r="F1025" s="76">
        <v>1589</v>
      </c>
      <c r="H1025" s="77" t="s">
        <v>569</v>
      </c>
      <c r="I1025" s="76">
        <v>39833</v>
      </c>
    </row>
    <row r="1026" spans="5:9" x14ac:dyDescent="0.25">
      <c r="E1026" s="77" t="s">
        <v>1004</v>
      </c>
      <c r="F1026" s="76">
        <v>491</v>
      </c>
      <c r="H1026" s="77" t="s">
        <v>1004</v>
      </c>
      <c r="I1026" s="76">
        <v>36406</v>
      </c>
    </row>
    <row r="1027" spans="5:9" x14ac:dyDescent="0.25">
      <c r="E1027" s="77" t="s">
        <v>1333</v>
      </c>
      <c r="F1027" s="76">
        <v>90</v>
      </c>
      <c r="H1027" s="77" t="s">
        <v>1333</v>
      </c>
      <c r="I1027" s="76">
        <v>81250</v>
      </c>
    </row>
    <row r="1028" spans="5:9" x14ac:dyDescent="0.25">
      <c r="E1028" s="77" t="s">
        <v>1594</v>
      </c>
      <c r="F1028" s="76">
        <v>112</v>
      </c>
      <c r="H1028" s="77" t="s">
        <v>1594</v>
      </c>
      <c r="I1028" s="76">
        <v>30625</v>
      </c>
    </row>
    <row r="1029" spans="5:9" x14ac:dyDescent="0.25">
      <c r="E1029" s="77" t="s">
        <v>1730</v>
      </c>
      <c r="F1029" s="76">
        <v>696</v>
      </c>
      <c r="H1029" s="77" t="s">
        <v>1730</v>
      </c>
      <c r="I1029" s="76">
        <v>34231</v>
      </c>
    </row>
    <row r="1030" spans="5:9" x14ac:dyDescent="0.25">
      <c r="E1030" s="75" t="s">
        <v>242</v>
      </c>
      <c r="F1030" s="76">
        <v>31367</v>
      </c>
      <c r="H1030" s="75" t="s">
        <v>242</v>
      </c>
      <c r="I1030" s="76">
        <v>44450.5625</v>
      </c>
    </row>
    <row r="1031" spans="5:9" x14ac:dyDescent="0.25">
      <c r="E1031" s="77" t="s">
        <v>241</v>
      </c>
      <c r="F1031" s="76">
        <v>550</v>
      </c>
      <c r="H1031" s="77" t="s">
        <v>241</v>
      </c>
      <c r="I1031" s="76">
        <v>58125</v>
      </c>
    </row>
    <row r="1032" spans="5:9" x14ac:dyDescent="0.25">
      <c r="E1032" s="77" t="s">
        <v>258</v>
      </c>
      <c r="F1032" s="76">
        <v>190</v>
      </c>
      <c r="H1032" s="77" t="s">
        <v>258</v>
      </c>
      <c r="I1032" s="76">
        <v>56563</v>
      </c>
    </row>
    <row r="1033" spans="5:9" x14ac:dyDescent="0.25">
      <c r="E1033" s="77" t="s">
        <v>410</v>
      </c>
      <c r="F1033" s="76">
        <v>365</v>
      </c>
      <c r="H1033" s="77" t="s">
        <v>410</v>
      </c>
      <c r="I1033" s="76">
        <v>47344</v>
      </c>
    </row>
    <row r="1034" spans="5:9" x14ac:dyDescent="0.25">
      <c r="E1034" s="77" t="s">
        <v>488</v>
      </c>
      <c r="F1034" s="76">
        <v>142</v>
      </c>
      <c r="H1034" s="77" t="s">
        <v>488</v>
      </c>
      <c r="I1034" s="76">
        <v>51719</v>
      </c>
    </row>
    <row r="1035" spans="5:9" x14ac:dyDescent="0.25">
      <c r="E1035" s="77" t="s">
        <v>520</v>
      </c>
      <c r="F1035" s="76">
        <v>646</v>
      </c>
      <c r="H1035" s="77" t="s">
        <v>520</v>
      </c>
      <c r="I1035" s="76">
        <v>42045</v>
      </c>
    </row>
    <row r="1036" spans="5:9" x14ac:dyDescent="0.25">
      <c r="E1036" s="77" t="s">
        <v>617</v>
      </c>
      <c r="F1036" s="76">
        <v>798</v>
      </c>
      <c r="H1036" s="77" t="s">
        <v>617</v>
      </c>
      <c r="I1036" s="76">
        <v>39063</v>
      </c>
    </row>
    <row r="1037" spans="5:9" x14ac:dyDescent="0.25">
      <c r="E1037" s="77" t="s">
        <v>691</v>
      </c>
      <c r="F1037" s="76">
        <v>394</v>
      </c>
      <c r="H1037" s="77" t="s">
        <v>691</v>
      </c>
      <c r="I1037" s="76">
        <v>41250</v>
      </c>
    </row>
    <row r="1038" spans="5:9" x14ac:dyDescent="0.25">
      <c r="E1038" s="77" t="s">
        <v>783</v>
      </c>
      <c r="F1038" s="76">
        <v>359</v>
      </c>
      <c r="H1038" s="77" t="s">
        <v>783</v>
      </c>
      <c r="I1038" s="76">
        <v>41382</v>
      </c>
    </row>
    <row r="1039" spans="5:9" x14ac:dyDescent="0.25">
      <c r="E1039" s="77" t="s">
        <v>808</v>
      </c>
      <c r="F1039" s="76">
        <v>24649</v>
      </c>
      <c r="H1039" s="77" t="s">
        <v>808</v>
      </c>
      <c r="I1039" s="76">
        <v>38380</v>
      </c>
    </row>
    <row r="1040" spans="5:9" x14ac:dyDescent="0.25">
      <c r="E1040" s="77" t="s">
        <v>871</v>
      </c>
      <c r="F1040" s="76">
        <v>999</v>
      </c>
      <c r="H1040" s="77" t="s">
        <v>871</v>
      </c>
      <c r="I1040" s="76">
        <v>39848</v>
      </c>
    </row>
    <row r="1041" spans="5:9" x14ac:dyDescent="0.25">
      <c r="E1041" s="77" t="s">
        <v>930</v>
      </c>
      <c r="F1041" s="76">
        <v>294</v>
      </c>
      <c r="H1041" s="77" t="s">
        <v>930</v>
      </c>
      <c r="I1041" s="76">
        <v>47708</v>
      </c>
    </row>
    <row r="1042" spans="5:9" x14ac:dyDescent="0.25">
      <c r="E1042" s="77" t="s">
        <v>1147</v>
      </c>
      <c r="F1042" s="76">
        <v>399</v>
      </c>
      <c r="H1042" s="77" t="s">
        <v>1147</v>
      </c>
      <c r="I1042" s="76">
        <v>29318</v>
      </c>
    </row>
    <row r="1043" spans="5:9" x14ac:dyDescent="0.25">
      <c r="E1043" s="77" t="s">
        <v>1374</v>
      </c>
      <c r="F1043" s="76">
        <v>164</v>
      </c>
      <c r="H1043" s="77" t="s">
        <v>1374</v>
      </c>
      <c r="I1043" s="76">
        <v>38438</v>
      </c>
    </row>
    <row r="1044" spans="5:9" x14ac:dyDescent="0.25">
      <c r="E1044" s="77" t="s">
        <v>1500</v>
      </c>
      <c r="F1044" s="76">
        <v>524</v>
      </c>
      <c r="H1044" s="77" t="s">
        <v>1500</v>
      </c>
      <c r="I1044" s="76">
        <v>43958</v>
      </c>
    </row>
    <row r="1045" spans="5:9" x14ac:dyDescent="0.25">
      <c r="E1045" s="77" t="s">
        <v>1827</v>
      </c>
      <c r="F1045" s="76">
        <v>725</v>
      </c>
      <c r="H1045" s="77" t="s">
        <v>1827</v>
      </c>
      <c r="I1045" s="76">
        <v>45500</v>
      </c>
    </row>
    <row r="1046" spans="5:9" x14ac:dyDescent="0.25">
      <c r="E1046" s="77" t="s">
        <v>1927</v>
      </c>
      <c r="F1046" s="76">
        <v>169</v>
      </c>
      <c r="H1046" s="77" t="s">
        <v>1927</v>
      </c>
      <c r="I1046" s="76">
        <v>50568</v>
      </c>
    </row>
    <row r="1047" spans="5:9" x14ac:dyDescent="0.25">
      <c r="E1047" s="75" t="s">
        <v>390</v>
      </c>
      <c r="F1047" s="76">
        <v>4019</v>
      </c>
      <c r="H1047" s="75" t="s">
        <v>390</v>
      </c>
      <c r="I1047" s="76">
        <v>38951.5</v>
      </c>
    </row>
    <row r="1048" spans="5:9" x14ac:dyDescent="0.25">
      <c r="E1048" s="77" t="s">
        <v>389</v>
      </c>
      <c r="F1048" s="76">
        <v>895</v>
      </c>
      <c r="H1048" s="77" t="s">
        <v>389</v>
      </c>
      <c r="I1048" s="76">
        <v>40139</v>
      </c>
    </row>
    <row r="1049" spans="5:9" x14ac:dyDescent="0.25">
      <c r="E1049" s="77" t="s">
        <v>1100</v>
      </c>
      <c r="F1049" s="76">
        <v>2060</v>
      </c>
      <c r="H1049" s="77" t="s">
        <v>1100</v>
      </c>
      <c r="I1049" s="76">
        <v>40417</v>
      </c>
    </row>
    <row r="1050" spans="5:9" x14ac:dyDescent="0.25">
      <c r="E1050" s="77" t="s">
        <v>1151</v>
      </c>
      <c r="F1050" s="76">
        <v>285</v>
      </c>
      <c r="H1050" s="77" t="s">
        <v>1151</v>
      </c>
      <c r="I1050" s="76">
        <v>41528</v>
      </c>
    </row>
    <row r="1051" spans="5:9" x14ac:dyDescent="0.25">
      <c r="E1051" s="77" t="s">
        <v>1606</v>
      </c>
      <c r="F1051" s="76">
        <v>221</v>
      </c>
      <c r="H1051" s="77" t="s">
        <v>1606</v>
      </c>
      <c r="I1051" s="76">
        <v>28875</v>
      </c>
    </row>
    <row r="1052" spans="5:9" x14ac:dyDescent="0.25">
      <c r="E1052" s="77" t="s">
        <v>1717</v>
      </c>
      <c r="F1052" s="76">
        <v>71</v>
      </c>
      <c r="H1052" s="77" t="s">
        <v>1717</v>
      </c>
      <c r="I1052" s="76">
        <v>40000</v>
      </c>
    </row>
    <row r="1053" spans="5:9" x14ac:dyDescent="0.25">
      <c r="E1053" s="77" t="s">
        <v>1861</v>
      </c>
      <c r="F1053" s="76">
        <v>487</v>
      </c>
      <c r="H1053" s="77" t="s">
        <v>1861</v>
      </c>
      <c r="I1053" s="76">
        <v>42750</v>
      </c>
    </row>
    <row r="1054" spans="5:9" x14ac:dyDescent="0.25">
      <c r="E1054" s="75" t="s">
        <v>398</v>
      </c>
      <c r="F1054" s="76">
        <v>11114</v>
      </c>
      <c r="H1054" s="75" t="s">
        <v>398</v>
      </c>
      <c r="I1054" s="76">
        <v>44599.555555555555</v>
      </c>
    </row>
    <row r="1055" spans="5:9" x14ac:dyDescent="0.25">
      <c r="E1055" s="77" t="s">
        <v>397</v>
      </c>
      <c r="F1055" s="76">
        <v>204</v>
      </c>
      <c r="H1055" s="77" t="s">
        <v>397</v>
      </c>
      <c r="I1055" s="76">
        <v>36667</v>
      </c>
    </row>
    <row r="1056" spans="5:9" x14ac:dyDescent="0.25">
      <c r="E1056" s="77" t="s">
        <v>412</v>
      </c>
      <c r="F1056" s="76">
        <v>960</v>
      </c>
      <c r="H1056" s="77" t="s">
        <v>412</v>
      </c>
      <c r="I1056" s="76">
        <v>48182</v>
      </c>
    </row>
    <row r="1057" spans="5:9" x14ac:dyDescent="0.25">
      <c r="E1057" s="77" t="s">
        <v>440</v>
      </c>
      <c r="F1057" s="76">
        <v>168</v>
      </c>
      <c r="H1057" s="77" t="s">
        <v>440</v>
      </c>
      <c r="I1057" s="76">
        <v>47083</v>
      </c>
    </row>
    <row r="1058" spans="5:9" x14ac:dyDescent="0.25">
      <c r="E1058" s="77" t="s">
        <v>621</v>
      </c>
      <c r="F1058" s="76">
        <v>7907</v>
      </c>
      <c r="H1058" s="77" t="s">
        <v>621</v>
      </c>
      <c r="I1058" s="76">
        <v>50361</v>
      </c>
    </row>
    <row r="1059" spans="5:9" x14ac:dyDescent="0.25">
      <c r="E1059" s="77" t="s">
        <v>806</v>
      </c>
      <c r="F1059" s="76">
        <v>336</v>
      </c>
      <c r="H1059" s="77" t="s">
        <v>806</v>
      </c>
      <c r="I1059" s="76">
        <v>37019</v>
      </c>
    </row>
    <row r="1060" spans="5:9" x14ac:dyDescent="0.25">
      <c r="E1060" s="77" t="s">
        <v>1030</v>
      </c>
      <c r="F1060" s="76">
        <v>56</v>
      </c>
      <c r="H1060" s="77" t="s">
        <v>1030</v>
      </c>
      <c r="I1060" s="76">
        <v>46563</v>
      </c>
    </row>
    <row r="1061" spans="5:9" x14ac:dyDescent="0.25">
      <c r="E1061" s="77" t="s">
        <v>1497</v>
      </c>
      <c r="F1061" s="76">
        <v>819</v>
      </c>
      <c r="H1061" s="77" t="s">
        <v>1497</v>
      </c>
      <c r="I1061" s="76">
        <v>54519</v>
      </c>
    </row>
    <row r="1062" spans="5:9" x14ac:dyDescent="0.25">
      <c r="E1062" s="77" t="s">
        <v>1643</v>
      </c>
      <c r="F1062" s="76">
        <v>309</v>
      </c>
      <c r="H1062" s="77" t="s">
        <v>1643</v>
      </c>
      <c r="I1062" s="76">
        <v>44038</v>
      </c>
    </row>
    <row r="1063" spans="5:9" x14ac:dyDescent="0.25">
      <c r="E1063" s="77" t="s">
        <v>1780</v>
      </c>
      <c r="F1063" s="76">
        <v>355</v>
      </c>
      <c r="H1063" s="77" t="s">
        <v>1780</v>
      </c>
      <c r="I1063" s="76">
        <v>36964</v>
      </c>
    </row>
    <row r="1064" spans="5:9" x14ac:dyDescent="0.25">
      <c r="E1064" s="75" t="s">
        <v>176</v>
      </c>
      <c r="F1064" s="76">
        <v>11829</v>
      </c>
      <c r="H1064" s="75" t="s">
        <v>176</v>
      </c>
      <c r="I1064" s="76">
        <v>50643.066666666666</v>
      </c>
    </row>
    <row r="1065" spans="5:9" x14ac:dyDescent="0.25">
      <c r="E1065" s="77" t="s">
        <v>175</v>
      </c>
      <c r="F1065" s="76">
        <v>569</v>
      </c>
      <c r="H1065" s="77" t="s">
        <v>175</v>
      </c>
      <c r="I1065" s="76">
        <v>35956</v>
      </c>
    </row>
    <row r="1066" spans="5:9" x14ac:dyDescent="0.25">
      <c r="E1066" s="77" t="s">
        <v>378</v>
      </c>
      <c r="F1066" s="76">
        <v>323</v>
      </c>
      <c r="H1066" s="77" t="s">
        <v>378</v>
      </c>
      <c r="I1066" s="76">
        <v>70781</v>
      </c>
    </row>
    <row r="1067" spans="5:9" x14ac:dyDescent="0.25">
      <c r="E1067" s="77" t="s">
        <v>511</v>
      </c>
      <c r="F1067" s="76">
        <v>172</v>
      </c>
      <c r="H1067" s="77" t="s">
        <v>511</v>
      </c>
      <c r="I1067" s="76">
        <v>87656</v>
      </c>
    </row>
    <row r="1068" spans="5:9" x14ac:dyDescent="0.25">
      <c r="E1068" s="77" t="s">
        <v>565</v>
      </c>
      <c r="F1068" s="76">
        <v>811</v>
      </c>
      <c r="H1068" s="77" t="s">
        <v>565</v>
      </c>
      <c r="I1068" s="76">
        <v>38466</v>
      </c>
    </row>
    <row r="1069" spans="5:9" x14ac:dyDescent="0.25">
      <c r="E1069" s="77" t="s">
        <v>596</v>
      </c>
      <c r="F1069" s="76">
        <v>223</v>
      </c>
      <c r="H1069" s="77" t="s">
        <v>596</v>
      </c>
      <c r="I1069" s="76">
        <v>34688</v>
      </c>
    </row>
    <row r="1070" spans="5:9" x14ac:dyDescent="0.25">
      <c r="E1070" s="77" t="s">
        <v>606</v>
      </c>
      <c r="F1070" s="76">
        <v>342</v>
      </c>
      <c r="H1070" s="77" t="s">
        <v>606</v>
      </c>
      <c r="I1070" s="76">
        <v>40000</v>
      </c>
    </row>
    <row r="1071" spans="5:9" x14ac:dyDescent="0.25">
      <c r="E1071" s="77" t="s">
        <v>992</v>
      </c>
      <c r="F1071" s="76">
        <v>226</v>
      </c>
      <c r="H1071" s="77" t="s">
        <v>992</v>
      </c>
      <c r="I1071" s="76">
        <v>42639</v>
      </c>
    </row>
    <row r="1072" spans="5:9" x14ac:dyDescent="0.25">
      <c r="E1072" s="77" t="s">
        <v>1138</v>
      </c>
      <c r="F1072" s="76">
        <v>960</v>
      </c>
      <c r="H1072" s="77" t="s">
        <v>1138</v>
      </c>
      <c r="I1072" s="76">
        <v>62679</v>
      </c>
    </row>
    <row r="1073" spans="5:9" x14ac:dyDescent="0.25">
      <c r="E1073" s="77" t="s">
        <v>1398</v>
      </c>
      <c r="F1073" s="76">
        <v>1634</v>
      </c>
      <c r="H1073" s="77" t="s">
        <v>1398</v>
      </c>
      <c r="I1073" s="76">
        <v>60972</v>
      </c>
    </row>
    <row r="1074" spans="5:9" x14ac:dyDescent="0.25">
      <c r="E1074" s="77" t="s">
        <v>1502</v>
      </c>
      <c r="F1074" s="76">
        <v>108</v>
      </c>
      <c r="H1074" s="77" t="s">
        <v>1502</v>
      </c>
      <c r="I1074" s="76">
        <v>23750</v>
      </c>
    </row>
    <row r="1075" spans="5:9" x14ac:dyDescent="0.25">
      <c r="E1075" s="77" t="s">
        <v>1548</v>
      </c>
      <c r="F1075" s="76">
        <v>357</v>
      </c>
      <c r="H1075" s="77" t="s">
        <v>1548</v>
      </c>
      <c r="I1075" s="76">
        <v>44167</v>
      </c>
    </row>
    <row r="1076" spans="5:9" x14ac:dyDescent="0.25">
      <c r="E1076" s="77" t="s">
        <v>1710</v>
      </c>
      <c r="F1076" s="76">
        <v>380</v>
      </c>
      <c r="H1076" s="77" t="s">
        <v>1710</v>
      </c>
      <c r="I1076" s="76">
        <v>53611</v>
      </c>
    </row>
    <row r="1077" spans="5:9" x14ac:dyDescent="0.25">
      <c r="E1077" s="77" t="s">
        <v>1727</v>
      </c>
      <c r="F1077" s="76">
        <v>4520</v>
      </c>
      <c r="H1077" s="77" t="s">
        <v>1727</v>
      </c>
      <c r="I1077" s="76">
        <v>72614</v>
      </c>
    </row>
    <row r="1078" spans="5:9" x14ac:dyDescent="0.25">
      <c r="E1078" s="77" t="s">
        <v>1767</v>
      </c>
      <c r="F1078" s="76">
        <v>979</v>
      </c>
      <c r="H1078" s="77" t="s">
        <v>1767</v>
      </c>
      <c r="I1078" s="76">
        <v>55417</v>
      </c>
    </row>
    <row r="1079" spans="5:9" x14ac:dyDescent="0.25">
      <c r="E1079" s="77" t="s">
        <v>1769</v>
      </c>
      <c r="F1079" s="76">
        <v>225</v>
      </c>
      <c r="H1079" s="77" t="s">
        <v>1769</v>
      </c>
      <c r="I1079" s="76">
        <v>36250</v>
      </c>
    </row>
    <row r="1080" spans="5:9" x14ac:dyDescent="0.25">
      <c r="E1080" s="75" t="s">
        <v>343</v>
      </c>
      <c r="F1080" s="76">
        <v>4682</v>
      </c>
      <c r="H1080" s="75" t="s">
        <v>343</v>
      </c>
      <c r="I1080" s="76">
        <v>41702.375</v>
      </c>
    </row>
    <row r="1081" spans="5:9" x14ac:dyDescent="0.25">
      <c r="E1081" s="77" t="s">
        <v>342</v>
      </c>
      <c r="F1081" s="76">
        <v>35</v>
      </c>
      <c r="H1081" s="77" t="s">
        <v>342</v>
      </c>
      <c r="I1081" s="76">
        <v>41702</v>
      </c>
    </row>
    <row r="1082" spans="5:9" x14ac:dyDescent="0.25">
      <c r="E1082" s="77" t="s">
        <v>793</v>
      </c>
      <c r="F1082" s="76">
        <v>372</v>
      </c>
      <c r="H1082" s="77" t="s">
        <v>793</v>
      </c>
      <c r="I1082" s="76">
        <v>42250</v>
      </c>
    </row>
    <row r="1083" spans="5:9" x14ac:dyDescent="0.25">
      <c r="E1083" s="77" t="s">
        <v>876</v>
      </c>
      <c r="F1083" s="76">
        <v>253</v>
      </c>
      <c r="H1083" s="77" t="s">
        <v>876</v>
      </c>
      <c r="I1083" s="76">
        <v>35500</v>
      </c>
    </row>
    <row r="1084" spans="5:9" x14ac:dyDescent="0.25">
      <c r="E1084" s="77" t="s">
        <v>927</v>
      </c>
      <c r="F1084" s="76">
        <v>227</v>
      </c>
      <c r="H1084" s="77" t="s">
        <v>927</v>
      </c>
      <c r="I1084" s="76">
        <v>53000</v>
      </c>
    </row>
    <row r="1085" spans="5:9" x14ac:dyDescent="0.25">
      <c r="E1085" s="77" t="s">
        <v>1045</v>
      </c>
      <c r="F1085" s="76">
        <v>223</v>
      </c>
      <c r="H1085" s="77" t="s">
        <v>1045</v>
      </c>
      <c r="I1085" s="76">
        <v>47500</v>
      </c>
    </row>
    <row r="1086" spans="5:9" x14ac:dyDescent="0.25">
      <c r="E1086" s="77" t="s">
        <v>1061</v>
      </c>
      <c r="F1086" s="76">
        <v>267</v>
      </c>
      <c r="H1086" s="77" t="s">
        <v>1061</v>
      </c>
      <c r="I1086" s="76">
        <v>28583</v>
      </c>
    </row>
    <row r="1087" spans="5:9" x14ac:dyDescent="0.25">
      <c r="E1087" s="77" t="s">
        <v>1246</v>
      </c>
      <c r="F1087" s="76">
        <v>1310</v>
      </c>
      <c r="H1087" s="77" t="s">
        <v>1246</v>
      </c>
      <c r="I1087" s="76">
        <v>42316</v>
      </c>
    </row>
    <row r="1088" spans="5:9" x14ac:dyDescent="0.25">
      <c r="E1088" s="77" t="s">
        <v>1454</v>
      </c>
      <c r="F1088" s="76">
        <v>1995</v>
      </c>
      <c r="H1088" s="77" t="s">
        <v>1454</v>
      </c>
      <c r="I1088" s="76">
        <v>42768</v>
      </c>
    </row>
    <row r="1089" spans="5:9" x14ac:dyDescent="0.25">
      <c r="E1089" s="75" t="s">
        <v>296</v>
      </c>
      <c r="F1089" s="76">
        <v>9457</v>
      </c>
      <c r="H1089" s="75" t="s">
        <v>296</v>
      </c>
      <c r="I1089" s="76">
        <v>42719.285714285717</v>
      </c>
    </row>
    <row r="1090" spans="5:9" x14ac:dyDescent="0.25">
      <c r="E1090" s="77" t="s">
        <v>295</v>
      </c>
      <c r="F1090" s="76">
        <v>2314</v>
      </c>
      <c r="H1090" s="77" t="s">
        <v>295</v>
      </c>
      <c r="I1090" s="76">
        <v>39318</v>
      </c>
    </row>
    <row r="1091" spans="5:9" x14ac:dyDescent="0.25">
      <c r="E1091" s="77" t="s">
        <v>494</v>
      </c>
      <c r="F1091" s="76">
        <v>2767</v>
      </c>
      <c r="H1091" s="77" t="s">
        <v>494</v>
      </c>
      <c r="I1091" s="76">
        <v>36875</v>
      </c>
    </row>
    <row r="1092" spans="5:9" x14ac:dyDescent="0.25">
      <c r="E1092" s="77" t="s">
        <v>707</v>
      </c>
      <c r="F1092" s="76">
        <v>3419</v>
      </c>
      <c r="H1092" s="77" t="s">
        <v>707</v>
      </c>
      <c r="I1092" s="76">
        <v>45411</v>
      </c>
    </row>
    <row r="1093" spans="5:9" x14ac:dyDescent="0.25">
      <c r="E1093" s="77" t="s">
        <v>827</v>
      </c>
      <c r="F1093" s="76">
        <v>31</v>
      </c>
      <c r="H1093" s="77" t="s">
        <v>827</v>
      </c>
      <c r="I1093" s="76">
        <v>63750</v>
      </c>
    </row>
    <row r="1094" spans="5:9" x14ac:dyDescent="0.25">
      <c r="E1094" s="77" t="s">
        <v>865</v>
      </c>
      <c r="F1094" s="76">
        <v>608</v>
      </c>
      <c r="H1094" s="77" t="s">
        <v>865</v>
      </c>
      <c r="I1094" s="76">
        <v>38472</v>
      </c>
    </row>
    <row r="1095" spans="5:9" x14ac:dyDescent="0.25">
      <c r="E1095" s="77" t="s">
        <v>1685</v>
      </c>
      <c r="F1095" s="76">
        <v>155</v>
      </c>
      <c r="H1095" s="77" t="s">
        <v>1685</v>
      </c>
      <c r="I1095" s="76">
        <v>32292</v>
      </c>
    </row>
    <row r="1096" spans="5:9" x14ac:dyDescent="0.25">
      <c r="E1096" s="77" t="s">
        <v>2046</v>
      </c>
      <c r="F1096" s="76">
        <v>163</v>
      </c>
      <c r="H1096" s="77" t="s">
        <v>2046</v>
      </c>
      <c r="I1096" s="76">
        <v>42917</v>
      </c>
    </row>
    <row r="1097" spans="5:9" x14ac:dyDescent="0.25">
      <c r="E1097" s="75" t="s">
        <v>682</v>
      </c>
      <c r="F1097" s="76">
        <v>514</v>
      </c>
      <c r="H1097" s="75" t="s">
        <v>682</v>
      </c>
      <c r="I1097" s="76">
        <v>31875</v>
      </c>
    </row>
    <row r="1098" spans="5:9" x14ac:dyDescent="0.25">
      <c r="E1098" s="77" t="s">
        <v>681</v>
      </c>
      <c r="F1098" s="76">
        <v>514</v>
      </c>
      <c r="H1098" s="77" t="s">
        <v>681</v>
      </c>
      <c r="I1098" s="76">
        <v>31875</v>
      </c>
    </row>
    <row r="1099" spans="5:9" x14ac:dyDescent="0.25">
      <c r="E1099" s="75" t="s">
        <v>1401</v>
      </c>
      <c r="F1099" s="76">
        <v>5907</v>
      </c>
      <c r="H1099" s="75" t="s">
        <v>1401</v>
      </c>
      <c r="I1099" s="76">
        <v>39281</v>
      </c>
    </row>
    <row r="1100" spans="5:9" x14ac:dyDescent="0.25">
      <c r="E1100" s="77" t="s">
        <v>1400</v>
      </c>
      <c r="F1100" s="76">
        <v>735</v>
      </c>
      <c r="H1100" s="77" t="s">
        <v>1400</v>
      </c>
      <c r="I1100" s="76">
        <v>41458</v>
      </c>
    </row>
    <row r="1101" spans="5:9" x14ac:dyDescent="0.25">
      <c r="E1101" s="77" t="s">
        <v>1494</v>
      </c>
      <c r="F1101" s="76">
        <v>4972</v>
      </c>
      <c r="H1101" s="77" t="s">
        <v>1494</v>
      </c>
      <c r="I1101" s="76">
        <v>38885</v>
      </c>
    </row>
    <row r="1102" spans="5:9" x14ac:dyDescent="0.25">
      <c r="E1102" s="77" t="s">
        <v>2042</v>
      </c>
      <c r="F1102" s="76">
        <v>200</v>
      </c>
      <c r="H1102" s="77" t="s">
        <v>2042</v>
      </c>
      <c r="I1102" s="76">
        <v>37500</v>
      </c>
    </row>
    <row r="1103" spans="5:9" x14ac:dyDescent="0.25">
      <c r="E1103" s="75" t="s">
        <v>2806</v>
      </c>
      <c r="F1103" s="76">
        <v>2506400</v>
      </c>
      <c r="H1103" s="75" t="s">
        <v>2806</v>
      </c>
      <c r="I1103" s="76">
        <v>47527.072420634919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9"/>
  <sheetViews>
    <sheetView topLeftCell="A980" workbookViewId="0">
      <selection activeCell="A600" sqref="A600"/>
    </sheetView>
  </sheetViews>
  <sheetFormatPr defaultRowHeight="15" x14ac:dyDescent="0.25"/>
  <sheetData>
    <row r="1" spans="1:16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3" t="s">
        <v>67</v>
      </c>
      <c r="I1" s="13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12" t="s">
        <v>74</v>
      </c>
      <c r="P1" s="12" t="s">
        <v>75</v>
      </c>
    </row>
    <row r="2" spans="1:16" x14ac:dyDescent="0.25">
      <c r="A2" s="14">
        <v>5997</v>
      </c>
      <c r="B2" s="14" t="s">
        <v>76</v>
      </c>
      <c r="C2" s="14" t="s">
        <v>77</v>
      </c>
      <c r="D2" s="14" t="s">
        <v>78</v>
      </c>
      <c r="E2" s="14" t="s">
        <v>79</v>
      </c>
      <c r="F2" s="15" t="s">
        <v>80</v>
      </c>
      <c r="G2" s="14" t="s">
        <v>81</v>
      </c>
      <c r="H2" s="16">
        <v>42.551699999999997</v>
      </c>
      <c r="I2" s="16">
        <v>-93.052269999999993</v>
      </c>
      <c r="J2" s="15" t="s">
        <v>82</v>
      </c>
      <c r="K2" s="14">
        <v>1560</v>
      </c>
      <c r="L2" s="14">
        <v>697</v>
      </c>
      <c r="M2" s="14">
        <v>42019</v>
      </c>
      <c r="N2" s="14">
        <v>6345496</v>
      </c>
      <c r="O2" s="14">
        <v>87634</v>
      </c>
      <c r="P2" s="14" t="s">
        <v>83</v>
      </c>
    </row>
    <row r="3" spans="1:16" x14ac:dyDescent="0.25">
      <c r="A3" s="14">
        <v>5998</v>
      </c>
      <c r="B3" s="14" t="s">
        <v>84</v>
      </c>
      <c r="C3" s="14" t="s">
        <v>85</v>
      </c>
      <c r="D3" s="14" t="s">
        <v>78</v>
      </c>
      <c r="E3" s="14" t="s">
        <v>79</v>
      </c>
      <c r="F3" s="15" t="s">
        <v>86</v>
      </c>
      <c r="G3" s="14" t="s">
        <v>81</v>
      </c>
      <c r="H3" s="16">
        <v>41.36694</v>
      </c>
      <c r="I3" s="16">
        <v>-93.472710000000006</v>
      </c>
      <c r="J3" s="15" t="s">
        <v>87</v>
      </c>
      <c r="K3" s="14">
        <v>86</v>
      </c>
      <c r="L3" s="14">
        <v>18</v>
      </c>
      <c r="M3" s="14">
        <v>39167</v>
      </c>
      <c r="N3" s="14">
        <v>756303</v>
      </c>
      <c r="O3" s="14">
        <v>0</v>
      </c>
      <c r="P3" s="14" t="s">
        <v>83</v>
      </c>
    </row>
    <row r="4" spans="1:16" x14ac:dyDescent="0.25">
      <c r="A4" s="14">
        <v>5999</v>
      </c>
      <c r="B4" s="14" t="s">
        <v>88</v>
      </c>
      <c r="C4" s="14" t="s">
        <v>89</v>
      </c>
      <c r="D4" s="14" t="s">
        <v>78</v>
      </c>
      <c r="E4" s="14" t="s">
        <v>79</v>
      </c>
      <c r="F4" s="15" t="s">
        <v>90</v>
      </c>
      <c r="G4" s="14" t="s">
        <v>81</v>
      </c>
      <c r="H4" s="16">
        <v>41.500149999999998</v>
      </c>
      <c r="I4" s="16">
        <v>-94.642949999999999</v>
      </c>
      <c r="J4" s="15" t="s">
        <v>82</v>
      </c>
      <c r="K4" s="14">
        <v>728</v>
      </c>
      <c r="L4" s="14">
        <v>406</v>
      </c>
      <c r="M4" s="14">
        <v>47583</v>
      </c>
      <c r="N4" s="14">
        <v>5692351</v>
      </c>
      <c r="O4" s="14">
        <v>43131</v>
      </c>
      <c r="P4" s="14" t="s">
        <v>83</v>
      </c>
    </row>
    <row r="5" spans="1:16" x14ac:dyDescent="0.25">
      <c r="A5" s="14">
        <v>6000</v>
      </c>
      <c r="B5" s="14" t="s">
        <v>91</v>
      </c>
      <c r="C5" s="14" t="s">
        <v>92</v>
      </c>
      <c r="D5" s="14" t="s">
        <v>78</v>
      </c>
      <c r="E5" s="14" t="s">
        <v>79</v>
      </c>
      <c r="F5" s="15" t="s">
        <v>93</v>
      </c>
      <c r="G5" s="14" t="s">
        <v>81</v>
      </c>
      <c r="H5" s="16">
        <v>41.614429999999999</v>
      </c>
      <c r="I5" s="16">
        <v>-94.017449999999997</v>
      </c>
      <c r="J5" s="15" t="s">
        <v>87</v>
      </c>
      <c r="K5" s="14">
        <v>4245</v>
      </c>
      <c r="L5" s="14">
        <v>1593</v>
      </c>
      <c r="M5" s="14">
        <v>55347</v>
      </c>
      <c r="N5" s="14">
        <v>12193513</v>
      </c>
      <c r="O5" s="14">
        <v>45774</v>
      </c>
      <c r="P5" s="14" t="s">
        <v>83</v>
      </c>
    </row>
    <row r="6" spans="1:16" x14ac:dyDescent="0.25">
      <c r="A6" s="14">
        <v>6001</v>
      </c>
      <c r="B6" s="14" t="s">
        <v>94</v>
      </c>
      <c r="C6" s="14" t="s">
        <v>95</v>
      </c>
      <c r="D6" s="14" t="s">
        <v>78</v>
      </c>
      <c r="E6" s="14" t="s">
        <v>79</v>
      </c>
      <c r="F6" s="15" t="s">
        <v>96</v>
      </c>
      <c r="G6" s="14" t="s">
        <v>81</v>
      </c>
      <c r="H6" s="16">
        <v>41.02749</v>
      </c>
      <c r="I6" s="16">
        <v>-94.198009999999996</v>
      </c>
      <c r="J6" s="15" t="s">
        <v>82</v>
      </c>
      <c r="K6" s="14">
        <v>829</v>
      </c>
      <c r="L6" s="14">
        <v>390</v>
      </c>
      <c r="M6" s="14">
        <v>45068</v>
      </c>
      <c r="N6" s="14">
        <v>2555195</v>
      </c>
      <c r="O6" s="14">
        <v>0</v>
      </c>
      <c r="P6" s="14" t="s">
        <v>83</v>
      </c>
    </row>
    <row r="7" spans="1:16" x14ac:dyDescent="0.25">
      <c r="A7" s="14">
        <v>6002</v>
      </c>
      <c r="B7" s="14" t="s">
        <v>97</v>
      </c>
      <c r="C7" s="14" t="s">
        <v>98</v>
      </c>
      <c r="D7" s="14" t="s">
        <v>78</v>
      </c>
      <c r="E7" s="14" t="s">
        <v>79</v>
      </c>
      <c r="F7" s="15" t="s">
        <v>99</v>
      </c>
      <c r="G7" s="14" t="s">
        <v>81</v>
      </c>
      <c r="H7" s="16">
        <v>40.995019999999997</v>
      </c>
      <c r="I7" s="16">
        <v>-92.306849999999997</v>
      </c>
      <c r="J7" s="15" t="s">
        <v>82</v>
      </c>
      <c r="K7" s="14">
        <v>641</v>
      </c>
      <c r="L7" s="14">
        <v>307</v>
      </c>
      <c r="M7" s="14">
        <v>38295</v>
      </c>
      <c r="N7" s="14">
        <v>1683184</v>
      </c>
      <c r="O7" s="14">
        <v>0</v>
      </c>
      <c r="P7" s="14" t="s">
        <v>83</v>
      </c>
    </row>
    <row r="8" spans="1:16" x14ac:dyDescent="0.25">
      <c r="A8" s="14">
        <v>6003</v>
      </c>
      <c r="B8" s="14" t="s">
        <v>100</v>
      </c>
      <c r="C8" s="14" t="s">
        <v>101</v>
      </c>
      <c r="D8" s="14" t="s">
        <v>78</v>
      </c>
      <c r="E8" s="14" t="s">
        <v>79</v>
      </c>
      <c r="F8" s="15" t="s">
        <v>102</v>
      </c>
      <c r="G8" s="14" t="s">
        <v>81</v>
      </c>
      <c r="H8" s="16">
        <v>41.288910000000001</v>
      </c>
      <c r="I8" s="16">
        <v>-91.552379999999999</v>
      </c>
      <c r="J8" s="15" t="s">
        <v>103</v>
      </c>
      <c r="K8" s="14">
        <v>571</v>
      </c>
      <c r="L8" s="14">
        <v>205</v>
      </c>
      <c r="M8" s="14">
        <v>44886</v>
      </c>
      <c r="N8" s="14">
        <v>968090</v>
      </c>
      <c r="O8" s="14">
        <v>0</v>
      </c>
      <c r="P8" s="14" t="s">
        <v>83</v>
      </c>
    </row>
    <row r="9" spans="1:16" x14ac:dyDescent="0.25">
      <c r="A9" s="14">
        <v>6004</v>
      </c>
      <c r="B9" s="14" t="s">
        <v>104</v>
      </c>
      <c r="C9" s="14" t="s">
        <v>105</v>
      </c>
      <c r="D9" s="14" t="s">
        <v>78</v>
      </c>
      <c r="E9" s="14" t="s">
        <v>79</v>
      </c>
      <c r="F9" s="15" t="s">
        <v>106</v>
      </c>
      <c r="G9" s="14" t="s">
        <v>81</v>
      </c>
      <c r="H9" s="16">
        <v>42.828879999999998</v>
      </c>
      <c r="I9" s="16">
        <v>-96.559479999999994</v>
      </c>
      <c r="J9" s="15" t="s">
        <v>107</v>
      </c>
      <c r="K9" s="14">
        <v>1450</v>
      </c>
      <c r="L9" s="14">
        <v>585</v>
      </c>
      <c r="M9" s="14">
        <v>39345</v>
      </c>
      <c r="N9" s="14">
        <v>3204051</v>
      </c>
      <c r="O9" s="14">
        <v>0</v>
      </c>
      <c r="P9" s="14" t="s">
        <v>83</v>
      </c>
    </row>
    <row r="10" spans="1:16" x14ac:dyDescent="0.25">
      <c r="A10" s="14">
        <v>6005</v>
      </c>
      <c r="B10" s="14" t="s">
        <v>108</v>
      </c>
      <c r="C10" s="14" t="s">
        <v>109</v>
      </c>
      <c r="D10" s="14" t="s">
        <v>78</v>
      </c>
      <c r="E10" s="14" t="s">
        <v>79</v>
      </c>
      <c r="F10" s="15" t="s">
        <v>110</v>
      </c>
      <c r="G10" s="14" t="s">
        <v>81</v>
      </c>
      <c r="H10" s="16">
        <v>42.78192</v>
      </c>
      <c r="I10" s="16">
        <v>-94.948599999999999</v>
      </c>
      <c r="J10" s="15" t="s">
        <v>107</v>
      </c>
      <c r="K10" s="14">
        <v>688</v>
      </c>
      <c r="L10" s="14">
        <v>285</v>
      </c>
      <c r="M10" s="14">
        <v>42604</v>
      </c>
      <c r="N10" s="14">
        <v>1410863</v>
      </c>
      <c r="O10" s="14">
        <v>0</v>
      </c>
      <c r="P10" s="14" t="s">
        <v>83</v>
      </c>
    </row>
    <row r="11" spans="1:16" x14ac:dyDescent="0.25">
      <c r="A11" s="14">
        <v>6006</v>
      </c>
      <c r="B11" s="14" t="s">
        <v>111</v>
      </c>
      <c r="C11" s="14" t="s">
        <v>112</v>
      </c>
      <c r="D11" s="14" t="s">
        <v>78</v>
      </c>
      <c r="E11" s="14" t="s">
        <v>79</v>
      </c>
      <c r="F11" s="15" t="s">
        <v>113</v>
      </c>
      <c r="G11" s="14" t="s">
        <v>81</v>
      </c>
      <c r="H11" s="16">
        <v>41.026670000000003</v>
      </c>
      <c r="I11" s="16">
        <v>-92.805750000000003</v>
      </c>
      <c r="J11" s="15" t="s">
        <v>82</v>
      </c>
      <c r="K11" s="14">
        <v>3829</v>
      </c>
      <c r="L11" s="14">
        <v>1629</v>
      </c>
      <c r="M11" s="14">
        <v>42762</v>
      </c>
      <c r="N11" s="14">
        <v>8252356</v>
      </c>
      <c r="O11" s="14">
        <v>0</v>
      </c>
      <c r="P11" s="14" t="s">
        <v>83</v>
      </c>
    </row>
    <row r="12" spans="1:16" x14ac:dyDescent="0.25">
      <c r="A12" s="14">
        <v>6007</v>
      </c>
      <c r="B12" s="14" t="s">
        <v>114</v>
      </c>
      <c r="C12" s="14" t="s">
        <v>115</v>
      </c>
      <c r="D12" s="14" t="s">
        <v>78</v>
      </c>
      <c r="E12" s="14" t="s">
        <v>79</v>
      </c>
      <c r="F12" s="15" t="s">
        <v>116</v>
      </c>
      <c r="G12" s="14" t="s">
        <v>81</v>
      </c>
      <c r="H12" s="16">
        <v>42.112490000000001</v>
      </c>
      <c r="I12" s="16">
        <v>-92.988529999999997</v>
      </c>
      <c r="J12" s="15" t="s">
        <v>82</v>
      </c>
      <c r="K12" s="14">
        <v>476</v>
      </c>
      <c r="L12" s="14">
        <v>191</v>
      </c>
      <c r="M12" s="14">
        <v>53750</v>
      </c>
      <c r="N12" s="14">
        <v>1541417</v>
      </c>
      <c r="O12" s="14">
        <v>0</v>
      </c>
      <c r="P12" s="14" t="s">
        <v>83</v>
      </c>
    </row>
    <row r="13" spans="1:16" x14ac:dyDescent="0.25">
      <c r="A13" s="14">
        <v>6008</v>
      </c>
      <c r="B13" s="14" t="s">
        <v>117</v>
      </c>
      <c r="C13" s="14" t="s">
        <v>118</v>
      </c>
      <c r="D13" s="14" t="s">
        <v>78</v>
      </c>
      <c r="E13" s="14" t="s">
        <v>79</v>
      </c>
      <c r="F13" s="15" t="s">
        <v>119</v>
      </c>
      <c r="G13" s="14" t="s">
        <v>81</v>
      </c>
      <c r="H13" s="16">
        <v>42.148330000000001</v>
      </c>
      <c r="I13" s="16">
        <v>-91.618510000000001</v>
      </c>
      <c r="J13" s="15" t="s">
        <v>103</v>
      </c>
      <c r="K13" s="14">
        <v>695</v>
      </c>
      <c r="L13" s="14">
        <v>229</v>
      </c>
      <c r="M13" s="14">
        <v>67188</v>
      </c>
      <c r="N13" s="14">
        <v>2119208</v>
      </c>
      <c r="O13" s="14">
        <v>6646</v>
      </c>
      <c r="P13" s="14" t="s">
        <v>83</v>
      </c>
    </row>
    <row r="14" spans="1:16" x14ac:dyDescent="0.25">
      <c r="A14" s="14">
        <v>6009</v>
      </c>
      <c r="B14" s="14" t="s">
        <v>120</v>
      </c>
      <c r="C14" s="14" t="s">
        <v>77</v>
      </c>
      <c r="D14" s="14" t="s">
        <v>78</v>
      </c>
      <c r="E14" s="14" t="s">
        <v>79</v>
      </c>
      <c r="F14" s="15" t="s">
        <v>121</v>
      </c>
      <c r="G14" s="14" t="s">
        <v>81</v>
      </c>
      <c r="H14" s="16">
        <v>42.52026</v>
      </c>
      <c r="I14" s="16">
        <v>-93.376040000000003</v>
      </c>
      <c r="J14" s="15" t="s">
        <v>87</v>
      </c>
      <c r="K14" s="14">
        <v>764</v>
      </c>
      <c r="L14" s="14">
        <v>307</v>
      </c>
      <c r="M14" s="14">
        <v>42337</v>
      </c>
      <c r="N14" s="14">
        <v>4424406</v>
      </c>
      <c r="O14" s="14">
        <v>39849</v>
      </c>
      <c r="P14" s="14" t="s">
        <v>83</v>
      </c>
    </row>
    <row r="15" spans="1:16" x14ac:dyDescent="0.25">
      <c r="A15" s="14">
        <v>6010</v>
      </c>
      <c r="B15" s="14" t="s">
        <v>122</v>
      </c>
      <c r="C15" s="14" t="s">
        <v>123</v>
      </c>
      <c r="D15" s="14" t="s">
        <v>78</v>
      </c>
      <c r="E15" s="14" t="s">
        <v>79</v>
      </c>
      <c r="F15" s="15" t="s">
        <v>124</v>
      </c>
      <c r="G15" s="14" t="s">
        <v>81</v>
      </c>
      <c r="H15" s="16">
        <v>42.805799999999998</v>
      </c>
      <c r="I15" s="16">
        <v>-93.476590000000002</v>
      </c>
      <c r="J15" s="15" t="s">
        <v>82</v>
      </c>
      <c r="K15" s="14">
        <v>170</v>
      </c>
      <c r="L15" s="14">
        <v>86</v>
      </c>
      <c r="M15" s="14">
        <v>29167</v>
      </c>
      <c r="N15" s="14">
        <v>11054932</v>
      </c>
      <c r="O15" s="14">
        <v>0</v>
      </c>
      <c r="P15" s="14" t="s">
        <v>83</v>
      </c>
    </row>
    <row r="16" spans="1:16" x14ac:dyDescent="0.25">
      <c r="A16" s="14">
        <v>6011</v>
      </c>
      <c r="B16" s="14" t="s">
        <v>125</v>
      </c>
      <c r="C16" s="14" t="s">
        <v>126</v>
      </c>
      <c r="D16" s="14" t="s">
        <v>78</v>
      </c>
      <c r="E16" s="14" t="s">
        <v>79</v>
      </c>
      <c r="F16" s="15" t="s">
        <v>127</v>
      </c>
      <c r="G16" s="14" t="s">
        <v>81</v>
      </c>
      <c r="H16" s="16">
        <v>43.069969999999998</v>
      </c>
      <c r="I16" s="16">
        <v>-94.233019999999996</v>
      </c>
      <c r="J16" s="15" t="s">
        <v>87</v>
      </c>
      <c r="K16" s="14">
        <v>5470</v>
      </c>
      <c r="L16" s="14">
        <v>2524</v>
      </c>
      <c r="M16" s="14">
        <v>50280</v>
      </c>
      <c r="N16" s="14">
        <v>11654201</v>
      </c>
      <c r="O16" s="14">
        <v>16085</v>
      </c>
      <c r="P16" s="14" t="s">
        <v>83</v>
      </c>
    </row>
    <row r="17" spans="1:16" x14ac:dyDescent="0.25">
      <c r="A17" s="14">
        <v>6012</v>
      </c>
      <c r="B17" s="14" t="s">
        <v>128</v>
      </c>
      <c r="C17" s="14" t="s">
        <v>129</v>
      </c>
      <c r="D17" s="14" t="s">
        <v>78</v>
      </c>
      <c r="E17" s="14" t="s">
        <v>79</v>
      </c>
      <c r="F17" s="15" t="s">
        <v>130</v>
      </c>
      <c r="G17" s="14" t="s">
        <v>81</v>
      </c>
      <c r="H17" s="16">
        <v>41.819989999999997</v>
      </c>
      <c r="I17" s="16">
        <v>-93.611609999999999</v>
      </c>
      <c r="J17" s="15" t="s">
        <v>87</v>
      </c>
      <c r="K17" s="14">
        <v>443</v>
      </c>
      <c r="L17" s="14">
        <v>206</v>
      </c>
      <c r="M17" s="14">
        <v>76875</v>
      </c>
      <c r="N17" s="14">
        <v>6995552</v>
      </c>
      <c r="O17" s="14">
        <v>0</v>
      </c>
      <c r="P17" s="14" t="s">
        <v>83</v>
      </c>
    </row>
    <row r="18" spans="1:16" x14ac:dyDescent="0.25">
      <c r="A18" s="14">
        <v>6013</v>
      </c>
      <c r="B18" s="14" t="s">
        <v>131</v>
      </c>
      <c r="C18" s="14" t="s">
        <v>132</v>
      </c>
      <c r="D18" s="14" t="s">
        <v>78</v>
      </c>
      <c r="E18" s="14" t="s">
        <v>79</v>
      </c>
      <c r="F18" s="15" t="s">
        <v>133</v>
      </c>
      <c r="G18" s="14" t="s">
        <v>81</v>
      </c>
      <c r="H18" s="16">
        <v>40.706400000000002</v>
      </c>
      <c r="I18" s="16">
        <v>-93.365210000000005</v>
      </c>
      <c r="J18" s="15" t="s">
        <v>82</v>
      </c>
      <c r="K18" s="14">
        <v>495</v>
      </c>
      <c r="L18" s="14">
        <v>180</v>
      </c>
      <c r="M18" s="14">
        <v>42813</v>
      </c>
      <c r="N18" s="14">
        <v>2948535</v>
      </c>
      <c r="O18" s="14">
        <v>1619</v>
      </c>
      <c r="P18" s="14" t="s">
        <v>83</v>
      </c>
    </row>
    <row r="19" spans="1:16" x14ac:dyDescent="0.25">
      <c r="A19" s="14">
        <v>6014</v>
      </c>
      <c r="B19" s="14" t="s">
        <v>134</v>
      </c>
      <c r="C19" s="14" t="s">
        <v>135</v>
      </c>
      <c r="D19" s="14" t="s">
        <v>78</v>
      </c>
      <c r="E19" s="14" t="s">
        <v>79</v>
      </c>
      <c r="F19" s="15" t="s">
        <v>136</v>
      </c>
      <c r="G19" s="14" t="s">
        <v>81</v>
      </c>
      <c r="H19" s="16">
        <v>42.752749999999999</v>
      </c>
      <c r="I19" s="16">
        <v>-92.795190000000005</v>
      </c>
      <c r="J19" s="15" t="s">
        <v>103</v>
      </c>
      <c r="K19" s="14">
        <v>1029</v>
      </c>
      <c r="L19" s="14">
        <v>481</v>
      </c>
      <c r="M19" s="14">
        <v>50885</v>
      </c>
      <c r="N19" s="14">
        <v>7593442</v>
      </c>
      <c r="O19" s="14">
        <v>0</v>
      </c>
      <c r="P19" s="14" t="s">
        <v>83</v>
      </c>
    </row>
    <row r="20" spans="1:16" x14ac:dyDescent="0.25">
      <c r="A20" s="14">
        <v>6015</v>
      </c>
      <c r="B20" s="14" t="s">
        <v>137</v>
      </c>
      <c r="C20" s="14" t="s">
        <v>109</v>
      </c>
      <c r="D20" s="14" t="s">
        <v>78</v>
      </c>
      <c r="E20" s="14" t="s">
        <v>79</v>
      </c>
      <c r="F20" s="15" t="s">
        <v>138</v>
      </c>
      <c r="G20" s="14" t="s">
        <v>81</v>
      </c>
      <c r="H20" s="16">
        <v>42.673589999999997</v>
      </c>
      <c r="I20" s="16">
        <v>-95.290549999999996</v>
      </c>
      <c r="J20" s="15" t="s">
        <v>107</v>
      </c>
      <c r="K20" s="14">
        <v>1936</v>
      </c>
      <c r="L20" s="14">
        <v>766</v>
      </c>
      <c r="M20" s="14">
        <v>52500</v>
      </c>
      <c r="N20" s="14">
        <v>2791436</v>
      </c>
      <c r="O20" s="14">
        <v>0</v>
      </c>
      <c r="P20" s="14" t="s">
        <v>83</v>
      </c>
    </row>
    <row r="21" spans="1:16" x14ac:dyDescent="0.25">
      <c r="A21" s="14">
        <v>6016</v>
      </c>
      <c r="B21" s="14" t="s">
        <v>139</v>
      </c>
      <c r="C21" s="14" t="s">
        <v>140</v>
      </c>
      <c r="D21" s="14" t="s">
        <v>78</v>
      </c>
      <c r="E21" s="14" t="s">
        <v>79</v>
      </c>
      <c r="F21" s="15" t="s">
        <v>141</v>
      </c>
      <c r="G21" s="14" t="s">
        <v>81</v>
      </c>
      <c r="H21" s="16">
        <v>43.19858</v>
      </c>
      <c r="I21" s="16">
        <v>-92.417119999999997</v>
      </c>
      <c r="J21" s="15" t="s">
        <v>82</v>
      </c>
      <c r="K21" s="14">
        <v>261</v>
      </c>
      <c r="L21" s="14">
        <v>132</v>
      </c>
      <c r="M21" s="14">
        <v>40625</v>
      </c>
      <c r="N21" s="14">
        <v>1957220</v>
      </c>
      <c r="O21" s="14">
        <v>0</v>
      </c>
      <c r="P21" s="14" t="s">
        <v>83</v>
      </c>
    </row>
    <row r="22" spans="1:16" x14ac:dyDescent="0.25">
      <c r="A22" s="14">
        <v>6017</v>
      </c>
      <c r="B22" s="14" t="s">
        <v>142</v>
      </c>
      <c r="C22" s="14" t="s">
        <v>143</v>
      </c>
      <c r="D22" s="14" t="s">
        <v>78</v>
      </c>
      <c r="E22" s="14" t="s">
        <v>79</v>
      </c>
      <c r="F22" s="15" t="s">
        <v>144</v>
      </c>
      <c r="G22" s="14" t="s">
        <v>81</v>
      </c>
      <c r="H22" s="16">
        <v>42.987490000000001</v>
      </c>
      <c r="I22" s="16">
        <v>-96.010570000000001</v>
      </c>
      <c r="J22" s="15" t="s">
        <v>107</v>
      </c>
      <c r="K22" s="14">
        <v>1264</v>
      </c>
      <c r="L22" s="14">
        <v>473</v>
      </c>
      <c r="M22" s="14">
        <v>58917</v>
      </c>
      <c r="N22" s="14">
        <v>4781013</v>
      </c>
      <c r="O22" s="14">
        <v>0</v>
      </c>
      <c r="P22" s="14" t="s">
        <v>83</v>
      </c>
    </row>
    <row r="23" spans="1:16" x14ac:dyDescent="0.25">
      <c r="A23" s="14">
        <v>6018</v>
      </c>
      <c r="B23" s="14" t="s">
        <v>145</v>
      </c>
      <c r="C23" s="14" t="s">
        <v>129</v>
      </c>
      <c r="D23" s="14" t="s">
        <v>78</v>
      </c>
      <c r="E23" s="14" t="s">
        <v>79</v>
      </c>
      <c r="F23" s="15" t="s">
        <v>146</v>
      </c>
      <c r="G23" s="14" t="s">
        <v>81</v>
      </c>
      <c r="H23" s="16">
        <v>41.644159999999999</v>
      </c>
      <c r="I23" s="16">
        <v>-93.464659999999995</v>
      </c>
      <c r="J23" s="15" t="s">
        <v>87</v>
      </c>
      <c r="K23" s="14">
        <v>16984</v>
      </c>
      <c r="L23" s="14">
        <v>5843</v>
      </c>
      <c r="M23" s="14">
        <v>66730</v>
      </c>
      <c r="N23" s="14">
        <v>24219206</v>
      </c>
      <c r="O23" s="14">
        <v>0</v>
      </c>
      <c r="P23" s="14" t="s">
        <v>83</v>
      </c>
    </row>
    <row r="24" spans="1:16" x14ac:dyDescent="0.25">
      <c r="A24" s="14">
        <v>6019</v>
      </c>
      <c r="B24" s="14" t="s">
        <v>147</v>
      </c>
      <c r="C24" s="14" t="s">
        <v>148</v>
      </c>
      <c r="D24" s="14" t="s">
        <v>78</v>
      </c>
      <c r="E24" s="14" t="s">
        <v>79</v>
      </c>
      <c r="F24" s="15" t="s">
        <v>149</v>
      </c>
      <c r="G24" s="14" t="s">
        <v>81</v>
      </c>
      <c r="H24" s="16">
        <v>43.342199999999998</v>
      </c>
      <c r="I24" s="16">
        <v>-96.301140000000004</v>
      </c>
      <c r="J24" s="15" t="s">
        <v>107</v>
      </c>
      <c r="K24" s="14">
        <v>193</v>
      </c>
      <c r="L24" s="14">
        <v>79</v>
      </c>
      <c r="M24" s="14">
        <v>68125</v>
      </c>
      <c r="N24" s="14">
        <v>712754</v>
      </c>
      <c r="O24" s="14">
        <v>0</v>
      </c>
      <c r="P24" s="14" t="s">
        <v>83</v>
      </c>
    </row>
    <row r="25" spans="1:16" x14ac:dyDescent="0.25">
      <c r="A25" s="14">
        <v>6020</v>
      </c>
      <c r="B25" s="14" t="s">
        <v>150</v>
      </c>
      <c r="C25" s="14" t="s">
        <v>151</v>
      </c>
      <c r="D25" s="14" t="s">
        <v>78</v>
      </c>
      <c r="E25" s="14" t="s">
        <v>79</v>
      </c>
      <c r="F25" s="14" t="s">
        <v>152</v>
      </c>
      <c r="G25" s="14" t="s">
        <v>153</v>
      </c>
      <c r="H25" s="16">
        <v>41.80001</v>
      </c>
      <c r="I25" s="16">
        <v>-91.870729999999995</v>
      </c>
      <c r="J25" s="15" t="s">
        <v>103</v>
      </c>
      <c r="K25" s="14">
        <v>334</v>
      </c>
      <c r="L25" s="14">
        <v>172</v>
      </c>
      <c r="M25" s="14">
        <v>54886</v>
      </c>
      <c r="N25" s="14">
        <v>2917043</v>
      </c>
      <c r="O25" s="14">
        <v>0</v>
      </c>
      <c r="P25" s="14" t="s">
        <v>83</v>
      </c>
    </row>
    <row r="26" spans="1:16" x14ac:dyDescent="0.25">
      <c r="A26" s="14">
        <v>6021</v>
      </c>
      <c r="B26" s="14" t="s">
        <v>154</v>
      </c>
      <c r="C26" s="14" t="s">
        <v>155</v>
      </c>
      <c r="D26" s="14" t="s">
        <v>78</v>
      </c>
      <c r="E26" s="14" t="s">
        <v>79</v>
      </c>
      <c r="F26" s="14" t="s">
        <v>156</v>
      </c>
      <c r="G26" s="14" t="s">
        <v>81</v>
      </c>
      <c r="H26" s="16">
        <v>42.034709999999997</v>
      </c>
      <c r="I26" s="16">
        <v>-93.61994</v>
      </c>
      <c r="J26" s="15" t="s">
        <v>87</v>
      </c>
      <c r="K26" s="14">
        <v>65060</v>
      </c>
      <c r="L26" s="14">
        <v>23566</v>
      </c>
      <c r="M26" s="14">
        <v>42373</v>
      </c>
      <c r="N26" s="14">
        <v>64774194</v>
      </c>
      <c r="O26" s="14">
        <v>521634</v>
      </c>
      <c r="P26" s="14" t="s">
        <v>83</v>
      </c>
    </row>
    <row r="27" spans="1:16" x14ac:dyDescent="0.25">
      <c r="A27" s="14">
        <v>6022</v>
      </c>
      <c r="B27" s="14" t="s">
        <v>157</v>
      </c>
      <c r="C27" s="14" t="s">
        <v>158</v>
      </c>
      <c r="D27" s="14" t="s">
        <v>78</v>
      </c>
      <c r="E27" s="14" t="s">
        <v>79</v>
      </c>
      <c r="F27" s="15" t="s">
        <v>159</v>
      </c>
      <c r="G27" s="14" t="s">
        <v>81</v>
      </c>
      <c r="H27" s="16">
        <v>42.108339999999998</v>
      </c>
      <c r="I27" s="16">
        <v>-91.285160000000005</v>
      </c>
      <c r="J27" s="15" t="s">
        <v>103</v>
      </c>
      <c r="K27" s="14">
        <v>5469</v>
      </c>
      <c r="L27" s="14">
        <v>1966</v>
      </c>
      <c r="M27" s="14">
        <v>41793</v>
      </c>
      <c r="N27" s="14">
        <v>6529612</v>
      </c>
      <c r="O27" s="14">
        <v>23963</v>
      </c>
      <c r="P27" s="14" t="s">
        <v>83</v>
      </c>
    </row>
    <row r="28" spans="1:16" x14ac:dyDescent="0.25">
      <c r="A28" s="14">
        <v>6023</v>
      </c>
      <c r="B28" s="14" t="s">
        <v>160</v>
      </c>
      <c r="C28" s="14" t="s">
        <v>161</v>
      </c>
      <c r="D28" s="14" t="s">
        <v>78</v>
      </c>
      <c r="E28" s="14" t="s">
        <v>79</v>
      </c>
      <c r="F28" s="15" t="s">
        <v>162</v>
      </c>
      <c r="G28" s="14" t="s">
        <v>153</v>
      </c>
      <c r="H28" s="16">
        <v>40.801389999999998</v>
      </c>
      <c r="I28" s="16">
        <v>-95.604159999999993</v>
      </c>
      <c r="J28" s="15" t="s">
        <v>107</v>
      </c>
      <c r="K28" s="14">
        <v>12</v>
      </c>
      <c r="L28" s="14">
        <v>7</v>
      </c>
      <c r="M28" s="14">
        <v>43224</v>
      </c>
      <c r="N28" s="14">
        <v>851814</v>
      </c>
      <c r="O28" s="14">
        <v>0</v>
      </c>
      <c r="P28" s="14" t="s">
        <v>83</v>
      </c>
    </row>
    <row r="29" spans="1:16" x14ac:dyDescent="0.25">
      <c r="A29" s="14">
        <v>6024</v>
      </c>
      <c r="B29" s="14" t="s">
        <v>163</v>
      </c>
      <c r="C29" s="14" t="s">
        <v>164</v>
      </c>
      <c r="D29" s="14" t="s">
        <v>78</v>
      </c>
      <c r="E29" s="14" t="s">
        <v>79</v>
      </c>
      <c r="F29" s="15" t="s">
        <v>165</v>
      </c>
      <c r="G29" s="14" t="s">
        <v>81</v>
      </c>
      <c r="H29" s="16">
        <v>41.979190000000003</v>
      </c>
      <c r="I29" s="16">
        <v>-90.251800000000003</v>
      </c>
      <c r="J29" s="15" t="s">
        <v>166</v>
      </c>
      <c r="K29" s="14">
        <v>100</v>
      </c>
      <c r="L29" s="14">
        <v>35</v>
      </c>
      <c r="M29" s="14">
        <v>64375</v>
      </c>
      <c r="N29" s="14">
        <v>496217</v>
      </c>
      <c r="O29" s="14">
        <v>0</v>
      </c>
      <c r="P29" s="14" t="s">
        <v>83</v>
      </c>
    </row>
    <row r="30" spans="1:16" x14ac:dyDescent="0.25">
      <c r="A30" s="14">
        <v>6025</v>
      </c>
      <c r="B30" s="14" t="s">
        <v>167</v>
      </c>
      <c r="C30" s="14" t="s">
        <v>168</v>
      </c>
      <c r="D30" s="14" t="s">
        <v>78</v>
      </c>
      <c r="E30" s="14" t="s">
        <v>79</v>
      </c>
      <c r="F30" s="15" t="s">
        <v>169</v>
      </c>
      <c r="G30" s="14" t="s">
        <v>81</v>
      </c>
      <c r="H30" s="16">
        <v>42.15363</v>
      </c>
      <c r="I30" s="16">
        <v>-90.592349999999996</v>
      </c>
      <c r="J30" s="15" t="s">
        <v>166</v>
      </c>
      <c r="K30" s="14">
        <v>422</v>
      </c>
      <c r="L30" s="14">
        <v>155</v>
      </c>
      <c r="M30" s="14">
        <v>43125</v>
      </c>
      <c r="N30" s="14">
        <v>690480</v>
      </c>
      <c r="O30" s="14">
        <v>0</v>
      </c>
      <c r="P30" s="14" t="s">
        <v>83</v>
      </c>
    </row>
    <row r="31" spans="1:16" x14ac:dyDescent="0.25">
      <c r="A31" s="14">
        <v>6026</v>
      </c>
      <c r="B31" s="14" t="s">
        <v>170</v>
      </c>
      <c r="C31" s="14" t="s">
        <v>171</v>
      </c>
      <c r="D31" s="14" t="s">
        <v>78</v>
      </c>
      <c r="E31" s="14" t="s">
        <v>79</v>
      </c>
      <c r="F31" s="15" t="s">
        <v>172</v>
      </c>
      <c r="G31" s="14" t="s">
        <v>81</v>
      </c>
      <c r="H31" s="16">
        <v>41.445270000000001</v>
      </c>
      <c r="I31" s="16">
        <v>-94.764700000000005</v>
      </c>
      <c r="J31" s="15" t="s">
        <v>107</v>
      </c>
      <c r="K31" s="14">
        <v>956</v>
      </c>
      <c r="L31" s="14">
        <v>402</v>
      </c>
      <c r="M31" s="14">
        <v>40192</v>
      </c>
      <c r="N31" s="14">
        <v>4606516</v>
      </c>
      <c r="O31" s="14">
        <v>0</v>
      </c>
      <c r="P31" s="14" t="s">
        <v>83</v>
      </c>
    </row>
    <row r="32" spans="1:16" x14ac:dyDescent="0.25">
      <c r="A32" s="14">
        <v>6027</v>
      </c>
      <c r="B32" s="14" t="s">
        <v>173</v>
      </c>
      <c r="C32" s="14" t="s">
        <v>129</v>
      </c>
      <c r="D32" s="14" t="s">
        <v>78</v>
      </c>
      <c r="E32" s="14" t="s">
        <v>79</v>
      </c>
      <c r="F32" s="14" t="s">
        <v>174</v>
      </c>
      <c r="G32" s="14" t="s">
        <v>81</v>
      </c>
      <c r="H32" s="16">
        <v>41.729709999999997</v>
      </c>
      <c r="I32" s="16">
        <v>-93.605770000000007</v>
      </c>
      <c r="J32" s="15" t="s">
        <v>87</v>
      </c>
      <c r="K32" s="14">
        <v>56764</v>
      </c>
      <c r="L32" s="14">
        <v>19324</v>
      </c>
      <c r="M32" s="14">
        <v>75069</v>
      </c>
      <c r="N32" s="14">
        <v>76091405</v>
      </c>
      <c r="O32" s="14">
        <v>0</v>
      </c>
      <c r="P32" s="14" t="s">
        <v>83</v>
      </c>
    </row>
    <row r="33" spans="1:16" x14ac:dyDescent="0.25">
      <c r="A33" s="14">
        <v>6028</v>
      </c>
      <c r="B33" s="14" t="s">
        <v>175</v>
      </c>
      <c r="C33" s="14" t="s">
        <v>176</v>
      </c>
      <c r="D33" s="14" t="s">
        <v>78</v>
      </c>
      <c r="E33" s="14" t="s">
        <v>79</v>
      </c>
      <c r="F33" s="15" t="s">
        <v>177</v>
      </c>
      <c r="G33" s="14" t="s">
        <v>81</v>
      </c>
      <c r="H33" s="16">
        <v>42.38832</v>
      </c>
      <c r="I33" s="16">
        <v>-95.866680000000002</v>
      </c>
      <c r="J33" s="15" t="s">
        <v>107</v>
      </c>
      <c r="K33" s="14">
        <v>569</v>
      </c>
      <c r="L33" s="14">
        <v>291</v>
      </c>
      <c r="M33" s="14">
        <v>35956</v>
      </c>
      <c r="N33" s="14">
        <v>1828415</v>
      </c>
      <c r="O33" s="14">
        <v>0</v>
      </c>
      <c r="P33" s="14" t="s">
        <v>83</v>
      </c>
    </row>
    <row r="34" spans="1:16" x14ac:dyDescent="0.25">
      <c r="A34" s="14">
        <v>6029</v>
      </c>
      <c r="B34" s="14" t="s">
        <v>178</v>
      </c>
      <c r="C34" s="14" t="s">
        <v>135</v>
      </c>
      <c r="D34" s="14" t="s">
        <v>78</v>
      </c>
      <c r="E34" s="14" t="s">
        <v>79</v>
      </c>
      <c r="F34" s="15" t="s">
        <v>179</v>
      </c>
      <c r="G34" s="14" t="s">
        <v>81</v>
      </c>
      <c r="H34" s="16">
        <v>42.584150000000001</v>
      </c>
      <c r="I34" s="16">
        <v>-92.884360000000001</v>
      </c>
      <c r="J34" s="15" t="s">
        <v>103</v>
      </c>
      <c r="K34" s="14">
        <v>1079</v>
      </c>
      <c r="L34" s="14">
        <v>433</v>
      </c>
      <c r="M34" s="14">
        <v>50893</v>
      </c>
      <c r="N34" s="14">
        <v>2156758</v>
      </c>
      <c r="O34" s="14">
        <v>0</v>
      </c>
      <c r="P34" s="14" t="s">
        <v>83</v>
      </c>
    </row>
    <row r="35" spans="1:16" x14ac:dyDescent="0.25">
      <c r="A35" s="14">
        <v>6030</v>
      </c>
      <c r="B35" s="14" t="s">
        <v>180</v>
      </c>
      <c r="C35" s="14" t="s">
        <v>181</v>
      </c>
      <c r="D35" s="14" t="s">
        <v>78</v>
      </c>
      <c r="E35" s="14" t="s">
        <v>79</v>
      </c>
      <c r="F35" s="15" t="s">
        <v>182</v>
      </c>
      <c r="G35" s="14" t="s">
        <v>81</v>
      </c>
      <c r="H35" s="16">
        <v>42.087209999999999</v>
      </c>
      <c r="I35" s="16">
        <v>-95.046099999999996</v>
      </c>
      <c r="J35" s="15" t="s">
        <v>107</v>
      </c>
      <c r="K35" s="14">
        <v>471</v>
      </c>
      <c r="L35" s="14">
        <v>207</v>
      </c>
      <c r="M35" s="14">
        <v>54338</v>
      </c>
      <c r="N35" s="14">
        <v>2549298</v>
      </c>
      <c r="O35" s="14">
        <v>0</v>
      </c>
      <c r="P35" s="14" t="s">
        <v>83</v>
      </c>
    </row>
    <row r="36" spans="1:16" x14ac:dyDescent="0.25">
      <c r="A36" s="14">
        <v>6031</v>
      </c>
      <c r="B36" s="14" t="s">
        <v>183</v>
      </c>
      <c r="C36" s="14" t="s">
        <v>184</v>
      </c>
      <c r="D36" s="14" t="s">
        <v>78</v>
      </c>
      <c r="E36" s="14" t="s">
        <v>79</v>
      </c>
      <c r="F36" s="15" t="s">
        <v>185</v>
      </c>
      <c r="G36" s="14" t="s">
        <v>81</v>
      </c>
      <c r="H36" s="16">
        <v>43.115259999999999</v>
      </c>
      <c r="I36" s="16">
        <v>-95.745850000000004</v>
      </c>
      <c r="J36" s="15" t="s">
        <v>107</v>
      </c>
      <c r="K36" s="14">
        <v>127</v>
      </c>
      <c r="L36" s="14">
        <v>50</v>
      </c>
      <c r="M36" s="14">
        <v>41250</v>
      </c>
      <c r="N36" s="14">
        <v>243141</v>
      </c>
      <c r="O36" s="14">
        <v>0</v>
      </c>
      <c r="P36" s="14" t="s">
        <v>83</v>
      </c>
    </row>
    <row r="37" spans="1:16" x14ac:dyDescent="0.25">
      <c r="A37" s="14">
        <v>6032</v>
      </c>
      <c r="B37" s="14" t="s">
        <v>186</v>
      </c>
      <c r="C37" s="14" t="s">
        <v>135</v>
      </c>
      <c r="D37" s="14" t="s">
        <v>78</v>
      </c>
      <c r="E37" s="14" t="s">
        <v>79</v>
      </c>
      <c r="F37" s="15" t="s">
        <v>187</v>
      </c>
      <c r="G37" s="14" t="s">
        <v>81</v>
      </c>
      <c r="H37" s="16">
        <v>42.833030000000001</v>
      </c>
      <c r="I37" s="16">
        <v>-93.005470000000003</v>
      </c>
      <c r="J37" s="15" t="s">
        <v>82</v>
      </c>
      <c r="K37" s="14">
        <v>74</v>
      </c>
      <c r="L37" s="14">
        <v>37</v>
      </c>
      <c r="M37" s="14">
        <v>27188</v>
      </c>
      <c r="N37" s="14">
        <v>2569353</v>
      </c>
      <c r="O37" s="14">
        <v>0</v>
      </c>
      <c r="P37" s="14" t="s">
        <v>83</v>
      </c>
    </row>
    <row r="38" spans="1:16" x14ac:dyDescent="0.25">
      <c r="A38" s="14">
        <v>6033</v>
      </c>
      <c r="B38" s="14" t="s">
        <v>188</v>
      </c>
      <c r="C38" s="14" t="s">
        <v>189</v>
      </c>
      <c r="D38" s="14" t="s">
        <v>78</v>
      </c>
      <c r="E38" s="14" t="s">
        <v>79</v>
      </c>
      <c r="F38" s="15" t="s">
        <v>190</v>
      </c>
      <c r="G38" s="14" t="s">
        <v>81</v>
      </c>
      <c r="H38" s="16">
        <v>41.949159999999999</v>
      </c>
      <c r="I38" s="16">
        <v>-95.463610000000003</v>
      </c>
      <c r="J38" s="15" t="s">
        <v>107</v>
      </c>
      <c r="K38" s="14">
        <v>107</v>
      </c>
      <c r="L38" s="14">
        <v>51</v>
      </c>
      <c r="M38" s="14">
        <v>33281</v>
      </c>
      <c r="N38" s="14">
        <v>1229681</v>
      </c>
      <c r="O38" s="14">
        <v>0</v>
      </c>
      <c r="P38" s="14" t="s">
        <v>83</v>
      </c>
    </row>
    <row r="39" spans="1:16" x14ac:dyDescent="0.25">
      <c r="A39" s="14">
        <v>6034</v>
      </c>
      <c r="B39" s="14" t="s">
        <v>191</v>
      </c>
      <c r="C39" s="14" t="s">
        <v>95</v>
      </c>
      <c r="D39" s="14" t="s">
        <v>78</v>
      </c>
      <c r="E39" s="14" t="s">
        <v>79</v>
      </c>
      <c r="F39" s="15" t="s">
        <v>96</v>
      </c>
      <c r="G39" s="14" t="s">
        <v>81</v>
      </c>
      <c r="H39" s="16">
        <v>40.949440000000003</v>
      </c>
      <c r="I39" s="16">
        <v>-94.219120000000004</v>
      </c>
      <c r="J39" s="15" t="s">
        <v>82</v>
      </c>
      <c r="K39" s="14">
        <v>99</v>
      </c>
      <c r="L39" s="14">
        <v>29</v>
      </c>
      <c r="M39" s="14">
        <v>37917</v>
      </c>
      <c r="N39" s="14">
        <v>1338961</v>
      </c>
      <c r="O39" s="14">
        <v>3486</v>
      </c>
      <c r="P39" s="14" t="s">
        <v>83</v>
      </c>
    </row>
    <row r="40" spans="1:16" x14ac:dyDescent="0.25">
      <c r="A40" s="14">
        <v>6035</v>
      </c>
      <c r="B40" s="14" t="s">
        <v>192</v>
      </c>
      <c r="C40" s="14" t="s">
        <v>193</v>
      </c>
      <c r="D40" s="14" t="s">
        <v>78</v>
      </c>
      <c r="E40" s="14" t="s">
        <v>79</v>
      </c>
      <c r="F40" s="15" t="s">
        <v>194</v>
      </c>
      <c r="G40" s="14" t="s">
        <v>81</v>
      </c>
      <c r="H40" s="16">
        <v>42.74915</v>
      </c>
      <c r="I40" s="16">
        <v>-91.671270000000007</v>
      </c>
      <c r="J40" s="15" t="s">
        <v>166</v>
      </c>
      <c r="K40" s="14">
        <v>410</v>
      </c>
      <c r="L40" s="14">
        <v>223</v>
      </c>
      <c r="M40" s="14">
        <v>39896</v>
      </c>
      <c r="N40" s="14">
        <v>2715152</v>
      </c>
      <c r="O40" s="14">
        <v>0</v>
      </c>
      <c r="P40" s="14" t="s">
        <v>83</v>
      </c>
    </row>
    <row r="41" spans="1:16" x14ac:dyDescent="0.25">
      <c r="A41" s="14">
        <v>6036</v>
      </c>
      <c r="B41" s="14" t="s">
        <v>195</v>
      </c>
      <c r="C41" s="14" t="s">
        <v>196</v>
      </c>
      <c r="D41" s="14" t="s">
        <v>78</v>
      </c>
      <c r="E41" s="14" t="s">
        <v>79</v>
      </c>
      <c r="F41" s="15" t="s">
        <v>197</v>
      </c>
      <c r="G41" s="14" t="s">
        <v>81</v>
      </c>
      <c r="H41" s="16">
        <v>43.396070000000002</v>
      </c>
      <c r="I41" s="16">
        <v>-94.478309999999993</v>
      </c>
      <c r="J41" s="15" t="s">
        <v>107</v>
      </c>
      <c r="K41" s="14">
        <v>889</v>
      </c>
      <c r="L41" s="14">
        <v>403</v>
      </c>
      <c r="M41" s="14">
        <v>48603</v>
      </c>
      <c r="N41" s="14">
        <v>2267792</v>
      </c>
      <c r="O41" s="14">
        <v>0</v>
      </c>
      <c r="P41" s="14" t="s">
        <v>83</v>
      </c>
    </row>
    <row r="42" spans="1:16" x14ac:dyDescent="0.25">
      <c r="A42" s="14">
        <v>6037</v>
      </c>
      <c r="B42" s="14" t="s">
        <v>198</v>
      </c>
      <c r="C42" s="14" t="s">
        <v>199</v>
      </c>
      <c r="D42" s="14" t="s">
        <v>78</v>
      </c>
      <c r="E42" s="14" t="s">
        <v>79</v>
      </c>
      <c r="F42" s="15" t="s">
        <v>200</v>
      </c>
      <c r="G42" s="14" t="s">
        <v>81</v>
      </c>
      <c r="H42" s="16">
        <v>43.37274</v>
      </c>
      <c r="I42" s="16">
        <v>-95.12388</v>
      </c>
      <c r="J42" s="15" t="s">
        <v>107</v>
      </c>
      <c r="K42" s="14">
        <v>1234</v>
      </c>
      <c r="L42" s="14">
        <v>598</v>
      </c>
      <c r="M42" s="14">
        <v>48409</v>
      </c>
      <c r="N42" s="14">
        <v>4076176</v>
      </c>
      <c r="O42" s="14">
        <v>2069</v>
      </c>
      <c r="P42" s="14" t="s">
        <v>83</v>
      </c>
    </row>
    <row r="43" spans="1:16" x14ac:dyDescent="0.25">
      <c r="A43" s="14">
        <v>6038</v>
      </c>
      <c r="B43" s="14" t="s">
        <v>201</v>
      </c>
      <c r="C43" s="14" t="s">
        <v>202</v>
      </c>
      <c r="D43" s="14" t="s">
        <v>78</v>
      </c>
      <c r="E43" s="14" t="s">
        <v>79</v>
      </c>
      <c r="F43" s="15" t="s">
        <v>203</v>
      </c>
      <c r="G43" s="14" t="s">
        <v>81</v>
      </c>
      <c r="H43" s="16">
        <v>42.334710000000001</v>
      </c>
      <c r="I43" s="16">
        <v>-95.347499999999997</v>
      </c>
      <c r="J43" s="15" t="s">
        <v>107</v>
      </c>
      <c r="K43" s="14">
        <v>204</v>
      </c>
      <c r="L43" s="14">
        <v>87</v>
      </c>
      <c r="M43" s="14">
        <v>38125</v>
      </c>
      <c r="N43" s="14">
        <v>393675</v>
      </c>
      <c r="O43" s="14">
        <v>0</v>
      </c>
      <c r="P43" s="14" t="s">
        <v>83</v>
      </c>
    </row>
    <row r="44" spans="1:16" x14ac:dyDescent="0.25">
      <c r="A44" s="14">
        <v>6039</v>
      </c>
      <c r="B44" s="14" t="s">
        <v>204</v>
      </c>
      <c r="C44" s="14" t="s">
        <v>205</v>
      </c>
      <c r="D44" s="14" t="s">
        <v>78</v>
      </c>
      <c r="E44" s="14" t="s">
        <v>79</v>
      </c>
      <c r="F44" s="15" t="s">
        <v>206</v>
      </c>
      <c r="G44" s="14" t="s">
        <v>81</v>
      </c>
      <c r="H44" s="16">
        <v>42.514449999999997</v>
      </c>
      <c r="I44" s="16">
        <v>-90.751519999999999</v>
      </c>
      <c r="J44" s="15" t="s">
        <v>166</v>
      </c>
      <c r="K44" s="14">
        <v>5291</v>
      </c>
      <c r="L44" s="14">
        <v>1559</v>
      </c>
      <c r="M44" s="14">
        <v>86820</v>
      </c>
      <c r="N44" s="14">
        <v>8307103</v>
      </c>
      <c r="O44" s="14">
        <v>0</v>
      </c>
      <c r="P44" s="14" t="s">
        <v>83</v>
      </c>
    </row>
    <row r="45" spans="1:16" x14ac:dyDescent="0.25">
      <c r="A45" s="14">
        <v>6040</v>
      </c>
      <c r="B45" s="14" t="s">
        <v>207</v>
      </c>
      <c r="C45" s="14" t="s">
        <v>208</v>
      </c>
      <c r="D45" s="14" t="s">
        <v>78</v>
      </c>
      <c r="E45" s="14" t="s">
        <v>79</v>
      </c>
      <c r="F45" s="15" t="s">
        <v>209</v>
      </c>
      <c r="G45" s="14" t="s">
        <v>81</v>
      </c>
      <c r="H45" s="16">
        <v>43.311360000000001</v>
      </c>
      <c r="I45" s="16">
        <v>-95.791129999999995</v>
      </c>
      <c r="J45" s="15" t="s">
        <v>107</v>
      </c>
      <c r="K45" s="14">
        <v>430</v>
      </c>
      <c r="L45" s="14">
        <v>199</v>
      </c>
      <c r="M45" s="14">
        <v>43750</v>
      </c>
      <c r="N45" s="14">
        <v>2569893</v>
      </c>
      <c r="O45" s="14">
        <v>13744</v>
      </c>
      <c r="P45" s="14" t="s">
        <v>83</v>
      </c>
    </row>
    <row r="46" spans="1:16" x14ac:dyDescent="0.25">
      <c r="A46" s="14">
        <v>6041</v>
      </c>
      <c r="B46" s="14" t="s">
        <v>210</v>
      </c>
      <c r="C46" s="14" t="s">
        <v>189</v>
      </c>
      <c r="D46" s="14" t="s">
        <v>78</v>
      </c>
      <c r="E46" s="14" t="s">
        <v>79</v>
      </c>
      <c r="F46" s="15" t="s">
        <v>211</v>
      </c>
      <c r="G46" s="14" t="s">
        <v>81</v>
      </c>
      <c r="H46" s="16">
        <v>41.911929999999998</v>
      </c>
      <c r="I46" s="16">
        <v>-95.135549999999995</v>
      </c>
      <c r="J46" s="15" t="s">
        <v>107</v>
      </c>
      <c r="K46" s="14">
        <v>40</v>
      </c>
      <c r="L46" s="14">
        <v>15</v>
      </c>
      <c r="M46" s="14">
        <v>40938</v>
      </c>
      <c r="N46" s="14">
        <v>460078</v>
      </c>
      <c r="O46" s="14">
        <v>0</v>
      </c>
      <c r="P46" s="14" t="s">
        <v>83</v>
      </c>
    </row>
    <row r="47" spans="1:16" x14ac:dyDescent="0.25">
      <c r="A47" s="14">
        <v>6042</v>
      </c>
      <c r="B47" s="14" t="s">
        <v>212</v>
      </c>
      <c r="C47" s="14" t="s">
        <v>213</v>
      </c>
      <c r="D47" s="14" t="s">
        <v>78</v>
      </c>
      <c r="E47" s="14" t="s">
        <v>79</v>
      </c>
      <c r="F47" s="15" t="s">
        <v>214</v>
      </c>
      <c r="G47" s="14" t="s">
        <v>81</v>
      </c>
      <c r="H47" s="16">
        <v>41.57114</v>
      </c>
      <c r="I47" s="16">
        <v>-91.165989999999994</v>
      </c>
      <c r="J47" s="15" t="s">
        <v>166</v>
      </c>
      <c r="K47" s="14">
        <v>306</v>
      </c>
      <c r="L47" s="14">
        <v>144</v>
      </c>
      <c r="M47" s="14">
        <v>48750</v>
      </c>
      <c r="N47" s="14">
        <v>360411</v>
      </c>
      <c r="O47" s="14">
        <v>0</v>
      </c>
      <c r="P47" s="14" t="s">
        <v>83</v>
      </c>
    </row>
    <row r="48" spans="1:16" x14ac:dyDescent="0.25">
      <c r="A48" s="14">
        <v>6043</v>
      </c>
      <c r="B48" s="14" t="s">
        <v>215</v>
      </c>
      <c r="C48" s="14" t="s">
        <v>216</v>
      </c>
      <c r="D48" s="14" t="s">
        <v>78</v>
      </c>
      <c r="E48" s="14" t="s">
        <v>79</v>
      </c>
      <c r="F48" s="15" t="s">
        <v>217</v>
      </c>
      <c r="G48" s="14" t="s">
        <v>153</v>
      </c>
      <c r="H48" s="16">
        <v>40.572240000000001</v>
      </c>
      <c r="I48" s="16">
        <v>-94.542199999999994</v>
      </c>
      <c r="J48" s="15" t="s">
        <v>82</v>
      </c>
      <c r="K48" s="14">
        <v>45</v>
      </c>
      <c r="L48" s="14">
        <v>12</v>
      </c>
      <c r="M48" s="14">
        <v>37543</v>
      </c>
      <c r="N48" s="14">
        <v>336999</v>
      </c>
      <c r="O48" s="14">
        <v>0</v>
      </c>
      <c r="P48" s="14" t="s">
        <v>83</v>
      </c>
    </row>
    <row r="49" spans="1:16" x14ac:dyDescent="0.25">
      <c r="A49" s="14">
        <v>6044</v>
      </c>
      <c r="B49" s="14" t="s">
        <v>218</v>
      </c>
      <c r="C49" s="14" t="s">
        <v>219</v>
      </c>
      <c r="D49" s="14" t="s">
        <v>78</v>
      </c>
      <c r="E49" s="14" t="s">
        <v>79</v>
      </c>
      <c r="F49" s="15" t="s">
        <v>220</v>
      </c>
      <c r="G49" s="14" t="s">
        <v>81</v>
      </c>
      <c r="H49" s="16">
        <v>41.996940000000002</v>
      </c>
      <c r="I49" s="16">
        <v>-91.862129999999993</v>
      </c>
      <c r="J49" s="15" t="s">
        <v>103</v>
      </c>
      <c r="K49" s="14">
        <v>1795</v>
      </c>
      <c r="L49" s="14">
        <v>636</v>
      </c>
      <c r="M49" s="14">
        <v>86250</v>
      </c>
      <c r="N49" s="14">
        <v>2829789</v>
      </c>
      <c r="O49" s="14">
        <v>0</v>
      </c>
      <c r="P49" s="14" t="s">
        <v>83</v>
      </c>
    </row>
    <row r="50" spans="1:16" x14ac:dyDescent="0.25">
      <c r="A50" s="14">
        <v>6045</v>
      </c>
      <c r="B50" s="14" t="s">
        <v>221</v>
      </c>
      <c r="C50" s="14" t="s">
        <v>171</v>
      </c>
      <c r="D50" s="14" t="s">
        <v>78</v>
      </c>
      <c r="E50" s="14" t="s">
        <v>79</v>
      </c>
      <c r="F50" s="15" t="s">
        <v>222</v>
      </c>
      <c r="G50" s="14" t="s">
        <v>81</v>
      </c>
      <c r="H50" s="16">
        <v>41.403599999999997</v>
      </c>
      <c r="I50" s="16">
        <v>-95.01388</v>
      </c>
      <c r="J50" s="15" t="s">
        <v>107</v>
      </c>
      <c r="K50" s="14">
        <v>6833</v>
      </c>
      <c r="L50" s="14">
        <v>3298</v>
      </c>
      <c r="M50" s="14">
        <v>38902</v>
      </c>
      <c r="N50" s="14">
        <v>21539909</v>
      </c>
      <c r="O50" s="14">
        <v>85504</v>
      </c>
      <c r="P50" s="14" t="s">
        <v>83</v>
      </c>
    </row>
    <row r="51" spans="1:16" x14ac:dyDescent="0.25">
      <c r="A51" s="14">
        <v>6046</v>
      </c>
      <c r="B51" s="14" t="s">
        <v>223</v>
      </c>
      <c r="C51" s="14" t="s">
        <v>224</v>
      </c>
      <c r="D51" s="14" t="s">
        <v>78</v>
      </c>
      <c r="E51" s="14" t="s">
        <v>79</v>
      </c>
      <c r="F51" s="15" t="s">
        <v>225</v>
      </c>
      <c r="G51" s="14" t="s">
        <v>81</v>
      </c>
      <c r="H51" s="16">
        <v>42.251370000000001</v>
      </c>
      <c r="I51" s="16">
        <v>-94.877759999999995</v>
      </c>
      <c r="J51" s="15" t="s">
        <v>107</v>
      </c>
      <c r="K51" s="14">
        <v>314</v>
      </c>
      <c r="L51" s="14">
        <v>115</v>
      </c>
      <c r="M51" s="14">
        <v>38173</v>
      </c>
      <c r="N51" s="14">
        <v>1289829</v>
      </c>
      <c r="O51" s="14">
        <v>0</v>
      </c>
      <c r="P51" s="14" t="s">
        <v>83</v>
      </c>
    </row>
    <row r="52" spans="1:16" x14ac:dyDescent="0.25">
      <c r="A52" s="14">
        <v>6047</v>
      </c>
      <c r="B52" s="14" t="s">
        <v>226</v>
      </c>
      <c r="C52" s="14" t="s">
        <v>227</v>
      </c>
      <c r="D52" s="14" t="s">
        <v>78</v>
      </c>
      <c r="E52" s="14" t="s">
        <v>79</v>
      </c>
      <c r="F52" s="15" t="s">
        <v>228</v>
      </c>
      <c r="G52" s="14" t="s">
        <v>81</v>
      </c>
      <c r="H52" s="16">
        <v>41.718040000000002</v>
      </c>
      <c r="I52" s="16">
        <v>-94.932490000000001</v>
      </c>
      <c r="J52" s="15" t="s">
        <v>107</v>
      </c>
      <c r="K52" s="14">
        <v>2017</v>
      </c>
      <c r="L52" s="14">
        <v>976</v>
      </c>
      <c r="M52" s="14">
        <v>40167</v>
      </c>
      <c r="N52" s="14">
        <v>4872820</v>
      </c>
      <c r="O52" s="14">
        <v>0</v>
      </c>
      <c r="P52" s="14" t="s">
        <v>83</v>
      </c>
    </row>
    <row r="53" spans="1:16" x14ac:dyDescent="0.25">
      <c r="A53" s="14">
        <v>6048</v>
      </c>
      <c r="B53" s="14" t="s">
        <v>229</v>
      </c>
      <c r="C53" s="14" t="s">
        <v>230</v>
      </c>
      <c r="D53" s="14" t="s">
        <v>78</v>
      </c>
      <c r="E53" s="14" t="s">
        <v>79</v>
      </c>
      <c r="F53" s="15" t="s">
        <v>231</v>
      </c>
      <c r="G53" s="14" t="s">
        <v>81</v>
      </c>
      <c r="H53" s="16">
        <v>42.712760000000003</v>
      </c>
      <c r="I53" s="16">
        <v>-95.436670000000007</v>
      </c>
      <c r="J53" s="15" t="s">
        <v>107</v>
      </c>
      <c r="K53" s="14">
        <v>992</v>
      </c>
      <c r="L53" s="14">
        <v>460</v>
      </c>
      <c r="M53" s="14">
        <v>48214</v>
      </c>
      <c r="N53" s="14">
        <v>2627290</v>
      </c>
      <c r="O53" s="14">
        <v>0</v>
      </c>
      <c r="P53" s="14" t="s">
        <v>83</v>
      </c>
    </row>
    <row r="54" spans="1:16" x14ac:dyDescent="0.25">
      <c r="A54" s="14">
        <v>6049</v>
      </c>
      <c r="B54" s="14" t="s">
        <v>232</v>
      </c>
      <c r="C54" s="14" t="s">
        <v>233</v>
      </c>
      <c r="D54" s="14" t="s">
        <v>78</v>
      </c>
      <c r="E54" s="14" t="s">
        <v>79</v>
      </c>
      <c r="F54" s="15" t="s">
        <v>234</v>
      </c>
      <c r="G54" s="14" t="s">
        <v>81</v>
      </c>
      <c r="H54" s="16">
        <v>42.618870000000001</v>
      </c>
      <c r="I54" s="16">
        <v>-91.728499999999997</v>
      </c>
      <c r="J54" s="15" t="s">
        <v>103</v>
      </c>
      <c r="K54" s="14">
        <v>171</v>
      </c>
      <c r="L54" s="14">
        <v>86</v>
      </c>
      <c r="M54" s="14">
        <v>49167</v>
      </c>
      <c r="N54" s="14">
        <v>1484633</v>
      </c>
      <c r="O54" s="14">
        <v>0</v>
      </c>
      <c r="P54" s="14" t="s">
        <v>83</v>
      </c>
    </row>
    <row r="55" spans="1:16" x14ac:dyDescent="0.25">
      <c r="A55" s="14">
        <v>6050</v>
      </c>
      <c r="B55" s="14" t="s">
        <v>235</v>
      </c>
      <c r="C55" s="14" t="s">
        <v>236</v>
      </c>
      <c r="D55" s="14" t="s">
        <v>78</v>
      </c>
      <c r="E55" s="14" t="s">
        <v>79</v>
      </c>
      <c r="F55" s="15" t="s">
        <v>237</v>
      </c>
      <c r="G55" s="14" t="s">
        <v>81</v>
      </c>
      <c r="H55" s="16">
        <v>41.476660000000003</v>
      </c>
      <c r="I55" s="16">
        <v>-95.338049999999996</v>
      </c>
      <c r="J55" s="15" t="s">
        <v>107</v>
      </c>
      <c r="K55" s="14">
        <v>1504</v>
      </c>
      <c r="L55" s="14">
        <v>597</v>
      </c>
      <c r="M55" s="14">
        <v>48792</v>
      </c>
      <c r="N55" s="14">
        <v>6169979</v>
      </c>
      <c r="O55" s="14">
        <v>0</v>
      </c>
      <c r="P55" s="14" t="s">
        <v>83</v>
      </c>
    </row>
    <row r="56" spans="1:16" x14ac:dyDescent="0.25">
      <c r="A56" s="14">
        <v>6051</v>
      </c>
      <c r="B56" s="14" t="s">
        <v>238</v>
      </c>
      <c r="C56" s="14" t="s">
        <v>239</v>
      </c>
      <c r="D56" s="14" t="s">
        <v>78</v>
      </c>
      <c r="E56" s="14" t="s">
        <v>79</v>
      </c>
      <c r="F56" s="15" t="s">
        <v>240</v>
      </c>
      <c r="G56" s="14" t="s">
        <v>81</v>
      </c>
      <c r="H56" s="16">
        <v>43.03913</v>
      </c>
      <c r="I56" s="16">
        <v>-94.832759999999993</v>
      </c>
      <c r="J56" s="15" t="s">
        <v>107</v>
      </c>
      <c r="K56" s="14">
        <v>140</v>
      </c>
      <c r="L56" s="14">
        <v>74</v>
      </c>
      <c r="M56" s="14">
        <v>26750</v>
      </c>
      <c r="N56" s="14">
        <v>536291</v>
      </c>
      <c r="O56" s="14">
        <v>0</v>
      </c>
      <c r="P56" s="14" t="s">
        <v>83</v>
      </c>
    </row>
    <row r="57" spans="1:16" x14ac:dyDescent="0.25">
      <c r="A57" s="14">
        <v>6052</v>
      </c>
      <c r="B57" s="14" t="s">
        <v>241</v>
      </c>
      <c r="C57" s="14" t="s">
        <v>242</v>
      </c>
      <c r="D57" s="14" t="s">
        <v>78</v>
      </c>
      <c r="E57" s="14" t="s">
        <v>79</v>
      </c>
      <c r="F57" s="15" t="s">
        <v>243</v>
      </c>
      <c r="G57" s="14" t="s">
        <v>81</v>
      </c>
      <c r="H57" s="16">
        <v>42.614409999999999</v>
      </c>
      <c r="I57" s="16">
        <v>-94.146069999999995</v>
      </c>
      <c r="J57" s="15" t="s">
        <v>87</v>
      </c>
      <c r="K57" s="14">
        <v>550</v>
      </c>
      <c r="L57" s="14">
        <v>193</v>
      </c>
      <c r="M57" s="14">
        <v>58125</v>
      </c>
      <c r="N57" s="14">
        <v>2827948</v>
      </c>
      <c r="O57" s="14">
        <v>0</v>
      </c>
      <c r="P57" s="14" t="s">
        <v>83</v>
      </c>
    </row>
    <row r="58" spans="1:16" x14ac:dyDescent="0.25">
      <c r="A58" s="14">
        <v>6053</v>
      </c>
      <c r="B58" s="14" t="s">
        <v>244</v>
      </c>
      <c r="C58" s="14" t="s">
        <v>245</v>
      </c>
      <c r="D58" s="14" t="s">
        <v>78</v>
      </c>
      <c r="E58" s="14" t="s">
        <v>79</v>
      </c>
      <c r="F58" s="15" t="s">
        <v>246</v>
      </c>
      <c r="G58" s="14" t="s">
        <v>81</v>
      </c>
      <c r="H58" s="16">
        <v>41.8461</v>
      </c>
      <c r="I58" s="16">
        <v>-94.429969999999997</v>
      </c>
      <c r="J58" s="15" t="s">
        <v>82</v>
      </c>
      <c r="K58" s="14">
        <v>296</v>
      </c>
      <c r="L58" s="14">
        <v>158</v>
      </c>
      <c r="M58" s="14">
        <v>36563</v>
      </c>
      <c r="N58" s="14">
        <v>800795</v>
      </c>
      <c r="O58" s="14">
        <v>0</v>
      </c>
      <c r="P58" s="14" t="s">
        <v>83</v>
      </c>
    </row>
    <row r="59" spans="1:16" x14ac:dyDescent="0.25">
      <c r="A59" s="14">
        <v>6054</v>
      </c>
      <c r="B59" s="14" t="s">
        <v>247</v>
      </c>
      <c r="C59" s="14" t="s">
        <v>168</v>
      </c>
      <c r="D59" s="14" t="s">
        <v>78</v>
      </c>
      <c r="E59" s="14" t="s">
        <v>79</v>
      </c>
      <c r="F59" s="15" t="s">
        <v>248</v>
      </c>
      <c r="G59" s="14" t="s">
        <v>81</v>
      </c>
      <c r="H59" s="16">
        <v>42.074179999999998</v>
      </c>
      <c r="I59" s="16">
        <v>-90.841530000000006</v>
      </c>
      <c r="J59" s="15" t="s">
        <v>166</v>
      </c>
      <c r="K59" s="14">
        <v>106</v>
      </c>
      <c r="L59" s="14">
        <v>53</v>
      </c>
      <c r="M59" s="14">
        <v>36250</v>
      </c>
      <c r="N59" s="14">
        <v>940150</v>
      </c>
      <c r="O59" s="14">
        <v>0</v>
      </c>
      <c r="P59" s="14" t="s">
        <v>83</v>
      </c>
    </row>
    <row r="60" spans="1:16" x14ac:dyDescent="0.25">
      <c r="A60" s="14">
        <v>6055</v>
      </c>
      <c r="B60" s="14" t="s">
        <v>249</v>
      </c>
      <c r="C60" s="14" t="s">
        <v>205</v>
      </c>
      <c r="D60" s="14" t="s">
        <v>78</v>
      </c>
      <c r="E60" s="14" t="s">
        <v>79</v>
      </c>
      <c r="F60" s="15" t="s">
        <v>250</v>
      </c>
      <c r="G60" s="14" t="s">
        <v>81</v>
      </c>
      <c r="H60" s="16">
        <v>42.63805</v>
      </c>
      <c r="I60" s="16">
        <v>-90.868740000000003</v>
      </c>
      <c r="J60" s="15" t="s">
        <v>166</v>
      </c>
      <c r="K60" s="14">
        <v>65</v>
      </c>
      <c r="L60" s="14">
        <v>31</v>
      </c>
      <c r="M60" s="14">
        <v>63750</v>
      </c>
      <c r="N60" s="14">
        <v>188747</v>
      </c>
      <c r="O60" s="14">
        <v>0</v>
      </c>
      <c r="P60" s="14" t="s">
        <v>83</v>
      </c>
    </row>
    <row r="61" spans="1:16" x14ac:dyDescent="0.25">
      <c r="A61" s="14">
        <v>6056</v>
      </c>
      <c r="B61" s="14" t="s">
        <v>251</v>
      </c>
      <c r="C61" s="14" t="s">
        <v>126</v>
      </c>
      <c r="D61" s="14" t="s">
        <v>78</v>
      </c>
      <c r="E61" s="14" t="s">
        <v>79</v>
      </c>
      <c r="F61" s="15" t="s">
        <v>252</v>
      </c>
      <c r="G61" s="14" t="s">
        <v>81</v>
      </c>
      <c r="H61" s="16">
        <v>43.292740000000002</v>
      </c>
      <c r="I61" s="16">
        <v>-94.218019999999996</v>
      </c>
      <c r="J61" s="15" t="s">
        <v>87</v>
      </c>
      <c r="K61" s="14">
        <v>710</v>
      </c>
      <c r="L61" s="14">
        <v>305</v>
      </c>
      <c r="M61" s="14">
        <v>40804</v>
      </c>
      <c r="N61" s="14">
        <v>1425870</v>
      </c>
      <c r="O61" s="14">
        <v>0</v>
      </c>
      <c r="P61" s="14" t="s">
        <v>83</v>
      </c>
    </row>
    <row r="62" spans="1:16" x14ac:dyDescent="0.25">
      <c r="A62" s="14">
        <v>6057</v>
      </c>
      <c r="B62" s="14" t="s">
        <v>253</v>
      </c>
      <c r="C62" s="14" t="s">
        <v>205</v>
      </c>
      <c r="D62" s="14" t="s">
        <v>78</v>
      </c>
      <c r="E62" s="14" t="s">
        <v>79</v>
      </c>
      <c r="F62" s="15" t="s">
        <v>254</v>
      </c>
      <c r="G62" s="14" t="s">
        <v>81</v>
      </c>
      <c r="H62" s="16">
        <v>42.518610000000002</v>
      </c>
      <c r="I62" s="16">
        <v>-90.961240000000004</v>
      </c>
      <c r="J62" s="15" t="s">
        <v>166</v>
      </c>
      <c r="K62" s="14">
        <v>25</v>
      </c>
      <c r="L62" s="14">
        <v>22</v>
      </c>
      <c r="M62" s="14">
        <v>113438</v>
      </c>
      <c r="N62" s="14">
        <v>707503</v>
      </c>
      <c r="O62" s="14">
        <v>0</v>
      </c>
      <c r="P62" s="14" t="s">
        <v>83</v>
      </c>
    </row>
    <row r="63" spans="1:16" x14ac:dyDescent="0.25">
      <c r="A63" s="14">
        <v>6058</v>
      </c>
      <c r="B63" s="14" t="s">
        <v>255</v>
      </c>
      <c r="C63" s="14" t="s">
        <v>256</v>
      </c>
      <c r="D63" s="14" t="s">
        <v>78</v>
      </c>
      <c r="E63" s="14" t="s">
        <v>79</v>
      </c>
      <c r="F63" s="15" t="s">
        <v>257</v>
      </c>
      <c r="G63" s="14" t="s">
        <v>81</v>
      </c>
      <c r="H63" s="16">
        <v>41.507060000000003</v>
      </c>
      <c r="I63" s="16">
        <v>-92.469620000000006</v>
      </c>
      <c r="J63" s="15" t="s">
        <v>82</v>
      </c>
      <c r="K63" s="14">
        <v>174</v>
      </c>
      <c r="L63" s="14">
        <v>96</v>
      </c>
      <c r="M63" s="14">
        <v>25000</v>
      </c>
      <c r="N63" s="14">
        <v>1534381</v>
      </c>
      <c r="O63" s="14">
        <v>0</v>
      </c>
      <c r="P63" s="14" t="s">
        <v>83</v>
      </c>
    </row>
    <row r="64" spans="1:16" x14ac:dyDescent="0.25">
      <c r="A64" s="14">
        <v>6059</v>
      </c>
      <c r="B64" s="14" t="s">
        <v>258</v>
      </c>
      <c r="C64" s="14" t="s">
        <v>242</v>
      </c>
      <c r="D64" s="14" t="s">
        <v>78</v>
      </c>
      <c r="E64" s="14" t="s">
        <v>79</v>
      </c>
      <c r="F64" s="15" t="s">
        <v>259</v>
      </c>
      <c r="G64" s="14" t="s">
        <v>81</v>
      </c>
      <c r="H64" s="16">
        <v>42.508580000000002</v>
      </c>
      <c r="I64" s="16">
        <v>-94.365250000000003</v>
      </c>
      <c r="J64" s="15" t="s">
        <v>87</v>
      </c>
      <c r="K64" s="14">
        <v>190</v>
      </c>
      <c r="L64" s="14">
        <v>75</v>
      </c>
      <c r="M64" s="14">
        <v>56563</v>
      </c>
      <c r="N64" s="14">
        <v>950811</v>
      </c>
      <c r="O64" s="14">
        <v>0</v>
      </c>
      <c r="P64" s="14" t="s">
        <v>83</v>
      </c>
    </row>
    <row r="65" spans="1:16" x14ac:dyDescent="0.25">
      <c r="A65" s="14">
        <v>6060</v>
      </c>
      <c r="B65" s="14" t="s">
        <v>260</v>
      </c>
      <c r="C65" s="14" t="s">
        <v>161</v>
      </c>
      <c r="D65" s="14" t="s">
        <v>78</v>
      </c>
      <c r="E65" s="14" t="s">
        <v>79</v>
      </c>
      <c r="F65" s="15" t="s">
        <v>261</v>
      </c>
      <c r="G65" s="14" t="s">
        <v>153</v>
      </c>
      <c r="H65" s="16">
        <v>40.884999999999998</v>
      </c>
      <c r="I65" s="16">
        <v>-95.795000000000002</v>
      </c>
      <c r="J65" s="15" t="s">
        <v>107</v>
      </c>
      <c r="K65" s="14">
        <v>11</v>
      </c>
      <c r="L65" s="14">
        <v>5</v>
      </c>
      <c r="M65" s="14">
        <v>43224</v>
      </c>
      <c r="N65" s="14">
        <v>1036615</v>
      </c>
      <c r="O65" s="14">
        <v>0</v>
      </c>
      <c r="P65" s="14" t="s">
        <v>83</v>
      </c>
    </row>
    <row r="66" spans="1:16" x14ac:dyDescent="0.25">
      <c r="A66" s="14">
        <v>6061</v>
      </c>
      <c r="B66" s="14" t="s">
        <v>262</v>
      </c>
      <c r="C66" s="14" t="s">
        <v>140</v>
      </c>
      <c r="D66" s="14" t="s">
        <v>78</v>
      </c>
      <c r="E66" s="14" t="s">
        <v>79</v>
      </c>
      <c r="F66" s="15" t="s">
        <v>263</v>
      </c>
      <c r="G66" s="14" t="s">
        <v>81</v>
      </c>
      <c r="H66" s="16">
        <v>43.063029999999998</v>
      </c>
      <c r="I66" s="16">
        <v>-92.515460000000004</v>
      </c>
      <c r="J66" s="15" t="s">
        <v>82</v>
      </c>
      <c r="K66" s="14">
        <v>65</v>
      </c>
      <c r="L66" s="14">
        <v>38</v>
      </c>
      <c r="M66" s="14">
        <v>39643</v>
      </c>
      <c r="N66" s="14">
        <v>954641</v>
      </c>
      <c r="O66" s="14">
        <v>0</v>
      </c>
      <c r="P66" s="14" t="s">
        <v>83</v>
      </c>
    </row>
    <row r="67" spans="1:16" x14ac:dyDescent="0.25">
      <c r="A67" s="14">
        <v>6062</v>
      </c>
      <c r="B67" s="14" t="s">
        <v>264</v>
      </c>
      <c r="C67" s="14" t="s">
        <v>265</v>
      </c>
      <c r="D67" s="14" t="s">
        <v>78</v>
      </c>
      <c r="E67" s="14" t="s">
        <v>79</v>
      </c>
      <c r="F67" s="15" t="s">
        <v>266</v>
      </c>
      <c r="G67" s="14" t="s">
        <v>81</v>
      </c>
      <c r="H67" s="16">
        <v>40.99418</v>
      </c>
      <c r="I67" s="16">
        <v>-92.167400000000001</v>
      </c>
      <c r="J67" s="15" t="s">
        <v>82</v>
      </c>
      <c r="K67" s="14">
        <v>516</v>
      </c>
      <c r="L67" s="14">
        <v>249</v>
      </c>
      <c r="M67" s="14">
        <v>41771</v>
      </c>
      <c r="N67" s="14">
        <v>1541246</v>
      </c>
      <c r="O67" s="14">
        <v>0</v>
      </c>
      <c r="P67" s="14" t="s">
        <v>83</v>
      </c>
    </row>
    <row r="68" spans="1:16" x14ac:dyDescent="0.25">
      <c r="A68" s="14">
        <v>6063</v>
      </c>
      <c r="B68" s="14" t="s">
        <v>267</v>
      </c>
      <c r="C68" s="14" t="s">
        <v>202</v>
      </c>
      <c r="D68" s="14" t="s">
        <v>78</v>
      </c>
      <c r="E68" s="14" t="s">
        <v>79</v>
      </c>
      <c r="F68" s="15" t="s">
        <v>268</v>
      </c>
      <c r="G68" s="14" t="s">
        <v>81</v>
      </c>
      <c r="H68" s="16">
        <v>42.315539999999999</v>
      </c>
      <c r="I68" s="16">
        <v>-95.598609999999994</v>
      </c>
      <c r="J68" s="15" t="s">
        <v>107</v>
      </c>
      <c r="K68" s="14">
        <v>695</v>
      </c>
      <c r="L68" s="14">
        <v>319</v>
      </c>
      <c r="M68" s="14">
        <v>40893</v>
      </c>
      <c r="N68" s="14">
        <v>1291173</v>
      </c>
      <c r="O68" s="14">
        <v>0</v>
      </c>
      <c r="P68" s="14" t="s">
        <v>83</v>
      </c>
    </row>
    <row r="69" spans="1:16" x14ac:dyDescent="0.25">
      <c r="A69" s="14">
        <v>6064</v>
      </c>
      <c r="B69" s="14" t="s">
        <v>269</v>
      </c>
      <c r="C69" s="14" t="s">
        <v>270</v>
      </c>
      <c r="D69" s="14" t="s">
        <v>78</v>
      </c>
      <c r="E69" s="14" t="s">
        <v>79</v>
      </c>
      <c r="F69" s="15" t="s">
        <v>271</v>
      </c>
      <c r="G69" s="14" t="s">
        <v>81</v>
      </c>
      <c r="H69" s="16">
        <v>41.826099999999997</v>
      </c>
      <c r="I69" s="16">
        <v>-93.151589999999999</v>
      </c>
      <c r="J69" s="15" t="s">
        <v>82</v>
      </c>
      <c r="K69" s="14">
        <v>1103</v>
      </c>
      <c r="L69" s="14">
        <v>370</v>
      </c>
      <c r="M69" s="14">
        <v>50909</v>
      </c>
      <c r="N69" s="14">
        <v>1692688</v>
      </c>
      <c r="O69" s="14">
        <v>0</v>
      </c>
      <c r="P69" s="14" t="s">
        <v>83</v>
      </c>
    </row>
    <row r="70" spans="1:16" x14ac:dyDescent="0.25">
      <c r="A70" s="14">
        <v>6065</v>
      </c>
      <c r="B70" s="14" t="s">
        <v>272</v>
      </c>
      <c r="C70" s="14" t="s">
        <v>245</v>
      </c>
      <c r="D70" s="14" t="s">
        <v>78</v>
      </c>
      <c r="E70" s="14" t="s">
        <v>79</v>
      </c>
      <c r="F70" s="15" t="s">
        <v>273</v>
      </c>
      <c r="G70" s="14" t="s">
        <v>81</v>
      </c>
      <c r="H70" s="16">
        <v>41.851930000000003</v>
      </c>
      <c r="I70" s="16">
        <v>-94.558310000000006</v>
      </c>
      <c r="J70" s="15" t="s">
        <v>107</v>
      </c>
      <c r="K70" s="14">
        <v>456</v>
      </c>
      <c r="L70" s="14">
        <v>189</v>
      </c>
      <c r="M70" s="14">
        <v>47798</v>
      </c>
      <c r="N70" s="14">
        <v>1186283</v>
      </c>
      <c r="O70" s="14">
        <v>0</v>
      </c>
      <c r="P70" s="14" t="s">
        <v>83</v>
      </c>
    </row>
    <row r="71" spans="1:16" x14ac:dyDescent="0.25">
      <c r="A71" s="14">
        <v>6066</v>
      </c>
      <c r="B71" s="14" t="s">
        <v>274</v>
      </c>
      <c r="C71" s="14" t="s">
        <v>275</v>
      </c>
      <c r="D71" s="14" t="s">
        <v>78</v>
      </c>
      <c r="E71" s="14" t="s">
        <v>79</v>
      </c>
      <c r="F71" s="15" t="s">
        <v>276</v>
      </c>
      <c r="G71" s="14" t="s">
        <v>81</v>
      </c>
      <c r="H71" s="16">
        <v>41.276949999999999</v>
      </c>
      <c r="I71" s="16">
        <v>-92.679640000000006</v>
      </c>
      <c r="J71" s="15" t="s">
        <v>82</v>
      </c>
      <c r="K71" s="14">
        <v>480</v>
      </c>
      <c r="L71" s="14">
        <v>195</v>
      </c>
      <c r="M71" s="14">
        <v>31563</v>
      </c>
      <c r="N71" s="14">
        <v>2589812</v>
      </c>
      <c r="O71" s="14">
        <v>0</v>
      </c>
      <c r="P71" s="14" t="s">
        <v>83</v>
      </c>
    </row>
    <row r="72" spans="1:16" x14ac:dyDescent="0.25">
      <c r="A72" s="14">
        <v>6067</v>
      </c>
      <c r="B72" s="14" t="s">
        <v>277</v>
      </c>
      <c r="C72" s="14" t="s">
        <v>278</v>
      </c>
      <c r="D72" s="14" t="s">
        <v>78</v>
      </c>
      <c r="E72" s="14" t="s">
        <v>79</v>
      </c>
      <c r="F72" s="15" t="s">
        <v>279</v>
      </c>
      <c r="G72" s="14" t="s">
        <v>81</v>
      </c>
      <c r="H72" s="16">
        <v>40.807769999999998</v>
      </c>
      <c r="I72" s="16">
        <v>-94.050510000000003</v>
      </c>
      <c r="J72" s="15" t="s">
        <v>82</v>
      </c>
      <c r="K72" s="14">
        <v>15</v>
      </c>
      <c r="L72" s="14">
        <v>15</v>
      </c>
      <c r="M72" s="14">
        <v>14375</v>
      </c>
      <c r="N72" s="14">
        <v>1859429</v>
      </c>
      <c r="O72" s="14">
        <v>1540</v>
      </c>
      <c r="P72" s="14" t="s">
        <v>83</v>
      </c>
    </row>
    <row r="73" spans="1:16" x14ac:dyDescent="0.25">
      <c r="A73" s="14">
        <v>6068</v>
      </c>
      <c r="B73" s="14" t="s">
        <v>280</v>
      </c>
      <c r="C73" s="14" t="s">
        <v>281</v>
      </c>
      <c r="D73" s="14" t="s">
        <v>78</v>
      </c>
      <c r="E73" s="14" t="s">
        <v>79</v>
      </c>
      <c r="F73" s="15" t="s">
        <v>282</v>
      </c>
      <c r="G73" s="14" t="s">
        <v>81</v>
      </c>
      <c r="H73" s="16">
        <v>42.219709999999999</v>
      </c>
      <c r="I73" s="16">
        <v>-92.823530000000005</v>
      </c>
      <c r="J73" s="15" t="s">
        <v>82</v>
      </c>
      <c r="K73" s="14">
        <v>192</v>
      </c>
      <c r="L73" s="14">
        <v>77</v>
      </c>
      <c r="M73" s="14">
        <v>49583</v>
      </c>
      <c r="N73" s="14">
        <v>483330</v>
      </c>
      <c r="O73" s="14">
        <v>20429</v>
      </c>
      <c r="P73" s="14" t="s">
        <v>83</v>
      </c>
    </row>
    <row r="74" spans="1:16" x14ac:dyDescent="0.25">
      <c r="A74" s="14">
        <v>6069</v>
      </c>
      <c r="B74" s="14" t="s">
        <v>283</v>
      </c>
      <c r="C74" s="14" t="s">
        <v>284</v>
      </c>
      <c r="D74" s="14" t="s">
        <v>78</v>
      </c>
      <c r="E74" s="14" t="s">
        <v>79</v>
      </c>
      <c r="F74" s="15" t="s">
        <v>285</v>
      </c>
      <c r="G74" s="14" t="s">
        <v>81</v>
      </c>
      <c r="H74" s="16">
        <v>42.038310000000003</v>
      </c>
      <c r="I74" s="16">
        <v>-94.142179999999996</v>
      </c>
      <c r="J74" s="15" t="s">
        <v>87</v>
      </c>
      <c r="K74" s="14">
        <v>48</v>
      </c>
      <c r="L74" s="14">
        <v>26</v>
      </c>
      <c r="M74" s="14">
        <v>45000</v>
      </c>
      <c r="N74" s="14">
        <v>645119</v>
      </c>
      <c r="O74" s="14">
        <v>0</v>
      </c>
      <c r="P74" s="14" t="s">
        <v>83</v>
      </c>
    </row>
    <row r="75" spans="1:16" x14ac:dyDescent="0.25">
      <c r="A75" s="14">
        <v>6070</v>
      </c>
      <c r="B75" s="14" t="s">
        <v>286</v>
      </c>
      <c r="C75" s="14" t="s">
        <v>287</v>
      </c>
      <c r="D75" s="14" t="s">
        <v>78</v>
      </c>
      <c r="E75" s="14" t="s">
        <v>79</v>
      </c>
      <c r="F75" s="15" t="s">
        <v>288</v>
      </c>
      <c r="G75" s="14" t="s">
        <v>153</v>
      </c>
      <c r="H75" s="16">
        <v>40.846699999999998</v>
      </c>
      <c r="I75" s="16">
        <v>-91.208479999999994</v>
      </c>
      <c r="J75" s="15" t="s">
        <v>103</v>
      </c>
      <c r="K75" s="14">
        <v>1231</v>
      </c>
      <c r="L75" s="14">
        <v>369</v>
      </c>
      <c r="M75" s="14">
        <v>63036</v>
      </c>
      <c r="N75" s="14">
        <v>6309645</v>
      </c>
      <c r="O75" s="14">
        <v>47414</v>
      </c>
      <c r="P75" s="14" t="s">
        <v>83</v>
      </c>
    </row>
    <row r="76" spans="1:16" x14ac:dyDescent="0.25">
      <c r="A76" s="14">
        <v>6071</v>
      </c>
      <c r="B76" s="14" t="s">
        <v>289</v>
      </c>
      <c r="C76" s="14" t="s">
        <v>216</v>
      </c>
      <c r="D76" s="14" t="s">
        <v>78</v>
      </c>
      <c r="E76" s="14" t="s">
        <v>79</v>
      </c>
      <c r="F76" s="15" t="s">
        <v>290</v>
      </c>
      <c r="G76" s="14" t="s">
        <v>81</v>
      </c>
      <c r="H76" s="16">
        <v>40.666930000000001</v>
      </c>
      <c r="I76" s="16">
        <v>-94.721360000000004</v>
      </c>
      <c r="J76" s="15" t="s">
        <v>107</v>
      </c>
      <c r="K76" s="14">
        <v>1415</v>
      </c>
      <c r="L76" s="14">
        <v>646</v>
      </c>
      <c r="M76" s="14">
        <v>37300</v>
      </c>
      <c r="N76" s="14">
        <v>4150832</v>
      </c>
      <c r="O76" s="14">
        <v>19724</v>
      </c>
      <c r="P76" s="14" t="s">
        <v>83</v>
      </c>
    </row>
    <row r="77" spans="1:16" x14ac:dyDescent="0.25">
      <c r="A77" s="14">
        <v>6072</v>
      </c>
      <c r="B77" s="14" t="s">
        <v>291</v>
      </c>
      <c r="C77" s="14" t="s">
        <v>219</v>
      </c>
      <c r="D77" s="14" t="s">
        <v>78</v>
      </c>
      <c r="E77" s="14" t="s">
        <v>79</v>
      </c>
      <c r="F77" s="15" t="s">
        <v>292</v>
      </c>
      <c r="G77" s="14" t="s">
        <v>81</v>
      </c>
      <c r="H77" s="16">
        <v>41.896940000000001</v>
      </c>
      <c r="I77" s="16">
        <v>-92.278239999999997</v>
      </c>
      <c r="J77" s="15" t="s">
        <v>103</v>
      </c>
      <c r="K77" s="14">
        <v>2475</v>
      </c>
      <c r="L77" s="14">
        <v>1059</v>
      </c>
      <c r="M77" s="14">
        <v>35398</v>
      </c>
      <c r="N77" s="14">
        <v>8338645</v>
      </c>
      <c r="O77" s="14">
        <v>30096</v>
      </c>
      <c r="P77" s="14" t="s">
        <v>83</v>
      </c>
    </row>
    <row r="78" spans="1:16" x14ac:dyDescent="0.25">
      <c r="A78" s="14">
        <v>6073</v>
      </c>
      <c r="B78" s="14" t="s">
        <v>293</v>
      </c>
      <c r="C78" s="14" t="s">
        <v>168</v>
      </c>
      <c r="D78" s="14" t="s">
        <v>78</v>
      </c>
      <c r="E78" s="14" t="s">
        <v>79</v>
      </c>
      <c r="F78" s="15" t="s">
        <v>294</v>
      </c>
      <c r="G78" s="14" t="s">
        <v>81</v>
      </c>
      <c r="H78" s="16">
        <v>42.258629999999997</v>
      </c>
      <c r="I78" s="16">
        <v>-90.422910000000002</v>
      </c>
      <c r="J78" s="15" t="s">
        <v>166</v>
      </c>
      <c r="K78" s="14">
        <v>2176</v>
      </c>
      <c r="L78" s="14">
        <v>995</v>
      </c>
      <c r="M78" s="14">
        <v>43170</v>
      </c>
      <c r="N78" s="14">
        <v>3541197</v>
      </c>
      <c r="O78" s="14">
        <v>179755</v>
      </c>
      <c r="P78" s="14" t="s">
        <v>83</v>
      </c>
    </row>
    <row r="79" spans="1:16" x14ac:dyDescent="0.25">
      <c r="A79" s="14">
        <v>6074</v>
      </c>
      <c r="B79" s="14" t="s">
        <v>295</v>
      </c>
      <c r="C79" s="14" t="s">
        <v>296</v>
      </c>
      <c r="D79" s="14" t="s">
        <v>78</v>
      </c>
      <c r="E79" s="14" t="s">
        <v>79</v>
      </c>
      <c r="F79" s="15" t="s">
        <v>297</v>
      </c>
      <c r="G79" s="14" t="s">
        <v>81</v>
      </c>
      <c r="H79" s="16">
        <v>42.846080000000001</v>
      </c>
      <c r="I79" s="16">
        <v>-93.614099999999993</v>
      </c>
      <c r="J79" s="15" t="s">
        <v>82</v>
      </c>
      <c r="K79" s="14">
        <v>2314</v>
      </c>
      <c r="L79" s="14">
        <v>1104</v>
      </c>
      <c r="M79" s="14">
        <v>39318</v>
      </c>
      <c r="N79" s="14">
        <v>7377626</v>
      </c>
      <c r="O79" s="14">
        <v>0</v>
      </c>
      <c r="P79" s="14" t="s">
        <v>83</v>
      </c>
    </row>
    <row r="80" spans="1:16" x14ac:dyDescent="0.25">
      <c r="A80" s="14">
        <v>6075</v>
      </c>
      <c r="B80" s="14" t="s">
        <v>298</v>
      </c>
      <c r="C80" s="14" t="s">
        <v>299</v>
      </c>
      <c r="D80" s="14" t="s">
        <v>78</v>
      </c>
      <c r="E80" s="14" t="s">
        <v>79</v>
      </c>
      <c r="F80" s="15" t="s">
        <v>300</v>
      </c>
      <c r="G80" s="14" t="s">
        <v>81</v>
      </c>
      <c r="H80" s="16">
        <v>41.740299999999998</v>
      </c>
      <c r="I80" s="16">
        <v>-90.973759999999999</v>
      </c>
      <c r="J80" s="15" t="s">
        <v>166</v>
      </c>
      <c r="K80" s="14">
        <v>394</v>
      </c>
      <c r="L80" s="14">
        <v>159</v>
      </c>
      <c r="M80" s="14">
        <v>48438</v>
      </c>
      <c r="N80" s="14">
        <v>505747</v>
      </c>
      <c r="O80" s="14">
        <v>0</v>
      </c>
      <c r="P80" s="14" t="s">
        <v>83</v>
      </c>
    </row>
    <row r="81" spans="1:16" x14ac:dyDescent="0.25">
      <c r="A81" s="14">
        <v>6076</v>
      </c>
      <c r="B81" s="14" t="s">
        <v>301</v>
      </c>
      <c r="C81" s="14" t="s">
        <v>236</v>
      </c>
      <c r="D81" s="14" t="s">
        <v>78</v>
      </c>
      <c r="E81" s="14" t="s">
        <v>79</v>
      </c>
      <c r="F81" s="15" t="s">
        <v>302</v>
      </c>
      <c r="G81" s="14" t="s">
        <v>153</v>
      </c>
      <c r="H81" s="16">
        <v>41.376939999999998</v>
      </c>
      <c r="I81" s="16">
        <v>-95.620279999999994</v>
      </c>
      <c r="J81" s="15" t="s">
        <v>107</v>
      </c>
      <c r="K81" s="14">
        <v>111</v>
      </c>
      <c r="L81" s="14">
        <v>49</v>
      </c>
      <c r="M81" s="14">
        <v>104625</v>
      </c>
      <c r="N81" s="14">
        <v>2658783</v>
      </c>
      <c r="O81" s="14">
        <v>0</v>
      </c>
      <c r="P81" s="14" t="s">
        <v>83</v>
      </c>
    </row>
    <row r="82" spans="1:16" x14ac:dyDescent="0.25">
      <c r="A82" s="14">
        <v>6077</v>
      </c>
      <c r="B82" s="14" t="s">
        <v>303</v>
      </c>
      <c r="C82" s="14" t="s">
        <v>278</v>
      </c>
      <c r="D82" s="14" t="s">
        <v>78</v>
      </c>
      <c r="E82" s="14" t="s">
        <v>79</v>
      </c>
      <c r="F82" s="15" t="s">
        <v>304</v>
      </c>
      <c r="G82" s="14" t="s">
        <v>81</v>
      </c>
      <c r="H82" s="16">
        <v>40.703319999999998</v>
      </c>
      <c r="I82" s="16">
        <v>-94.358289999999997</v>
      </c>
      <c r="J82" s="15" t="s">
        <v>82</v>
      </c>
      <c r="K82" s="14">
        <v>43</v>
      </c>
      <c r="L82" s="14">
        <v>20</v>
      </c>
      <c r="M82" s="14">
        <v>41500</v>
      </c>
      <c r="N82" s="14">
        <v>1740956</v>
      </c>
      <c r="O82" s="14">
        <v>5631</v>
      </c>
      <c r="P82" s="14" t="s">
        <v>83</v>
      </c>
    </row>
    <row r="83" spans="1:16" x14ac:dyDescent="0.25">
      <c r="A83" s="14">
        <v>6078</v>
      </c>
      <c r="B83" s="14" t="s">
        <v>305</v>
      </c>
      <c r="C83" s="14" t="s">
        <v>284</v>
      </c>
      <c r="D83" s="14" t="s">
        <v>78</v>
      </c>
      <c r="E83" s="14" t="s">
        <v>79</v>
      </c>
      <c r="F83" s="15" t="s">
        <v>306</v>
      </c>
      <c r="G83" s="14" t="s">
        <v>81</v>
      </c>
      <c r="H83" s="16">
        <v>41.944980000000001</v>
      </c>
      <c r="I83" s="16">
        <v>-94.114680000000007</v>
      </c>
      <c r="J83" s="15" t="s">
        <v>87</v>
      </c>
      <c r="K83" s="14">
        <v>32</v>
      </c>
      <c r="L83" s="14">
        <v>10</v>
      </c>
      <c r="M83" s="14">
        <v>38750</v>
      </c>
      <c r="N83" s="14">
        <v>536300</v>
      </c>
      <c r="O83" s="14">
        <v>0</v>
      </c>
      <c r="P83" s="14" t="s">
        <v>83</v>
      </c>
    </row>
    <row r="84" spans="1:16" x14ac:dyDescent="0.25">
      <c r="A84" s="14">
        <v>6079</v>
      </c>
      <c r="B84" s="14" t="s">
        <v>307</v>
      </c>
      <c r="C84" s="14" t="s">
        <v>205</v>
      </c>
      <c r="D84" s="14" t="s">
        <v>78</v>
      </c>
      <c r="E84" s="14" t="s">
        <v>79</v>
      </c>
      <c r="F84" s="15" t="s">
        <v>308</v>
      </c>
      <c r="G84" s="14" t="s">
        <v>81</v>
      </c>
      <c r="H84" s="16">
        <v>42.31223</v>
      </c>
      <c r="I84" s="16">
        <v>-90.831800000000001</v>
      </c>
      <c r="J84" s="15" t="s">
        <v>166</v>
      </c>
      <c r="K84" s="14">
        <v>109</v>
      </c>
      <c r="L84" s="14">
        <v>56</v>
      </c>
      <c r="M84" s="14">
        <v>44375</v>
      </c>
      <c r="N84" s="14">
        <v>237207</v>
      </c>
      <c r="O84" s="14">
        <v>0</v>
      </c>
      <c r="P84" s="14" t="s">
        <v>83</v>
      </c>
    </row>
    <row r="85" spans="1:16" x14ac:dyDescent="0.25">
      <c r="A85" s="14">
        <v>6080</v>
      </c>
      <c r="B85" s="14" t="s">
        <v>309</v>
      </c>
      <c r="C85" s="14" t="s">
        <v>118</v>
      </c>
      <c r="D85" s="14" t="s">
        <v>78</v>
      </c>
      <c r="E85" s="14" t="s">
        <v>79</v>
      </c>
      <c r="F85" s="15" t="s">
        <v>310</v>
      </c>
      <c r="G85" s="14" t="s">
        <v>81</v>
      </c>
      <c r="H85" s="16">
        <v>41.949730000000002</v>
      </c>
      <c r="I85" s="16">
        <v>-91.535449999999997</v>
      </c>
      <c r="J85" s="15" t="s">
        <v>103</v>
      </c>
      <c r="K85" s="14">
        <v>300</v>
      </c>
      <c r="L85" s="14">
        <v>116</v>
      </c>
      <c r="M85" s="14">
        <v>91250</v>
      </c>
      <c r="N85" s="14">
        <v>4345642</v>
      </c>
      <c r="O85" s="14">
        <v>0</v>
      </c>
      <c r="P85" s="14" t="s">
        <v>83</v>
      </c>
    </row>
    <row r="86" spans="1:16" x14ac:dyDescent="0.25">
      <c r="A86" s="14">
        <v>6081</v>
      </c>
      <c r="B86" s="14" t="s">
        <v>311</v>
      </c>
      <c r="C86" s="14" t="s">
        <v>312</v>
      </c>
      <c r="D86" s="14" t="s">
        <v>78</v>
      </c>
      <c r="E86" s="14" t="s">
        <v>79</v>
      </c>
      <c r="F86" s="15" t="s">
        <v>313</v>
      </c>
      <c r="G86" s="14" t="s">
        <v>81</v>
      </c>
      <c r="H86" s="16">
        <v>41.524479999999997</v>
      </c>
      <c r="I86" s="16">
        <v>-90.515690000000006</v>
      </c>
      <c r="J86" s="15" t="s">
        <v>166</v>
      </c>
      <c r="K86" s="14">
        <v>35505</v>
      </c>
      <c r="L86" s="14">
        <v>13623</v>
      </c>
      <c r="M86" s="14">
        <v>74529</v>
      </c>
      <c r="N86" s="14">
        <v>55157833</v>
      </c>
      <c r="O86" s="14">
        <v>2962708</v>
      </c>
      <c r="P86" s="14" t="s">
        <v>83</v>
      </c>
    </row>
    <row r="87" spans="1:16" x14ac:dyDescent="0.25">
      <c r="A87" s="14">
        <v>6082</v>
      </c>
      <c r="B87" s="14" t="s">
        <v>314</v>
      </c>
      <c r="C87" s="14" t="s">
        <v>315</v>
      </c>
      <c r="D87" s="14" t="s">
        <v>78</v>
      </c>
      <c r="E87" s="14" t="s">
        <v>79</v>
      </c>
      <c r="F87" s="15" t="s">
        <v>316</v>
      </c>
      <c r="G87" s="14" t="s">
        <v>81</v>
      </c>
      <c r="H87" s="16">
        <v>41.359949999999998</v>
      </c>
      <c r="I87" s="16">
        <v>-93.784239999999997</v>
      </c>
      <c r="J87" s="15" t="s">
        <v>87</v>
      </c>
      <c r="K87" s="14">
        <v>62</v>
      </c>
      <c r="L87" s="14">
        <v>11</v>
      </c>
      <c r="M87" s="14">
        <v>70625</v>
      </c>
      <c r="N87" s="14">
        <v>1167330</v>
      </c>
      <c r="O87" s="14">
        <v>19620</v>
      </c>
      <c r="P87" s="14" t="s">
        <v>83</v>
      </c>
    </row>
    <row r="88" spans="1:16" x14ac:dyDescent="0.25">
      <c r="A88" s="14">
        <v>6083</v>
      </c>
      <c r="B88" s="14" t="s">
        <v>317</v>
      </c>
      <c r="C88" s="14" t="s">
        <v>318</v>
      </c>
      <c r="D88" s="14" t="s">
        <v>78</v>
      </c>
      <c r="E88" s="14" t="s">
        <v>79</v>
      </c>
      <c r="F88" s="15" t="s">
        <v>319</v>
      </c>
      <c r="G88" s="14" t="s">
        <v>81</v>
      </c>
      <c r="H88" s="16">
        <v>40.878909999999998</v>
      </c>
      <c r="I88" s="16">
        <v>-91.947119999999998</v>
      </c>
      <c r="J88" s="15" t="s">
        <v>103</v>
      </c>
      <c r="K88" s="14">
        <v>433</v>
      </c>
      <c r="L88" s="14">
        <v>218</v>
      </c>
      <c r="M88" s="14">
        <v>39750</v>
      </c>
      <c r="N88" s="14">
        <v>2733974</v>
      </c>
      <c r="O88" s="14">
        <v>5255</v>
      </c>
      <c r="P88" s="14" t="s">
        <v>83</v>
      </c>
    </row>
    <row r="89" spans="1:16" x14ac:dyDescent="0.25">
      <c r="A89" s="14">
        <v>6084</v>
      </c>
      <c r="B89" s="14" t="s">
        <v>320</v>
      </c>
      <c r="C89" s="14" t="s">
        <v>321</v>
      </c>
      <c r="D89" s="14" t="s">
        <v>78</v>
      </c>
      <c r="E89" s="14" t="s">
        <v>79</v>
      </c>
      <c r="F89" s="15" t="s">
        <v>322</v>
      </c>
      <c r="G89" s="14" t="s">
        <v>81</v>
      </c>
      <c r="H89" s="16">
        <v>42.479979999999998</v>
      </c>
      <c r="I89" s="16">
        <v>-93.642989999999998</v>
      </c>
      <c r="J89" s="15" t="s">
        <v>87</v>
      </c>
      <c r="K89" s="14">
        <v>212</v>
      </c>
      <c r="L89" s="14">
        <v>56</v>
      </c>
      <c r="M89" s="14">
        <v>45000</v>
      </c>
      <c r="N89" s="14">
        <v>1671694</v>
      </c>
      <c r="O89" s="14">
        <v>0</v>
      </c>
      <c r="P89" s="14" t="s">
        <v>83</v>
      </c>
    </row>
    <row r="90" spans="1:16" x14ac:dyDescent="0.25">
      <c r="A90" s="14">
        <v>6085</v>
      </c>
      <c r="B90" s="14" t="s">
        <v>323</v>
      </c>
      <c r="C90" s="14" t="s">
        <v>219</v>
      </c>
      <c r="D90" s="14" t="s">
        <v>78</v>
      </c>
      <c r="E90" s="14" t="s">
        <v>79</v>
      </c>
      <c r="F90" s="15" t="s">
        <v>324</v>
      </c>
      <c r="G90" s="14" t="s">
        <v>81</v>
      </c>
      <c r="H90" s="16">
        <v>41.909440000000004</v>
      </c>
      <c r="I90" s="16">
        <v>-92.084350000000001</v>
      </c>
      <c r="J90" s="15" t="s">
        <v>103</v>
      </c>
      <c r="K90" s="14">
        <v>670</v>
      </c>
      <c r="L90" s="14">
        <v>298</v>
      </c>
      <c r="M90" s="14">
        <v>47000</v>
      </c>
      <c r="N90" s="14">
        <v>1338826</v>
      </c>
      <c r="O90" s="14">
        <v>0</v>
      </c>
      <c r="P90" s="14" t="s">
        <v>83</v>
      </c>
    </row>
    <row r="91" spans="1:16" x14ac:dyDescent="0.25">
      <c r="A91" s="14">
        <v>6086</v>
      </c>
      <c r="B91" s="14" t="s">
        <v>325</v>
      </c>
      <c r="C91" s="14" t="s">
        <v>98</v>
      </c>
      <c r="D91" s="14" t="s">
        <v>78</v>
      </c>
      <c r="E91" s="14" t="s">
        <v>79</v>
      </c>
      <c r="F91" s="15" t="s">
        <v>326</v>
      </c>
      <c r="G91" s="14" t="s">
        <v>81</v>
      </c>
      <c r="H91" s="16">
        <v>40.962229999999998</v>
      </c>
      <c r="I91" s="16">
        <v>-92.634079999999997</v>
      </c>
      <c r="J91" s="15" t="s">
        <v>82</v>
      </c>
      <c r="K91" s="14">
        <v>286</v>
      </c>
      <c r="L91" s="14">
        <v>130</v>
      </c>
      <c r="M91" s="14">
        <v>37083</v>
      </c>
      <c r="N91" s="14">
        <v>695902</v>
      </c>
      <c r="O91" s="14">
        <v>0</v>
      </c>
      <c r="P91" s="14" t="s">
        <v>83</v>
      </c>
    </row>
    <row r="92" spans="1:16" x14ac:dyDescent="0.25">
      <c r="A92" s="14">
        <v>6087</v>
      </c>
      <c r="B92" s="14" t="s">
        <v>327</v>
      </c>
      <c r="C92" s="14" t="s">
        <v>328</v>
      </c>
      <c r="D92" s="14" t="s">
        <v>78</v>
      </c>
      <c r="E92" s="14" t="s">
        <v>79</v>
      </c>
      <c r="F92" s="15" t="s">
        <v>329</v>
      </c>
      <c r="G92" s="14" t="s">
        <v>81</v>
      </c>
      <c r="H92" s="16">
        <v>40.579160000000002</v>
      </c>
      <c r="I92" s="16">
        <v>-95.221649999999997</v>
      </c>
      <c r="J92" s="15" t="s">
        <v>107</v>
      </c>
      <c r="K92" s="14">
        <v>37</v>
      </c>
      <c r="L92" s="14">
        <v>16</v>
      </c>
      <c r="M92" s="14">
        <v>58125</v>
      </c>
      <c r="N92" s="14">
        <v>590412</v>
      </c>
      <c r="O92" s="14">
        <v>0</v>
      </c>
      <c r="P92" s="14" t="s">
        <v>83</v>
      </c>
    </row>
    <row r="93" spans="1:16" x14ac:dyDescent="0.25">
      <c r="A93" s="14">
        <v>6088</v>
      </c>
      <c r="B93" s="14" t="s">
        <v>330</v>
      </c>
      <c r="C93" s="14" t="s">
        <v>331</v>
      </c>
      <c r="D93" s="14" t="s">
        <v>78</v>
      </c>
      <c r="E93" s="14" t="s">
        <v>79</v>
      </c>
      <c r="F93" s="15" t="s">
        <v>332</v>
      </c>
      <c r="G93" s="14" t="s">
        <v>81</v>
      </c>
      <c r="H93" s="16">
        <v>41.93027</v>
      </c>
      <c r="I93" s="16">
        <v>-96.080849999999998</v>
      </c>
      <c r="J93" s="15" t="s">
        <v>107</v>
      </c>
      <c r="K93" s="14">
        <v>217</v>
      </c>
      <c r="L93" s="14">
        <v>107</v>
      </c>
      <c r="M93" s="14">
        <v>38875</v>
      </c>
      <c r="N93" s="14">
        <v>1961393</v>
      </c>
      <c r="O93" s="14">
        <v>0</v>
      </c>
      <c r="P93" s="14" t="s">
        <v>83</v>
      </c>
    </row>
    <row r="94" spans="1:16" x14ac:dyDescent="0.25">
      <c r="A94" s="14">
        <v>6089</v>
      </c>
      <c r="B94" s="14" t="s">
        <v>333</v>
      </c>
      <c r="C94" s="14" t="s">
        <v>216</v>
      </c>
      <c r="D94" s="14" t="s">
        <v>78</v>
      </c>
      <c r="E94" s="14" t="s">
        <v>79</v>
      </c>
      <c r="F94" s="15" t="s">
        <v>217</v>
      </c>
      <c r="G94" s="14" t="s">
        <v>81</v>
      </c>
      <c r="H94" s="16">
        <v>40.615549999999999</v>
      </c>
      <c r="I94" s="16">
        <v>-94.477180000000004</v>
      </c>
      <c r="J94" s="15" t="s">
        <v>82</v>
      </c>
      <c r="K94" s="14">
        <v>191</v>
      </c>
      <c r="L94" s="14">
        <v>89</v>
      </c>
      <c r="M94" s="14">
        <v>38125</v>
      </c>
      <c r="N94" s="14">
        <v>1672438</v>
      </c>
      <c r="O94" s="14">
        <v>11144</v>
      </c>
      <c r="P94" s="14" t="s">
        <v>83</v>
      </c>
    </row>
    <row r="95" spans="1:16" x14ac:dyDescent="0.25">
      <c r="A95" s="14">
        <v>6090</v>
      </c>
      <c r="B95" s="14" t="s">
        <v>334</v>
      </c>
      <c r="C95" s="14" t="s">
        <v>335</v>
      </c>
      <c r="D95" s="14" t="s">
        <v>78</v>
      </c>
      <c r="E95" s="14" t="s">
        <v>79</v>
      </c>
      <c r="F95" s="15" t="s">
        <v>336</v>
      </c>
      <c r="G95" s="14" t="s">
        <v>81</v>
      </c>
      <c r="H95" s="16">
        <v>40.751690000000004</v>
      </c>
      <c r="I95" s="16">
        <v>-92.414910000000006</v>
      </c>
      <c r="J95" s="15" t="s">
        <v>82</v>
      </c>
      <c r="K95" s="14">
        <v>2617</v>
      </c>
      <c r="L95" s="14">
        <v>1073</v>
      </c>
      <c r="M95" s="14">
        <v>40865</v>
      </c>
      <c r="N95" s="14">
        <v>5852253</v>
      </c>
      <c r="O95" s="14">
        <v>70306</v>
      </c>
      <c r="P95" s="14" t="s">
        <v>83</v>
      </c>
    </row>
    <row r="96" spans="1:16" x14ac:dyDescent="0.25">
      <c r="A96" s="14">
        <v>6091</v>
      </c>
      <c r="B96" s="14" t="s">
        <v>337</v>
      </c>
      <c r="C96" s="14" t="s">
        <v>312</v>
      </c>
      <c r="D96" s="14" t="s">
        <v>78</v>
      </c>
      <c r="E96" s="14" t="s">
        <v>79</v>
      </c>
      <c r="F96" s="15" t="s">
        <v>338</v>
      </c>
      <c r="G96" s="14" t="s">
        <v>81</v>
      </c>
      <c r="H96" s="16">
        <v>41.50958</v>
      </c>
      <c r="I96" s="16">
        <v>-90.764880000000005</v>
      </c>
      <c r="J96" s="15" t="s">
        <v>166</v>
      </c>
      <c r="K96" s="14">
        <v>1676</v>
      </c>
      <c r="L96" s="14">
        <v>610</v>
      </c>
      <c r="M96" s="14">
        <v>65313</v>
      </c>
      <c r="N96" s="14">
        <v>7564286</v>
      </c>
      <c r="O96" s="14">
        <v>0</v>
      </c>
      <c r="P96" s="14" t="s">
        <v>83</v>
      </c>
    </row>
    <row r="97" spans="1:16" x14ac:dyDescent="0.25">
      <c r="A97" s="14">
        <v>6092</v>
      </c>
      <c r="B97" s="14" t="s">
        <v>339</v>
      </c>
      <c r="C97" s="14" t="s">
        <v>340</v>
      </c>
      <c r="D97" s="14" t="s">
        <v>78</v>
      </c>
      <c r="E97" s="14" t="s">
        <v>79</v>
      </c>
      <c r="F97" s="15" t="s">
        <v>341</v>
      </c>
      <c r="G97" s="14" t="s">
        <v>81</v>
      </c>
      <c r="H97" s="16">
        <v>42.868299999999998</v>
      </c>
      <c r="I97" s="16">
        <v>-94.289689999999993</v>
      </c>
      <c r="J97" s="15" t="s">
        <v>87</v>
      </c>
      <c r="K97" s="14">
        <v>293</v>
      </c>
      <c r="L97" s="14">
        <v>143</v>
      </c>
      <c r="M97" s="14">
        <v>34250</v>
      </c>
      <c r="N97" s="14">
        <v>1055049</v>
      </c>
      <c r="O97" s="14">
        <v>0</v>
      </c>
      <c r="P97" s="14" t="s">
        <v>83</v>
      </c>
    </row>
    <row r="98" spans="1:16" x14ac:dyDescent="0.25">
      <c r="A98" s="14">
        <v>6093</v>
      </c>
      <c r="B98" s="14" t="s">
        <v>342</v>
      </c>
      <c r="C98" s="14" t="s">
        <v>343</v>
      </c>
      <c r="D98" s="14" t="s">
        <v>78</v>
      </c>
      <c r="E98" s="14" t="s">
        <v>79</v>
      </c>
      <c r="F98" s="15" t="s">
        <v>344</v>
      </c>
      <c r="G98" s="14" t="s">
        <v>153</v>
      </c>
      <c r="H98" s="16">
        <v>43.37191</v>
      </c>
      <c r="I98" s="16">
        <v>-93.119370000000004</v>
      </c>
      <c r="J98" s="15" t="s">
        <v>82</v>
      </c>
      <c r="K98" s="14">
        <v>35</v>
      </c>
      <c r="L98" s="14">
        <v>14</v>
      </c>
      <c r="M98" s="14">
        <v>41702</v>
      </c>
      <c r="N98" s="14">
        <v>7489423</v>
      </c>
      <c r="O98" s="14">
        <v>0</v>
      </c>
      <c r="P98" s="14" t="s">
        <v>83</v>
      </c>
    </row>
    <row r="99" spans="1:16" x14ac:dyDescent="0.25">
      <c r="A99" s="14">
        <v>6094</v>
      </c>
      <c r="B99" s="14" t="s">
        <v>345</v>
      </c>
      <c r="C99" s="14" t="s">
        <v>318</v>
      </c>
      <c r="D99" s="14" t="s">
        <v>78</v>
      </c>
      <c r="E99" s="14" t="s">
        <v>79</v>
      </c>
      <c r="F99" s="15" t="s">
        <v>346</v>
      </c>
      <c r="G99" s="14" t="s">
        <v>81</v>
      </c>
      <c r="H99" s="16">
        <v>40.698090000000001</v>
      </c>
      <c r="I99" s="16">
        <v>-91.803219999999996</v>
      </c>
      <c r="J99" s="15" t="s">
        <v>103</v>
      </c>
      <c r="K99" s="14">
        <v>419</v>
      </c>
      <c r="L99" s="14">
        <v>168</v>
      </c>
      <c r="M99" s="14">
        <v>36071</v>
      </c>
      <c r="N99" s="14">
        <v>945922</v>
      </c>
      <c r="O99" s="14">
        <v>0</v>
      </c>
      <c r="P99" s="14" t="s">
        <v>83</v>
      </c>
    </row>
    <row r="100" spans="1:16" x14ac:dyDescent="0.25">
      <c r="A100" s="14">
        <v>6095</v>
      </c>
      <c r="B100" s="14" t="s">
        <v>347</v>
      </c>
      <c r="C100" s="14" t="s">
        <v>129</v>
      </c>
      <c r="D100" s="14" t="s">
        <v>78</v>
      </c>
      <c r="E100" s="14" t="s">
        <v>79</v>
      </c>
      <c r="F100" s="15" t="s">
        <v>348</v>
      </c>
      <c r="G100" s="14" t="s">
        <v>81</v>
      </c>
      <c r="H100" s="16">
        <v>41.700539999999997</v>
      </c>
      <c r="I100" s="16">
        <v>-93.462159999999997</v>
      </c>
      <c r="J100" s="15" t="s">
        <v>87</v>
      </c>
      <c r="K100" s="14">
        <v>4996</v>
      </c>
      <c r="L100" s="14">
        <v>1347</v>
      </c>
      <c r="M100" s="14">
        <v>63862</v>
      </c>
      <c r="N100" s="14">
        <v>22138396</v>
      </c>
      <c r="O100" s="14">
        <v>56530</v>
      </c>
      <c r="P100" s="14" t="s">
        <v>83</v>
      </c>
    </row>
    <row r="101" spans="1:16" x14ac:dyDescent="0.25">
      <c r="A101" s="14">
        <v>6096</v>
      </c>
      <c r="B101" s="14" t="s">
        <v>349</v>
      </c>
      <c r="C101" s="14" t="s">
        <v>284</v>
      </c>
      <c r="D101" s="14" t="s">
        <v>78</v>
      </c>
      <c r="E101" s="14" t="s">
        <v>79</v>
      </c>
      <c r="F101" s="14" t="s">
        <v>350</v>
      </c>
      <c r="G101" s="14" t="s">
        <v>81</v>
      </c>
      <c r="H101" s="16">
        <v>42.059699999999999</v>
      </c>
      <c r="I101" s="16">
        <v>-93.880229999999997</v>
      </c>
      <c r="J101" s="15" t="s">
        <v>87</v>
      </c>
      <c r="K101" s="14">
        <v>12692</v>
      </c>
      <c r="L101" s="14">
        <v>5245</v>
      </c>
      <c r="M101" s="14">
        <v>45012</v>
      </c>
      <c r="N101" s="14">
        <v>23545063</v>
      </c>
      <c r="O101" s="14">
        <v>9923</v>
      </c>
      <c r="P101" s="14" t="s">
        <v>83</v>
      </c>
    </row>
    <row r="102" spans="1:16" x14ac:dyDescent="0.25">
      <c r="A102" s="14">
        <v>6097</v>
      </c>
      <c r="B102" s="14" t="s">
        <v>351</v>
      </c>
      <c r="C102" s="14" t="s">
        <v>92</v>
      </c>
      <c r="D102" s="14" t="s">
        <v>78</v>
      </c>
      <c r="E102" s="14" t="s">
        <v>79</v>
      </c>
      <c r="F102" s="15" t="s">
        <v>352</v>
      </c>
      <c r="G102" s="14" t="s">
        <v>81</v>
      </c>
      <c r="H102" s="16">
        <v>41.851370000000003</v>
      </c>
      <c r="I102" s="16">
        <v>-94.009119999999996</v>
      </c>
      <c r="J102" s="15" t="s">
        <v>87</v>
      </c>
      <c r="K102" s="14">
        <v>134</v>
      </c>
      <c r="L102" s="14">
        <v>65</v>
      </c>
      <c r="M102" s="14">
        <v>40938</v>
      </c>
      <c r="N102" s="14">
        <v>279710</v>
      </c>
      <c r="O102" s="14">
        <v>0</v>
      </c>
      <c r="P102" s="14" t="s">
        <v>83</v>
      </c>
    </row>
    <row r="103" spans="1:16" x14ac:dyDescent="0.25">
      <c r="A103" s="14">
        <v>6098</v>
      </c>
      <c r="B103" s="14" t="s">
        <v>353</v>
      </c>
      <c r="C103" s="14" t="s">
        <v>284</v>
      </c>
      <c r="D103" s="14" t="s">
        <v>78</v>
      </c>
      <c r="E103" s="14" t="s">
        <v>79</v>
      </c>
      <c r="F103" s="15" t="s">
        <v>354</v>
      </c>
      <c r="G103" s="14" t="s">
        <v>81</v>
      </c>
      <c r="H103" s="16">
        <v>42.175809999999998</v>
      </c>
      <c r="I103" s="16">
        <v>-94.106070000000003</v>
      </c>
      <c r="J103" s="15" t="s">
        <v>87</v>
      </c>
      <c r="K103" s="14">
        <v>197</v>
      </c>
      <c r="L103" s="14">
        <v>107</v>
      </c>
      <c r="M103" s="14">
        <v>32788</v>
      </c>
      <c r="N103" s="14">
        <v>2640072</v>
      </c>
      <c r="O103" s="14">
        <v>0</v>
      </c>
      <c r="P103" s="14" t="s">
        <v>83</v>
      </c>
    </row>
    <row r="104" spans="1:16" x14ac:dyDescent="0.25">
      <c r="A104" s="14">
        <v>6099</v>
      </c>
      <c r="B104" s="14" t="s">
        <v>355</v>
      </c>
      <c r="C104" s="14" t="s">
        <v>143</v>
      </c>
      <c r="D104" s="14" t="s">
        <v>78</v>
      </c>
      <c r="E104" s="14" t="s">
        <v>79</v>
      </c>
      <c r="F104" s="15" t="s">
        <v>356</v>
      </c>
      <c r="G104" s="14" t="s">
        <v>81</v>
      </c>
      <c r="H104" s="16">
        <v>43.191090000000003</v>
      </c>
      <c r="I104" s="16">
        <v>-96.005849999999995</v>
      </c>
      <c r="J104" s="15" t="s">
        <v>107</v>
      </c>
      <c r="K104" s="14">
        <v>708</v>
      </c>
      <c r="L104" s="14">
        <v>269</v>
      </c>
      <c r="M104" s="14">
        <v>55938</v>
      </c>
      <c r="N104" s="14">
        <v>1942029</v>
      </c>
      <c r="O104" s="14">
        <v>0</v>
      </c>
      <c r="P104" s="14" t="s">
        <v>83</v>
      </c>
    </row>
    <row r="105" spans="1:16" x14ac:dyDescent="0.25">
      <c r="A105" s="14">
        <v>6100</v>
      </c>
      <c r="B105" s="14" t="s">
        <v>357</v>
      </c>
      <c r="C105" s="14" t="s">
        <v>328</v>
      </c>
      <c r="D105" s="14" t="s">
        <v>78</v>
      </c>
      <c r="E105" s="14" t="s">
        <v>79</v>
      </c>
      <c r="F105" s="15" t="s">
        <v>358</v>
      </c>
      <c r="G105" s="14" t="s">
        <v>81</v>
      </c>
      <c r="H105" s="16">
        <v>40.578879999999998</v>
      </c>
      <c r="I105" s="16">
        <v>-95.029979999999995</v>
      </c>
      <c r="J105" s="15" t="s">
        <v>107</v>
      </c>
      <c r="K105" s="14">
        <v>155</v>
      </c>
      <c r="L105" s="14">
        <v>70</v>
      </c>
      <c r="M105" s="14">
        <v>52813</v>
      </c>
      <c r="N105" s="14">
        <v>1374709</v>
      </c>
      <c r="O105" s="14">
        <v>0</v>
      </c>
      <c r="P105" s="14" t="s">
        <v>83</v>
      </c>
    </row>
    <row r="106" spans="1:16" x14ac:dyDescent="0.25">
      <c r="A106" s="14">
        <v>6101</v>
      </c>
      <c r="B106" s="14" t="s">
        <v>359</v>
      </c>
      <c r="C106" s="14" t="s">
        <v>123</v>
      </c>
      <c r="D106" s="14" t="s">
        <v>78</v>
      </c>
      <c r="E106" s="14" t="s">
        <v>79</v>
      </c>
      <c r="F106" s="15" t="s">
        <v>360</v>
      </c>
      <c r="G106" s="14" t="s">
        <v>153</v>
      </c>
      <c r="H106" s="16">
        <v>42.633029999999998</v>
      </c>
      <c r="I106" s="16">
        <v>-93.244919999999993</v>
      </c>
      <c r="J106" s="15" t="s">
        <v>82</v>
      </c>
      <c r="K106" s="14">
        <v>65</v>
      </c>
      <c r="L106" s="14">
        <v>37</v>
      </c>
      <c r="M106" s="14">
        <v>43281</v>
      </c>
      <c r="N106" s="14">
        <v>1507973</v>
      </c>
      <c r="O106" s="14">
        <v>0</v>
      </c>
      <c r="P106" s="14" t="s">
        <v>83</v>
      </c>
    </row>
    <row r="107" spans="1:16" x14ac:dyDescent="0.25">
      <c r="A107" s="14">
        <v>6102</v>
      </c>
      <c r="B107" s="14" t="s">
        <v>361</v>
      </c>
      <c r="C107" s="14" t="s">
        <v>340</v>
      </c>
      <c r="D107" s="14" t="s">
        <v>78</v>
      </c>
      <c r="E107" s="14" t="s">
        <v>79</v>
      </c>
      <c r="F107" s="15" t="s">
        <v>362</v>
      </c>
      <c r="G107" s="14" t="s">
        <v>81</v>
      </c>
      <c r="H107" s="16">
        <v>42.80303</v>
      </c>
      <c r="I107" s="16">
        <v>-94.418030000000002</v>
      </c>
      <c r="J107" s="15" t="s">
        <v>87</v>
      </c>
      <c r="K107" s="14">
        <v>84</v>
      </c>
      <c r="L107" s="14">
        <v>53</v>
      </c>
      <c r="M107" s="14">
        <v>56875</v>
      </c>
      <c r="N107" s="14">
        <v>900589</v>
      </c>
      <c r="O107" s="14">
        <v>5128</v>
      </c>
      <c r="P107" s="14" t="s">
        <v>83</v>
      </c>
    </row>
    <row r="108" spans="1:16" x14ac:dyDescent="0.25">
      <c r="A108" s="14">
        <v>6103</v>
      </c>
      <c r="B108" s="14" t="s">
        <v>363</v>
      </c>
      <c r="C108" s="14" t="s">
        <v>233</v>
      </c>
      <c r="D108" s="14" t="s">
        <v>78</v>
      </c>
      <c r="E108" s="14" t="s">
        <v>79</v>
      </c>
      <c r="F108" s="15" t="s">
        <v>364</v>
      </c>
      <c r="G108" s="14" t="s">
        <v>81</v>
      </c>
      <c r="H108" s="16">
        <v>42.314439999999998</v>
      </c>
      <c r="I108" s="16">
        <v>-92.002120000000005</v>
      </c>
      <c r="J108" s="15" t="s">
        <v>103</v>
      </c>
      <c r="K108" s="14">
        <v>307</v>
      </c>
      <c r="L108" s="14">
        <v>152</v>
      </c>
      <c r="M108" s="14">
        <v>41000</v>
      </c>
      <c r="N108" s="14">
        <v>816849</v>
      </c>
      <c r="O108" s="14">
        <v>0</v>
      </c>
      <c r="P108" s="14" t="s">
        <v>83</v>
      </c>
    </row>
    <row r="109" spans="1:16" x14ac:dyDescent="0.25">
      <c r="A109" s="14">
        <v>6104</v>
      </c>
      <c r="B109" s="14" t="s">
        <v>365</v>
      </c>
      <c r="C109" s="14" t="s">
        <v>227</v>
      </c>
      <c r="D109" s="14" t="s">
        <v>78</v>
      </c>
      <c r="E109" s="14" t="s">
        <v>79</v>
      </c>
      <c r="F109" s="15" t="s">
        <v>366</v>
      </c>
      <c r="G109" s="14" t="s">
        <v>81</v>
      </c>
      <c r="H109" s="16">
        <v>41.544429999999998</v>
      </c>
      <c r="I109" s="16">
        <v>-94.924149999999997</v>
      </c>
      <c r="J109" s="15" t="s">
        <v>107</v>
      </c>
      <c r="K109" s="14">
        <v>119</v>
      </c>
      <c r="L109" s="14">
        <v>66</v>
      </c>
      <c r="M109" s="14">
        <v>48750</v>
      </c>
      <c r="N109" s="14">
        <v>1596973</v>
      </c>
      <c r="O109" s="14">
        <v>0</v>
      </c>
      <c r="P109" s="14" t="s">
        <v>83</v>
      </c>
    </row>
    <row r="110" spans="1:16" x14ac:dyDescent="0.25">
      <c r="A110" s="14">
        <v>6105</v>
      </c>
      <c r="B110" s="14" t="s">
        <v>367</v>
      </c>
      <c r="C110" s="14" t="s">
        <v>181</v>
      </c>
      <c r="D110" s="14" t="s">
        <v>78</v>
      </c>
      <c r="E110" s="14" t="s">
        <v>79</v>
      </c>
      <c r="F110" s="15" t="s">
        <v>368</v>
      </c>
      <c r="G110" s="14" t="s">
        <v>81</v>
      </c>
      <c r="H110" s="16">
        <v>42.181649999999998</v>
      </c>
      <c r="I110" s="16">
        <v>-94.976929999999996</v>
      </c>
      <c r="J110" s="15" t="s">
        <v>107</v>
      </c>
      <c r="K110" s="14">
        <v>475</v>
      </c>
      <c r="L110" s="14">
        <v>197</v>
      </c>
      <c r="M110" s="14">
        <v>55694</v>
      </c>
      <c r="N110" s="14">
        <v>1919722</v>
      </c>
      <c r="O110" s="14">
        <v>0</v>
      </c>
      <c r="P110" s="14" t="s">
        <v>83</v>
      </c>
    </row>
    <row r="111" spans="1:16" x14ac:dyDescent="0.25">
      <c r="A111" s="14">
        <v>6106</v>
      </c>
      <c r="B111" s="14" t="s">
        <v>369</v>
      </c>
      <c r="C111" s="14" t="s">
        <v>89</v>
      </c>
      <c r="D111" s="14" t="s">
        <v>78</v>
      </c>
      <c r="E111" s="14" t="s">
        <v>79</v>
      </c>
      <c r="F111" s="15" t="s">
        <v>370</v>
      </c>
      <c r="G111" s="14" t="s">
        <v>81</v>
      </c>
      <c r="H111" s="16">
        <v>41.244990000000001</v>
      </c>
      <c r="I111" s="16">
        <v>-94.668859999999995</v>
      </c>
      <c r="J111" s="15" t="s">
        <v>82</v>
      </c>
      <c r="K111" s="14">
        <v>172</v>
      </c>
      <c r="L111" s="14">
        <v>75</v>
      </c>
      <c r="M111" s="14">
        <v>48393</v>
      </c>
      <c r="N111" s="14">
        <v>748447</v>
      </c>
      <c r="O111" s="14">
        <v>0</v>
      </c>
      <c r="P111" s="14" t="s">
        <v>83</v>
      </c>
    </row>
    <row r="112" spans="1:16" x14ac:dyDescent="0.25">
      <c r="A112" s="14">
        <v>6107</v>
      </c>
      <c r="B112" s="14" t="s">
        <v>371</v>
      </c>
      <c r="C112" s="14" t="s">
        <v>101</v>
      </c>
      <c r="D112" s="14" t="s">
        <v>78</v>
      </c>
      <c r="E112" s="14" t="s">
        <v>79</v>
      </c>
      <c r="F112" s="15" t="s">
        <v>372</v>
      </c>
      <c r="G112" s="14" t="s">
        <v>81</v>
      </c>
      <c r="H112" s="16">
        <v>41.17474</v>
      </c>
      <c r="I112" s="16">
        <v>-91.819609999999997</v>
      </c>
      <c r="J112" s="15" t="s">
        <v>103</v>
      </c>
      <c r="K112" s="14">
        <v>659</v>
      </c>
      <c r="L112" s="14">
        <v>243</v>
      </c>
      <c r="M112" s="14">
        <v>44688</v>
      </c>
      <c r="N112" s="14">
        <v>2022504</v>
      </c>
      <c r="O112" s="14">
        <v>0</v>
      </c>
      <c r="P112" s="14" t="s">
        <v>83</v>
      </c>
    </row>
    <row r="113" spans="1:16" x14ac:dyDescent="0.25">
      <c r="A113" s="14">
        <v>6108</v>
      </c>
      <c r="B113" s="14" t="s">
        <v>373</v>
      </c>
      <c r="C113" s="14" t="s">
        <v>135</v>
      </c>
      <c r="D113" s="14" t="s">
        <v>78</v>
      </c>
      <c r="E113" s="14" t="s">
        <v>79</v>
      </c>
      <c r="F113" s="15" t="s">
        <v>374</v>
      </c>
      <c r="G113" s="14" t="s">
        <v>81</v>
      </c>
      <c r="H113" s="16">
        <v>42.773859999999999</v>
      </c>
      <c r="I113" s="16">
        <v>-92.907420000000002</v>
      </c>
      <c r="J113" s="15" t="s">
        <v>82</v>
      </c>
      <c r="K113" s="14">
        <v>160</v>
      </c>
      <c r="L113" s="14">
        <v>64</v>
      </c>
      <c r="M113" s="14">
        <v>33750</v>
      </c>
      <c r="N113" s="14">
        <v>2422426</v>
      </c>
      <c r="O113" s="14">
        <v>0</v>
      </c>
      <c r="P113" s="14" t="s">
        <v>83</v>
      </c>
    </row>
    <row r="114" spans="1:16" x14ac:dyDescent="0.25">
      <c r="A114" s="14">
        <v>6109</v>
      </c>
      <c r="B114" s="14" t="s">
        <v>375</v>
      </c>
      <c r="C114" s="14" t="s">
        <v>376</v>
      </c>
      <c r="D114" s="14" t="s">
        <v>78</v>
      </c>
      <c r="E114" s="14" t="s">
        <v>79</v>
      </c>
      <c r="F114" s="15" t="s">
        <v>377</v>
      </c>
      <c r="G114" s="14" t="s">
        <v>81</v>
      </c>
      <c r="H114" s="16">
        <v>43.097740000000002</v>
      </c>
      <c r="I114" s="16">
        <v>-93.80189</v>
      </c>
      <c r="J114" s="15" t="s">
        <v>82</v>
      </c>
      <c r="K114" s="14">
        <v>1973</v>
      </c>
      <c r="L114" s="14">
        <v>875</v>
      </c>
      <c r="M114" s="14">
        <v>43173</v>
      </c>
      <c r="N114" s="14">
        <v>3274114</v>
      </c>
      <c r="O114" s="14">
        <v>0</v>
      </c>
      <c r="P114" s="14" t="s">
        <v>83</v>
      </c>
    </row>
    <row r="115" spans="1:16" x14ac:dyDescent="0.25">
      <c r="A115" s="14">
        <v>6110</v>
      </c>
      <c r="B115" s="14" t="s">
        <v>378</v>
      </c>
      <c r="C115" s="14" t="s">
        <v>176</v>
      </c>
      <c r="D115" s="14" t="s">
        <v>78</v>
      </c>
      <c r="E115" s="14" t="s">
        <v>79</v>
      </c>
      <c r="F115" s="15" t="s">
        <v>379</v>
      </c>
      <c r="G115" s="14" t="s">
        <v>81</v>
      </c>
      <c r="H115" s="16">
        <v>42.410829999999997</v>
      </c>
      <c r="I115" s="16">
        <v>-96.213909999999998</v>
      </c>
      <c r="J115" s="15" t="s">
        <v>107</v>
      </c>
      <c r="K115" s="14">
        <v>323</v>
      </c>
      <c r="L115" s="14">
        <v>133</v>
      </c>
      <c r="M115" s="14">
        <v>70781</v>
      </c>
      <c r="N115" s="14">
        <v>791753</v>
      </c>
      <c r="O115" s="14">
        <v>0</v>
      </c>
      <c r="P115" s="14" t="s">
        <v>83</v>
      </c>
    </row>
    <row r="116" spans="1:16" x14ac:dyDescent="0.25">
      <c r="A116" s="14">
        <v>6111</v>
      </c>
      <c r="B116" s="14" t="s">
        <v>380</v>
      </c>
      <c r="C116" s="14" t="s">
        <v>256</v>
      </c>
      <c r="D116" s="14" t="s">
        <v>78</v>
      </c>
      <c r="E116" s="14" t="s">
        <v>79</v>
      </c>
      <c r="F116" s="15" t="s">
        <v>381</v>
      </c>
      <c r="G116" s="14" t="s">
        <v>81</v>
      </c>
      <c r="H116" s="16">
        <v>41.733609999999999</v>
      </c>
      <c r="I116" s="16">
        <v>-92.445459999999997</v>
      </c>
      <c r="J116" s="15" t="s">
        <v>82</v>
      </c>
      <c r="K116" s="14">
        <v>1420</v>
      </c>
      <c r="L116" s="14">
        <v>541</v>
      </c>
      <c r="M116" s="14">
        <v>43550</v>
      </c>
      <c r="N116" s="14">
        <v>3252233</v>
      </c>
      <c r="O116" s="14">
        <v>0</v>
      </c>
      <c r="P116" s="14" t="s">
        <v>83</v>
      </c>
    </row>
    <row r="117" spans="1:16" x14ac:dyDescent="0.25">
      <c r="A117" s="14">
        <v>6112</v>
      </c>
      <c r="B117" s="14" t="s">
        <v>382</v>
      </c>
      <c r="C117" s="14" t="s">
        <v>105</v>
      </c>
      <c r="D117" s="14" t="s">
        <v>78</v>
      </c>
      <c r="E117" s="14" t="s">
        <v>79</v>
      </c>
      <c r="F117" s="15" t="s">
        <v>383</v>
      </c>
      <c r="G117" s="14" t="s">
        <v>81</v>
      </c>
      <c r="H117" s="16">
        <v>42.809710000000003</v>
      </c>
      <c r="I117" s="16">
        <v>-96.269189999999995</v>
      </c>
      <c r="J117" s="15" t="s">
        <v>107</v>
      </c>
      <c r="K117" s="14">
        <v>148</v>
      </c>
      <c r="L117" s="14">
        <v>49</v>
      </c>
      <c r="M117" s="14">
        <v>53750</v>
      </c>
      <c r="N117" s="14">
        <v>611429</v>
      </c>
      <c r="O117" s="14">
        <v>0</v>
      </c>
      <c r="P117" s="14" t="s">
        <v>83</v>
      </c>
    </row>
    <row r="118" spans="1:16" x14ac:dyDescent="0.25">
      <c r="A118" s="14">
        <v>6113</v>
      </c>
      <c r="B118" s="14" t="s">
        <v>384</v>
      </c>
      <c r="C118" s="14" t="s">
        <v>77</v>
      </c>
      <c r="D118" s="14" t="s">
        <v>78</v>
      </c>
      <c r="E118" s="14" t="s">
        <v>79</v>
      </c>
      <c r="F118" s="15" t="s">
        <v>121</v>
      </c>
      <c r="G118" s="14" t="s">
        <v>81</v>
      </c>
      <c r="H118" s="16">
        <v>42.417200000000001</v>
      </c>
      <c r="I118" s="16">
        <v>-93.374930000000006</v>
      </c>
      <c r="J118" s="15" t="s">
        <v>87</v>
      </c>
      <c r="K118" s="14">
        <v>108</v>
      </c>
      <c r="L118" s="14">
        <v>30</v>
      </c>
      <c r="M118" s="14">
        <v>50000</v>
      </c>
      <c r="N118" s="14">
        <v>2580056</v>
      </c>
      <c r="O118" s="14">
        <v>0</v>
      </c>
      <c r="P118" s="14" t="s">
        <v>83</v>
      </c>
    </row>
    <row r="119" spans="1:16" x14ac:dyDescent="0.25">
      <c r="A119" s="14">
        <v>6114</v>
      </c>
      <c r="B119" s="14" t="s">
        <v>385</v>
      </c>
      <c r="C119" s="14" t="s">
        <v>189</v>
      </c>
      <c r="D119" s="14" t="s">
        <v>78</v>
      </c>
      <c r="E119" s="14" t="s">
        <v>79</v>
      </c>
      <c r="F119" s="15" t="s">
        <v>386</v>
      </c>
      <c r="G119" s="14" t="s">
        <v>81</v>
      </c>
      <c r="H119" s="16">
        <v>41.918039999999998</v>
      </c>
      <c r="I119" s="16">
        <v>-95.396109999999993</v>
      </c>
      <c r="J119" s="15" t="s">
        <v>107</v>
      </c>
      <c r="K119" s="14">
        <v>43</v>
      </c>
      <c r="L119" s="14">
        <v>14</v>
      </c>
      <c r="M119" s="14">
        <v>56250</v>
      </c>
      <c r="N119" s="14">
        <v>940958</v>
      </c>
      <c r="O119" s="14">
        <v>0</v>
      </c>
      <c r="P119" s="14" t="s">
        <v>83</v>
      </c>
    </row>
    <row r="120" spans="1:16" x14ac:dyDescent="0.25">
      <c r="A120" s="14">
        <v>6115</v>
      </c>
      <c r="B120" s="14" t="s">
        <v>387</v>
      </c>
      <c r="C120" s="14" t="s">
        <v>312</v>
      </c>
      <c r="D120" s="14" t="s">
        <v>78</v>
      </c>
      <c r="E120" s="14" t="s">
        <v>79</v>
      </c>
      <c r="F120" s="15" t="s">
        <v>388</v>
      </c>
      <c r="G120" s="14" t="s">
        <v>81</v>
      </c>
      <c r="H120" s="16">
        <v>41.456420000000001</v>
      </c>
      <c r="I120" s="16">
        <v>-90.723470000000006</v>
      </c>
      <c r="J120" s="15" t="s">
        <v>166</v>
      </c>
      <c r="K120" s="14">
        <v>1299</v>
      </c>
      <c r="L120" s="14">
        <v>479</v>
      </c>
      <c r="M120" s="14">
        <v>42750</v>
      </c>
      <c r="N120" s="14">
        <v>17533335</v>
      </c>
      <c r="O120" s="14">
        <v>97950</v>
      </c>
      <c r="P120" s="14" t="s">
        <v>83</v>
      </c>
    </row>
    <row r="121" spans="1:16" x14ac:dyDescent="0.25">
      <c r="A121" s="14">
        <v>6116</v>
      </c>
      <c r="B121" s="14" t="s">
        <v>389</v>
      </c>
      <c r="C121" s="14" t="s">
        <v>390</v>
      </c>
      <c r="D121" s="14" t="s">
        <v>78</v>
      </c>
      <c r="E121" s="14" t="s">
        <v>79</v>
      </c>
      <c r="F121" s="15" t="s">
        <v>391</v>
      </c>
      <c r="G121" s="14" t="s">
        <v>81</v>
      </c>
      <c r="H121" s="16">
        <v>43.38579</v>
      </c>
      <c r="I121" s="16">
        <v>-93.946619999999996</v>
      </c>
      <c r="J121" s="15" t="s">
        <v>82</v>
      </c>
      <c r="K121" s="14">
        <v>895</v>
      </c>
      <c r="L121" s="14">
        <v>397</v>
      </c>
      <c r="M121" s="14">
        <v>40139</v>
      </c>
      <c r="N121" s="14">
        <v>2781319</v>
      </c>
      <c r="O121" s="14">
        <v>0</v>
      </c>
      <c r="P121" s="14" t="s">
        <v>83</v>
      </c>
    </row>
    <row r="122" spans="1:16" x14ac:dyDescent="0.25">
      <c r="A122" s="14">
        <v>6117</v>
      </c>
      <c r="B122" s="14" t="s">
        <v>392</v>
      </c>
      <c r="C122" s="14" t="s">
        <v>393</v>
      </c>
      <c r="D122" s="14" t="s">
        <v>78</v>
      </c>
      <c r="E122" s="14" t="s">
        <v>79</v>
      </c>
      <c r="F122" s="15" t="s">
        <v>394</v>
      </c>
      <c r="G122" s="14" t="s">
        <v>153</v>
      </c>
      <c r="H122" s="16">
        <v>43.065240000000003</v>
      </c>
      <c r="I122" s="16">
        <v>-93.278260000000003</v>
      </c>
      <c r="J122" s="15" t="s">
        <v>82</v>
      </c>
      <c r="K122" s="14">
        <v>62</v>
      </c>
      <c r="L122" s="14">
        <v>19</v>
      </c>
      <c r="M122" s="14">
        <v>46042</v>
      </c>
      <c r="N122" s="14">
        <v>199660</v>
      </c>
      <c r="O122" s="14">
        <v>0</v>
      </c>
      <c r="P122" s="14" t="s">
        <v>83</v>
      </c>
    </row>
    <row r="123" spans="1:16" x14ac:dyDescent="0.25">
      <c r="A123" s="14">
        <v>6118</v>
      </c>
      <c r="B123" s="14" t="s">
        <v>395</v>
      </c>
      <c r="C123" s="14" t="s">
        <v>287</v>
      </c>
      <c r="D123" s="14" t="s">
        <v>78</v>
      </c>
      <c r="E123" s="14" t="s">
        <v>79</v>
      </c>
      <c r="F123" s="15" t="s">
        <v>396</v>
      </c>
      <c r="G123" s="14" t="s">
        <v>81</v>
      </c>
      <c r="H123" s="16">
        <v>40.807540000000003</v>
      </c>
      <c r="I123" s="16">
        <v>-91.112920000000003</v>
      </c>
      <c r="J123" s="15" t="s">
        <v>103</v>
      </c>
      <c r="K123" s="14">
        <v>25410</v>
      </c>
      <c r="L123" s="14">
        <v>10882</v>
      </c>
      <c r="M123" s="14">
        <v>37223</v>
      </c>
      <c r="N123" s="14">
        <v>37515939</v>
      </c>
      <c r="O123" s="14">
        <v>1977659</v>
      </c>
      <c r="P123" s="14" t="s">
        <v>83</v>
      </c>
    </row>
    <row r="124" spans="1:16" x14ac:dyDescent="0.25">
      <c r="A124" s="14">
        <v>6119</v>
      </c>
      <c r="B124" s="14" t="s">
        <v>397</v>
      </c>
      <c r="C124" s="14" t="s">
        <v>398</v>
      </c>
      <c r="D124" s="14" t="s">
        <v>78</v>
      </c>
      <c r="E124" s="14" t="s">
        <v>79</v>
      </c>
      <c r="F124" s="15" t="s">
        <v>399</v>
      </c>
      <c r="G124" s="14" t="s">
        <v>153</v>
      </c>
      <c r="H124" s="16">
        <v>43.458860000000001</v>
      </c>
      <c r="I124" s="16">
        <v>-91.865430000000003</v>
      </c>
      <c r="J124" s="15" t="s">
        <v>166</v>
      </c>
      <c r="K124" s="14">
        <v>204</v>
      </c>
      <c r="L124" s="14">
        <v>102</v>
      </c>
      <c r="M124" s="14">
        <v>36667</v>
      </c>
      <c r="N124" s="14">
        <v>1786228</v>
      </c>
      <c r="O124" s="14">
        <v>0</v>
      </c>
      <c r="P124" s="14" t="s">
        <v>83</v>
      </c>
    </row>
    <row r="125" spans="1:16" x14ac:dyDescent="0.25">
      <c r="A125" s="14">
        <v>6120</v>
      </c>
      <c r="B125" s="14" t="s">
        <v>400</v>
      </c>
      <c r="C125" s="14" t="s">
        <v>126</v>
      </c>
      <c r="D125" s="14" t="s">
        <v>78</v>
      </c>
      <c r="E125" s="14" t="s">
        <v>79</v>
      </c>
      <c r="F125" s="15" t="s">
        <v>401</v>
      </c>
      <c r="G125" s="14" t="s">
        <v>81</v>
      </c>
      <c r="H125" s="16">
        <v>43.19746</v>
      </c>
      <c r="I125" s="16">
        <v>-94.21969</v>
      </c>
      <c r="J125" s="15" t="s">
        <v>87</v>
      </c>
      <c r="K125" s="14">
        <v>511</v>
      </c>
      <c r="L125" s="14">
        <v>194</v>
      </c>
      <c r="M125" s="14">
        <v>31563</v>
      </c>
      <c r="N125" s="14">
        <v>1127107</v>
      </c>
      <c r="O125" s="14">
        <v>0</v>
      </c>
      <c r="P125" s="14" t="s">
        <v>83</v>
      </c>
    </row>
    <row r="126" spans="1:16" x14ac:dyDescent="0.25">
      <c r="A126" s="14">
        <v>6121</v>
      </c>
      <c r="B126" s="14" t="s">
        <v>402</v>
      </c>
      <c r="C126" s="14" t="s">
        <v>403</v>
      </c>
      <c r="D126" s="14" t="s">
        <v>78</v>
      </c>
      <c r="E126" s="14" t="s">
        <v>79</v>
      </c>
      <c r="F126" s="15" t="s">
        <v>404</v>
      </c>
      <c r="G126" s="14" t="s">
        <v>81</v>
      </c>
      <c r="H126" s="16">
        <v>41.204450000000001</v>
      </c>
      <c r="I126" s="16">
        <v>-92.8827</v>
      </c>
      <c r="J126" s="15" t="s">
        <v>82</v>
      </c>
      <c r="K126" s="14">
        <v>410</v>
      </c>
      <c r="L126" s="14">
        <v>180</v>
      </c>
      <c r="M126" s="14">
        <v>37500</v>
      </c>
      <c r="N126" s="14">
        <v>861875</v>
      </c>
      <c r="O126" s="14">
        <v>0</v>
      </c>
      <c r="P126" s="14" t="s">
        <v>83</v>
      </c>
    </row>
    <row r="127" spans="1:16" x14ac:dyDescent="0.25">
      <c r="A127" s="14">
        <v>6122</v>
      </c>
      <c r="B127" s="14" t="s">
        <v>405</v>
      </c>
      <c r="C127" s="14" t="s">
        <v>164</v>
      </c>
      <c r="D127" s="14" t="s">
        <v>78</v>
      </c>
      <c r="E127" s="14" t="s">
        <v>79</v>
      </c>
      <c r="F127" s="15" t="s">
        <v>406</v>
      </c>
      <c r="G127" s="14" t="s">
        <v>81</v>
      </c>
      <c r="H127" s="16">
        <v>41.825859999999999</v>
      </c>
      <c r="I127" s="16">
        <v>-90.758200000000002</v>
      </c>
      <c r="J127" s="15" t="s">
        <v>166</v>
      </c>
      <c r="K127" s="14">
        <v>414</v>
      </c>
      <c r="L127" s="14">
        <v>165</v>
      </c>
      <c r="M127" s="14">
        <v>55625</v>
      </c>
      <c r="N127" s="14">
        <v>1250436</v>
      </c>
      <c r="O127" s="14">
        <v>0</v>
      </c>
      <c r="P127" s="14" t="s">
        <v>83</v>
      </c>
    </row>
    <row r="128" spans="1:16" x14ac:dyDescent="0.25">
      <c r="A128" s="14">
        <v>6123</v>
      </c>
      <c r="B128" s="14" t="s">
        <v>407</v>
      </c>
      <c r="C128" s="14" t="s">
        <v>408</v>
      </c>
      <c r="D128" s="14" t="s">
        <v>78</v>
      </c>
      <c r="E128" s="14" t="s">
        <v>79</v>
      </c>
      <c r="F128" s="15" t="s">
        <v>409</v>
      </c>
      <c r="G128" s="14" t="s">
        <v>153</v>
      </c>
      <c r="H128" s="16">
        <v>41.558599999999998</v>
      </c>
      <c r="I128" s="16">
        <v>-95.994730000000004</v>
      </c>
      <c r="J128" s="15" t="s">
        <v>107</v>
      </c>
      <c r="K128" s="14">
        <v>94</v>
      </c>
      <c r="L128" s="14">
        <v>56</v>
      </c>
      <c r="M128" s="14">
        <v>24914</v>
      </c>
      <c r="N128" s="14">
        <v>1192780</v>
      </c>
      <c r="O128" s="14">
        <v>0</v>
      </c>
      <c r="P128" s="14" t="s">
        <v>83</v>
      </c>
    </row>
    <row r="129" spans="1:16" x14ac:dyDescent="0.25">
      <c r="A129" s="14">
        <v>6124</v>
      </c>
      <c r="B129" s="14" t="s">
        <v>410</v>
      </c>
      <c r="C129" s="14" t="s">
        <v>242</v>
      </c>
      <c r="D129" s="14" t="s">
        <v>78</v>
      </c>
      <c r="E129" s="14" t="s">
        <v>79</v>
      </c>
      <c r="F129" s="15" t="s">
        <v>411</v>
      </c>
      <c r="G129" s="14" t="s">
        <v>81</v>
      </c>
      <c r="H129" s="16">
        <v>42.361919999999998</v>
      </c>
      <c r="I129" s="16">
        <v>-94.2958</v>
      </c>
      <c r="J129" s="15" t="s">
        <v>87</v>
      </c>
      <c r="K129" s="14">
        <v>365</v>
      </c>
      <c r="L129" s="14">
        <v>173</v>
      </c>
      <c r="M129" s="14">
        <v>47344</v>
      </c>
      <c r="N129" s="14">
        <v>1356287</v>
      </c>
      <c r="O129" s="14">
        <v>0</v>
      </c>
      <c r="P129" s="14" t="s">
        <v>83</v>
      </c>
    </row>
    <row r="130" spans="1:16" x14ac:dyDescent="0.25">
      <c r="A130" s="14">
        <v>6125</v>
      </c>
      <c r="B130" s="14" t="s">
        <v>412</v>
      </c>
      <c r="C130" s="14" t="s">
        <v>398</v>
      </c>
      <c r="D130" s="14" t="s">
        <v>78</v>
      </c>
      <c r="E130" s="14" t="s">
        <v>79</v>
      </c>
      <c r="F130" s="15" t="s">
        <v>413</v>
      </c>
      <c r="G130" s="14" t="s">
        <v>81</v>
      </c>
      <c r="H130" s="16">
        <v>43.183579999999999</v>
      </c>
      <c r="I130" s="16">
        <v>-91.864050000000006</v>
      </c>
      <c r="J130" s="15" t="s">
        <v>166</v>
      </c>
      <c r="K130" s="14">
        <v>960</v>
      </c>
      <c r="L130" s="14">
        <v>460</v>
      </c>
      <c r="M130" s="14">
        <v>48182</v>
      </c>
      <c r="N130" s="14">
        <v>2781942</v>
      </c>
      <c r="O130" s="14">
        <v>0</v>
      </c>
      <c r="P130" s="14" t="s">
        <v>83</v>
      </c>
    </row>
    <row r="131" spans="1:16" x14ac:dyDescent="0.25">
      <c r="A131" s="14">
        <v>6126</v>
      </c>
      <c r="B131" s="14" t="s">
        <v>414</v>
      </c>
      <c r="C131" s="14" t="s">
        <v>184</v>
      </c>
      <c r="D131" s="14" t="s">
        <v>78</v>
      </c>
      <c r="E131" s="14" t="s">
        <v>79</v>
      </c>
      <c r="F131" s="15" t="s">
        <v>415</v>
      </c>
      <c r="G131" s="14" t="s">
        <v>81</v>
      </c>
      <c r="H131" s="16">
        <v>42.946370000000002</v>
      </c>
      <c r="I131" s="16">
        <v>-95.55001</v>
      </c>
      <c r="J131" s="15" t="s">
        <v>107</v>
      </c>
      <c r="K131" s="14">
        <v>169</v>
      </c>
      <c r="L131" s="14">
        <v>116</v>
      </c>
      <c r="M131" s="14">
        <v>53750</v>
      </c>
      <c r="N131" s="14">
        <v>688550</v>
      </c>
      <c r="O131" s="14">
        <v>0</v>
      </c>
      <c r="P131" s="14" t="s">
        <v>83</v>
      </c>
    </row>
    <row r="132" spans="1:16" x14ac:dyDescent="0.25">
      <c r="A132" s="14">
        <v>6127</v>
      </c>
      <c r="B132" s="14" t="s">
        <v>416</v>
      </c>
      <c r="C132" s="14" t="s">
        <v>164</v>
      </c>
      <c r="D132" s="14" t="s">
        <v>78</v>
      </c>
      <c r="E132" s="14" t="s">
        <v>79</v>
      </c>
      <c r="F132" s="15" t="s">
        <v>417</v>
      </c>
      <c r="G132" s="14" t="s">
        <v>81</v>
      </c>
      <c r="H132" s="16">
        <v>41.788089999999997</v>
      </c>
      <c r="I132" s="16">
        <v>-90.256240000000005</v>
      </c>
      <c r="J132" s="15" t="s">
        <v>166</v>
      </c>
      <c r="K132" s="14">
        <v>4341</v>
      </c>
      <c r="L132" s="14">
        <v>1939</v>
      </c>
      <c r="M132" s="14">
        <v>53805</v>
      </c>
      <c r="N132" s="14">
        <v>22485003</v>
      </c>
      <c r="O132" s="14">
        <v>1948087</v>
      </c>
      <c r="P132" s="14" t="s">
        <v>83</v>
      </c>
    </row>
    <row r="133" spans="1:16" x14ac:dyDescent="0.25">
      <c r="A133" s="14">
        <v>6128</v>
      </c>
      <c r="B133" s="14" t="s">
        <v>418</v>
      </c>
      <c r="C133" s="14" t="s">
        <v>155</v>
      </c>
      <c r="D133" s="14" t="s">
        <v>78</v>
      </c>
      <c r="E133" s="14" t="s">
        <v>79</v>
      </c>
      <c r="F133" s="15" t="s">
        <v>419</v>
      </c>
      <c r="G133" s="14" t="s">
        <v>81</v>
      </c>
      <c r="H133" s="16">
        <v>41.898319999999998</v>
      </c>
      <c r="I133" s="16">
        <v>-93.5291</v>
      </c>
      <c r="J133" s="15" t="s">
        <v>87</v>
      </c>
      <c r="K133" s="14">
        <v>821</v>
      </c>
      <c r="L133" s="14">
        <v>329</v>
      </c>
      <c r="M133" s="14">
        <v>53897</v>
      </c>
      <c r="N133" s="14">
        <v>3431867</v>
      </c>
      <c r="O133" s="14">
        <v>2656</v>
      </c>
      <c r="P133" s="14" t="s">
        <v>83</v>
      </c>
    </row>
    <row r="134" spans="1:16" x14ac:dyDescent="0.25">
      <c r="A134" s="14">
        <v>6129</v>
      </c>
      <c r="B134" s="14" t="s">
        <v>420</v>
      </c>
      <c r="C134" s="14" t="s">
        <v>318</v>
      </c>
      <c r="D134" s="14" t="s">
        <v>78</v>
      </c>
      <c r="E134" s="14" t="s">
        <v>79</v>
      </c>
      <c r="F134" s="15" t="s">
        <v>421</v>
      </c>
      <c r="G134" s="14" t="s">
        <v>81</v>
      </c>
      <c r="H134" s="16">
        <v>40.644199999999998</v>
      </c>
      <c r="I134" s="16">
        <v>-92.069900000000004</v>
      </c>
      <c r="J134" s="15" t="s">
        <v>103</v>
      </c>
      <c r="K134" s="14">
        <v>220</v>
      </c>
      <c r="L134" s="14">
        <v>84</v>
      </c>
      <c r="M134" s="14">
        <v>43333</v>
      </c>
      <c r="N134" s="14">
        <v>1317402</v>
      </c>
      <c r="O134" s="14">
        <v>0</v>
      </c>
      <c r="P134" s="14" t="s">
        <v>83</v>
      </c>
    </row>
    <row r="135" spans="1:16" x14ac:dyDescent="0.25">
      <c r="A135" s="14">
        <v>6130</v>
      </c>
      <c r="B135" s="14" t="s">
        <v>422</v>
      </c>
      <c r="C135" s="14" t="s">
        <v>423</v>
      </c>
      <c r="D135" s="14" t="s">
        <v>78</v>
      </c>
      <c r="E135" s="14" t="s">
        <v>79</v>
      </c>
      <c r="F135" s="15" t="s">
        <v>424</v>
      </c>
      <c r="G135" s="14" t="s">
        <v>81</v>
      </c>
      <c r="H135" s="16">
        <v>41.049990000000001</v>
      </c>
      <c r="I135" s="16">
        <v>-94.823310000000006</v>
      </c>
      <c r="J135" s="15" t="s">
        <v>82</v>
      </c>
      <c r="K135" s="14">
        <v>32</v>
      </c>
      <c r="L135" s="14">
        <v>12</v>
      </c>
      <c r="M135" s="14">
        <v>30500</v>
      </c>
      <c r="N135" s="14">
        <v>1828417</v>
      </c>
      <c r="O135" s="14">
        <v>0</v>
      </c>
      <c r="P135" s="14" t="s">
        <v>83</v>
      </c>
    </row>
    <row r="136" spans="1:16" x14ac:dyDescent="0.25">
      <c r="A136" s="14">
        <v>6131</v>
      </c>
      <c r="B136" s="14" t="s">
        <v>425</v>
      </c>
      <c r="C136" s="14" t="s">
        <v>85</v>
      </c>
      <c r="D136" s="14" t="s">
        <v>78</v>
      </c>
      <c r="E136" s="14" t="s">
        <v>79</v>
      </c>
      <c r="F136" s="15" t="s">
        <v>426</v>
      </c>
      <c r="G136" s="14" t="s">
        <v>81</v>
      </c>
      <c r="H136" s="16">
        <v>41.518000000000001</v>
      </c>
      <c r="I136" s="16">
        <v>-93.485150000000004</v>
      </c>
      <c r="J136" s="15" t="s">
        <v>87</v>
      </c>
      <c r="K136" s="14">
        <v>4168</v>
      </c>
      <c r="L136" s="14">
        <v>1498</v>
      </c>
      <c r="M136" s="14">
        <v>58431</v>
      </c>
      <c r="N136" s="14">
        <v>14437445</v>
      </c>
      <c r="O136" s="14">
        <v>10044</v>
      </c>
      <c r="P136" s="14" t="s">
        <v>83</v>
      </c>
    </row>
    <row r="137" spans="1:16" x14ac:dyDescent="0.25">
      <c r="A137" s="14">
        <v>6132</v>
      </c>
      <c r="B137" s="14" t="s">
        <v>427</v>
      </c>
      <c r="C137" s="14" t="s">
        <v>428</v>
      </c>
      <c r="D137" s="14" t="s">
        <v>78</v>
      </c>
      <c r="E137" s="14" t="s">
        <v>79</v>
      </c>
      <c r="F137" s="15" t="s">
        <v>429</v>
      </c>
      <c r="G137" s="14" t="s">
        <v>81</v>
      </c>
      <c r="H137" s="16">
        <v>43.414960000000001</v>
      </c>
      <c r="I137" s="16">
        <v>-93.014920000000004</v>
      </c>
      <c r="J137" s="15" t="s">
        <v>82</v>
      </c>
      <c r="K137" s="14">
        <v>108</v>
      </c>
      <c r="L137" s="14">
        <v>51</v>
      </c>
      <c r="M137" s="14">
        <v>36875</v>
      </c>
      <c r="N137" s="14">
        <v>415144</v>
      </c>
      <c r="O137" s="14">
        <v>0</v>
      </c>
      <c r="P137" s="14" t="s">
        <v>83</v>
      </c>
    </row>
    <row r="138" spans="1:16" x14ac:dyDescent="0.25">
      <c r="A138" s="14">
        <v>6133</v>
      </c>
      <c r="B138" s="14" t="s">
        <v>430</v>
      </c>
      <c r="C138" s="14" t="s">
        <v>181</v>
      </c>
      <c r="D138" s="14" t="s">
        <v>78</v>
      </c>
      <c r="E138" s="14" t="s">
        <v>79</v>
      </c>
      <c r="F138" s="15" t="s">
        <v>431</v>
      </c>
      <c r="G138" s="14" t="s">
        <v>81</v>
      </c>
      <c r="H138" s="16">
        <v>42.065820000000002</v>
      </c>
      <c r="I138" s="16">
        <v>-94.866929999999996</v>
      </c>
      <c r="J138" s="15" t="s">
        <v>107</v>
      </c>
      <c r="K138" s="14">
        <v>9968</v>
      </c>
      <c r="L138" s="14">
        <v>4319</v>
      </c>
      <c r="M138" s="14">
        <v>44972</v>
      </c>
      <c r="N138" s="14">
        <v>14748577</v>
      </c>
      <c r="O138" s="14">
        <v>0</v>
      </c>
      <c r="P138" s="14" t="s">
        <v>83</v>
      </c>
    </row>
    <row r="139" spans="1:16" x14ac:dyDescent="0.25">
      <c r="A139" s="14">
        <v>6134</v>
      </c>
      <c r="B139" s="14" t="s">
        <v>432</v>
      </c>
      <c r="C139" s="14" t="s">
        <v>236</v>
      </c>
      <c r="D139" s="14" t="s">
        <v>78</v>
      </c>
      <c r="E139" s="14" t="s">
        <v>79</v>
      </c>
      <c r="F139" s="15" t="s">
        <v>433</v>
      </c>
      <c r="G139" s="14" t="s">
        <v>81</v>
      </c>
      <c r="H139" s="16">
        <v>41.236660000000001</v>
      </c>
      <c r="I139" s="16">
        <v>-95.418059999999997</v>
      </c>
      <c r="J139" s="15" t="s">
        <v>107</v>
      </c>
      <c r="K139" s="14">
        <v>816</v>
      </c>
      <c r="L139" s="14">
        <v>317</v>
      </c>
      <c r="M139" s="14">
        <v>55391</v>
      </c>
      <c r="N139" s="14">
        <v>1836044</v>
      </c>
      <c r="O139" s="14">
        <v>0</v>
      </c>
      <c r="P139" s="14" t="s">
        <v>83</v>
      </c>
    </row>
    <row r="140" spans="1:16" x14ac:dyDescent="0.25">
      <c r="A140" s="14">
        <v>6135</v>
      </c>
      <c r="B140" s="14" t="s">
        <v>434</v>
      </c>
      <c r="C140" s="14" t="s">
        <v>236</v>
      </c>
      <c r="D140" s="14" t="s">
        <v>78</v>
      </c>
      <c r="E140" s="14" t="s">
        <v>79</v>
      </c>
      <c r="F140" s="15" t="s">
        <v>435</v>
      </c>
      <c r="G140" s="14" t="s">
        <v>81</v>
      </c>
      <c r="H140" s="16">
        <v>41.290550000000003</v>
      </c>
      <c r="I140" s="16">
        <v>-95.91807</v>
      </c>
      <c r="J140" s="15" t="s">
        <v>107</v>
      </c>
      <c r="K140" s="14">
        <v>3791</v>
      </c>
      <c r="L140" s="14">
        <v>1446</v>
      </c>
      <c r="M140" s="14">
        <v>46923</v>
      </c>
      <c r="N140" s="14">
        <v>4841210</v>
      </c>
      <c r="O140" s="14">
        <v>387357</v>
      </c>
      <c r="P140" s="14" t="s">
        <v>83</v>
      </c>
    </row>
    <row r="141" spans="1:16" x14ac:dyDescent="0.25">
      <c r="A141" s="14">
        <v>6136</v>
      </c>
      <c r="B141" s="14" t="s">
        <v>436</v>
      </c>
      <c r="C141" s="14" t="s">
        <v>205</v>
      </c>
      <c r="D141" s="14" t="s">
        <v>78</v>
      </c>
      <c r="E141" s="14" t="s">
        <v>79</v>
      </c>
      <c r="F141" s="15" t="s">
        <v>437</v>
      </c>
      <c r="G141" s="14" t="s">
        <v>81</v>
      </c>
      <c r="H141" s="16">
        <v>42.301920000000003</v>
      </c>
      <c r="I141" s="16">
        <v>-91.004580000000004</v>
      </c>
      <c r="J141" s="15" t="s">
        <v>166</v>
      </c>
      <c r="K141" s="14">
        <v>2271</v>
      </c>
      <c r="L141" s="14">
        <v>862</v>
      </c>
      <c r="M141" s="14">
        <v>54286</v>
      </c>
      <c r="N141" s="14">
        <v>4919104</v>
      </c>
      <c r="O141" s="14">
        <v>0</v>
      </c>
      <c r="P141" s="14" t="s">
        <v>83</v>
      </c>
    </row>
    <row r="142" spans="1:16" x14ac:dyDescent="0.25">
      <c r="A142" s="14">
        <v>6137</v>
      </c>
      <c r="B142" s="14" t="s">
        <v>438</v>
      </c>
      <c r="C142" s="14" t="s">
        <v>89</v>
      </c>
      <c r="D142" s="14" t="s">
        <v>78</v>
      </c>
      <c r="E142" s="14" t="s">
        <v>79</v>
      </c>
      <c r="F142" s="15" t="s">
        <v>439</v>
      </c>
      <c r="G142" s="14" t="s">
        <v>81</v>
      </c>
      <c r="H142" s="16">
        <v>41.507460000000002</v>
      </c>
      <c r="I142" s="16">
        <v>-94.521270000000001</v>
      </c>
      <c r="J142" s="15" t="s">
        <v>82</v>
      </c>
      <c r="K142" s="14">
        <v>402</v>
      </c>
      <c r="L142" s="14">
        <v>181</v>
      </c>
      <c r="M142" s="14">
        <v>46188</v>
      </c>
      <c r="N142" s="14">
        <v>1914130</v>
      </c>
      <c r="O142" s="14">
        <v>0</v>
      </c>
      <c r="P142" s="14" t="s">
        <v>83</v>
      </c>
    </row>
    <row r="143" spans="1:16" x14ac:dyDescent="0.25">
      <c r="A143" s="14">
        <v>6138</v>
      </c>
      <c r="B143" s="14" t="s">
        <v>440</v>
      </c>
      <c r="C143" s="14" t="s">
        <v>398</v>
      </c>
      <c r="D143" s="14" t="s">
        <v>78</v>
      </c>
      <c r="E143" s="14" t="s">
        <v>79</v>
      </c>
      <c r="F143" s="15" t="s">
        <v>441</v>
      </c>
      <c r="G143" s="14" t="s">
        <v>81</v>
      </c>
      <c r="H143" s="16">
        <v>43.111919999999998</v>
      </c>
      <c r="I143" s="16">
        <v>-91.676259999999999</v>
      </c>
      <c r="J143" s="15" t="s">
        <v>166</v>
      </c>
      <c r="K143" s="14">
        <v>168</v>
      </c>
      <c r="L143" s="14">
        <v>88</v>
      </c>
      <c r="M143" s="14">
        <v>47083</v>
      </c>
      <c r="N143" s="14">
        <v>1506415</v>
      </c>
      <c r="O143" s="14">
        <v>0</v>
      </c>
      <c r="P143" s="14" t="s">
        <v>83</v>
      </c>
    </row>
    <row r="144" spans="1:16" x14ac:dyDescent="0.25">
      <c r="A144" s="14">
        <v>6139</v>
      </c>
      <c r="B144" s="14" t="s">
        <v>442</v>
      </c>
      <c r="C144" s="14" t="s">
        <v>331</v>
      </c>
      <c r="D144" s="14" t="s">
        <v>78</v>
      </c>
      <c r="E144" s="14" t="s">
        <v>79</v>
      </c>
      <c r="F144" s="15" t="s">
        <v>443</v>
      </c>
      <c r="G144" s="14" t="s">
        <v>81</v>
      </c>
      <c r="H144" s="16">
        <v>42.07443</v>
      </c>
      <c r="I144" s="16">
        <v>-95.908619999999999</v>
      </c>
      <c r="J144" s="15" t="s">
        <v>107</v>
      </c>
      <c r="K144" s="14">
        <v>137</v>
      </c>
      <c r="L144" s="14">
        <v>55</v>
      </c>
      <c r="M144" s="14">
        <v>27708</v>
      </c>
      <c r="N144" s="14">
        <v>2398574</v>
      </c>
      <c r="O144" s="14">
        <v>0</v>
      </c>
      <c r="P144" s="14" t="s">
        <v>83</v>
      </c>
    </row>
    <row r="145" spans="1:16" x14ac:dyDescent="0.25">
      <c r="A145" s="14">
        <v>6140</v>
      </c>
      <c r="B145" s="14" t="s">
        <v>444</v>
      </c>
      <c r="C145" s="14" t="s">
        <v>445</v>
      </c>
      <c r="D145" s="14" t="s">
        <v>78</v>
      </c>
      <c r="E145" s="14" t="s">
        <v>79</v>
      </c>
      <c r="F145" s="14" t="s">
        <v>446</v>
      </c>
      <c r="G145" s="14" t="s">
        <v>81</v>
      </c>
      <c r="H145" s="16">
        <v>42.527760000000001</v>
      </c>
      <c r="I145" s="16">
        <v>-92.44547</v>
      </c>
      <c r="J145" s="15" t="s">
        <v>103</v>
      </c>
      <c r="K145" s="14">
        <v>41255</v>
      </c>
      <c r="L145" s="14">
        <v>14290</v>
      </c>
      <c r="M145" s="14">
        <v>52678</v>
      </c>
      <c r="N145" s="14">
        <v>74458534</v>
      </c>
      <c r="O145" s="14">
        <v>2213961</v>
      </c>
      <c r="P145" s="14" t="s">
        <v>83</v>
      </c>
    </row>
    <row r="146" spans="1:16" x14ac:dyDescent="0.25">
      <c r="A146" s="14">
        <v>6141</v>
      </c>
      <c r="B146" s="14" t="s">
        <v>447</v>
      </c>
      <c r="C146" s="14" t="s">
        <v>118</v>
      </c>
      <c r="D146" s="14" t="s">
        <v>78</v>
      </c>
      <c r="E146" s="14" t="s">
        <v>79</v>
      </c>
      <c r="F146" s="14" t="s">
        <v>448</v>
      </c>
      <c r="G146" s="14" t="s">
        <v>81</v>
      </c>
      <c r="H146" s="16">
        <v>42.008330000000001</v>
      </c>
      <c r="I146" s="16">
        <v>-91.644069999999999</v>
      </c>
      <c r="J146" s="15" t="s">
        <v>103</v>
      </c>
      <c r="K146" s="14">
        <v>130405</v>
      </c>
      <c r="L146" s="14">
        <v>53125</v>
      </c>
      <c r="M146" s="14">
        <v>54465</v>
      </c>
      <c r="N146" s="14">
        <v>183346585</v>
      </c>
      <c r="O146" s="14">
        <v>3295742</v>
      </c>
      <c r="P146" s="14" t="s">
        <v>83</v>
      </c>
    </row>
    <row r="147" spans="1:16" x14ac:dyDescent="0.25">
      <c r="A147" s="14">
        <v>6142</v>
      </c>
      <c r="B147" s="14" t="s">
        <v>449</v>
      </c>
      <c r="C147" s="14" t="s">
        <v>158</v>
      </c>
      <c r="D147" s="14" t="s">
        <v>78</v>
      </c>
      <c r="E147" s="14" t="s">
        <v>79</v>
      </c>
      <c r="F147" s="15" t="s">
        <v>450</v>
      </c>
      <c r="G147" s="14" t="s">
        <v>81</v>
      </c>
      <c r="H147" s="16">
        <v>42.116120000000002</v>
      </c>
      <c r="I147" s="16">
        <v>-91.087090000000003</v>
      </c>
      <c r="J147" s="15" t="s">
        <v>166</v>
      </c>
      <c r="K147" s="14">
        <v>111</v>
      </c>
      <c r="L147" s="14">
        <v>49</v>
      </c>
      <c r="M147" s="14">
        <v>56125</v>
      </c>
      <c r="N147" s="14">
        <v>1440462</v>
      </c>
      <c r="O147" s="14">
        <v>0</v>
      </c>
      <c r="P147" s="14" t="s">
        <v>83</v>
      </c>
    </row>
    <row r="148" spans="1:16" x14ac:dyDescent="0.25">
      <c r="A148" s="14">
        <v>6143</v>
      </c>
      <c r="B148" s="14" t="s">
        <v>451</v>
      </c>
      <c r="C148" s="14" t="s">
        <v>118</v>
      </c>
      <c r="D148" s="14" t="s">
        <v>78</v>
      </c>
      <c r="E148" s="14" t="s">
        <v>79</v>
      </c>
      <c r="F148" s="15" t="s">
        <v>452</v>
      </c>
      <c r="G148" s="14" t="s">
        <v>81</v>
      </c>
      <c r="H148" s="16">
        <v>42.190829999999998</v>
      </c>
      <c r="I148" s="16">
        <v>-91.785179999999997</v>
      </c>
      <c r="J148" s="15" t="s">
        <v>103</v>
      </c>
      <c r="K148" s="14">
        <v>2521</v>
      </c>
      <c r="L148" s="14">
        <v>944</v>
      </c>
      <c r="M148" s="14">
        <v>69960</v>
      </c>
      <c r="N148" s="14">
        <v>6724830</v>
      </c>
      <c r="O148" s="14">
        <v>0</v>
      </c>
      <c r="P148" s="14" t="s">
        <v>83</v>
      </c>
    </row>
    <row r="149" spans="1:16" x14ac:dyDescent="0.25">
      <c r="A149" s="14">
        <v>6144</v>
      </c>
      <c r="B149" s="14" t="s">
        <v>453</v>
      </c>
      <c r="C149" s="14" t="s">
        <v>454</v>
      </c>
      <c r="D149" s="14" t="s">
        <v>78</v>
      </c>
      <c r="E149" s="14" t="s">
        <v>79</v>
      </c>
      <c r="F149" s="15" t="s">
        <v>455</v>
      </c>
      <c r="G149" s="14" t="s">
        <v>81</v>
      </c>
      <c r="H149" s="16">
        <v>40.734180000000002</v>
      </c>
      <c r="I149" s="16">
        <v>-92.874089999999995</v>
      </c>
      <c r="J149" s="15" t="s">
        <v>82</v>
      </c>
      <c r="K149" s="14">
        <v>5372</v>
      </c>
      <c r="L149" s="14">
        <v>2420</v>
      </c>
      <c r="M149" s="14">
        <v>34524</v>
      </c>
      <c r="N149" s="14">
        <v>12627894</v>
      </c>
      <c r="O149" s="14">
        <v>76988</v>
      </c>
      <c r="P149" s="14" t="s">
        <v>83</v>
      </c>
    </row>
    <row r="150" spans="1:16" x14ac:dyDescent="0.25">
      <c r="A150" s="14">
        <v>6145</v>
      </c>
      <c r="B150" s="14" t="s">
        <v>456</v>
      </c>
      <c r="C150" s="14" t="s">
        <v>118</v>
      </c>
      <c r="D150" s="14" t="s">
        <v>78</v>
      </c>
      <c r="E150" s="14" t="s">
        <v>79</v>
      </c>
      <c r="F150" s="15" t="s">
        <v>457</v>
      </c>
      <c r="G150" s="14" t="s">
        <v>81</v>
      </c>
      <c r="H150" s="16">
        <v>42.203879999999998</v>
      </c>
      <c r="I150" s="16">
        <v>-91.524060000000006</v>
      </c>
      <c r="J150" s="15" t="s">
        <v>103</v>
      </c>
      <c r="K150" s="14">
        <v>1269</v>
      </c>
      <c r="L150" s="14">
        <v>530</v>
      </c>
      <c r="M150" s="14">
        <v>48125</v>
      </c>
      <c r="N150" s="14">
        <v>2448506</v>
      </c>
      <c r="O150" s="14">
        <v>54926</v>
      </c>
      <c r="P150" s="14" t="s">
        <v>83</v>
      </c>
    </row>
    <row r="151" spans="1:16" x14ac:dyDescent="0.25">
      <c r="A151" s="14">
        <v>6146</v>
      </c>
      <c r="B151" s="14" t="s">
        <v>458</v>
      </c>
      <c r="C151" s="14" t="s">
        <v>205</v>
      </c>
      <c r="D151" s="14" t="s">
        <v>78</v>
      </c>
      <c r="E151" s="14" t="s">
        <v>79</v>
      </c>
      <c r="F151" s="15" t="s">
        <v>459</v>
      </c>
      <c r="G151" s="14" t="s">
        <v>81</v>
      </c>
      <c r="H151" s="16">
        <v>42.47222</v>
      </c>
      <c r="I151" s="16">
        <v>-90.837069999999997</v>
      </c>
      <c r="J151" s="15" t="s">
        <v>166</v>
      </c>
      <c r="K151" s="14">
        <v>130</v>
      </c>
      <c r="L151" s="14">
        <v>47</v>
      </c>
      <c r="M151" s="14">
        <v>61875</v>
      </c>
      <c r="N151" s="14">
        <v>1460487</v>
      </c>
      <c r="O151" s="14">
        <v>0</v>
      </c>
      <c r="P151" s="14" t="s">
        <v>83</v>
      </c>
    </row>
    <row r="152" spans="1:16" x14ac:dyDescent="0.25">
      <c r="A152" s="14">
        <v>6147</v>
      </c>
      <c r="B152" s="14" t="s">
        <v>460</v>
      </c>
      <c r="C152" s="14" t="s">
        <v>123</v>
      </c>
      <c r="D152" s="14" t="s">
        <v>78</v>
      </c>
      <c r="E152" s="14" t="s">
        <v>79</v>
      </c>
      <c r="F152" s="15" t="s">
        <v>461</v>
      </c>
      <c r="G152" s="14" t="s">
        <v>153</v>
      </c>
      <c r="H152" s="16">
        <v>42.833579999999998</v>
      </c>
      <c r="I152" s="16">
        <v>-93.222149999999999</v>
      </c>
      <c r="J152" s="15" t="s">
        <v>82</v>
      </c>
      <c r="K152" s="14">
        <v>161</v>
      </c>
      <c r="L152" s="14">
        <v>49</v>
      </c>
      <c r="M152" s="14">
        <v>66875</v>
      </c>
      <c r="N152" s="14">
        <v>180643</v>
      </c>
      <c r="O152" s="14">
        <v>0</v>
      </c>
      <c r="P152" s="14" t="s">
        <v>83</v>
      </c>
    </row>
    <row r="153" spans="1:16" x14ac:dyDescent="0.25">
      <c r="A153" s="14">
        <v>6148</v>
      </c>
      <c r="B153" s="14" t="s">
        <v>462</v>
      </c>
      <c r="C153" s="14" t="s">
        <v>463</v>
      </c>
      <c r="D153" s="14" t="s">
        <v>78</v>
      </c>
      <c r="E153" s="14" t="s">
        <v>79</v>
      </c>
      <c r="F153" s="15" t="s">
        <v>464</v>
      </c>
      <c r="G153" s="14" t="s">
        <v>81</v>
      </c>
      <c r="H153" s="16">
        <v>41.013890000000004</v>
      </c>
      <c r="I153" s="16">
        <v>-93.306600000000003</v>
      </c>
      <c r="J153" s="15" t="s">
        <v>82</v>
      </c>
      <c r="K153" s="14">
        <v>4214</v>
      </c>
      <c r="L153" s="14">
        <v>1881</v>
      </c>
      <c r="M153" s="14">
        <v>30827</v>
      </c>
      <c r="N153" s="14">
        <v>9884680</v>
      </c>
      <c r="O153" s="14">
        <v>0</v>
      </c>
      <c r="P153" s="14" t="s">
        <v>83</v>
      </c>
    </row>
    <row r="154" spans="1:16" x14ac:dyDescent="0.25">
      <c r="A154" s="14">
        <v>6149</v>
      </c>
      <c r="B154" s="14" t="s">
        <v>465</v>
      </c>
      <c r="C154" s="14" t="s">
        <v>466</v>
      </c>
      <c r="D154" s="14" t="s">
        <v>78</v>
      </c>
      <c r="E154" s="14" t="s">
        <v>79</v>
      </c>
      <c r="F154" s="15" t="s">
        <v>467</v>
      </c>
      <c r="G154" s="14" t="s">
        <v>81</v>
      </c>
      <c r="H154" s="16">
        <v>43.066360000000003</v>
      </c>
      <c r="I154" s="16">
        <v>-92.672409999999999</v>
      </c>
      <c r="J154" s="15" t="s">
        <v>82</v>
      </c>
      <c r="K154" s="14">
        <v>7455</v>
      </c>
      <c r="L154" s="14">
        <v>3512</v>
      </c>
      <c r="M154" s="14">
        <v>37275</v>
      </c>
      <c r="N154" s="14">
        <v>16099645</v>
      </c>
      <c r="O154" s="14">
        <v>224740</v>
      </c>
      <c r="P154" s="14" t="s">
        <v>83</v>
      </c>
    </row>
    <row r="155" spans="1:16" x14ac:dyDescent="0.25">
      <c r="A155" s="14">
        <v>6150</v>
      </c>
      <c r="B155" s="14" t="s">
        <v>468</v>
      </c>
      <c r="C155" s="14" t="s">
        <v>164</v>
      </c>
      <c r="D155" s="14" t="s">
        <v>78</v>
      </c>
      <c r="E155" s="14" t="s">
        <v>79</v>
      </c>
      <c r="F155" s="15" t="s">
        <v>469</v>
      </c>
      <c r="G155" s="14" t="s">
        <v>81</v>
      </c>
      <c r="H155" s="16">
        <v>41.960299999999997</v>
      </c>
      <c r="I155" s="16">
        <v>-90.465130000000002</v>
      </c>
      <c r="J155" s="15" t="s">
        <v>166</v>
      </c>
      <c r="K155" s="14">
        <v>370</v>
      </c>
      <c r="L155" s="14">
        <v>141</v>
      </c>
      <c r="M155" s="14">
        <v>45469</v>
      </c>
      <c r="N155" s="14">
        <v>1489594</v>
      </c>
      <c r="O155" s="14">
        <v>0</v>
      </c>
      <c r="P155" s="14" t="s">
        <v>83</v>
      </c>
    </row>
    <row r="156" spans="1:16" x14ac:dyDescent="0.25">
      <c r="A156" s="14">
        <v>6151</v>
      </c>
      <c r="B156" s="14" t="s">
        <v>470</v>
      </c>
      <c r="C156" s="14" t="s">
        <v>189</v>
      </c>
      <c r="D156" s="14" t="s">
        <v>78</v>
      </c>
      <c r="E156" s="14" t="s">
        <v>79</v>
      </c>
      <c r="F156" s="15" t="s">
        <v>471</v>
      </c>
      <c r="G156" s="14" t="s">
        <v>81</v>
      </c>
      <c r="H156" s="16">
        <v>42.06832</v>
      </c>
      <c r="I156" s="16">
        <v>-95.591669999999993</v>
      </c>
      <c r="J156" s="15" t="s">
        <v>107</v>
      </c>
      <c r="K156" s="14">
        <v>492</v>
      </c>
      <c r="L156" s="14">
        <v>233</v>
      </c>
      <c r="M156" s="14">
        <v>44063</v>
      </c>
      <c r="N156" s="14">
        <v>1250356</v>
      </c>
      <c r="O156" s="14">
        <v>2725</v>
      </c>
      <c r="P156" s="14" t="s">
        <v>83</v>
      </c>
    </row>
    <row r="157" spans="1:16" x14ac:dyDescent="0.25">
      <c r="A157" s="14">
        <v>6152</v>
      </c>
      <c r="B157" s="14" t="s">
        <v>472</v>
      </c>
      <c r="C157" s="14" t="s">
        <v>143</v>
      </c>
      <c r="D157" s="14" t="s">
        <v>78</v>
      </c>
      <c r="E157" s="14" t="s">
        <v>79</v>
      </c>
      <c r="F157" s="15" t="s">
        <v>473</v>
      </c>
      <c r="G157" s="14" t="s">
        <v>81</v>
      </c>
      <c r="H157" s="16">
        <v>42.9161</v>
      </c>
      <c r="I157" s="16">
        <v>-96.516419999999997</v>
      </c>
      <c r="J157" s="15" t="s">
        <v>107</v>
      </c>
      <c r="K157" s="14">
        <v>80</v>
      </c>
      <c r="L157" s="14">
        <v>26</v>
      </c>
      <c r="M157" s="14">
        <v>48750</v>
      </c>
      <c r="N157" s="14">
        <v>1275287</v>
      </c>
      <c r="O157" s="14">
        <v>0</v>
      </c>
      <c r="P157" s="14" t="s">
        <v>83</v>
      </c>
    </row>
    <row r="158" spans="1:16" x14ac:dyDescent="0.25">
      <c r="A158" s="14">
        <v>6153</v>
      </c>
      <c r="B158" s="14" t="s">
        <v>474</v>
      </c>
      <c r="C158" s="14" t="s">
        <v>475</v>
      </c>
      <c r="D158" s="14" t="s">
        <v>78</v>
      </c>
      <c r="E158" s="14" t="s">
        <v>79</v>
      </c>
      <c r="F158" s="15" t="s">
        <v>476</v>
      </c>
      <c r="G158" s="14" t="s">
        <v>81</v>
      </c>
      <c r="H158" s="16">
        <v>41.919159999999998</v>
      </c>
      <c r="I158" s="16">
        <v>-92.394630000000006</v>
      </c>
      <c r="J158" s="15" t="s">
        <v>82</v>
      </c>
      <c r="K158" s="14">
        <v>261</v>
      </c>
      <c r="L158" s="14">
        <v>85</v>
      </c>
      <c r="M158" s="14">
        <v>41250</v>
      </c>
      <c r="N158" s="14">
        <v>2614881</v>
      </c>
      <c r="O158" s="14">
        <v>0</v>
      </c>
      <c r="P158" s="14" t="s">
        <v>83</v>
      </c>
    </row>
    <row r="159" spans="1:16" x14ac:dyDescent="0.25">
      <c r="A159" s="14">
        <v>6154</v>
      </c>
      <c r="B159" s="14" t="s">
        <v>477</v>
      </c>
      <c r="C159" s="14" t="s">
        <v>230</v>
      </c>
      <c r="D159" s="14" t="s">
        <v>78</v>
      </c>
      <c r="E159" s="14" t="s">
        <v>79</v>
      </c>
      <c r="F159" s="15" t="s">
        <v>478</v>
      </c>
      <c r="G159" s="14" t="s">
        <v>81</v>
      </c>
      <c r="H159" s="16">
        <v>42.749429999999997</v>
      </c>
      <c r="I159" s="16">
        <v>-95.551670000000001</v>
      </c>
      <c r="J159" s="15" t="s">
        <v>107</v>
      </c>
      <c r="K159" s="14">
        <v>5030</v>
      </c>
      <c r="L159" s="14">
        <v>2442</v>
      </c>
      <c r="M159" s="14">
        <v>44014</v>
      </c>
      <c r="N159" s="14">
        <v>16941613</v>
      </c>
      <c r="O159" s="14">
        <v>62863</v>
      </c>
      <c r="P159" s="14" t="s">
        <v>83</v>
      </c>
    </row>
    <row r="160" spans="1:16" x14ac:dyDescent="0.25">
      <c r="A160" s="14">
        <v>6155</v>
      </c>
      <c r="B160" s="14" t="s">
        <v>40</v>
      </c>
      <c r="C160" s="14" t="s">
        <v>479</v>
      </c>
      <c r="D160" s="14" t="s">
        <v>78</v>
      </c>
      <c r="E160" s="14" t="s">
        <v>79</v>
      </c>
      <c r="F160" s="15" t="s">
        <v>480</v>
      </c>
      <c r="G160" s="14" t="s">
        <v>81</v>
      </c>
      <c r="H160" s="16">
        <v>43.491079999999997</v>
      </c>
      <c r="I160" s="16">
        <v>-92.36045</v>
      </c>
      <c r="J160" s="15" t="s">
        <v>166</v>
      </c>
      <c r="K160" s="14">
        <v>125</v>
      </c>
      <c r="L160" s="14">
        <v>103</v>
      </c>
      <c r="M160" s="14">
        <v>39821</v>
      </c>
      <c r="N160" s="14">
        <v>3465013</v>
      </c>
      <c r="O160" s="14">
        <v>0</v>
      </c>
      <c r="P160" s="14" t="s">
        <v>83</v>
      </c>
    </row>
    <row r="161" spans="1:16" x14ac:dyDescent="0.25">
      <c r="A161" s="14">
        <v>6156</v>
      </c>
      <c r="B161" s="14" t="s">
        <v>481</v>
      </c>
      <c r="C161" s="14" t="s">
        <v>98</v>
      </c>
      <c r="D161" s="14" t="s">
        <v>78</v>
      </c>
      <c r="E161" s="14" t="s">
        <v>79</v>
      </c>
      <c r="F161" s="15" t="s">
        <v>482</v>
      </c>
      <c r="G161" s="14" t="s">
        <v>81</v>
      </c>
      <c r="H161" s="16">
        <v>41.085569999999997</v>
      </c>
      <c r="I161" s="16">
        <v>-92.529359999999997</v>
      </c>
      <c r="J161" s="15" t="s">
        <v>82</v>
      </c>
      <c r="K161" s="14">
        <v>96</v>
      </c>
      <c r="L161" s="14">
        <v>47</v>
      </c>
      <c r="M161" s="14">
        <v>41250</v>
      </c>
      <c r="N161" s="14">
        <v>588294</v>
      </c>
      <c r="O161" s="14">
        <v>34434</v>
      </c>
      <c r="P161" s="14" t="s">
        <v>83</v>
      </c>
    </row>
    <row r="162" spans="1:16" x14ac:dyDescent="0.25">
      <c r="A162" s="14">
        <v>6157</v>
      </c>
      <c r="B162" s="14" t="s">
        <v>483</v>
      </c>
      <c r="C162" s="14" t="s">
        <v>484</v>
      </c>
      <c r="D162" s="14" t="s">
        <v>78</v>
      </c>
      <c r="E162" s="14" t="s">
        <v>79</v>
      </c>
      <c r="F162" s="15" t="s">
        <v>485</v>
      </c>
      <c r="G162" s="14" t="s">
        <v>81</v>
      </c>
      <c r="H162" s="16">
        <v>42.15193</v>
      </c>
      <c r="I162" s="16">
        <v>-94.474419999999995</v>
      </c>
      <c r="J162" s="15" t="s">
        <v>87</v>
      </c>
      <c r="K162" s="14">
        <v>369</v>
      </c>
      <c r="L162" s="14">
        <v>149</v>
      </c>
      <c r="M162" s="14">
        <v>40156</v>
      </c>
      <c r="N162" s="14">
        <v>5473336</v>
      </c>
      <c r="O162" s="14">
        <v>7680</v>
      </c>
      <c r="P162" s="14" t="s">
        <v>83</v>
      </c>
    </row>
    <row r="163" spans="1:16" x14ac:dyDescent="0.25">
      <c r="A163" s="14">
        <v>6158</v>
      </c>
      <c r="B163" s="14" t="s">
        <v>486</v>
      </c>
      <c r="C163" s="14" t="s">
        <v>454</v>
      </c>
      <c r="D163" s="14" t="s">
        <v>78</v>
      </c>
      <c r="E163" s="14" t="s">
        <v>79</v>
      </c>
      <c r="F163" s="15" t="s">
        <v>487</v>
      </c>
      <c r="G163" s="14" t="s">
        <v>81</v>
      </c>
      <c r="H163" s="16">
        <v>40.630850000000002</v>
      </c>
      <c r="I163" s="16">
        <v>-92.92465</v>
      </c>
      <c r="J163" s="15" t="s">
        <v>82</v>
      </c>
      <c r="K163" s="14">
        <v>345</v>
      </c>
      <c r="L163" s="14">
        <v>136</v>
      </c>
      <c r="M163" s="14">
        <v>31875</v>
      </c>
      <c r="N163" s="14">
        <v>4518930</v>
      </c>
      <c r="O163" s="14">
        <v>0</v>
      </c>
      <c r="P163" s="14" t="s">
        <v>83</v>
      </c>
    </row>
    <row r="164" spans="1:16" x14ac:dyDescent="0.25">
      <c r="A164" s="14">
        <v>6159</v>
      </c>
      <c r="B164" s="14" t="s">
        <v>488</v>
      </c>
      <c r="C164" s="14" t="s">
        <v>242</v>
      </c>
      <c r="D164" s="14" t="s">
        <v>78</v>
      </c>
      <c r="E164" s="14" t="s">
        <v>79</v>
      </c>
      <c r="F164" s="15" t="s">
        <v>489</v>
      </c>
      <c r="G164" s="14" t="s">
        <v>81</v>
      </c>
      <c r="H164" s="16">
        <v>42.58719</v>
      </c>
      <c r="I164" s="16">
        <v>-94.345519999999993</v>
      </c>
      <c r="J164" s="15" t="s">
        <v>87</v>
      </c>
      <c r="K164" s="14">
        <v>142</v>
      </c>
      <c r="L164" s="14">
        <v>85</v>
      </c>
      <c r="M164" s="14">
        <v>51719</v>
      </c>
      <c r="N164" s="14">
        <v>1311977</v>
      </c>
      <c r="O164" s="14">
        <v>0</v>
      </c>
      <c r="P164" s="14" t="s">
        <v>83</v>
      </c>
    </row>
    <row r="165" spans="1:16" x14ac:dyDescent="0.25">
      <c r="A165" s="14">
        <v>6160</v>
      </c>
      <c r="B165" s="14" t="s">
        <v>490</v>
      </c>
      <c r="C165" s="14" t="s">
        <v>299</v>
      </c>
      <c r="D165" s="14" t="s">
        <v>78</v>
      </c>
      <c r="E165" s="14" t="s">
        <v>79</v>
      </c>
      <c r="F165" s="15" t="s">
        <v>491</v>
      </c>
      <c r="G165" s="14" t="s">
        <v>81</v>
      </c>
      <c r="H165" s="16">
        <v>41.888910000000003</v>
      </c>
      <c r="I165" s="16">
        <v>-91.056539999999998</v>
      </c>
      <c r="J165" s="15" t="s">
        <v>166</v>
      </c>
      <c r="K165" s="14">
        <v>970</v>
      </c>
      <c r="L165" s="14">
        <v>427</v>
      </c>
      <c r="M165" s="14">
        <v>42574</v>
      </c>
      <c r="N165" s="14">
        <v>1750511</v>
      </c>
      <c r="O165" s="14">
        <v>0</v>
      </c>
      <c r="P165" s="14" t="s">
        <v>83</v>
      </c>
    </row>
    <row r="166" spans="1:16" x14ac:dyDescent="0.25">
      <c r="A166" s="14">
        <v>6161</v>
      </c>
      <c r="B166" s="14" t="s">
        <v>492</v>
      </c>
      <c r="C166" s="14" t="s">
        <v>328</v>
      </c>
      <c r="D166" s="14" t="s">
        <v>78</v>
      </c>
      <c r="E166" s="14" t="s">
        <v>79</v>
      </c>
      <c r="F166" s="15" t="s">
        <v>493</v>
      </c>
      <c r="G166" s="14" t="s">
        <v>81</v>
      </c>
      <c r="H166" s="16">
        <v>40.74194</v>
      </c>
      <c r="I166" s="16">
        <v>-95.038309999999996</v>
      </c>
      <c r="J166" s="15" t="s">
        <v>107</v>
      </c>
      <c r="K166" s="14">
        <v>5418</v>
      </c>
      <c r="L166" s="14">
        <v>2007</v>
      </c>
      <c r="M166" s="14">
        <v>43519</v>
      </c>
      <c r="N166" s="14">
        <v>13433110</v>
      </c>
      <c r="O166" s="14">
        <v>85563</v>
      </c>
      <c r="P166" s="14" t="s">
        <v>83</v>
      </c>
    </row>
    <row r="167" spans="1:16" x14ac:dyDescent="0.25">
      <c r="A167" s="14">
        <v>6162</v>
      </c>
      <c r="B167" s="14" t="s">
        <v>494</v>
      </c>
      <c r="C167" s="14" t="s">
        <v>296</v>
      </c>
      <c r="D167" s="14" t="s">
        <v>78</v>
      </c>
      <c r="E167" s="14" t="s">
        <v>79</v>
      </c>
      <c r="F167" s="14" t="s">
        <v>495</v>
      </c>
      <c r="G167" s="14" t="s">
        <v>81</v>
      </c>
      <c r="H167" s="16">
        <v>42.731639999999999</v>
      </c>
      <c r="I167" s="16">
        <v>-93.732990000000001</v>
      </c>
      <c r="J167" s="15" t="s">
        <v>87</v>
      </c>
      <c r="K167" s="14">
        <v>2767</v>
      </c>
      <c r="L167" s="14">
        <v>1107</v>
      </c>
      <c r="M167" s="14">
        <v>36875</v>
      </c>
      <c r="N167" s="14">
        <v>8436347</v>
      </c>
      <c r="O167" s="14">
        <v>0</v>
      </c>
      <c r="P167" s="14" t="s">
        <v>83</v>
      </c>
    </row>
    <row r="168" spans="1:16" x14ac:dyDescent="0.25">
      <c r="A168" s="14">
        <v>6163</v>
      </c>
      <c r="B168" s="14" t="s">
        <v>496</v>
      </c>
      <c r="C168" s="14" t="s">
        <v>135</v>
      </c>
      <c r="D168" s="14" t="s">
        <v>78</v>
      </c>
      <c r="E168" s="14" t="s">
        <v>79</v>
      </c>
      <c r="F168" s="15" t="s">
        <v>497</v>
      </c>
      <c r="G168" s="14" t="s">
        <v>81</v>
      </c>
      <c r="H168" s="16">
        <v>42.784700000000001</v>
      </c>
      <c r="I168" s="16">
        <v>-92.667689999999993</v>
      </c>
      <c r="J168" s="15" t="s">
        <v>103</v>
      </c>
      <c r="K168" s="14">
        <v>1409</v>
      </c>
      <c r="L168" s="14">
        <v>556</v>
      </c>
      <c r="M168" s="14">
        <v>43833</v>
      </c>
      <c r="N168" s="14">
        <v>3454512</v>
      </c>
      <c r="O168" s="14">
        <v>99645</v>
      </c>
      <c r="P168" s="14" t="s">
        <v>83</v>
      </c>
    </row>
    <row r="169" spans="1:16" x14ac:dyDescent="0.25">
      <c r="A169" s="14">
        <v>6164</v>
      </c>
      <c r="B169" s="14" t="s">
        <v>498</v>
      </c>
      <c r="C169" s="14" t="s">
        <v>499</v>
      </c>
      <c r="D169" s="14" t="s">
        <v>78</v>
      </c>
      <c r="E169" s="14" t="s">
        <v>79</v>
      </c>
      <c r="F169" s="15" t="s">
        <v>500</v>
      </c>
      <c r="G169" s="14" t="s">
        <v>81</v>
      </c>
      <c r="H169" s="16">
        <v>42.903880000000001</v>
      </c>
      <c r="I169" s="16">
        <v>-91.147350000000003</v>
      </c>
      <c r="J169" s="15" t="s">
        <v>166</v>
      </c>
      <c r="K169" s="14">
        <v>42</v>
      </c>
      <c r="L169" s="14">
        <v>23</v>
      </c>
      <c r="M169" s="14">
        <v>46250</v>
      </c>
      <c r="N169" s="14">
        <v>1280261</v>
      </c>
      <c r="O169" s="14">
        <v>0</v>
      </c>
      <c r="P169" s="14" t="s">
        <v>83</v>
      </c>
    </row>
    <row r="170" spans="1:16" x14ac:dyDescent="0.25">
      <c r="A170" s="14">
        <v>6165</v>
      </c>
      <c r="B170" s="14" t="s">
        <v>501</v>
      </c>
      <c r="C170" s="14" t="s">
        <v>278</v>
      </c>
      <c r="D170" s="14" t="s">
        <v>78</v>
      </c>
      <c r="E170" s="14" t="s">
        <v>79</v>
      </c>
      <c r="F170" s="15" t="s">
        <v>502</v>
      </c>
      <c r="G170" s="14" t="s">
        <v>81</v>
      </c>
      <c r="H170" s="16">
        <v>40.800649999999997</v>
      </c>
      <c r="I170" s="16">
        <v>-94.483069999999998</v>
      </c>
      <c r="J170" s="15" t="s">
        <v>82</v>
      </c>
      <c r="K170" s="14">
        <v>347</v>
      </c>
      <c r="L170" s="14">
        <v>167</v>
      </c>
      <c r="M170" s="14">
        <v>33750</v>
      </c>
      <c r="N170" s="14">
        <v>3253723</v>
      </c>
      <c r="O170" s="14">
        <v>2993</v>
      </c>
      <c r="P170" s="14" t="s">
        <v>83</v>
      </c>
    </row>
    <row r="171" spans="1:16" x14ac:dyDescent="0.25">
      <c r="A171" s="14">
        <v>6166</v>
      </c>
      <c r="B171" s="14" t="s">
        <v>503</v>
      </c>
      <c r="C171" s="14" t="s">
        <v>393</v>
      </c>
      <c r="D171" s="14" t="s">
        <v>78</v>
      </c>
      <c r="E171" s="14" t="s">
        <v>79</v>
      </c>
      <c r="F171" s="15" t="s">
        <v>504</v>
      </c>
      <c r="G171" s="14" t="s">
        <v>81</v>
      </c>
      <c r="H171" s="16">
        <v>43.138019999999997</v>
      </c>
      <c r="I171" s="16">
        <v>-93.379369999999994</v>
      </c>
      <c r="J171" s="15" t="s">
        <v>82</v>
      </c>
      <c r="K171" s="14">
        <v>7590</v>
      </c>
      <c r="L171" s="14">
        <v>3400</v>
      </c>
      <c r="M171" s="14">
        <v>47147</v>
      </c>
      <c r="N171" s="14">
        <v>27962840</v>
      </c>
      <c r="O171" s="14">
        <v>6834997</v>
      </c>
      <c r="P171" s="14" t="s">
        <v>83</v>
      </c>
    </row>
    <row r="172" spans="1:16" x14ac:dyDescent="0.25">
      <c r="A172" s="14">
        <v>6167</v>
      </c>
      <c r="B172" s="14" t="s">
        <v>505</v>
      </c>
      <c r="C172" s="14" t="s">
        <v>230</v>
      </c>
      <c r="D172" s="14" t="s">
        <v>78</v>
      </c>
      <c r="E172" s="14" t="s">
        <v>79</v>
      </c>
      <c r="F172" s="15" t="s">
        <v>506</v>
      </c>
      <c r="G172" s="14" t="s">
        <v>81</v>
      </c>
      <c r="H172" s="16">
        <v>42.81221</v>
      </c>
      <c r="I172" s="16">
        <v>-95.712789999999998</v>
      </c>
      <c r="J172" s="15" t="s">
        <v>107</v>
      </c>
      <c r="K172" s="14">
        <v>227</v>
      </c>
      <c r="L172" s="14">
        <v>91</v>
      </c>
      <c r="M172" s="14">
        <v>41964</v>
      </c>
      <c r="N172" s="14">
        <v>582566</v>
      </c>
      <c r="O172" s="14">
        <v>0</v>
      </c>
      <c r="P172" s="14" t="s">
        <v>83</v>
      </c>
    </row>
    <row r="173" spans="1:16" x14ac:dyDescent="0.25">
      <c r="A173" s="14">
        <v>6168</v>
      </c>
      <c r="B173" s="14" t="s">
        <v>507</v>
      </c>
      <c r="C173" s="14" t="s">
        <v>115</v>
      </c>
      <c r="D173" s="14" t="s">
        <v>78</v>
      </c>
      <c r="E173" s="14" t="s">
        <v>79</v>
      </c>
      <c r="F173" s="15" t="s">
        <v>508</v>
      </c>
      <c r="G173" s="14" t="s">
        <v>81</v>
      </c>
      <c r="H173" s="16">
        <v>42.113880000000002</v>
      </c>
      <c r="I173" s="16">
        <v>-93.156040000000004</v>
      </c>
      <c r="J173" s="15" t="s">
        <v>82</v>
      </c>
      <c r="K173" s="14">
        <v>150</v>
      </c>
      <c r="L173" s="14">
        <v>50</v>
      </c>
      <c r="M173" s="14">
        <v>55833</v>
      </c>
      <c r="N173" s="14">
        <v>699184</v>
      </c>
      <c r="O173" s="14">
        <v>0</v>
      </c>
      <c r="P173" s="14" t="s">
        <v>83</v>
      </c>
    </row>
    <row r="174" spans="1:16" x14ac:dyDescent="0.25">
      <c r="A174" s="14">
        <v>6169</v>
      </c>
      <c r="B174" s="14" t="s">
        <v>509</v>
      </c>
      <c r="C174" s="14" t="s">
        <v>193</v>
      </c>
      <c r="D174" s="14" t="s">
        <v>78</v>
      </c>
      <c r="E174" s="14" t="s">
        <v>79</v>
      </c>
      <c r="F174" s="15" t="s">
        <v>510</v>
      </c>
      <c r="G174" s="14" t="s">
        <v>81</v>
      </c>
      <c r="H174" s="16">
        <v>43.003590000000003</v>
      </c>
      <c r="I174" s="16">
        <v>-91.652370000000005</v>
      </c>
      <c r="J174" s="15" t="s">
        <v>166</v>
      </c>
      <c r="K174" s="14">
        <v>609</v>
      </c>
      <c r="L174" s="14">
        <v>265</v>
      </c>
      <c r="M174" s="14">
        <v>42708</v>
      </c>
      <c r="N174" s="14">
        <v>3181839</v>
      </c>
      <c r="O174" s="14">
        <v>0</v>
      </c>
      <c r="P174" s="14" t="s">
        <v>83</v>
      </c>
    </row>
    <row r="175" spans="1:16" x14ac:dyDescent="0.25">
      <c r="A175" s="14">
        <v>6170</v>
      </c>
      <c r="B175" s="14" t="s">
        <v>511</v>
      </c>
      <c r="C175" s="14" t="s">
        <v>176</v>
      </c>
      <c r="D175" s="14" t="s">
        <v>78</v>
      </c>
      <c r="E175" s="14" t="s">
        <v>79</v>
      </c>
      <c r="F175" s="15" t="s">
        <v>512</v>
      </c>
      <c r="G175" s="14" t="s">
        <v>153</v>
      </c>
      <c r="H175" s="16">
        <v>42.341659999999997</v>
      </c>
      <c r="I175" s="16">
        <v>-96.077799999999996</v>
      </c>
      <c r="J175" s="15" t="s">
        <v>107</v>
      </c>
      <c r="K175" s="14">
        <v>172</v>
      </c>
      <c r="L175" s="14">
        <v>51</v>
      </c>
      <c r="M175" s="14">
        <v>87656</v>
      </c>
      <c r="N175" s="14">
        <v>3316651</v>
      </c>
      <c r="O175" s="14">
        <v>0</v>
      </c>
      <c r="P175" s="14" t="s">
        <v>83</v>
      </c>
    </row>
    <row r="176" spans="1:16" x14ac:dyDescent="0.25">
      <c r="A176" s="14">
        <v>6171</v>
      </c>
      <c r="B176" s="14" t="s">
        <v>48</v>
      </c>
      <c r="C176" s="14" t="s">
        <v>164</v>
      </c>
      <c r="D176" s="14" t="s">
        <v>78</v>
      </c>
      <c r="E176" s="14" t="s">
        <v>79</v>
      </c>
      <c r="F176" s="14" t="s">
        <v>513</v>
      </c>
      <c r="G176" s="14" t="s">
        <v>81</v>
      </c>
      <c r="H176" s="16">
        <v>41.844470000000001</v>
      </c>
      <c r="I176" s="16">
        <v>-90.188739999999996</v>
      </c>
      <c r="J176" s="15" t="s">
        <v>166</v>
      </c>
      <c r="K176" s="14">
        <v>26064</v>
      </c>
      <c r="L176" s="14">
        <v>11239</v>
      </c>
      <c r="M176" s="14">
        <v>41848</v>
      </c>
      <c r="N176" s="14">
        <v>91046168</v>
      </c>
      <c r="O176" s="14">
        <v>7399337</v>
      </c>
      <c r="P176" s="14" t="s">
        <v>83</v>
      </c>
    </row>
    <row r="177" spans="1:16" x14ac:dyDescent="0.25">
      <c r="A177" s="14">
        <v>6172</v>
      </c>
      <c r="B177" s="14" t="s">
        <v>514</v>
      </c>
      <c r="C177" s="14" t="s">
        <v>132</v>
      </c>
      <c r="D177" s="14" t="s">
        <v>78</v>
      </c>
      <c r="E177" s="14" t="s">
        <v>79</v>
      </c>
      <c r="F177" s="15" t="s">
        <v>515</v>
      </c>
      <c r="G177" s="14" t="s">
        <v>81</v>
      </c>
      <c r="H177" s="16">
        <v>40.635010000000001</v>
      </c>
      <c r="I177" s="16">
        <v>-93.451329999999999</v>
      </c>
      <c r="J177" s="15" t="s">
        <v>82</v>
      </c>
      <c r="K177" s="14">
        <v>80</v>
      </c>
      <c r="L177" s="14">
        <v>44</v>
      </c>
      <c r="M177" s="14">
        <v>38750</v>
      </c>
      <c r="N177" s="14">
        <v>1946162</v>
      </c>
      <c r="O177" s="14">
        <v>0</v>
      </c>
      <c r="P177" s="14" t="s">
        <v>83</v>
      </c>
    </row>
    <row r="178" spans="1:16" x14ac:dyDescent="0.25">
      <c r="A178" s="14">
        <v>6173</v>
      </c>
      <c r="B178" s="14" t="s">
        <v>516</v>
      </c>
      <c r="C178" s="14" t="s">
        <v>92</v>
      </c>
      <c r="D178" s="14" t="s">
        <v>78</v>
      </c>
      <c r="E178" s="14" t="s">
        <v>79</v>
      </c>
      <c r="F178" s="15" t="s">
        <v>517</v>
      </c>
      <c r="G178" s="14" t="s">
        <v>81</v>
      </c>
      <c r="H178" s="16">
        <v>41.613239999999998</v>
      </c>
      <c r="I178" s="16">
        <v>-93.797870000000003</v>
      </c>
      <c r="J178" s="15" t="s">
        <v>87</v>
      </c>
      <c r="K178" s="14">
        <v>17419</v>
      </c>
      <c r="L178" s="14">
        <v>6132</v>
      </c>
      <c r="M178" s="14">
        <v>91696</v>
      </c>
      <c r="N178" s="14">
        <v>19511378</v>
      </c>
      <c r="O178" s="14">
        <v>283291</v>
      </c>
      <c r="P178" s="14" t="s">
        <v>83</v>
      </c>
    </row>
    <row r="179" spans="1:16" x14ac:dyDescent="0.25">
      <c r="A179" s="14">
        <v>6174</v>
      </c>
      <c r="B179" s="14" t="s">
        <v>518</v>
      </c>
      <c r="C179" s="14" t="s">
        <v>475</v>
      </c>
      <c r="D179" s="14" t="s">
        <v>78</v>
      </c>
      <c r="E179" s="14" t="s">
        <v>79</v>
      </c>
      <c r="F179" s="15" t="s">
        <v>519</v>
      </c>
      <c r="G179" s="14" t="s">
        <v>81</v>
      </c>
      <c r="H179" s="16">
        <v>42.079439999999998</v>
      </c>
      <c r="I179" s="16">
        <v>-92.40213</v>
      </c>
      <c r="J179" s="15" t="s">
        <v>103</v>
      </c>
      <c r="K179" s="14">
        <v>209</v>
      </c>
      <c r="L179" s="14">
        <v>115</v>
      </c>
      <c r="M179" s="14">
        <v>37188</v>
      </c>
      <c r="N179" s="14">
        <v>1965033</v>
      </c>
      <c r="O179" s="14">
        <v>0</v>
      </c>
      <c r="P179" s="14" t="s">
        <v>83</v>
      </c>
    </row>
    <row r="180" spans="1:16" x14ac:dyDescent="0.25">
      <c r="A180" s="14">
        <v>6175</v>
      </c>
      <c r="B180" s="14" t="s">
        <v>520</v>
      </c>
      <c r="C180" s="14" t="s">
        <v>242</v>
      </c>
      <c r="D180" s="14" t="s">
        <v>78</v>
      </c>
      <c r="E180" s="14" t="s">
        <v>79</v>
      </c>
      <c r="F180" s="15" t="s">
        <v>521</v>
      </c>
      <c r="G180" s="14" t="s">
        <v>153</v>
      </c>
      <c r="H180" s="16">
        <v>42.445250000000001</v>
      </c>
      <c r="I180" s="16">
        <v>-94.125789999999995</v>
      </c>
      <c r="J180" s="15" t="s">
        <v>87</v>
      </c>
      <c r="K180" s="14">
        <v>646</v>
      </c>
      <c r="L180" s="14">
        <v>288</v>
      </c>
      <c r="M180" s="14">
        <v>42045</v>
      </c>
      <c r="N180" s="14">
        <v>5653709</v>
      </c>
      <c r="O180" s="14">
        <v>191760</v>
      </c>
      <c r="P180" s="14" t="s">
        <v>83</v>
      </c>
    </row>
    <row r="181" spans="1:16" x14ac:dyDescent="0.25">
      <c r="A181" s="14">
        <v>6176</v>
      </c>
      <c r="B181" s="14" t="s">
        <v>522</v>
      </c>
      <c r="C181" s="14" t="s">
        <v>523</v>
      </c>
      <c r="D181" s="14" t="s">
        <v>78</v>
      </c>
      <c r="E181" s="14" t="s">
        <v>79</v>
      </c>
      <c r="F181" s="15" t="s">
        <v>524</v>
      </c>
      <c r="G181" s="14" t="s">
        <v>81</v>
      </c>
      <c r="H181" s="16">
        <v>40.917490000000001</v>
      </c>
      <c r="I181" s="16">
        <v>-95.264430000000004</v>
      </c>
      <c r="J181" s="15" t="s">
        <v>107</v>
      </c>
      <c r="K181" s="14">
        <v>40</v>
      </c>
      <c r="L181" s="14">
        <v>14</v>
      </c>
      <c r="M181" s="14">
        <v>32500</v>
      </c>
      <c r="N181" s="14">
        <v>752776</v>
      </c>
      <c r="O181" s="14">
        <v>0</v>
      </c>
      <c r="P181" s="14" t="s">
        <v>83</v>
      </c>
    </row>
    <row r="182" spans="1:16" x14ac:dyDescent="0.25">
      <c r="A182" s="14">
        <v>6177</v>
      </c>
      <c r="B182" s="14" t="s">
        <v>525</v>
      </c>
      <c r="C182" s="14" t="s">
        <v>118</v>
      </c>
      <c r="D182" s="14" t="s">
        <v>78</v>
      </c>
      <c r="E182" s="14" t="s">
        <v>79</v>
      </c>
      <c r="F182" s="15" t="s">
        <v>526</v>
      </c>
      <c r="G182" s="14" t="s">
        <v>81</v>
      </c>
      <c r="H182" s="16">
        <v>42.280819999999999</v>
      </c>
      <c r="I182" s="16">
        <v>-91.530439999999999</v>
      </c>
      <c r="J182" s="15" t="s">
        <v>103</v>
      </c>
      <c r="K182" s="14">
        <v>659</v>
      </c>
      <c r="L182" s="14">
        <v>287</v>
      </c>
      <c r="M182" s="14">
        <v>49583</v>
      </c>
      <c r="N182" s="14">
        <v>1617494</v>
      </c>
      <c r="O182" s="14">
        <v>51827</v>
      </c>
      <c r="P182" s="14" t="s">
        <v>83</v>
      </c>
    </row>
    <row r="183" spans="1:16" x14ac:dyDescent="0.25">
      <c r="A183" s="14">
        <v>6178</v>
      </c>
      <c r="B183" s="14" t="s">
        <v>527</v>
      </c>
      <c r="C183" s="14" t="s">
        <v>328</v>
      </c>
      <c r="D183" s="14" t="s">
        <v>78</v>
      </c>
      <c r="E183" s="14" t="s">
        <v>79</v>
      </c>
      <c r="F183" s="15" t="s">
        <v>528</v>
      </c>
      <c r="G183" s="14" t="s">
        <v>81</v>
      </c>
      <c r="H183" s="16">
        <v>40.654440000000001</v>
      </c>
      <c r="I183" s="16">
        <v>-95.230260000000001</v>
      </c>
      <c r="J183" s="15" t="s">
        <v>107</v>
      </c>
      <c r="K183" s="14">
        <v>184</v>
      </c>
      <c r="L183" s="14">
        <v>89</v>
      </c>
      <c r="M183" s="14">
        <v>31875</v>
      </c>
      <c r="N183" s="14">
        <v>2073295</v>
      </c>
      <c r="O183" s="14">
        <v>0</v>
      </c>
      <c r="P183" s="14" t="s">
        <v>83</v>
      </c>
    </row>
    <row r="184" spans="1:16" x14ac:dyDescent="0.25">
      <c r="A184" s="14">
        <v>6179</v>
      </c>
      <c r="B184" s="14" t="s">
        <v>529</v>
      </c>
      <c r="C184" s="14" t="s">
        <v>530</v>
      </c>
      <c r="D184" s="14" t="s">
        <v>78</v>
      </c>
      <c r="E184" s="14" t="s">
        <v>79</v>
      </c>
      <c r="F184" s="15" t="s">
        <v>531</v>
      </c>
      <c r="G184" s="14" t="s">
        <v>81</v>
      </c>
      <c r="H184" s="16">
        <v>42.63944</v>
      </c>
      <c r="I184" s="16">
        <v>-91.202079999999995</v>
      </c>
      <c r="J184" s="15" t="s">
        <v>166</v>
      </c>
      <c r="K184" s="14">
        <v>397</v>
      </c>
      <c r="L184" s="14">
        <v>150</v>
      </c>
      <c r="M184" s="14">
        <v>50500</v>
      </c>
      <c r="N184" s="14">
        <v>751208</v>
      </c>
      <c r="O184" s="14">
        <v>0</v>
      </c>
      <c r="P184" s="14" t="s">
        <v>83</v>
      </c>
    </row>
    <row r="185" spans="1:16" x14ac:dyDescent="0.25">
      <c r="A185" s="14">
        <v>6180</v>
      </c>
      <c r="B185" s="14" t="s">
        <v>532</v>
      </c>
      <c r="C185" s="14" t="s">
        <v>270</v>
      </c>
      <c r="D185" s="14" t="s">
        <v>78</v>
      </c>
      <c r="E185" s="14" t="s">
        <v>79</v>
      </c>
      <c r="F185" s="15" t="s">
        <v>533</v>
      </c>
      <c r="G185" s="14" t="s">
        <v>81</v>
      </c>
      <c r="H185" s="16">
        <v>41.677770000000002</v>
      </c>
      <c r="I185" s="16">
        <v>-93.24521</v>
      </c>
      <c r="J185" s="15" t="s">
        <v>87</v>
      </c>
      <c r="K185" s="14">
        <v>2051</v>
      </c>
      <c r="L185" s="14">
        <v>736</v>
      </c>
      <c r="M185" s="14">
        <v>45313</v>
      </c>
      <c r="N185" s="14">
        <v>4647248</v>
      </c>
      <c r="O185" s="14">
        <v>36252</v>
      </c>
      <c r="P185" s="14" t="s">
        <v>83</v>
      </c>
    </row>
    <row r="186" spans="1:16" x14ac:dyDescent="0.25">
      <c r="A186" s="14">
        <v>6181</v>
      </c>
      <c r="B186" s="14" t="s">
        <v>534</v>
      </c>
      <c r="C186" s="14" t="s">
        <v>328</v>
      </c>
      <c r="D186" s="14" t="s">
        <v>78</v>
      </c>
      <c r="E186" s="14" t="s">
        <v>79</v>
      </c>
      <c r="F186" s="15" t="s">
        <v>535</v>
      </c>
      <c r="G186" s="14" t="s">
        <v>81</v>
      </c>
      <c r="H186" s="16">
        <v>40.619160000000001</v>
      </c>
      <c r="I186" s="16">
        <v>-95.120810000000006</v>
      </c>
      <c r="J186" s="15" t="s">
        <v>107</v>
      </c>
      <c r="K186" s="14">
        <v>208</v>
      </c>
      <c r="L186" s="14">
        <v>85</v>
      </c>
      <c r="M186" s="14">
        <v>31806</v>
      </c>
      <c r="N186" s="14">
        <v>2836546</v>
      </c>
      <c r="O186" s="14">
        <v>0</v>
      </c>
      <c r="P186" s="14" t="s">
        <v>83</v>
      </c>
    </row>
    <row r="187" spans="1:16" x14ac:dyDescent="0.25">
      <c r="A187" s="14">
        <v>6182</v>
      </c>
      <c r="B187" s="14" t="s">
        <v>536</v>
      </c>
      <c r="C187" s="14" t="s">
        <v>155</v>
      </c>
      <c r="D187" s="14" t="s">
        <v>78</v>
      </c>
      <c r="E187" s="14" t="s">
        <v>79</v>
      </c>
      <c r="F187" s="15" t="s">
        <v>537</v>
      </c>
      <c r="G187" s="14" t="s">
        <v>81</v>
      </c>
      <c r="H187" s="16">
        <v>41.902769999999997</v>
      </c>
      <c r="I187" s="16">
        <v>-93.306319999999999</v>
      </c>
      <c r="J187" s="15" t="s">
        <v>82</v>
      </c>
      <c r="K187" s="14">
        <v>483</v>
      </c>
      <c r="L187" s="14">
        <v>155</v>
      </c>
      <c r="M187" s="14">
        <v>45938</v>
      </c>
      <c r="N187" s="14">
        <v>1267159</v>
      </c>
      <c r="O187" s="14">
        <v>12911</v>
      </c>
      <c r="P187" s="14" t="s">
        <v>83</v>
      </c>
    </row>
    <row r="188" spans="1:16" x14ac:dyDescent="0.25">
      <c r="A188" s="14">
        <v>6183</v>
      </c>
      <c r="B188" s="14" t="s">
        <v>538</v>
      </c>
      <c r="C188" s="14" t="s">
        <v>155</v>
      </c>
      <c r="D188" s="14" t="s">
        <v>78</v>
      </c>
      <c r="E188" s="14" t="s">
        <v>79</v>
      </c>
      <c r="F188" s="15" t="s">
        <v>539</v>
      </c>
      <c r="G188" s="14" t="s">
        <v>81</v>
      </c>
      <c r="H188" s="16">
        <v>42.017769999999999</v>
      </c>
      <c r="I188" s="16">
        <v>-93.315209999999993</v>
      </c>
      <c r="J188" s="15" t="s">
        <v>82</v>
      </c>
      <c r="K188" s="14">
        <v>861</v>
      </c>
      <c r="L188" s="14">
        <v>332</v>
      </c>
      <c r="M188" s="14">
        <v>46429</v>
      </c>
      <c r="N188" s="14">
        <v>2750912</v>
      </c>
      <c r="O188" s="14">
        <v>0</v>
      </c>
      <c r="P188" s="14" t="s">
        <v>83</v>
      </c>
    </row>
    <row r="189" spans="1:16" x14ac:dyDescent="0.25">
      <c r="A189" s="14">
        <v>6184</v>
      </c>
      <c r="B189" s="14" t="s">
        <v>540</v>
      </c>
      <c r="C189" s="14" t="s">
        <v>541</v>
      </c>
      <c r="D189" s="14" t="s">
        <v>78</v>
      </c>
      <c r="E189" s="14" t="s">
        <v>79</v>
      </c>
      <c r="F189" s="15" t="s">
        <v>542</v>
      </c>
      <c r="G189" s="14" t="s">
        <v>81</v>
      </c>
      <c r="H189" s="16">
        <v>41.25864</v>
      </c>
      <c r="I189" s="16">
        <v>-91.374319999999997</v>
      </c>
      <c r="J189" s="15" t="s">
        <v>103</v>
      </c>
      <c r="K189" s="14">
        <v>371</v>
      </c>
      <c r="L189" s="14">
        <v>160</v>
      </c>
      <c r="M189" s="14">
        <v>56042</v>
      </c>
      <c r="N189" s="14">
        <v>618557</v>
      </c>
      <c r="O189" s="14">
        <v>0</v>
      </c>
      <c r="P189" s="14" t="s">
        <v>83</v>
      </c>
    </row>
    <row r="190" spans="1:16" x14ac:dyDescent="0.25">
      <c r="A190" s="14">
        <v>6185</v>
      </c>
      <c r="B190" s="14" t="s">
        <v>543</v>
      </c>
      <c r="C190" s="14" t="s">
        <v>541</v>
      </c>
      <c r="D190" s="14" t="s">
        <v>78</v>
      </c>
      <c r="E190" s="14" t="s">
        <v>79</v>
      </c>
      <c r="F190" s="15" t="s">
        <v>544</v>
      </c>
      <c r="G190" s="14" t="s">
        <v>81</v>
      </c>
      <c r="H190" s="16">
        <v>41.280029999999996</v>
      </c>
      <c r="I190" s="16">
        <v>-91.360709999999997</v>
      </c>
      <c r="J190" s="15" t="s">
        <v>103</v>
      </c>
      <c r="K190" s="14">
        <v>1860</v>
      </c>
      <c r="L190" s="14">
        <v>711</v>
      </c>
      <c r="M190" s="14">
        <v>43750</v>
      </c>
      <c r="N190" s="14">
        <v>5666846</v>
      </c>
      <c r="O190" s="14">
        <v>0</v>
      </c>
      <c r="P190" s="14" t="s">
        <v>83</v>
      </c>
    </row>
    <row r="191" spans="1:16" x14ac:dyDescent="0.25">
      <c r="A191" s="14">
        <v>6186</v>
      </c>
      <c r="B191" s="14" t="s">
        <v>545</v>
      </c>
      <c r="C191" s="14" t="s">
        <v>466</v>
      </c>
      <c r="D191" s="14" t="s">
        <v>78</v>
      </c>
      <c r="E191" s="14" t="s">
        <v>79</v>
      </c>
      <c r="F191" s="15" t="s">
        <v>467</v>
      </c>
      <c r="G191" s="14" t="s">
        <v>81</v>
      </c>
      <c r="H191" s="16">
        <v>43.155810000000002</v>
      </c>
      <c r="I191" s="16">
        <v>-92.594070000000002</v>
      </c>
      <c r="J191" s="15" t="s">
        <v>82</v>
      </c>
      <c r="K191" s="14">
        <v>72</v>
      </c>
      <c r="L191" s="14">
        <v>28</v>
      </c>
      <c r="M191" s="14">
        <v>40000</v>
      </c>
      <c r="N191" s="14">
        <v>475799</v>
      </c>
      <c r="O191" s="14">
        <v>0</v>
      </c>
      <c r="P191" s="14" t="s">
        <v>83</v>
      </c>
    </row>
    <row r="192" spans="1:16" x14ac:dyDescent="0.25">
      <c r="A192" s="14">
        <v>6187</v>
      </c>
      <c r="B192" s="14" t="s">
        <v>546</v>
      </c>
      <c r="C192" s="14" t="s">
        <v>213</v>
      </c>
      <c r="D192" s="14" t="s">
        <v>78</v>
      </c>
      <c r="E192" s="14" t="s">
        <v>79</v>
      </c>
      <c r="F192" s="15" t="s">
        <v>547</v>
      </c>
      <c r="G192" s="14" t="s">
        <v>81</v>
      </c>
      <c r="H192" s="16">
        <v>41.381970000000003</v>
      </c>
      <c r="I192" s="16">
        <v>-91.349879999999999</v>
      </c>
      <c r="J192" s="15" t="s">
        <v>103</v>
      </c>
      <c r="K192" s="14">
        <v>418</v>
      </c>
      <c r="L192" s="14">
        <v>128</v>
      </c>
      <c r="M192" s="14">
        <v>45556</v>
      </c>
      <c r="N192" s="14">
        <v>928633</v>
      </c>
      <c r="O192" s="14">
        <v>0</v>
      </c>
      <c r="P192" s="14" t="s">
        <v>83</v>
      </c>
    </row>
    <row r="193" spans="1:16" x14ac:dyDescent="0.25">
      <c r="A193" s="14">
        <v>6188</v>
      </c>
      <c r="B193" s="14" t="s">
        <v>548</v>
      </c>
      <c r="C193" s="14" t="s">
        <v>281</v>
      </c>
      <c r="D193" s="14" t="s">
        <v>78</v>
      </c>
      <c r="E193" s="14" t="s">
        <v>79</v>
      </c>
      <c r="F193" s="15" t="s">
        <v>549</v>
      </c>
      <c r="G193" s="14" t="s">
        <v>81</v>
      </c>
      <c r="H193" s="16">
        <v>42.224710000000002</v>
      </c>
      <c r="I193" s="16">
        <v>-92.874650000000003</v>
      </c>
      <c r="J193" s="15" t="s">
        <v>82</v>
      </c>
      <c r="K193" s="14">
        <v>1100</v>
      </c>
      <c r="L193" s="14">
        <v>451</v>
      </c>
      <c r="M193" s="14">
        <v>47969</v>
      </c>
      <c r="N193" s="14">
        <v>3174905</v>
      </c>
      <c r="O193" s="14">
        <v>0</v>
      </c>
      <c r="P193" s="14" t="s">
        <v>83</v>
      </c>
    </row>
    <row r="194" spans="1:16" x14ac:dyDescent="0.25">
      <c r="A194" s="14">
        <v>6189</v>
      </c>
      <c r="B194" s="14" t="s">
        <v>550</v>
      </c>
      <c r="C194" s="14" t="s">
        <v>151</v>
      </c>
      <c r="D194" s="14" t="s">
        <v>78</v>
      </c>
      <c r="E194" s="14" t="s">
        <v>79</v>
      </c>
      <c r="F194" s="15" t="s">
        <v>551</v>
      </c>
      <c r="G194" s="14" t="s">
        <v>153</v>
      </c>
      <c r="H194" s="16">
        <v>41.729170000000003</v>
      </c>
      <c r="I194" s="16">
        <v>-91.997680000000003</v>
      </c>
      <c r="J194" s="15" t="s">
        <v>103</v>
      </c>
      <c r="K194" s="14">
        <v>335</v>
      </c>
      <c r="L194" s="14">
        <v>156</v>
      </c>
      <c r="M194" s="14">
        <v>59444</v>
      </c>
      <c r="N194" s="14">
        <v>1974497</v>
      </c>
      <c r="O194" s="14">
        <v>0</v>
      </c>
      <c r="P194" s="14" t="s">
        <v>83</v>
      </c>
    </row>
    <row r="195" spans="1:16" x14ac:dyDescent="0.25">
      <c r="A195" s="14">
        <v>6190</v>
      </c>
      <c r="B195" s="14" t="s">
        <v>552</v>
      </c>
      <c r="C195" s="14" t="s">
        <v>216</v>
      </c>
      <c r="D195" s="14" t="s">
        <v>78</v>
      </c>
      <c r="E195" s="14" t="s">
        <v>79</v>
      </c>
      <c r="F195" s="15" t="s">
        <v>290</v>
      </c>
      <c r="G195" s="14" t="s">
        <v>81</v>
      </c>
      <c r="H195" s="16">
        <v>40.748600000000003</v>
      </c>
      <c r="I195" s="16">
        <v>-94.618859999999998</v>
      </c>
      <c r="J195" s="15" t="s">
        <v>82</v>
      </c>
      <c r="K195" s="14">
        <v>41</v>
      </c>
      <c r="L195" s="14">
        <v>8</v>
      </c>
      <c r="M195" s="14">
        <v>45000</v>
      </c>
      <c r="N195" s="14">
        <v>572430</v>
      </c>
      <c r="O195" s="14">
        <v>2050</v>
      </c>
      <c r="P195" s="14" t="s">
        <v>83</v>
      </c>
    </row>
    <row r="196" spans="1:16" x14ac:dyDescent="0.25">
      <c r="A196" s="14">
        <v>6191</v>
      </c>
      <c r="B196" s="14" t="s">
        <v>553</v>
      </c>
      <c r="C196" s="14" t="s">
        <v>181</v>
      </c>
      <c r="D196" s="14" t="s">
        <v>78</v>
      </c>
      <c r="E196" s="14" t="s">
        <v>79</v>
      </c>
      <c r="F196" s="15" t="s">
        <v>554</v>
      </c>
      <c r="G196" s="14" t="s">
        <v>81</v>
      </c>
      <c r="H196" s="16">
        <v>41.874769999999998</v>
      </c>
      <c r="I196" s="16">
        <v>-94.678449999999998</v>
      </c>
      <c r="J196" s="15" t="s">
        <v>107</v>
      </c>
      <c r="K196" s="14">
        <v>1269</v>
      </c>
      <c r="L196" s="14">
        <v>587</v>
      </c>
      <c r="M196" s="14">
        <v>43309</v>
      </c>
      <c r="N196" s="14">
        <v>4618598</v>
      </c>
      <c r="O196" s="14">
        <v>0</v>
      </c>
      <c r="P196" s="14" t="s">
        <v>83</v>
      </c>
    </row>
    <row r="197" spans="1:16" x14ac:dyDescent="0.25">
      <c r="A197" s="14">
        <v>6192</v>
      </c>
      <c r="B197" s="14" t="s">
        <v>555</v>
      </c>
      <c r="C197" s="14" t="s">
        <v>265</v>
      </c>
      <c r="D197" s="14" t="s">
        <v>78</v>
      </c>
      <c r="E197" s="14" t="s">
        <v>79</v>
      </c>
      <c r="F197" s="15" t="s">
        <v>556</v>
      </c>
      <c r="G197" s="14" t="s">
        <v>81</v>
      </c>
      <c r="H197" s="16">
        <v>41.164239999999999</v>
      </c>
      <c r="I197" s="16">
        <v>-91.714820000000003</v>
      </c>
      <c r="J197" s="15" t="s">
        <v>103</v>
      </c>
      <c r="K197" s="14">
        <v>47</v>
      </c>
      <c r="L197" s="14">
        <v>28</v>
      </c>
      <c r="M197" s="14">
        <v>32500</v>
      </c>
      <c r="N197" s="14">
        <v>608084</v>
      </c>
      <c r="O197" s="14">
        <v>26463</v>
      </c>
      <c r="P197" s="14" t="s">
        <v>83</v>
      </c>
    </row>
    <row r="198" spans="1:16" x14ac:dyDescent="0.25">
      <c r="A198" s="14">
        <v>6193</v>
      </c>
      <c r="B198" s="14" t="s">
        <v>557</v>
      </c>
      <c r="C198" s="14" t="s">
        <v>558</v>
      </c>
      <c r="D198" s="14" t="s">
        <v>78</v>
      </c>
      <c r="E198" s="14" t="s">
        <v>79</v>
      </c>
      <c r="F198" s="15" t="s">
        <v>559</v>
      </c>
      <c r="G198" s="14" t="s">
        <v>81</v>
      </c>
      <c r="H198" s="16">
        <v>41.676400000000001</v>
      </c>
      <c r="I198" s="16">
        <v>-91.580449999999999</v>
      </c>
      <c r="J198" s="15" t="s">
        <v>103</v>
      </c>
      <c r="K198" s="14">
        <v>20608</v>
      </c>
      <c r="L198" s="14">
        <v>7710</v>
      </c>
      <c r="M198" s="14">
        <v>59822</v>
      </c>
      <c r="N198" s="14">
        <v>32574334</v>
      </c>
      <c r="O198" s="14">
        <v>103310</v>
      </c>
      <c r="P198" s="14" t="s">
        <v>83</v>
      </c>
    </row>
    <row r="199" spans="1:16" x14ac:dyDescent="0.25">
      <c r="A199" s="14">
        <v>6194</v>
      </c>
      <c r="B199" s="14" t="s">
        <v>560</v>
      </c>
      <c r="C199" s="14" t="s">
        <v>561</v>
      </c>
      <c r="D199" s="14" t="s">
        <v>78</v>
      </c>
      <c r="E199" s="14" t="s">
        <v>79</v>
      </c>
      <c r="F199" s="15" t="s">
        <v>562</v>
      </c>
      <c r="G199" s="14" t="s">
        <v>153</v>
      </c>
      <c r="H199" s="16">
        <v>41.578600000000002</v>
      </c>
      <c r="I199" s="16">
        <v>-95.330280000000002</v>
      </c>
      <c r="J199" s="15" t="s">
        <v>107</v>
      </c>
      <c r="K199" s="14">
        <v>28</v>
      </c>
      <c r="L199" s="14">
        <v>28</v>
      </c>
      <c r="M199" s="14">
        <v>19000</v>
      </c>
      <c r="N199" s="14">
        <v>154735</v>
      </c>
      <c r="O199" s="14">
        <v>0</v>
      </c>
      <c r="P199" s="14" t="s">
        <v>83</v>
      </c>
    </row>
    <row r="200" spans="1:16" x14ac:dyDescent="0.25">
      <c r="A200" s="14">
        <v>6195</v>
      </c>
      <c r="B200" s="14" t="s">
        <v>563</v>
      </c>
      <c r="C200" s="14" t="s">
        <v>423</v>
      </c>
      <c r="D200" s="14" t="s">
        <v>78</v>
      </c>
      <c r="E200" s="14" t="s">
        <v>79</v>
      </c>
      <c r="F200" s="15" t="s">
        <v>564</v>
      </c>
      <c r="G200" s="14" t="s">
        <v>81</v>
      </c>
      <c r="H200" s="16">
        <v>40.989989999999999</v>
      </c>
      <c r="I200" s="16">
        <v>-94.740809999999996</v>
      </c>
      <c r="J200" s="15" t="s">
        <v>82</v>
      </c>
      <c r="K200" s="14">
        <v>1537</v>
      </c>
      <c r="L200" s="14">
        <v>753</v>
      </c>
      <c r="M200" s="14">
        <v>41637</v>
      </c>
      <c r="N200" s="14">
        <v>4116704</v>
      </c>
      <c r="O200" s="14">
        <v>9352</v>
      </c>
      <c r="P200" s="14" t="s">
        <v>83</v>
      </c>
    </row>
    <row r="201" spans="1:16" x14ac:dyDescent="0.25">
      <c r="A201" s="14">
        <v>6196</v>
      </c>
      <c r="B201" s="14" t="s">
        <v>565</v>
      </c>
      <c r="C201" s="14" t="s">
        <v>176</v>
      </c>
      <c r="D201" s="14" t="s">
        <v>78</v>
      </c>
      <c r="E201" s="14" t="s">
        <v>79</v>
      </c>
      <c r="F201" s="15" t="s">
        <v>566</v>
      </c>
      <c r="G201" s="14" t="s">
        <v>81</v>
      </c>
      <c r="H201" s="16">
        <v>42.474989999999998</v>
      </c>
      <c r="I201" s="16">
        <v>-95.785570000000007</v>
      </c>
      <c r="J201" s="15" t="s">
        <v>107</v>
      </c>
      <c r="K201" s="14">
        <v>811</v>
      </c>
      <c r="L201" s="14">
        <v>343</v>
      </c>
      <c r="M201" s="14">
        <v>38466</v>
      </c>
      <c r="N201" s="14">
        <v>1474143</v>
      </c>
      <c r="O201" s="14">
        <v>0</v>
      </c>
      <c r="P201" s="14" t="s">
        <v>83</v>
      </c>
    </row>
    <row r="202" spans="1:16" x14ac:dyDescent="0.25">
      <c r="A202" s="14">
        <v>6197</v>
      </c>
      <c r="B202" s="14" t="s">
        <v>567</v>
      </c>
      <c r="C202" s="14" t="s">
        <v>376</v>
      </c>
      <c r="D202" s="14" t="s">
        <v>78</v>
      </c>
      <c r="E202" s="14" t="s">
        <v>79</v>
      </c>
      <c r="F202" s="15" t="s">
        <v>568</v>
      </c>
      <c r="G202" s="14" t="s">
        <v>81</v>
      </c>
      <c r="H202" s="16">
        <v>42.992739999999998</v>
      </c>
      <c r="I202" s="16">
        <v>-93.957449999999994</v>
      </c>
      <c r="J202" s="15" t="s">
        <v>87</v>
      </c>
      <c r="K202" s="14">
        <v>269</v>
      </c>
      <c r="L202" s="14">
        <v>121</v>
      </c>
      <c r="M202" s="14">
        <v>32404</v>
      </c>
      <c r="N202" s="14">
        <v>3826274</v>
      </c>
      <c r="O202" s="14">
        <v>0</v>
      </c>
      <c r="P202" s="14" t="s">
        <v>83</v>
      </c>
    </row>
    <row r="203" spans="1:16" x14ac:dyDescent="0.25">
      <c r="A203" s="14">
        <v>6198</v>
      </c>
      <c r="B203" s="14" t="s">
        <v>569</v>
      </c>
      <c r="C203" s="14" t="s">
        <v>132</v>
      </c>
      <c r="D203" s="14" t="s">
        <v>78</v>
      </c>
      <c r="E203" s="14" t="s">
        <v>79</v>
      </c>
      <c r="F203" s="15" t="s">
        <v>570</v>
      </c>
      <c r="G203" s="14" t="s">
        <v>81</v>
      </c>
      <c r="H203" s="16">
        <v>40.756950000000003</v>
      </c>
      <c r="I203" s="16">
        <v>-93.318820000000002</v>
      </c>
      <c r="J203" s="15" t="s">
        <v>82</v>
      </c>
      <c r="K203" s="14">
        <v>1589</v>
      </c>
      <c r="L203" s="14">
        <v>644</v>
      </c>
      <c r="M203" s="14">
        <v>39833</v>
      </c>
      <c r="N203" s="14">
        <v>3607608</v>
      </c>
      <c r="O203" s="14">
        <v>0</v>
      </c>
      <c r="P203" s="14" t="s">
        <v>83</v>
      </c>
    </row>
    <row r="204" spans="1:16" x14ac:dyDescent="0.25">
      <c r="A204" s="14">
        <v>6199</v>
      </c>
      <c r="B204" s="14" t="s">
        <v>571</v>
      </c>
      <c r="C204" s="14" t="s">
        <v>541</v>
      </c>
      <c r="D204" s="14" t="s">
        <v>78</v>
      </c>
      <c r="E204" s="14" t="s">
        <v>79</v>
      </c>
      <c r="F204" s="15" t="s">
        <v>544</v>
      </c>
      <c r="G204" s="14" t="s">
        <v>81</v>
      </c>
      <c r="H204" s="16">
        <v>41.291969999999999</v>
      </c>
      <c r="I204" s="16">
        <v>-91.461550000000003</v>
      </c>
      <c r="J204" s="15" t="s">
        <v>103</v>
      </c>
      <c r="K204" s="14">
        <v>47</v>
      </c>
      <c r="L204" s="14">
        <v>30</v>
      </c>
      <c r="M204" s="14">
        <v>63750</v>
      </c>
      <c r="N204" s="14">
        <v>635742</v>
      </c>
      <c r="O204" s="14">
        <v>0</v>
      </c>
      <c r="P204" s="14" t="s">
        <v>83</v>
      </c>
    </row>
    <row r="205" spans="1:16" x14ac:dyDescent="0.25">
      <c r="A205" s="14">
        <v>6200</v>
      </c>
      <c r="B205" s="14" t="s">
        <v>572</v>
      </c>
      <c r="C205" s="14" t="s">
        <v>123</v>
      </c>
      <c r="D205" s="14" t="s">
        <v>78</v>
      </c>
      <c r="E205" s="14" t="s">
        <v>79</v>
      </c>
      <c r="F205" s="15" t="s">
        <v>573</v>
      </c>
      <c r="G205" s="14" t="s">
        <v>81</v>
      </c>
      <c r="H205" s="16">
        <v>42.737200000000001</v>
      </c>
      <c r="I205" s="16">
        <v>-93.369929999999997</v>
      </c>
      <c r="J205" s="15" t="s">
        <v>82</v>
      </c>
      <c r="K205" s="14">
        <v>271</v>
      </c>
      <c r="L205" s="14">
        <v>152</v>
      </c>
      <c r="M205" s="14">
        <v>45000</v>
      </c>
      <c r="N205" s="14">
        <v>6347773</v>
      </c>
      <c r="O205" s="14">
        <v>0</v>
      </c>
      <c r="P205" s="14" t="s">
        <v>83</v>
      </c>
    </row>
    <row r="206" spans="1:16" x14ac:dyDescent="0.25">
      <c r="A206" s="14">
        <v>6201</v>
      </c>
      <c r="B206" s="14" t="s">
        <v>574</v>
      </c>
      <c r="C206" s="14" t="s">
        <v>236</v>
      </c>
      <c r="D206" s="14" t="s">
        <v>78</v>
      </c>
      <c r="E206" s="14" t="s">
        <v>79</v>
      </c>
      <c r="F206" s="14" t="s">
        <v>575</v>
      </c>
      <c r="G206" s="14" t="s">
        <v>81</v>
      </c>
      <c r="H206" s="16">
        <v>41.261940000000003</v>
      </c>
      <c r="I206" s="16">
        <v>-95.860830000000007</v>
      </c>
      <c r="J206" s="15" t="s">
        <v>107</v>
      </c>
      <c r="K206" s="14">
        <v>62597</v>
      </c>
      <c r="L206" s="14">
        <v>24769</v>
      </c>
      <c r="M206" s="14">
        <v>45204</v>
      </c>
      <c r="N206" s="14">
        <v>110998561</v>
      </c>
      <c r="O206" s="14">
        <v>6849464</v>
      </c>
      <c r="P206" s="14" t="s">
        <v>83</v>
      </c>
    </row>
    <row r="207" spans="1:16" x14ac:dyDescent="0.25">
      <c r="A207" s="14">
        <v>6202</v>
      </c>
      <c r="B207" s="14" t="s">
        <v>576</v>
      </c>
      <c r="C207" s="14" t="s">
        <v>105</v>
      </c>
      <c r="D207" s="14" t="s">
        <v>78</v>
      </c>
      <c r="E207" s="14" t="s">
        <v>79</v>
      </c>
      <c r="F207" s="15" t="s">
        <v>577</v>
      </c>
      <c r="G207" s="14" t="s">
        <v>81</v>
      </c>
      <c r="H207" s="16">
        <v>42.895820000000001</v>
      </c>
      <c r="I207" s="16">
        <v>-96.309749999999994</v>
      </c>
      <c r="J207" s="15" t="s">
        <v>107</v>
      </c>
      <c r="K207" s="14">
        <v>87</v>
      </c>
      <c r="L207" s="14">
        <v>17</v>
      </c>
      <c r="M207" s="14">
        <v>56250</v>
      </c>
      <c r="N207" s="14">
        <v>234967</v>
      </c>
      <c r="O207" s="14">
        <v>0</v>
      </c>
      <c r="P207" s="14" t="s">
        <v>83</v>
      </c>
    </row>
    <row r="208" spans="1:16" x14ac:dyDescent="0.25">
      <c r="A208" s="14">
        <v>6203</v>
      </c>
      <c r="B208" s="14" t="s">
        <v>578</v>
      </c>
      <c r="C208" s="14" t="s">
        <v>101</v>
      </c>
      <c r="D208" s="14" t="s">
        <v>78</v>
      </c>
      <c r="E208" s="14" t="s">
        <v>79</v>
      </c>
      <c r="F208" s="15" t="s">
        <v>579</v>
      </c>
      <c r="G208" s="14" t="s">
        <v>81</v>
      </c>
      <c r="H208" s="16">
        <v>41.214559999999999</v>
      </c>
      <c r="I208" s="16">
        <v>-91.537310000000005</v>
      </c>
      <c r="J208" s="15" t="s">
        <v>103</v>
      </c>
      <c r="K208" s="14">
        <v>269</v>
      </c>
      <c r="L208" s="14">
        <v>118</v>
      </c>
      <c r="M208" s="14">
        <v>40000</v>
      </c>
      <c r="N208" s="14">
        <v>950326</v>
      </c>
      <c r="O208" s="14">
        <v>0</v>
      </c>
      <c r="P208" s="14" t="s">
        <v>83</v>
      </c>
    </row>
    <row r="209" spans="1:16" x14ac:dyDescent="0.25">
      <c r="A209" s="14">
        <v>6204</v>
      </c>
      <c r="B209" s="14" t="s">
        <v>580</v>
      </c>
      <c r="C209" s="14" t="s">
        <v>236</v>
      </c>
      <c r="D209" s="14" t="s">
        <v>78</v>
      </c>
      <c r="E209" s="14" t="s">
        <v>79</v>
      </c>
      <c r="F209" s="15" t="s">
        <v>581</v>
      </c>
      <c r="G209" s="14" t="s">
        <v>81</v>
      </c>
      <c r="H209" s="16">
        <v>41.365000000000002</v>
      </c>
      <c r="I209" s="16">
        <v>-95.858069999999998</v>
      </c>
      <c r="J209" s="15" t="s">
        <v>107</v>
      </c>
      <c r="K209" s="14">
        <v>630</v>
      </c>
      <c r="L209" s="14">
        <v>203</v>
      </c>
      <c r="M209" s="14">
        <v>80089</v>
      </c>
      <c r="N209" s="14">
        <v>2824413</v>
      </c>
      <c r="O209" s="14">
        <v>9261</v>
      </c>
      <c r="P209" s="14" t="s">
        <v>83</v>
      </c>
    </row>
    <row r="210" spans="1:16" x14ac:dyDescent="0.25">
      <c r="A210" s="14">
        <v>6205</v>
      </c>
      <c r="B210" s="14" t="s">
        <v>582</v>
      </c>
      <c r="C210" s="14" t="s">
        <v>479</v>
      </c>
      <c r="D210" s="14" t="s">
        <v>78</v>
      </c>
      <c r="E210" s="14" t="s">
        <v>79</v>
      </c>
      <c r="F210" s="15" t="s">
        <v>583</v>
      </c>
      <c r="G210" s="14" t="s">
        <v>81</v>
      </c>
      <c r="H210" s="16">
        <v>43.381360000000001</v>
      </c>
      <c r="I210" s="16">
        <v>-92.114050000000006</v>
      </c>
      <c r="J210" s="15" t="s">
        <v>166</v>
      </c>
      <c r="K210" s="14">
        <v>3833</v>
      </c>
      <c r="L210" s="14">
        <v>1610</v>
      </c>
      <c r="M210" s="14">
        <v>45656</v>
      </c>
      <c r="N210" s="14">
        <v>8671344</v>
      </c>
      <c r="O210" s="14">
        <v>0</v>
      </c>
      <c r="P210" s="14" t="s">
        <v>83</v>
      </c>
    </row>
    <row r="211" spans="1:16" x14ac:dyDescent="0.25">
      <c r="A211" s="14">
        <v>6206</v>
      </c>
      <c r="B211" s="14" t="s">
        <v>584</v>
      </c>
      <c r="C211" s="14" t="s">
        <v>95</v>
      </c>
      <c r="D211" s="14" t="s">
        <v>78</v>
      </c>
      <c r="E211" s="14" t="s">
        <v>79</v>
      </c>
      <c r="F211" s="15" t="s">
        <v>585</v>
      </c>
      <c r="G211" s="14" t="s">
        <v>81</v>
      </c>
      <c r="H211" s="16">
        <v>41.058599999999998</v>
      </c>
      <c r="I211" s="16">
        <v>-94.361350000000002</v>
      </c>
      <c r="J211" s="15" t="s">
        <v>82</v>
      </c>
      <c r="K211" s="14">
        <v>7854</v>
      </c>
      <c r="L211" s="14">
        <v>3322</v>
      </c>
      <c r="M211" s="14">
        <v>40551</v>
      </c>
      <c r="N211" s="14">
        <v>13435954</v>
      </c>
      <c r="O211" s="14">
        <v>163699</v>
      </c>
      <c r="P211" s="14" t="s">
        <v>83</v>
      </c>
    </row>
    <row r="212" spans="1:16" x14ac:dyDescent="0.25">
      <c r="A212" s="14">
        <v>6207</v>
      </c>
      <c r="B212" s="14" t="s">
        <v>586</v>
      </c>
      <c r="C212" s="14" t="s">
        <v>95</v>
      </c>
      <c r="D212" s="14" t="s">
        <v>78</v>
      </c>
      <c r="E212" s="14" t="s">
        <v>79</v>
      </c>
      <c r="F212" s="15" t="s">
        <v>587</v>
      </c>
      <c r="G212" s="14" t="s">
        <v>81</v>
      </c>
      <c r="H212" s="16">
        <v>41.039430000000003</v>
      </c>
      <c r="I212" s="16">
        <v>-94.461910000000003</v>
      </c>
      <c r="J212" s="15" t="s">
        <v>82</v>
      </c>
      <c r="K212" s="14">
        <v>106</v>
      </c>
      <c r="L212" s="14">
        <v>38</v>
      </c>
      <c r="M212" s="14">
        <v>51250</v>
      </c>
      <c r="N212" s="14">
        <v>751181</v>
      </c>
      <c r="O212" s="14">
        <v>0</v>
      </c>
      <c r="P212" s="14" t="s">
        <v>83</v>
      </c>
    </row>
    <row r="213" spans="1:16" x14ac:dyDescent="0.25">
      <c r="A213" s="14">
        <v>6208</v>
      </c>
      <c r="B213" s="14" t="s">
        <v>588</v>
      </c>
      <c r="C213" s="14" t="s">
        <v>376</v>
      </c>
      <c r="D213" s="14" t="s">
        <v>78</v>
      </c>
      <c r="E213" s="14" t="s">
        <v>79</v>
      </c>
      <c r="F213" s="15" t="s">
        <v>589</v>
      </c>
      <c r="G213" s="14" t="s">
        <v>81</v>
      </c>
      <c r="H213" s="16">
        <v>43.223289999999999</v>
      </c>
      <c r="I213" s="16">
        <v>-93.792439999999999</v>
      </c>
      <c r="J213" s="15" t="s">
        <v>82</v>
      </c>
      <c r="K213" s="14">
        <v>245</v>
      </c>
      <c r="L213" s="14">
        <v>102</v>
      </c>
      <c r="M213" s="14">
        <v>34545</v>
      </c>
      <c r="N213" s="14">
        <v>660041</v>
      </c>
      <c r="O213" s="14">
        <v>0</v>
      </c>
      <c r="P213" s="14" t="s">
        <v>83</v>
      </c>
    </row>
    <row r="214" spans="1:16" x14ac:dyDescent="0.25">
      <c r="A214" s="14">
        <v>6209</v>
      </c>
      <c r="B214" s="14" t="s">
        <v>590</v>
      </c>
      <c r="C214" s="14" t="s">
        <v>171</v>
      </c>
      <c r="D214" s="14" t="s">
        <v>78</v>
      </c>
      <c r="E214" s="14" t="s">
        <v>79</v>
      </c>
      <c r="F214" s="15" t="s">
        <v>591</v>
      </c>
      <c r="G214" s="14" t="s">
        <v>81</v>
      </c>
      <c r="H214" s="16">
        <v>41.274160000000002</v>
      </c>
      <c r="I214" s="16">
        <v>-94.870260000000002</v>
      </c>
      <c r="J214" s="15" t="s">
        <v>107</v>
      </c>
      <c r="K214" s="14">
        <v>253</v>
      </c>
      <c r="L214" s="14">
        <v>131</v>
      </c>
      <c r="M214" s="14">
        <v>32708</v>
      </c>
      <c r="N214" s="14">
        <v>1555633</v>
      </c>
      <c r="O214" s="14">
        <v>0</v>
      </c>
      <c r="P214" s="14" t="s">
        <v>83</v>
      </c>
    </row>
    <row r="215" spans="1:16" x14ac:dyDescent="0.25">
      <c r="A215" s="14">
        <v>6210</v>
      </c>
      <c r="B215" s="14" t="s">
        <v>592</v>
      </c>
      <c r="C215" s="14" t="s">
        <v>85</v>
      </c>
      <c r="D215" s="14" t="s">
        <v>78</v>
      </c>
      <c r="E215" s="14" t="s">
        <v>79</v>
      </c>
      <c r="F215" s="15" t="s">
        <v>593</v>
      </c>
      <c r="G215" s="14" t="s">
        <v>81</v>
      </c>
      <c r="H215" s="16">
        <v>41.483319999999999</v>
      </c>
      <c r="I215" s="16">
        <v>-93.762439999999998</v>
      </c>
      <c r="J215" s="15" t="s">
        <v>87</v>
      </c>
      <c r="K215" s="14">
        <v>397</v>
      </c>
      <c r="L215" s="14">
        <v>138</v>
      </c>
      <c r="M215" s="14">
        <v>96250</v>
      </c>
      <c r="N215" s="14">
        <v>6617921</v>
      </c>
      <c r="O215" s="14">
        <v>26333</v>
      </c>
      <c r="P215" s="14" t="s">
        <v>83</v>
      </c>
    </row>
    <row r="216" spans="1:16" x14ac:dyDescent="0.25">
      <c r="A216" s="14">
        <v>6211</v>
      </c>
      <c r="B216" s="14" t="s">
        <v>594</v>
      </c>
      <c r="C216" s="14" t="s">
        <v>239</v>
      </c>
      <c r="D216" s="14" t="s">
        <v>78</v>
      </c>
      <c r="E216" s="14" t="s">
        <v>79</v>
      </c>
      <c r="F216" s="15" t="s">
        <v>595</v>
      </c>
      <c r="G216" s="14" t="s">
        <v>81</v>
      </c>
      <c r="H216" s="16">
        <v>42.978859999999997</v>
      </c>
      <c r="I216" s="16">
        <v>-94.74109</v>
      </c>
      <c r="J216" s="15" t="s">
        <v>107</v>
      </c>
      <c r="K216" s="14">
        <v>57</v>
      </c>
      <c r="L216" s="14">
        <v>39</v>
      </c>
      <c r="M216" s="14">
        <v>27250</v>
      </c>
      <c r="N216" s="14">
        <v>1961909</v>
      </c>
      <c r="O216" s="14">
        <v>0</v>
      </c>
      <c r="P216" s="14" t="s">
        <v>83</v>
      </c>
    </row>
    <row r="217" spans="1:16" x14ac:dyDescent="0.25">
      <c r="A217" s="14">
        <v>6212</v>
      </c>
      <c r="B217" s="14" t="s">
        <v>596</v>
      </c>
      <c r="C217" s="14" t="s">
        <v>176</v>
      </c>
      <c r="D217" s="14" t="s">
        <v>78</v>
      </c>
      <c r="E217" s="14" t="s">
        <v>79</v>
      </c>
      <c r="F217" s="15" t="s">
        <v>597</v>
      </c>
      <c r="G217" s="14" t="s">
        <v>81</v>
      </c>
      <c r="H217" s="16">
        <v>42.464709999999997</v>
      </c>
      <c r="I217" s="16">
        <v>-95.67501</v>
      </c>
      <c r="J217" s="15" t="s">
        <v>107</v>
      </c>
      <c r="K217" s="14">
        <v>223</v>
      </c>
      <c r="L217" s="14">
        <v>91</v>
      </c>
      <c r="M217" s="14">
        <v>34688</v>
      </c>
      <c r="N217" s="14">
        <v>833637</v>
      </c>
      <c r="O217" s="14">
        <v>0</v>
      </c>
      <c r="P217" s="14" t="s">
        <v>83</v>
      </c>
    </row>
    <row r="218" spans="1:16" x14ac:dyDescent="0.25">
      <c r="A218" s="14">
        <v>6213</v>
      </c>
      <c r="B218" s="14" t="s">
        <v>598</v>
      </c>
      <c r="C218" s="14" t="s">
        <v>239</v>
      </c>
      <c r="D218" s="14" t="s">
        <v>78</v>
      </c>
      <c r="E218" s="14" t="s">
        <v>79</v>
      </c>
      <c r="F218" s="15" t="s">
        <v>599</v>
      </c>
      <c r="G218" s="14" t="s">
        <v>81</v>
      </c>
      <c r="H218" s="16">
        <v>43.088859999999997</v>
      </c>
      <c r="I218" s="16">
        <v>-94.553030000000007</v>
      </c>
      <c r="J218" s="15" t="s">
        <v>107</v>
      </c>
      <c r="K218" s="14">
        <v>86</v>
      </c>
      <c r="L218" s="14">
        <v>27</v>
      </c>
      <c r="M218" s="14">
        <v>54250</v>
      </c>
      <c r="N218" s="14">
        <v>205861</v>
      </c>
      <c r="O218" s="14">
        <v>0</v>
      </c>
      <c r="P218" s="14" t="s">
        <v>83</v>
      </c>
    </row>
    <row r="219" spans="1:16" x14ac:dyDescent="0.25">
      <c r="A219" s="14">
        <v>6214</v>
      </c>
      <c r="B219" s="14" t="s">
        <v>600</v>
      </c>
      <c r="C219" s="14" t="s">
        <v>340</v>
      </c>
      <c r="D219" s="14" t="s">
        <v>78</v>
      </c>
      <c r="E219" s="14" t="s">
        <v>79</v>
      </c>
      <c r="F219" s="15" t="s">
        <v>601</v>
      </c>
      <c r="G219" s="14" t="s">
        <v>81</v>
      </c>
      <c r="H219" s="16">
        <v>42.722189999999998</v>
      </c>
      <c r="I219" s="16">
        <v>-94.197180000000003</v>
      </c>
      <c r="J219" s="15" t="s">
        <v>87</v>
      </c>
      <c r="K219" s="14">
        <v>813</v>
      </c>
      <c r="L219" s="14">
        <v>326</v>
      </c>
      <c r="M219" s="14">
        <v>49000</v>
      </c>
      <c r="N219" s="14">
        <v>1909982</v>
      </c>
      <c r="O219" s="14">
        <v>97731</v>
      </c>
      <c r="P219" s="14" t="s">
        <v>83</v>
      </c>
    </row>
    <row r="220" spans="1:16" x14ac:dyDescent="0.25">
      <c r="A220" s="14">
        <v>6215</v>
      </c>
      <c r="B220" s="14" t="s">
        <v>602</v>
      </c>
      <c r="C220" s="14" t="s">
        <v>92</v>
      </c>
      <c r="D220" s="14" t="s">
        <v>78</v>
      </c>
      <c r="E220" s="14" t="s">
        <v>79</v>
      </c>
      <c r="F220" s="15" t="s">
        <v>603</v>
      </c>
      <c r="G220" s="14" t="s">
        <v>81</v>
      </c>
      <c r="H220" s="16">
        <v>41.684429999999999</v>
      </c>
      <c r="I220" s="16">
        <v>-93.961060000000003</v>
      </c>
      <c r="J220" s="15" t="s">
        <v>87</v>
      </c>
      <c r="K220" s="14">
        <v>1792</v>
      </c>
      <c r="L220" s="14">
        <v>621</v>
      </c>
      <c r="M220" s="14">
        <v>67768</v>
      </c>
      <c r="N220" s="14">
        <v>13697379</v>
      </c>
      <c r="O220" s="14">
        <v>0</v>
      </c>
      <c r="P220" s="14" t="s">
        <v>83</v>
      </c>
    </row>
    <row r="221" spans="1:16" x14ac:dyDescent="0.25">
      <c r="A221" s="14">
        <v>6216</v>
      </c>
      <c r="B221" s="14" t="s">
        <v>604</v>
      </c>
      <c r="C221" s="14" t="s">
        <v>484</v>
      </c>
      <c r="D221" s="14" t="s">
        <v>78</v>
      </c>
      <c r="E221" s="14" t="s">
        <v>79</v>
      </c>
      <c r="F221" s="15" t="s">
        <v>605</v>
      </c>
      <c r="G221" s="14" t="s">
        <v>81</v>
      </c>
      <c r="H221" s="16">
        <v>42.107480000000002</v>
      </c>
      <c r="I221" s="16">
        <v>-94.240799999999993</v>
      </c>
      <c r="J221" s="15" t="s">
        <v>87</v>
      </c>
      <c r="K221" s="14">
        <v>69</v>
      </c>
      <c r="L221" s="14">
        <v>28</v>
      </c>
      <c r="M221" s="14">
        <v>30000</v>
      </c>
      <c r="N221" s="14">
        <v>729022</v>
      </c>
      <c r="O221" s="14">
        <v>0</v>
      </c>
      <c r="P221" s="14" t="s">
        <v>83</v>
      </c>
    </row>
    <row r="222" spans="1:16" x14ac:dyDescent="0.25">
      <c r="A222" s="14">
        <v>6217</v>
      </c>
      <c r="B222" s="14" t="s">
        <v>606</v>
      </c>
      <c r="C222" s="14" t="s">
        <v>176</v>
      </c>
      <c r="D222" s="14" t="s">
        <v>78</v>
      </c>
      <c r="E222" s="14" t="s">
        <v>79</v>
      </c>
      <c r="F222" s="15" t="s">
        <v>607</v>
      </c>
      <c r="G222" s="14" t="s">
        <v>81</v>
      </c>
      <c r="H222" s="16">
        <v>42.234160000000003</v>
      </c>
      <c r="I222" s="16">
        <v>-95.722229999999996</v>
      </c>
      <c r="J222" s="15" t="s">
        <v>107</v>
      </c>
      <c r="K222" s="14">
        <v>342</v>
      </c>
      <c r="L222" s="14">
        <v>166</v>
      </c>
      <c r="M222" s="14">
        <v>40000</v>
      </c>
      <c r="N222" s="14">
        <v>1048625</v>
      </c>
      <c r="O222" s="14">
        <v>0</v>
      </c>
      <c r="P222" s="14" t="s">
        <v>83</v>
      </c>
    </row>
    <row r="223" spans="1:16" x14ac:dyDescent="0.25">
      <c r="A223" s="14">
        <v>6218</v>
      </c>
      <c r="B223" s="14" t="s">
        <v>608</v>
      </c>
      <c r="C223" s="14" t="s">
        <v>287</v>
      </c>
      <c r="D223" s="14" t="s">
        <v>78</v>
      </c>
      <c r="E223" s="14" t="s">
        <v>79</v>
      </c>
      <c r="F223" s="15" t="s">
        <v>609</v>
      </c>
      <c r="G223" s="14" t="s">
        <v>81</v>
      </c>
      <c r="H223" s="16">
        <v>40.86448</v>
      </c>
      <c r="I223" s="16">
        <v>-91.314599999999999</v>
      </c>
      <c r="J223" s="15" t="s">
        <v>103</v>
      </c>
      <c r="K223" s="14">
        <v>936</v>
      </c>
      <c r="L223" s="14">
        <v>369</v>
      </c>
      <c r="M223" s="14">
        <v>50781</v>
      </c>
      <c r="N223" s="14">
        <v>1954476</v>
      </c>
      <c r="O223" s="14">
        <v>0</v>
      </c>
      <c r="P223" s="14" t="s">
        <v>83</v>
      </c>
    </row>
    <row r="224" spans="1:16" x14ac:dyDescent="0.25">
      <c r="A224" s="14">
        <v>6219</v>
      </c>
      <c r="B224" s="14" t="s">
        <v>610</v>
      </c>
      <c r="C224" s="14" t="s">
        <v>312</v>
      </c>
      <c r="D224" s="14" t="s">
        <v>78</v>
      </c>
      <c r="E224" s="14" t="s">
        <v>79</v>
      </c>
      <c r="F224" s="14" t="s">
        <v>611</v>
      </c>
      <c r="G224" s="14" t="s">
        <v>81</v>
      </c>
      <c r="H224" s="16">
        <v>41.52364</v>
      </c>
      <c r="I224" s="16">
        <v>-90.577640000000002</v>
      </c>
      <c r="J224" s="15" t="s">
        <v>166</v>
      </c>
      <c r="K224" s="14">
        <v>102582</v>
      </c>
      <c r="L224" s="14">
        <v>40912</v>
      </c>
      <c r="M224" s="14">
        <v>45424</v>
      </c>
      <c r="N224" s="14">
        <v>162894540</v>
      </c>
      <c r="O224" s="14">
        <v>5501339</v>
      </c>
      <c r="P224" s="14" t="s">
        <v>83</v>
      </c>
    </row>
    <row r="225" spans="1:16" x14ac:dyDescent="0.25">
      <c r="A225" s="14">
        <v>6220</v>
      </c>
      <c r="B225" s="14" t="s">
        <v>612</v>
      </c>
      <c r="C225" s="14" t="s">
        <v>613</v>
      </c>
      <c r="D225" s="14" t="s">
        <v>78</v>
      </c>
      <c r="E225" s="14" t="s">
        <v>79</v>
      </c>
      <c r="F225" s="15" t="s">
        <v>614</v>
      </c>
      <c r="G225" s="14" t="s">
        <v>81</v>
      </c>
      <c r="H225" s="16">
        <v>40.63917</v>
      </c>
      <c r="I225" s="16">
        <v>-93.811610000000002</v>
      </c>
      <c r="J225" s="15" t="s">
        <v>82</v>
      </c>
      <c r="K225" s="14">
        <v>195</v>
      </c>
      <c r="L225" s="14">
        <v>109</v>
      </c>
      <c r="M225" s="14">
        <v>28594</v>
      </c>
      <c r="N225" s="14">
        <v>1527837</v>
      </c>
      <c r="O225" s="14">
        <v>0</v>
      </c>
      <c r="P225" s="14" t="s">
        <v>83</v>
      </c>
    </row>
    <row r="226" spans="1:16" x14ac:dyDescent="0.25">
      <c r="A226" s="14">
        <v>6221</v>
      </c>
      <c r="B226" s="14" t="s">
        <v>615</v>
      </c>
      <c r="C226" s="14" t="s">
        <v>92</v>
      </c>
      <c r="D226" s="14" t="s">
        <v>78</v>
      </c>
      <c r="E226" s="14" t="s">
        <v>79</v>
      </c>
      <c r="F226" s="15" t="s">
        <v>616</v>
      </c>
      <c r="G226" s="14" t="s">
        <v>81</v>
      </c>
      <c r="H226" s="16">
        <v>41.842759999999998</v>
      </c>
      <c r="I226" s="16">
        <v>-94.222459999999998</v>
      </c>
      <c r="J226" s="15" t="s">
        <v>87</v>
      </c>
      <c r="K226" s="14">
        <v>138</v>
      </c>
      <c r="L226" s="14">
        <v>65</v>
      </c>
      <c r="M226" s="14">
        <v>35208</v>
      </c>
      <c r="N226" s="14">
        <v>1278464</v>
      </c>
      <c r="O226" s="14">
        <v>0</v>
      </c>
      <c r="P226" s="14" t="s">
        <v>83</v>
      </c>
    </row>
    <row r="227" spans="1:16" x14ac:dyDescent="0.25">
      <c r="A227" s="14">
        <v>6222</v>
      </c>
      <c r="B227" s="14" t="s">
        <v>617</v>
      </c>
      <c r="C227" s="14" t="s">
        <v>242</v>
      </c>
      <c r="D227" s="14" t="s">
        <v>78</v>
      </c>
      <c r="E227" s="14" t="s">
        <v>79</v>
      </c>
      <c r="F227" s="15" t="s">
        <v>618</v>
      </c>
      <c r="G227" s="14" t="s">
        <v>81</v>
      </c>
      <c r="H227" s="16">
        <v>42.261360000000003</v>
      </c>
      <c r="I227" s="16">
        <v>-94.068569999999994</v>
      </c>
      <c r="J227" s="15" t="s">
        <v>87</v>
      </c>
      <c r="K227" s="14">
        <v>798</v>
      </c>
      <c r="L227" s="14">
        <v>348</v>
      </c>
      <c r="M227" s="14">
        <v>39063</v>
      </c>
      <c r="N227" s="14">
        <v>2191789</v>
      </c>
      <c r="O227" s="14">
        <v>0</v>
      </c>
      <c r="P227" s="14" t="s">
        <v>83</v>
      </c>
    </row>
    <row r="228" spans="1:16" x14ac:dyDescent="0.25">
      <c r="A228" s="14">
        <v>6223</v>
      </c>
      <c r="B228" s="14" t="s">
        <v>619</v>
      </c>
      <c r="C228" s="14" t="s">
        <v>613</v>
      </c>
      <c r="D228" s="14" t="s">
        <v>78</v>
      </c>
      <c r="E228" s="14" t="s">
        <v>79</v>
      </c>
      <c r="F228" s="15" t="s">
        <v>620</v>
      </c>
      <c r="G228" s="14" t="s">
        <v>81</v>
      </c>
      <c r="H228" s="16">
        <v>40.74194</v>
      </c>
      <c r="I228" s="16">
        <v>-93.833830000000006</v>
      </c>
      <c r="J228" s="15" t="s">
        <v>82</v>
      </c>
      <c r="K228" s="14">
        <v>188</v>
      </c>
      <c r="L228" s="14">
        <v>81</v>
      </c>
      <c r="M228" s="14">
        <v>38393</v>
      </c>
      <c r="N228" s="14">
        <v>1029372</v>
      </c>
      <c r="O228" s="14">
        <v>7906</v>
      </c>
      <c r="P228" s="14" t="s">
        <v>83</v>
      </c>
    </row>
    <row r="229" spans="1:16" x14ac:dyDescent="0.25">
      <c r="A229" s="14">
        <v>6224</v>
      </c>
      <c r="B229" s="14" t="s">
        <v>621</v>
      </c>
      <c r="C229" s="14" t="s">
        <v>398</v>
      </c>
      <c r="D229" s="14" t="s">
        <v>78</v>
      </c>
      <c r="E229" s="14" t="s">
        <v>79</v>
      </c>
      <c r="F229" s="15" t="s">
        <v>399</v>
      </c>
      <c r="G229" s="14" t="s">
        <v>81</v>
      </c>
      <c r="H229" s="16">
        <v>43.303310000000003</v>
      </c>
      <c r="I229" s="16">
        <v>-91.785709999999995</v>
      </c>
      <c r="J229" s="15" t="s">
        <v>166</v>
      </c>
      <c r="K229" s="14">
        <v>7907</v>
      </c>
      <c r="L229" s="14">
        <v>2841</v>
      </c>
      <c r="M229" s="14">
        <v>50361</v>
      </c>
      <c r="N229" s="14">
        <v>18165243</v>
      </c>
      <c r="O229" s="14">
        <v>64833</v>
      </c>
      <c r="P229" s="14" t="s">
        <v>83</v>
      </c>
    </row>
    <row r="230" spans="1:16" x14ac:dyDescent="0.25">
      <c r="A230" s="14">
        <v>6225</v>
      </c>
      <c r="B230" s="14" t="s">
        <v>622</v>
      </c>
      <c r="C230" s="14" t="s">
        <v>181</v>
      </c>
      <c r="D230" s="14" t="s">
        <v>78</v>
      </c>
      <c r="E230" s="14" t="s">
        <v>79</v>
      </c>
      <c r="F230" s="15" t="s">
        <v>623</v>
      </c>
      <c r="G230" s="14" t="s">
        <v>81</v>
      </c>
      <c r="H230" s="16">
        <v>41.906100000000002</v>
      </c>
      <c r="I230" s="16">
        <v>-94.822209999999998</v>
      </c>
      <c r="J230" s="15" t="s">
        <v>107</v>
      </c>
      <c r="K230" s="14">
        <v>263</v>
      </c>
      <c r="L230" s="14">
        <v>85</v>
      </c>
      <c r="M230" s="14">
        <v>53750</v>
      </c>
      <c r="N230" s="14">
        <v>1499716</v>
      </c>
      <c r="O230" s="14">
        <v>0</v>
      </c>
      <c r="P230" s="14" t="s">
        <v>83</v>
      </c>
    </row>
    <row r="231" spans="1:16" x14ac:dyDescent="0.25">
      <c r="A231" s="14">
        <v>6226</v>
      </c>
      <c r="B231" s="14" t="s">
        <v>624</v>
      </c>
      <c r="C231" s="14" t="s">
        <v>256</v>
      </c>
      <c r="D231" s="14" t="s">
        <v>78</v>
      </c>
      <c r="E231" s="14" t="s">
        <v>79</v>
      </c>
      <c r="F231" s="15" t="s">
        <v>625</v>
      </c>
      <c r="G231" s="14" t="s">
        <v>81</v>
      </c>
      <c r="H231" s="16">
        <v>41.580280000000002</v>
      </c>
      <c r="I231" s="16">
        <v>-92.37491</v>
      </c>
      <c r="J231" s="15" t="s">
        <v>82</v>
      </c>
      <c r="K231" s="14">
        <v>270</v>
      </c>
      <c r="L231" s="14">
        <v>131</v>
      </c>
      <c r="M231" s="14">
        <v>42125</v>
      </c>
      <c r="N231" s="14">
        <v>1101368</v>
      </c>
      <c r="O231" s="14">
        <v>0</v>
      </c>
      <c r="P231" s="14" t="s">
        <v>83</v>
      </c>
    </row>
    <row r="232" spans="1:16" x14ac:dyDescent="0.25">
      <c r="A232" s="14">
        <v>6227</v>
      </c>
      <c r="B232" s="14" t="s">
        <v>626</v>
      </c>
      <c r="C232" s="14" t="s">
        <v>561</v>
      </c>
      <c r="D232" s="14" t="s">
        <v>78</v>
      </c>
      <c r="E232" s="14" t="s">
        <v>79</v>
      </c>
      <c r="F232" s="15" t="s">
        <v>627</v>
      </c>
      <c r="G232" s="14" t="s">
        <v>81</v>
      </c>
      <c r="H232" s="16">
        <v>41.824150000000003</v>
      </c>
      <c r="I232" s="16">
        <v>-95.342780000000005</v>
      </c>
      <c r="J232" s="15" t="s">
        <v>107</v>
      </c>
      <c r="K232" s="14">
        <v>279</v>
      </c>
      <c r="L232" s="14">
        <v>111</v>
      </c>
      <c r="M232" s="14">
        <v>34688</v>
      </c>
      <c r="N232" s="14">
        <v>1020398</v>
      </c>
      <c r="O232" s="14">
        <v>0</v>
      </c>
      <c r="P232" s="14" t="s">
        <v>83</v>
      </c>
    </row>
    <row r="233" spans="1:16" x14ac:dyDescent="0.25">
      <c r="A233" s="14">
        <v>6228</v>
      </c>
      <c r="B233" s="14" t="s">
        <v>628</v>
      </c>
      <c r="C233" s="14" t="s">
        <v>530</v>
      </c>
      <c r="D233" s="14" t="s">
        <v>78</v>
      </c>
      <c r="E233" s="14" t="s">
        <v>79</v>
      </c>
      <c r="F233" s="15" t="s">
        <v>629</v>
      </c>
      <c r="G233" s="14" t="s">
        <v>81</v>
      </c>
      <c r="H233" s="16">
        <v>42.475270000000002</v>
      </c>
      <c r="I233" s="16">
        <v>-91.345420000000004</v>
      </c>
      <c r="J233" s="15" t="s">
        <v>166</v>
      </c>
      <c r="K233" s="14">
        <v>156</v>
      </c>
      <c r="L233" s="14">
        <v>78</v>
      </c>
      <c r="M233" s="14">
        <v>48182</v>
      </c>
      <c r="N233" s="14">
        <v>2073249</v>
      </c>
      <c r="O233" s="14">
        <v>28633</v>
      </c>
      <c r="P233" s="14" t="s">
        <v>83</v>
      </c>
    </row>
    <row r="234" spans="1:16" x14ac:dyDescent="0.25">
      <c r="A234" s="14">
        <v>6229</v>
      </c>
      <c r="B234" s="14" t="s">
        <v>630</v>
      </c>
      <c r="C234" s="14" t="s">
        <v>530</v>
      </c>
      <c r="D234" s="14" t="s">
        <v>78</v>
      </c>
      <c r="E234" s="14" t="s">
        <v>79</v>
      </c>
      <c r="F234" s="15" t="s">
        <v>631</v>
      </c>
      <c r="G234" s="14" t="s">
        <v>81</v>
      </c>
      <c r="H234" s="16">
        <v>42.42971</v>
      </c>
      <c r="I234" s="16">
        <v>-91.330979999999997</v>
      </c>
      <c r="J234" s="15" t="s">
        <v>166</v>
      </c>
      <c r="K234" s="14">
        <v>471</v>
      </c>
      <c r="L234" s="14">
        <v>216</v>
      </c>
      <c r="M234" s="14">
        <v>47750</v>
      </c>
      <c r="N234" s="14">
        <v>2522207</v>
      </c>
      <c r="O234" s="14">
        <v>140613</v>
      </c>
      <c r="P234" s="14" t="s">
        <v>83</v>
      </c>
    </row>
    <row r="235" spans="1:16" x14ac:dyDescent="0.25">
      <c r="A235" s="14">
        <v>6230</v>
      </c>
      <c r="B235" s="14" t="s">
        <v>632</v>
      </c>
      <c r="C235" s="14" t="s">
        <v>164</v>
      </c>
      <c r="D235" s="14" t="s">
        <v>78</v>
      </c>
      <c r="E235" s="14" t="s">
        <v>79</v>
      </c>
      <c r="F235" s="15" t="s">
        <v>633</v>
      </c>
      <c r="G235" s="14" t="s">
        <v>81</v>
      </c>
      <c r="H235" s="16">
        <v>42.002249999999997</v>
      </c>
      <c r="I235" s="16">
        <v>-90.607079999999996</v>
      </c>
      <c r="J235" s="15" t="s">
        <v>166</v>
      </c>
      <c r="K235" s="14">
        <v>502</v>
      </c>
      <c r="L235" s="14">
        <v>205</v>
      </c>
      <c r="M235" s="14">
        <v>49620</v>
      </c>
      <c r="N235" s="14">
        <v>1967459</v>
      </c>
      <c r="O235" s="14">
        <v>0</v>
      </c>
      <c r="P235" s="14" t="s">
        <v>83</v>
      </c>
    </row>
    <row r="236" spans="1:16" x14ac:dyDescent="0.25">
      <c r="A236" s="14">
        <v>6231</v>
      </c>
      <c r="B236" s="14" t="s">
        <v>634</v>
      </c>
      <c r="C236" s="14" t="s">
        <v>189</v>
      </c>
      <c r="D236" s="14" t="s">
        <v>78</v>
      </c>
      <c r="E236" s="14" t="s">
        <v>79</v>
      </c>
      <c r="F236" s="15" t="s">
        <v>635</v>
      </c>
      <c r="G236" s="14" t="s">
        <v>81</v>
      </c>
      <c r="H236" s="16">
        <v>42.097769999999997</v>
      </c>
      <c r="I236" s="16">
        <v>-95.322500000000005</v>
      </c>
      <c r="J236" s="15" t="s">
        <v>107</v>
      </c>
      <c r="K236" s="14">
        <v>264</v>
      </c>
      <c r="L236" s="14">
        <v>145</v>
      </c>
      <c r="M236" s="14">
        <v>35982</v>
      </c>
      <c r="N236" s="14">
        <v>1080211</v>
      </c>
      <c r="O236" s="14">
        <v>0</v>
      </c>
      <c r="P236" s="14" t="s">
        <v>83</v>
      </c>
    </row>
    <row r="237" spans="1:16" x14ac:dyDescent="0.25">
      <c r="A237" s="14">
        <v>6232</v>
      </c>
      <c r="B237" s="14" t="s">
        <v>636</v>
      </c>
      <c r="C237" s="14" t="s">
        <v>278</v>
      </c>
      <c r="D237" s="14" t="s">
        <v>78</v>
      </c>
      <c r="E237" s="14" t="s">
        <v>79</v>
      </c>
      <c r="F237" s="15" t="s">
        <v>637</v>
      </c>
      <c r="G237" s="14" t="s">
        <v>81</v>
      </c>
      <c r="H237" s="16">
        <v>40.663600000000002</v>
      </c>
      <c r="I237" s="16">
        <v>-94.339399999999998</v>
      </c>
      <c r="J237" s="15" t="s">
        <v>82</v>
      </c>
      <c r="K237" s="14">
        <v>25</v>
      </c>
      <c r="L237" s="14">
        <v>8</v>
      </c>
      <c r="M237" s="14">
        <v>10000</v>
      </c>
      <c r="N237" s="14">
        <v>576330</v>
      </c>
      <c r="O237" s="14">
        <v>1486</v>
      </c>
      <c r="P237" s="14" t="s">
        <v>83</v>
      </c>
    </row>
    <row r="238" spans="1:16" x14ac:dyDescent="0.25">
      <c r="A238" s="14">
        <v>6233</v>
      </c>
      <c r="B238" s="14" t="s">
        <v>638</v>
      </c>
      <c r="C238" s="14" t="s">
        <v>639</v>
      </c>
      <c r="D238" s="14" t="s">
        <v>78</v>
      </c>
      <c r="E238" s="14" t="s">
        <v>79</v>
      </c>
      <c r="F238" s="15" t="s">
        <v>640</v>
      </c>
      <c r="G238" s="14" t="s">
        <v>81</v>
      </c>
      <c r="H238" s="16">
        <v>41.322789999999998</v>
      </c>
      <c r="I238" s="16">
        <v>-92.330179999999999</v>
      </c>
      <c r="J238" s="15" t="s">
        <v>82</v>
      </c>
      <c r="K238" s="14">
        <v>317</v>
      </c>
      <c r="L238" s="14">
        <v>119</v>
      </c>
      <c r="M238" s="14">
        <v>29688</v>
      </c>
      <c r="N238" s="14">
        <v>2415731</v>
      </c>
      <c r="O238" s="14">
        <v>0</v>
      </c>
      <c r="P238" s="14" t="s">
        <v>83</v>
      </c>
    </row>
    <row r="239" spans="1:16" x14ac:dyDescent="0.25">
      <c r="A239" s="14">
        <v>6234</v>
      </c>
      <c r="B239" s="14" t="s">
        <v>641</v>
      </c>
      <c r="C239" s="14" t="s">
        <v>189</v>
      </c>
      <c r="D239" s="14" t="s">
        <v>78</v>
      </c>
      <c r="E239" s="14" t="s">
        <v>79</v>
      </c>
      <c r="F239" s="15" t="s">
        <v>642</v>
      </c>
      <c r="G239" s="14" t="s">
        <v>81</v>
      </c>
      <c r="H239" s="16">
        <v>42.017769999999999</v>
      </c>
      <c r="I239" s="16">
        <v>-95.355279999999993</v>
      </c>
      <c r="J239" s="15" t="s">
        <v>107</v>
      </c>
      <c r="K239" s="14">
        <v>8334</v>
      </c>
      <c r="L239" s="14">
        <v>2700</v>
      </c>
      <c r="M239" s="14">
        <v>45366</v>
      </c>
      <c r="N239" s="14">
        <v>16917594</v>
      </c>
      <c r="O239" s="14">
        <v>87403</v>
      </c>
      <c r="P239" s="14" t="s">
        <v>83</v>
      </c>
    </row>
    <row r="240" spans="1:16" x14ac:dyDescent="0.25">
      <c r="A240" s="14">
        <v>6235</v>
      </c>
      <c r="B240" s="14" t="s">
        <v>643</v>
      </c>
      <c r="C240" s="14" t="s">
        <v>644</v>
      </c>
      <c r="D240" s="14" t="s">
        <v>78</v>
      </c>
      <c r="E240" s="14" t="s">
        <v>79</v>
      </c>
      <c r="F240" s="15" t="s">
        <v>645</v>
      </c>
      <c r="G240" s="14" t="s">
        <v>153</v>
      </c>
      <c r="H240" s="16">
        <v>40.741709999999998</v>
      </c>
      <c r="I240" s="16">
        <v>-91.337370000000007</v>
      </c>
      <c r="J240" s="15" t="s">
        <v>103</v>
      </c>
      <c r="K240" s="14">
        <v>309</v>
      </c>
      <c r="L240" s="14">
        <v>162</v>
      </c>
      <c r="M240" s="14">
        <v>35000</v>
      </c>
      <c r="N240" s="14">
        <v>4301800</v>
      </c>
      <c r="O240" s="14">
        <v>6929</v>
      </c>
      <c r="P240" s="14" t="s">
        <v>83</v>
      </c>
    </row>
    <row r="241" spans="1:16" x14ac:dyDescent="0.25">
      <c r="A241" s="14">
        <v>6236</v>
      </c>
      <c r="B241" s="14" t="s">
        <v>646</v>
      </c>
      <c r="C241" s="14" t="s">
        <v>647</v>
      </c>
      <c r="D241" s="14" t="s">
        <v>78</v>
      </c>
      <c r="E241" s="14" t="s">
        <v>79</v>
      </c>
      <c r="F241" s="15" t="s">
        <v>648</v>
      </c>
      <c r="G241" s="14" t="s">
        <v>81</v>
      </c>
      <c r="H241" s="16">
        <v>42.671370000000003</v>
      </c>
      <c r="I241" s="16">
        <v>-92.337400000000002</v>
      </c>
      <c r="J241" s="15" t="s">
        <v>103</v>
      </c>
      <c r="K241" s="14">
        <v>1835</v>
      </c>
      <c r="L241" s="14">
        <v>703</v>
      </c>
      <c r="M241" s="14">
        <v>57688</v>
      </c>
      <c r="N241" s="14">
        <v>4248318</v>
      </c>
      <c r="O241" s="14">
        <v>35147</v>
      </c>
      <c r="P241" s="14" t="s">
        <v>83</v>
      </c>
    </row>
    <row r="242" spans="1:16" x14ac:dyDescent="0.25">
      <c r="A242" s="14">
        <v>6237</v>
      </c>
      <c r="B242" s="14" t="s">
        <v>649</v>
      </c>
      <c r="C242" s="14" t="s">
        <v>463</v>
      </c>
      <c r="D242" s="14" t="s">
        <v>78</v>
      </c>
      <c r="E242" s="14" t="s">
        <v>79</v>
      </c>
      <c r="F242" s="15" t="s">
        <v>650</v>
      </c>
      <c r="G242" s="14" t="s">
        <v>81</v>
      </c>
      <c r="H242" s="16">
        <v>40.931669999999997</v>
      </c>
      <c r="I242" s="16">
        <v>-93.456320000000005</v>
      </c>
      <c r="J242" s="15" t="s">
        <v>82</v>
      </c>
      <c r="K242" s="14">
        <v>113</v>
      </c>
      <c r="L242" s="14">
        <v>42</v>
      </c>
      <c r="M242" s="14">
        <v>48750</v>
      </c>
      <c r="N242" s="14">
        <v>673593</v>
      </c>
      <c r="O242" s="14">
        <v>0</v>
      </c>
      <c r="P242" s="14" t="s">
        <v>83</v>
      </c>
    </row>
    <row r="243" spans="1:16" x14ac:dyDescent="0.25">
      <c r="A243" s="14">
        <v>6238</v>
      </c>
      <c r="B243" s="14" t="s">
        <v>651</v>
      </c>
      <c r="C243" s="14" t="s">
        <v>85</v>
      </c>
      <c r="D243" s="14" t="s">
        <v>78</v>
      </c>
      <c r="E243" s="14" t="s">
        <v>79</v>
      </c>
      <c r="F243" s="14" t="s">
        <v>652</v>
      </c>
      <c r="G243" s="14" t="s">
        <v>81</v>
      </c>
      <c r="H243" s="16">
        <v>41.572589999999998</v>
      </c>
      <c r="I243" s="16">
        <v>-93.610240000000005</v>
      </c>
      <c r="J243" s="15" t="s">
        <v>87</v>
      </c>
      <c r="K243" s="14">
        <v>210330</v>
      </c>
      <c r="L243" s="14">
        <v>81239</v>
      </c>
      <c r="M243" s="14">
        <v>46430</v>
      </c>
      <c r="N243" s="14">
        <v>230329957</v>
      </c>
      <c r="O243" s="14">
        <v>4657227</v>
      </c>
      <c r="P243" s="14" t="s">
        <v>83</v>
      </c>
    </row>
    <row r="244" spans="1:16" x14ac:dyDescent="0.25">
      <c r="A244" s="14">
        <v>6239</v>
      </c>
      <c r="B244" s="14" t="s">
        <v>653</v>
      </c>
      <c r="C244" s="14" t="s">
        <v>92</v>
      </c>
      <c r="D244" s="14" t="s">
        <v>78</v>
      </c>
      <c r="E244" s="14" t="s">
        <v>79</v>
      </c>
      <c r="F244" s="15" t="s">
        <v>654</v>
      </c>
      <c r="G244" s="14" t="s">
        <v>81</v>
      </c>
      <c r="H244" s="16">
        <v>41.531660000000002</v>
      </c>
      <c r="I244" s="16">
        <v>-94.00967</v>
      </c>
      <c r="J244" s="15" t="s">
        <v>87</v>
      </c>
      <c r="K244" s="14">
        <v>1089</v>
      </c>
      <c r="L244" s="14">
        <v>391</v>
      </c>
      <c r="M244" s="14">
        <v>56953</v>
      </c>
      <c r="N244" s="14">
        <v>3947607</v>
      </c>
      <c r="O244" s="14">
        <v>5932</v>
      </c>
      <c r="P244" s="14" t="s">
        <v>83</v>
      </c>
    </row>
    <row r="245" spans="1:16" x14ac:dyDescent="0.25">
      <c r="A245" s="14">
        <v>6240</v>
      </c>
      <c r="B245" s="14" t="s">
        <v>655</v>
      </c>
      <c r="C245" s="14" t="s">
        <v>164</v>
      </c>
      <c r="D245" s="14" t="s">
        <v>78</v>
      </c>
      <c r="E245" s="14" t="s">
        <v>79</v>
      </c>
      <c r="F245" s="15" t="s">
        <v>656</v>
      </c>
      <c r="G245" s="14" t="s">
        <v>81</v>
      </c>
      <c r="H245" s="16">
        <v>41.823360000000001</v>
      </c>
      <c r="I245" s="16">
        <v>-90.53819</v>
      </c>
      <c r="J245" s="15" t="s">
        <v>166</v>
      </c>
      <c r="K245" s="14">
        <v>5242</v>
      </c>
      <c r="L245" s="14">
        <v>2153</v>
      </c>
      <c r="M245" s="14">
        <v>58438</v>
      </c>
      <c r="N245" s="14">
        <v>15505961</v>
      </c>
      <c r="O245" s="14">
        <v>0</v>
      </c>
      <c r="P245" s="14" t="s">
        <v>83</v>
      </c>
    </row>
    <row r="246" spans="1:16" x14ac:dyDescent="0.25">
      <c r="A246" s="14">
        <v>6241</v>
      </c>
      <c r="B246" s="14" t="s">
        <v>657</v>
      </c>
      <c r="C246" s="14" t="s">
        <v>92</v>
      </c>
      <c r="D246" s="14" t="s">
        <v>78</v>
      </c>
      <c r="E246" s="14" t="s">
        <v>79</v>
      </c>
      <c r="F246" s="15" t="s">
        <v>658</v>
      </c>
      <c r="G246" s="14" t="s">
        <v>81</v>
      </c>
      <c r="H246" s="16">
        <v>41.518320000000003</v>
      </c>
      <c r="I246" s="16">
        <v>-94.226349999999996</v>
      </c>
      <c r="J246" s="15" t="s">
        <v>87</v>
      </c>
      <c r="K246" s="14">
        <v>630</v>
      </c>
      <c r="L246" s="14">
        <v>295</v>
      </c>
      <c r="M246" s="14">
        <v>52083</v>
      </c>
      <c r="N246" s="14">
        <v>3242414</v>
      </c>
      <c r="O246" s="14">
        <v>0</v>
      </c>
      <c r="P246" s="14" t="s">
        <v>83</v>
      </c>
    </row>
    <row r="247" spans="1:16" x14ac:dyDescent="0.25">
      <c r="A247" s="14">
        <v>6242</v>
      </c>
      <c r="B247" s="14" t="s">
        <v>659</v>
      </c>
      <c r="C247" s="14" t="s">
        <v>278</v>
      </c>
      <c r="D247" s="14" t="s">
        <v>78</v>
      </c>
      <c r="E247" s="14" t="s">
        <v>79</v>
      </c>
      <c r="F247" s="15" t="s">
        <v>660</v>
      </c>
      <c r="G247" s="14" t="s">
        <v>81</v>
      </c>
      <c r="H247" s="16">
        <v>40.809429999999999</v>
      </c>
      <c r="I247" s="16">
        <v>-94.342179999999999</v>
      </c>
      <c r="J247" s="15" t="s">
        <v>82</v>
      </c>
      <c r="K247" s="14">
        <v>328</v>
      </c>
      <c r="L247" s="14">
        <v>119</v>
      </c>
      <c r="M247" s="14">
        <v>36625</v>
      </c>
      <c r="N247" s="14">
        <v>2341151</v>
      </c>
      <c r="O247" s="14">
        <v>4786</v>
      </c>
      <c r="P247" s="14" t="s">
        <v>83</v>
      </c>
    </row>
    <row r="248" spans="1:16" x14ac:dyDescent="0.25">
      <c r="A248" s="14">
        <v>6243</v>
      </c>
      <c r="B248" s="14" t="s">
        <v>661</v>
      </c>
      <c r="C248" s="14" t="s">
        <v>245</v>
      </c>
      <c r="D248" s="14" t="s">
        <v>78</v>
      </c>
      <c r="E248" s="14" t="s">
        <v>79</v>
      </c>
      <c r="F248" s="15" t="s">
        <v>658</v>
      </c>
      <c r="G248" s="14" t="s">
        <v>153</v>
      </c>
      <c r="H248" s="16">
        <v>41.55209</v>
      </c>
      <c r="I248" s="16">
        <v>-94.262219999999999</v>
      </c>
      <c r="J248" s="15" t="s">
        <v>87</v>
      </c>
      <c r="K248" s="14">
        <v>343</v>
      </c>
      <c r="L248" s="14">
        <v>146</v>
      </c>
      <c r="M248" s="14">
        <v>82500</v>
      </c>
      <c r="N248" s="14">
        <v>1614328</v>
      </c>
      <c r="O248" s="14">
        <v>411400</v>
      </c>
      <c r="P248" s="14" t="s">
        <v>83</v>
      </c>
    </row>
    <row r="249" spans="1:16" x14ac:dyDescent="0.25">
      <c r="A249" s="14">
        <v>6244</v>
      </c>
      <c r="B249" s="14" t="s">
        <v>662</v>
      </c>
      <c r="C249" s="14" t="s">
        <v>499</v>
      </c>
      <c r="D249" s="14" t="s">
        <v>78</v>
      </c>
      <c r="E249" s="14" t="s">
        <v>79</v>
      </c>
      <c r="F249" s="15" t="s">
        <v>663</v>
      </c>
      <c r="G249" s="14" t="s">
        <v>81</v>
      </c>
      <c r="H249" s="16">
        <v>43.131360000000001</v>
      </c>
      <c r="I249" s="16">
        <v>-95.023600000000002</v>
      </c>
      <c r="J249" s="15" t="s">
        <v>107</v>
      </c>
      <c r="K249" s="14">
        <v>182</v>
      </c>
      <c r="L249" s="14">
        <v>73</v>
      </c>
      <c r="M249" s="14">
        <v>38125</v>
      </c>
      <c r="N249" s="14">
        <v>2120397</v>
      </c>
      <c r="O249" s="14">
        <v>0</v>
      </c>
      <c r="P249" s="14" t="s">
        <v>83</v>
      </c>
    </row>
    <row r="250" spans="1:16" x14ac:dyDescent="0.25">
      <c r="A250" s="14">
        <v>6245</v>
      </c>
      <c r="B250" s="14" t="s">
        <v>664</v>
      </c>
      <c r="C250" s="14" t="s">
        <v>281</v>
      </c>
      <c r="D250" s="14" t="s">
        <v>78</v>
      </c>
      <c r="E250" s="14" t="s">
        <v>79</v>
      </c>
      <c r="F250" s="15" t="s">
        <v>665</v>
      </c>
      <c r="G250" s="14" t="s">
        <v>81</v>
      </c>
      <c r="H250" s="16">
        <v>42.464150000000004</v>
      </c>
      <c r="I250" s="16">
        <v>-92.628249999999994</v>
      </c>
      <c r="J250" s="15" t="s">
        <v>103</v>
      </c>
      <c r="K250" s="14">
        <v>1289</v>
      </c>
      <c r="L250" s="14">
        <v>536</v>
      </c>
      <c r="M250" s="14">
        <v>67097</v>
      </c>
      <c r="N250" s="14">
        <v>3616762</v>
      </c>
      <c r="O250" s="14">
        <v>0</v>
      </c>
      <c r="P250" s="14" t="s">
        <v>83</v>
      </c>
    </row>
    <row r="251" spans="1:16" x14ac:dyDescent="0.25">
      <c r="A251" s="14">
        <v>6246</v>
      </c>
      <c r="B251" s="14" t="s">
        <v>666</v>
      </c>
      <c r="C251" s="14" t="s">
        <v>312</v>
      </c>
      <c r="D251" s="14" t="s">
        <v>78</v>
      </c>
      <c r="E251" s="14" t="s">
        <v>79</v>
      </c>
      <c r="F251" s="15" t="s">
        <v>667</v>
      </c>
      <c r="G251" s="14" t="s">
        <v>81</v>
      </c>
      <c r="H251" s="16">
        <v>41.742800000000003</v>
      </c>
      <c r="I251" s="16">
        <v>-90.78237</v>
      </c>
      <c r="J251" s="15" t="s">
        <v>166</v>
      </c>
      <c r="K251" s="14">
        <v>248</v>
      </c>
      <c r="L251" s="14">
        <v>92</v>
      </c>
      <c r="M251" s="14">
        <v>43929</v>
      </c>
      <c r="N251" s="14">
        <v>323221</v>
      </c>
      <c r="O251" s="14">
        <v>0</v>
      </c>
      <c r="P251" s="14" t="s">
        <v>83</v>
      </c>
    </row>
    <row r="252" spans="1:16" x14ac:dyDescent="0.25">
      <c r="A252" s="14">
        <v>6247</v>
      </c>
      <c r="B252" s="14" t="s">
        <v>668</v>
      </c>
      <c r="C252" s="14" t="s">
        <v>196</v>
      </c>
      <c r="D252" s="14" t="s">
        <v>78</v>
      </c>
      <c r="E252" s="14" t="s">
        <v>79</v>
      </c>
      <c r="F252" s="15" t="s">
        <v>669</v>
      </c>
      <c r="G252" s="14" t="s">
        <v>81</v>
      </c>
      <c r="H252" s="16">
        <v>43.464399999999998</v>
      </c>
      <c r="I252" s="16">
        <v>-94.625259999999997</v>
      </c>
      <c r="J252" s="15" t="s">
        <v>107</v>
      </c>
      <c r="K252" s="14">
        <v>64</v>
      </c>
      <c r="L252" s="14">
        <v>33</v>
      </c>
      <c r="M252" s="14">
        <v>61250</v>
      </c>
      <c r="N252" s="14">
        <v>942727</v>
      </c>
      <c r="O252" s="14">
        <v>0</v>
      </c>
      <c r="P252" s="14" t="s">
        <v>83</v>
      </c>
    </row>
    <row r="253" spans="1:16" x14ac:dyDescent="0.25">
      <c r="A253" s="14">
        <v>6248</v>
      </c>
      <c r="B253" s="14" t="s">
        <v>670</v>
      </c>
      <c r="C253" s="14" t="s">
        <v>312</v>
      </c>
      <c r="D253" s="14" t="s">
        <v>78</v>
      </c>
      <c r="E253" s="14" t="s">
        <v>79</v>
      </c>
      <c r="F253" s="15" t="s">
        <v>671</v>
      </c>
      <c r="G253" s="14" t="s">
        <v>81</v>
      </c>
      <c r="H253" s="16">
        <v>41.694749999999999</v>
      </c>
      <c r="I253" s="16">
        <v>-90.675420000000003</v>
      </c>
      <c r="J253" s="15" t="s">
        <v>166</v>
      </c>
      <c r="K253" s="14">
        <v>369</v>
      </c>
      <c r="L253" s="14">
        <v>151</v>
      </c>
      <c r="M253" s="14">
        <v>67083</v>
      </c>
      <c r="N253" s="14">
        <v>918646</v>
      </c>
      <c r="O253" s="14">
        <v>0</v>
      </c>
      <c r="P253" s="14" t="s">
        <v>83</v>
      </c>
    </row>
    <row r="254" spans="1:16" x14ac:dyDescent="0.25">
      <c r="A254" s="14">
        <v>6249</v>
      </c>
      <c r="B254" s="14" t="s">
        <v>672</v>
      </c>
      <c r="C254" s="14" t="s">
        <v>644</v>
      </c>
      <c r="D254" s="14" t="s">
        <v>78</v>
      </c>
      <c r="E254" s="14" t="s">
        <v>79</v>
      </c>
      <c r="F254" s="15" t="s">
        <v>673</v>
      </c>
      <c r="G254" s="14" t="s">
        <v>81</v>
      </c>
      <c r="H254" s="16">
        <v>40.64282</v>
      </c>
      <c r="I254" s="16">
        <v>-91.564599999999999</v>
      </c>
      <c r="J254" s="15" t="s">
        <v>103</v>
      </c>
      <c r="K254" s="14">
        <v>901</v>
      </c>
      <c r="L254" s="14">
        <v>357</v>
      </c>
      <c r="M254" s="14">
        <v>34013</v>
      </c>
      <c r="N254" s="14">
        <v>3267755</v>
      </c>
      <c r="O254" s="14">
        <v>0</v>
      </c>
      <c r="P254" s="14" t="s">
        <v>83</v>
      </c>
    </row>
    <row r="255" spans="1:16" x14ac:dyDescent="0.25">
      <c r="A255" s="14">
        <v>6250</v>
      </c>
      <c r="B255" s="14" t="s">
        <v>674</v>
      </c>
      <c r="C255" s="14" t="s">
        <v>148</v>
      </c>
      <c r="D255" s="14" t="s">
        <v>78</v>
      </c>
      <c r="E255" s="14" t="s">
        <v>79</v>
      </c>
      <c r="F255" s="15" t="s">
        <v>675</v>
      </c>
      <c r="G255" s="14" t="s">
        <v>81</v>
      </c>
      <c r="H255" s="16">
        <v>43.279420000000002</v>
      </c>
      <c r="I255" s="16">
        <v>-96.232799999999997</v>
      </c>
      <c r="J255" s="15" t="s">
        <v>107</v>
      </c>
      <c r="K255" s="14">
        <v>591</v>
      </c>
      <c r="L255" s="14">
        <v>238</v>
      </c>
      <c r="M255" s="14">
        <v>48889</v>
      </c>
      <c r="N255" s="14">
        <v>1485177</v>
      </c>
      <c r="O255" s="14">
        <v>0</v>
      </c>
      <c r="P255" s="14" t="s">
        <v>83</v>
      </c>
    </row>
    <row r="256" spans="1:16" x14ac:dyDescent="0.25">
      <c r="A256" s="14">
        <v>6251</v>
      </c>
      <c r="B256" s="14" t="s">
        <v>676</v>
      </c>
      <c r="C256" s="14" t="s">
        <v>318</v>
      </c>
      <c r="D256" s="14" t="s">
        <v>78</v>
      </c>
      <c r="E256" s="14" t="s">
        <v>79</v>
      </c>
      <c r="F256" s="15" t="s">
        <v>677</v>
      </c>
      <c r="G256" s="14" t="s">
        <v>153</v>
      </c>
      <c r="H256" s="16">
        <v>40.839469999999999</v>
      </c>
      <c r="I256" s="16">
        <v>-92.086569999999995</v>
      </c>
      <c r="J256" s="15" t="s">
        <v>82</v>
      </c>
      <c r="K256" s="14">
        <v>47</v>
      </c>
      <c r="L256" s="14">
        <v>34</v>
      </c>
      <c r="M256" s="14">
        <v>37763</v>
      </c>
      <c r="N256" s="14">
        <v>5728517</v>
      </c>
      <c r="O256" s="14">
        <v>261817</v>
      </c>
      <c r="P256" s="14" t="s">
        <v>83</v>
      </c>
    </row>
    <row r="257" spans="1:16" x14ac:dyDescent="0.25">
      <c r="A257" s="14">
        <v>6252</v>
      </c>
      <c r="B257" s="14" t="s">
        <v>678</v>
      </c>
      <c r="C257" s="14" t="s">
        <v>393</v>
      </c>
      <c r="D257" s="14" t="s">
        <v>78</v>
      </c>
      <c r="E257" s="14" t="s">
        <v>79</v>
      </c>
      <c r="F257" s="15" t="s">
        <v>679</v>
      </c>
      <c r="G257" s="14" t="s">
        <v>81</v>
      </c>
      <c r="H257" s="16">
        <v>42.922190000000001</v>
      </c>
      <c r="I257" s="16">
        <v>-93.042140000000003</v>
      </c>
      <c r="J257" s="15" t="s">
        <v>82</v>
      </c>
      <c r="K257" s="14">
        <v>56</v>
      </c>
      <c r="L257" s="14">
        <v>31</v>
      </c>
      <c r="M257" s="14">
        <v>49375</v>
      </c>
      <c r="N257" s="14">
        <v>1422878</v>
      </c>
      <c r="O257" s="14">
        <v>0</v>
      </c>
      <c r="P257" s="14" t="s">
        <v>83</v>
      </c>
    </row>
    <row r="258" spans="1:16" x14ac:dyDescent="0.25">
      <c r="A258" s="14">
        <v>6253</v>
      </c>
      <c r="B258" s="14" t="s">
        <v>680</v>
      </c>
      <c r="C258" s="14" t="s">
        <v>189</v>
      </c>
      <c r="D258" s="14" t="s">
        <v>78</v>
      </c>
      <c r="E258" s="14" t="s">
        <v>79</v>
      </c>
      <c r="F258" s="15" t="s">
        <v>386</v>
      </c>
      <c r="G258" s="14" t="s">
        <v>81</v>
      </c>
      <c r="H258" s="16">
        <v>41.928879999999999</v>
      </c>
      <c r="I258" s="16">
        <v>-95.493889999999993</v>
      </c>
      <c r="J258" s="15" t="s">
        <v>107</v>
      </c>
      <c r="K258" s="14">
        <v>499</v>
      </c>
      <c r="L258" s="14">
        <v>256</v>
      </c>
      <c r="M258" s="14">
        <v>42647</v>
      </c>
      <c r="N258" s="14">
        <v>827409</v>
      </c>
      <c r="O258" s="14">
        <v>0</v>
      </c>
      <c r="P258" s="14" t="s">
        <v>83</v>
      </c>
    </row>
    <row r="259" spans="1:16" x14ac:dyDescent="0.25">
      <c r="A259" s="14">
        <v>6254</v>
      </c>
      <c r="B259" s="14" t="s">
        <v>681</v>
      </c>
      <c r="C259" s="14" t="s">
        <v>682</v>
      </c>
      <c r="D259" s="14" t="s">
        <v>78</v>
      </c>
      <c r="E259" s="14" t="s">
        <v>79</v>
      </c>
      <c r="F259" s="15" t="s">
        <v>683</v>
      </c>
      <c r="G259" s="14" t="s">
        <v>81</v>
      </c>
      <c r="H259" s="16">
        <v>42.661819999999999</v>
      </c>
      <c r="I259" s="16">
        <v>-93.505489999999995</v>
      </c>
      <c r="J259" s="15" t="s">
        <v>87</v>
      </c>
      <c r="K259" s="14">
        <v>514</v>
      </c>
      <c r="L259" s="14">
        <v>234</v>
      </c>
      <c r="M259" s="14">
        <v>31875</v>
      </c>
      <c r="N259" s="14">
        <v>1992375</v>
      </c>
      <c r="O259" s="14">
        <v>66777</v>
      </c>
      <c r="P259" s="14" t="s">
        <v>83</v>
      </c>
    </row>
    <row r="260" spans="1:16" x14ac:dyDescent="0.25">
      <c r="A260" s="14">
        <v>6255</v>
      </c>
      <c r="B260" s="14" t="s">
        <v>684</v>
      </c>
      <c r="C260" s="14" t="s">
        <v>335</v>
      </c>
      <c r="D260" s="14" t="s">
        <v>78</v>
      </c>
      <c r="E260" s="14" t="s">
        <v>79</v>
      </c>
      <c r="F260" s="15" t="s">
        <v>685</v>
      </c>
      <c r="G260" s="14" t="s">
        <v>81</v>
      </c>
      <c r="H260" s="16">
        <v>40.798349999999999</v>
      </c>
      <c r="I260" s="16">
        <v>-92.481579999999994</v>
      </c>
      <c r="J260" s="15" t="s">
        <v>82</v>
      </c>
      <c r="K260" s="14">
        <v>186</v>
      </c>
      <c r="L260" s="14">
        <v>93</v>
      </c>
      <c r="M260" s="14">
        <v>38542</v>
      </c>
      <c r="N260" s="14">
        <v>637324</v>
      </c>
      <c r="O260" s="14">
        <v>0</v>
      </c>
      <c r="P260" s="14" t="s">
        <v>83</v>
      </c>
    </row>
    <row r="261" spans="1:16" x14ac:dyDescent="0.25">
      <c r="A261" s="14">
        <v>6256</v>
      </c>
      <c r="B261" s="14" t="s">
        <v>686</v>
      </c>
      <c r="C261" s="14" t="s">
        <v>205</v>
      </c>
      <c r="D261" s="14" t="s">
        <v>78</v>
      </c>
      <c r="E261" s="14" t="s">
        <v>79</v>
      </c>
      <c r="F261" s="14" t="s">
        <v>687</v>
      </c>
      <c r="G261" s="14" t="s">
        <v>81</v>
      </c>
      <c r="H261" s="16">
        <v>42.50056</v>
      </c>
      <c r="I261" s="16">
        <v>-90.664569999999998</v>
      </c>
      <c r="J261" s="15" t="s">
        <v>166</v>
      </c>
      <c r="K261" s="14">
        <v>58799</v>
      </c>
      <c r="L261" s="14">
        <v>24025</v>
      </c>
      <c r="M261" s="14">
        <v>46806</v>
      </c>
      <c r="N261" s="14">
        <v>78840664</v>
      </c>
      <c r="O261" s="14">
        <v>2802123</v>
      </c>
      <c r="P261" s="14" t="s">
        <v>83</v>
      </c>
    </row>
    <row r="262" spans="1:16" x14ac:dyDescent="0.25">
      <c r="A262" s="14">
        <v>6257</v>
      </c>
      <c r="B262" s="14" t="s">
        <v>688</v>
      </c>
      <c r="C262" s="14" t="s">
        <v>135</v>
      </c>
      <c r="D262" s="14" t="s">
        <v>78</v>
      </c>
      <c r="E262" s="14" t="s">
        <v>79</v>
      </c>
      <c r="F262" s="15" t="s">
        <v>689</v>
      </c>
      <c r="G262" s="14" t="s">
        <v>81</v>
      </c>
      <c r="H262" s="16">
        <v>42.751919999999998</v>
      </c>
      <c r="I262" s="16">
        <v>-92.975470000000001</v>
      </c>
      <c r="J262" s="15" t="s">
        <v>82</v>
      </c>
      <c r="K262" s="14">
        <v>627</v>
      </c>
      <c r="L262" s="14">
        <v>280</v>
      </c>
      <c r="M262" s="14">
        <v>49625</v>
      </c>
      <c r="N262" s="14">
        <v>4547619</v>
      </c>
      <c r="O262" s="14">
        <v>0</v>
      </c>
      <c r="P262" s="14" t="s">
        <v>83</v>
      </c>
    </row>
    <row r="263" spans="1:16" x14ac:dyDescent="0.25">
      <c r="A263" s="14">
        <v>6258</v>
      </c>
      <c r="B263" s="14" t="s">
        <v>690</v>
      </c>
      <c r="C263" s="14" t="s">
        <v>376</v>
      </c>
      <c r="D263" s="14" t="s">
        <v>78</v>
      </c>
      <c r="E263" s="14" t="s">
        <v>79</v>
      </c>
      <c r="F263" s="15" t="s">
        <v>377</v>
      </c>
      <c r="G263" s="14" t="s">
        <v>153</v>
      </c>
      <c r="H263" s="16">
        <v>43.104680000000002</v>
      </c>
      <c r="I263" s="16">
        <v>-93.711330000000004</v>
      </c>
      <c r="J263" s="15" t="s">
        <v>82</v>
      </c>
      <c r="K263" s="14">
        <v>113</v>
      </c>
      <c r="L263" s="14">
        <v>24</v>
      </c>
      <c r="M263" s="14">
        <v>55000</v>
      </c>
      <c r="N263" s="14">
        <v>2034242</v>
      </c>
      <c r="O263" s="14">
        <v>18519</v>
      </c>
      <c r="P263" s="14" t="s">
        <v>83</v>
      </c>
    </row>
    <row r="264" spans="1:16" x14ac:dyDescent="0.25">
      <c r="A264" s="14">
        <v>6259</v>
      </c>
      <c r="B264" s="14" t="s">
        <v>691</v>
      </c>
      <c r="C264" s="14" t="s">
        <v>242</v>
      </c>
      <c r="D264" s="14" t="s">
        <v>78</v>
      </c>
      <c r="E264" s="14" t="s">
        <v>79</v>
      </c>
      <c r="F264" s="15" t="s">
        <v>692</v>
      </c>
      <c r="G264" s="14" t="s">
        <v>81</v>
      </c>
      <c r="H264" s="16">
        <v>42.470529999999997</v>
      </c>
      <c r="I264" s="16">
        <v>-93.993560000000002</v>
      </c>
      <c r="J264" s="15" t="s">
        <v>87</v>
      </c>
      <c r="K264" s="14">
        <v>394</v>
      </c>
      <c r="L264" s="14">
        <v>176</v>
      </c>
      <c r="M264" s="14">
        <v>41250</v>
      </c>
      <c r="N264" s="14">
        <v>5198348</v>
      </c>
      <c r="O264" s="14">
        <v>0</v>
      </c>
      <c r="P264" s="14" t="s">
        <v>83</v>
      </c>
    </row>
    <row r="265" spans="1:16" x14ac:dyDescent="0.25">
      <c r="A265" s="14">
        <v>6260</v>
      </c>
      <c r="B265" s="14" t="s">
        <v>693</v>
      </c>
      <c r="C265" s="14" t="s">
        <v>530</v>
      </c>
      <c r="D265" s="14" t="s">
        <v>78</v>
      </c>
      <c r="E265" s="14" t="s">
        <v>79</v>
      </c>
      <c r="F265" s="15" t="s">
        <v>694</v>
      </c>
      <c r="G265" s="14" t="s">
        <v>81</v>
      </c>
      <c r="H265" s="16">
        <v>42.579149999999998</v>
      </c>
      <c r="I265" s="16">
        <v>-91.546539999999993</v>
      </c>
      <c r="J265" s="15" t="s">
        <v>166</v>
      </c>
      <c r="K265" s="14">
        <v>170</v>
      </c>
      <c r="L265" s="14">
        <v>63</v>
      </c>
      <c r="M265" s="14">
        <v>42083</v>
      </c>
      <c r="N265" s="14">
        <v>938453</v>
      </c>
      <c r="O265" s="14">
        <v>0</v>
      </c>
      <c r="P265" s="14" t="s">
        <v>83</v>
      </c>
    </row>
    <row r="266" spans="1:16" x14ac:dyDescent="0.25">
      <c r="A266" s="14">
        <v>6261</v>
      </c>
      <c r="B266" s="14" t="s">
        <v>695</v>
      </c>
      <c r="C266" s="14" t="s">
        <v>445</v>
      </c>
      <c r="D266" s="14" t="s">
        <v>78</v>
      </c>
      <c r="E266" s="14" t="s">
        <v>79</v>
      </c>
      <c r="F266" s="15" t="s">
        <v>696</v>
      </c>
      <c r="G266" s="14" t="s">
        <v>81</v>
      </c>
      <c r="H266" s="16">
        <v>42.569989999999997</v>
      </c>
      <c r="I266" s="16">
        <v>-92.16046</v>
      </c>
      <c r="J266" s="15" t="s">
        <v>103</v>
      </c>
      <c r="K266" s="14">
        <v>842</v>
      </c>
      <c r="L266" s="14">
        <v>333</v>
      </c>
      <c r="M266" s="14">
        <v>51458</v>
      </c>
      <c r="N266" s="14">
        <v>2760320</v>
      </c>
      <c r="O266" s="14">
        <v>25976</v>
      </c>
      <c r="P266" s="14" t="s">
        <v>83</v>
      </c>
    </row>
    <row r="267" spans="1:16" x14ac:dyDescent="0.25">
      <c r="A267" s="14">
        <v>6262</v>
      </c>
      <c r="B267" s="14" t="s">
        <v>697</v>
      </c>
      <c r="C267" s="14" t="s">
        <v>408</v>
      </c>
      <c r="D267" s="14" t="s">
        <v>78</v>
      </c>
      <c r="E267" s="14" t="s">
        <v>79</v>
      </c>
      <c r="F267" s="15" t="s">
        <v>698</v>
      </c>
      <c r="G267" s="14" t="s">
        <v>81</v>
      </c>
      <c r="H267" s="16">
        <v>41.852469999999997</v>
      </c>
      <c r="I267" s="16">
        <v>-95.601249999999993</v>
      </c>
      <c r="J267" s="15" t="s">
        <v>107</v>
      </c>
      <c r="K267" s="14">
        <v>977</v>
      </c>
      <c r="L267" s="14">
        <v>449</v>
      </c>
      <c r="M267" s="14">
        <v>44250</v>
      </c>
      <c r="N267" s="14">
        <v>2924328</v>
      </c>
      <c r="O267" s="14">
        <v>41814</v>
      </c>
      <c r="P267" s="14" t="s">
        <v>83</v>
      </c>
    </row>
    <row r="268" spans="1:16" x14ac:dyDescent="0.25">
      <c r="A268" s="14">
        <v>6263</v>
      </c>
      <c r="B268" s="14" t="s">
        <v>699</v>
      </c>
      <c r="C268" s="14" t="s">
        <v>205</v>
      </c>
      <c r="D268" s="14" t="s">
        <v>78</v>
      </c>
      <c r="E268" s="14" t="s">
        <v>79</v>
      </c>
      <c r="F268" s="15" t="s">
        <v>700</v>
      </c>
      <c r="G268" s="14" t="s">
        <v>81</v>
      </c>
      <c r="H268" s="16">
        <v>42.560279999999999</v>
      </c>
      <c r="I268" s="16">
        <v>-90.775679999999994</v>
      </c>
      <c r="J268" s="15" t="s">
        <v>166</v>
      </c>
      <c r="K268" s="14">
        <v>24</v>
      </c>
      <c r="L268" s="14">
        <v>9</v>
      </c>
      <c r="M268" s="14">
        <v>32083</v>
      </c>
      <c r="N268" s="14">
        <v>109605</v>
      </c>
      <c r="O268" s="14">
        <v>0</v>
      </c>
      <c r="P268" s="14" t="s">
        <v>83</v>
      </c>
    </row>
    <row r="269" spans="1:16" x14ac:dyDescent="0.25">
      <c r="A269" s="14">
        <v>6264</v>
      </c>
      <c r="B269" s="14" t="s">
        <v>701</v>
      </c>
      <c r="C269" s="14" t="s">
        <v>299</v>
      </c>
      <c r="D269" s="14" t="s">
        <v>78</v>
      </c>
      <c r="E269" s="14" t="s">
        <v>79</v>
      </c>
      <c r="F269" s="15" t="s">
        <v>702</v>
      </c>
      <c r="G269" s="14" t="s">
        <v>81</v>
      </c>
      <c r="H269" s="16">
        <v>41.601480000000002</v>
      </c>
      <c r="I269" s="16">
        <v>-90.911940000000001</v>
      </c>
      <c r="J269" s="15" t="s">
        <v>166</v>
      </c>
      <c r="K269" s="14">
        <v>1816</v>
      </c>
      <c r="L269" s="14">
        <v>843</v>
      </c>
      <c r="M269" s="14">
        <v>61250</v>
      </c>
      <c r="N269" s="14">
        <v>2872600</v>
      </c>
      <c r="O269" s="14">
        <v>0</v>
      </c>
      <c r="P269" s="14" t="s">
        <v>83</v>
      </c>
    </row>
    <row r="270" spans="1:16" x14ac:dyDescent="0.25">
      <c r="A270" s="14">
        <v>6265</v>
      </c>
      <c r="B270" s="14" t="s">
        <v>703</v>
      </c>
      <c r="C270" s="14" t="s">
        <v>205</v>
      </c>
      <c r="D270" s="14" t="s">
        <v>78</v>
      </c>
      <c r="E270" s="14" t="s">
        <v>79</v>
      </c>
      <c r="F270" s="15" t="s">
        <v>704</v>
      </c>
      <c r="G270" s="14" t="s">
        <v>81</v>
      </c>
      <c r="H270" s="16">
        <v>42.481490000000001</v>
      </c>
      <c r="I270" s="16">
        <v>-91.116600000000005</v>
      </c>
      <c r="J270" s="15" t="s">
        <v>166</v>
      </c>
      <c r="K270" s="14">
        <v>4204</v>
      </c>
      <c r="L270" s="14">
        <v>1756</v>
      </c>
      <c r="M270" s="14">
        <v>49442</v>
      </c>
      <c r="N270" s="14">
        <v>17591244</v>
      </c>
      <c r="O270" s="14">
        <v>17223</v>
      </c>
      <c r="P270" s="14" t="s">
        <v>83</v>
      </c>
    </row>
    <row r="271" spans="1:16" x14ac:dyDescent="0.25">
      <c r="A271" s="14">
        <v>6266</v>
      </c>
      <c r="B271" s="14" t="s">
        <v>705</v>
      </c>
      <c r="C271" s="14" t="s">
        <v>475</v>
      </c>
      <c r="D271" s="14" t="s">
        <v>78</v>
      </c>
      <c r="E271" s="14" t="s">
        <v>79</v>
      </c>
      <c r="F271" s="15" t="s">
        <v>706</v>
      </c>
      <c r="G271" s="14" t="s">
        <v>81</v>
      </c>
      <c r="H271" s="16">
        <v>42.171660000000003</v>
      </c>
      <c r="I271" s="16">
        <v>-92.306299999999993</v>
      </c>
      <c r="J271" s="15" t="s">
        <v>103</v>
      </c>
      <c r="K271" s="14">
        <v>1354</v>
      </c>
      <c r="L271" s="14">
        <v>596</v>
      </c>
      <c r="M271" s="14">
        <v>53962</v>
      </c>
      <c r="N271" s="14">
        <v>3225037</v>
      </c>
      <c r="O271" s="14">
        <v>0</v>
      </c>
      <c r="P271" s="14" t="s">
        <v>83</v>
      </c>
    </row>
    <row r="272" spans="1:16" x14ac:dyDescent="0.25">
      <c r="A272" s="14">
        <v>6267</v>
      </c>
      <c r="B272" s="14" t="s">
        <v>707</v>
      </c>
      <c r="C272" s="14" t="s">
        <v>296</v>
      </c>
      <c r="D272" s="14" t="s">
        <v>78</v>
      </c>
      <c r="E272" s="14" t="s">
        <v>79</v>
      </c>
      <c r="F272" s="15" t="s">
        <v>708</v>
      </c>
      <c r="G272" s="14" t="s">
        <v>81</v>
      </c>
      <c r="H272" s="16">
        <v>42.664140000000003</v>
      </c>
      <c r="I272" s="16">
        <v>-93.904390000000006</v>
      </c>
      <c r="J272" s="15" t="s">
        <v>87</v>
      </c>
      <c r="K272" s="14">
        <v>3419</v>
      </c>
      <c r="L272" s="14">
        <v>1339</v>
      </c>
      <c r="M272" s="14">
        <v>45411</v>
      </c>
      <c r="N272" s="14">
        <v>10464911</v>
      </c>
      <c r="O272" s="14">
        <v>0</v>
      </c>
      <c r="P272" s="14" t="s">
        <v>83</v>
      </c>
    </row>
    <row r="273" spans="1:16" x14ac:dyDescent="0.25">
      <c r="A273" s="14">
        <v>6268</v>
      </c>
      <c r="B273" s="14" t="s">
        <v>709</v>
      </c>
      <c r="C273" s="14" t="s">
        <v>315</v>
      </c>
      <c r="D273" s="14" t="s">
        <v>78</v>
      </c>
      <c r="E273" s="14" t="s">
        <v>79</v>
      </c>
      <c r="F273" s="15" t="s">
        <v>710</v>
      </c>
      <c r="G273" s="14" t="s">
        <v>81</v>
      </c>
      <c r="H273" s="16">
        <v>41.491930000000004</v>
      </c>
      <c r="I273" s="16">
        <v>-94.124120000000005</v>
      </c>
      <c r="J273" s="15" t="s">
        <v>87</v>
      </c>
      <c r="K273" s="14">
        <v>1405</v>
      </c>
      <c r="L273" s="14">
        <v>630</v>
      </c>
      <c r="M273" s="14">
        <v>58714</v>
      </c>
      <c r="N273" s="14">
        <v>2505403</v>
      </c>
      <c r="O273" s="14">
        <v>0</v>
      </c>
      <c r="P273" s="14" t="s">
        <v>83</v>
      </c>
    </row>
    <row r="274" spans="1:16" x14ac:dyDescent="0.25">
      <c r="A274" s="14">
        <v>6269</v>
      </c>
      <c r="B274" s="14" t="s">
        <v>711</v>
      </c>
      <c r="C274" s="14" t="s">
        <v>561</v>
      </c>
      <c r="D274" s="14" t="s">
        <v>78</v>
      </c>
      <c r="E274" s="14" t="s">
        <v>79</v>
      </c>
      <c r="F274" s="15" t="s">
        <v>712</v>
      </c>
      <c r="G274" s="14" t="s">
        <v>81</v>
      </c>
      <c r="H274" s="16">
        <v>41.775539999999999</v>
      </c>
      <c r="I274" s="16">
        <v>-95.417500000000004</v>
      </c>
      <c r="J274" s="15" t="s">
        <v>107</v>
      </c>
      <c r="K274" s="14">
        <v>425</v>
      </c>
      <c r="L274" s="14">
        <v>201</v>
      </c>
      <c r="M274" s="14">
        <v>42344</v>
      </c>
      <c r="N274" s="14">
        <v>1560830</v>
      </c>
      <c r="O274" s="14">
        <v>0</v>
      </c>
      <c r="P274" s="14" t="s">
        <v>83</v>
      </c>
    </row>
    <row r="275" spans="1:16" x14ac:dyDescent="0.25">
      <c r="A275" s="14">
        <v>6270</v>
      </c>
      <c r="B275" s="14" t="s">
        <v>713</v>
      </c>
      <c r="C275" s="14" t="s">
        <v>530</v>
      </c>
      <c r="D275" s="14" t="s">
        <v>78</v>
      </c>
      <c r="E275" s="14" t="s">
        <v>79</v>
      </c>
      <c r="F275" s="15" t="s">
        <v>714</v>
      </c>
      <c r="G275" s="14" t="s">
        <v>81</v>
      </c>
      <c r="H275" s="16">
        <v>42.481659999999998</v>
      </c>
      <c r="I275" s="16">
        <v>-91.272360000000006</v>
      </c>
      <c r="J275" s="15" t="s">
        <v>166</v>
      </c>
      <c r="K275" s="14">
        <v>790</v>
      </c>
      <c r="L275" s="14">
        <v>320</v>
      </c>
      <c r="M275" s="14">
        <v>60417</v>
      </c>
      <c r="N275" s="14">
        <v>1431062</v>
      </c>
      <c r="O275" s="14">
        <v>0</v>
      </c>
      <c r="P275" s="14" t="s">
        <v>83</v>
      </c>
    </row>
    <row r="276" spans="1:16" x14ac:dyDescent="0.25">
      <c r="A276" s="14">
        <v>6271</v>
      </c>
      <c r="B276" s="14" t="s">
        <v>715</v>
      </c>
      <c r="C276" s="14" t="s">
        <v>224</v>
      </c>
      <c r="D276" s="14" t="s">
        <v>78</v>
      </c>
      <c r="E276" s="14" t="s">
        <v>79</v>
      </c>
      <c r="F276" s="15" t="s">
        <v>716</v>
      </c>
      <c r="G276" s="14" t="s">
        <v>81</v>
      </c>
      <c r="H276" s="16">
        <v>42.461370000000002</v>
      </c>
      <c r="I276" s="16">
        <v>-95.151939999999996</v>
      </c>
      <c r="J276" s="15" t="s">
        <v>107</v>
      </c>
      <c r="K276" s="14">
        <v>532</v>
      </c>
      <c r="L276" s="14">
        <v>290</v>
      </c>
      <c r="M276" s="14">
        <v>41471</v>
      </c>
      <c r="N276" s="14">
        <v>1013501</v>
      </c>
      <c r="O276" s="14">
        <v>0</v>
      </c>
      <c r="P276" s="14" t="s">
        <v>83</v>
      </c>
    </row>
    <row r="277" spans="1:16" x14ac:dyDescent="0.25">
      <c r="A277" s="14">
        <v>6272</v>
      </c>
      <c r="B277" s="14" t="s">
        <v>717</v>
      </c>
      <c r="C277" s="14" t="s">
        <v>151</v>
      </c>
      <c r="D277" s="14" t="s">
        <v>78</v>
      </c>
      <c r="E277" s="14" t="s">
        <v>79</v>
      </c>
      <c r="F277" s="15" t="s">
        <v>718</v>
      </c>
      <c r="G277" s="14" t="s">
        <v>153</v>
      </c>
      <c r="H277" s="16">
        <v>41.809170000000002</v>
      </c>
      <c r="I277" s="16">
        <v>-91.851010000000002</v>
      </c>
      <c r="J277" s="15" t="s">
        <v>103</v>
      </c>
      <c r="K277" s="14">
        <v>46</v>
      </c>
      <c r="L277" s="14">
        <v>25</v>
      </c>
      <c r="M277" s="14">
        <v>38281</v>
      </c>
      <c r="N277" s="14">
        <v>1849227</v>
      </c>
      <c r="O277" s="14">
        <v>0</v>
      </c>
      <c r="P277" s="14" t="s">
        <v>83</v>
      </c>
    </row>
    <row r="278" spans="1:16" x14ac:dyDescent="0.25">
      <c r="A278" s="14">
        <v>6273</v>
      </c>
      <c r="B278" s="14" t="s">
        <v>719</v>
      </c>
      <c r="C278" s="14" t="s">
        <v>315</v>
      </c>
      <c r="D278" s="14" t="s">
        <v>78</v>
      </c>
      <c r="E278" s="14" t="s">
        <v>79</v>
      </c>
      <c r="F278" s="15" t="s">
        <v>720</v>
      </c>
      <c r="G278" s="14" t="s">
        <v>81</v>
      </c>
      <c r="H278" s="16">
        <v>41.226939999999999</v>
      </c>
      <c r="I278" s="16">
        <v>-93.926339999999996</v>
      </c>
      <c r="J278" s="15" t="s">
        <v>82</v>
      </c>
      <c r="K278" s="14">
        <v>122</v>
      </c>
      <c r="L278" s="14">
        <v>31</v>
      </c>
      <c r="M278" s="14">
        <v>26250</v>
      </c>
      <c r="N278" s="14">
        <v>2423969</v>
      </c>
      <c r="O278" s="14">
        <v>0</v>
      </c>
      <c r="P278" s="14" t="s">
        <v>83</v>
      </c>
    </row>
    <row r="279" spans="1:16" x14ac:dyDescent="0.25">
      <c r="A279" s="14">
        <v>6274</v>
      </c>
      <c r="B279" s="14" t="s">
        <v>721</v>
      </c>
      <c r="C279" s="14" t="s">
        <v>275</v>
      </c>
      <c r="D279" s="14" t="s">
        <v>78</v>
      </c>
      <c r="E279" s="14" t="s">
        <v>79</v>
      </c>
      <c r="F279" s="15" t="s">
        <v>722</v>
      </c>
      <c r="G279" s="14" t="s">
        <v>81</v>
      </c>
      <c r="H279" s="16">
        <v>41.159210000000002</v>
      </c>
      <c r="I279" s="16">
        <v>-92.62979</v>
      </c>
      <c r="J279" s="15" t="s">
        <v>82</v>
      </c>
      <c r="K279" s="14">
        <v>1012</v>
      </c>
      <c r="L279" s="14">
        <v>457</v>
      </c>
      <c r="M279" s="14">
        <v>40521</v>
      </c>
      <c r="N279" s="14">
        <v>3059524</v>
      </c>
      <c r="O279" s="14">
        <v>0</v>
      </c>
      <c r="P279" s="14" t="s">
        <v>83</v>
      </c>
    </row>
    <row r="280" spans="1:16" x14ac:dyDescent="0.25">
      <c r="A280" s="14">
        <v>6275</v>
      </c>
      <c r="B280" s="14" t="s">
        <v>723</v>
      </c>
      <c r="C280" s="14" t="s">
        <v>499</v>
      </c>
      <c r="D280" s="14" t="s">
        <v>78</v>
      </c>
      <c r="E280" s="14" t="s">
        <v>79</v>
      </c>
      <c r="F280" s="15" t="s">
        <v>724</v>
      </c>
      <c r="G280" s="14" t="s">
        <v>81</v>
      </c>
      <c r="H280" s="16">
        <v>42.64423</v>
      </c>
      <c r="I280" s="16">
        <v>-91.401690000000002</v>
      </c>
      <c r="J280" s="15" t="s">
        <v>166</v>
      </c>
      <c r="K280" s="14">
        <v>867</v>
      </c>
      <c r="L280" s="14">
        <v>377</v>
      </c>
      <c r="M280" s="14">
        <v>34688</v>
      </c>
      <c r="N280" s="14">
        <v>2201381</v>
      </c>
      <c r="O280" s="14">
        <v>0</v>
      </c>
      <c r="P280" s="14" t="s">
        <v>83</v>
      </c>
    </row>
    <row r="281" spans="1:16" x14ac:dyDescent="0.25">
      <c r="A281" s="14">
        <v>6276</v>
      </c>
      <c r="B281" s="14" t="s">
        <v>725</v>
      </c>
      <c r="C281" s="14" t="s">
        <v>475</v>
      </c>
      <c r="D281" s="14" t="s">
        <v>78</v>
      </c>
      <c r="E281" s="14" t="s">
        <v>79</v>
      </c>
      <c r="F281" s="15" t="s">
        <v>726</v>
      </c>
      <c r="G281" s="14" t="s">
        <v>81</v>
      </c>
      <c r="H281" s="16">
        <v>42.00611</v>
      </c>
      <c r="I281" s="16">
        <v>-92.316850000000002</v>
      </c>
      <c r="J281" s="15" t="s">
        <v>103</v>
      </c>
      <c r="K281" s="14">
        <v>193</v>
      </c>
      <c r="L281" s="14">
        <v>78</v>
      </c>
      <c r="M281" s="14">
        <v>53125</v>
      </c>
      <c r="N281" s="14">
        <v>1692485</v>
      </c>
      <c r="O281" s="14">
        <v>0</v>
      </c>
      <c r="P281" s="14" t="s">
        <v>83</v>
      </c>
    </row>
    <row r="282" spans="1:16" x14ac:dyDescent="0.25">
      <c r="A282" s="14">
        <v>6277</v>
      </c>
      <c r="B282" s="14" t="s">
        <v>727</v>
      </c>
      <c r="C282" s="14" t="s">
        <v>98</v>
      </c>
      <c r="D282" s="14" t="s">
        <v>78</v>
      </c>
      <c r="E282" s="14" t="s">
        <v>79</v>
      </c>
      <c r="F282" s="15" t="s">
        <v>728</v>
      </c>
      <c r="G282" s="14" t="s">
        <v>81</v>
      </c>
      <c r="H282" s="16">
        <v>40.91863</v>
      </c>
      <c r="I282" s="16">
        <v>-92.22296</v>
      </c>
      <c r="J282" s="15" t="s">
        <v>82</v>
      </c>
      <c r="K282" s="14">
        <v>915</v>
      </c>
      <c r="L282" s="14">
        <v>444</v>
      </c>
      <c r="M282" s="14">
        <v>33750</v>
      </c>
      <c r="N282" s="14">
        <v>2882353</v>
      </c>
      <c r="O282" s="14">
        <v>18358</v>
      </c>
      <c r="P282" s="14" t="s">
        <v>83</v>
      </c>
    </row>
    <row r="283" spans="1:16" x14ac:dyDescent="0.25">
      <c r="A283" s="14">
        <v>6278</v>
      </c>
      <c r="B283" s="14" t="s">
        <v>729</v>
      </c>
      <c r="C283" s="14" t="s">
        <v>77</v>
      </c>
      <c r="D283" s="14" t="s">
        <v>78</v>
      </c>
      <c r="E283" s="14" t="s">
        <v>79</v>
      </c>
      <c r="F283" s="15" t="s">
        <v>730</v>
      </c>
      <c r="G283" s="14" t="s">
        <v>81</v>
      </c>
      <c r="H283" s="16">
        <v>42.360819999999997</v>
      </c>
      <c r="I283" s="16">
        <v>-93.099649999999997</v>
      </c>
      <c r="J283" s="15" t="s">
        <v>82</v>
      </c>
      <c r="K283" s="14">
        <v>2702</v>
      </c>
      <c r="L283" s="14">
        <v>959</v>
      </c>
      <c r="M283" s="14">
        <v>47269</v>
      </c>
      <c r="N283" s="14">
        <v>11209794</v>
      </c>
      <c r="O283" s="14">
        <v>0</v>
      </c>
      <c r="P283" s="14" t="s">
        <v>83</v>
      </c>
    </row>
    <row r="284" spans="1:16" x14ac:dyDescent="0.25">
      <c r="A284" s="14">
        <v>6279</v>
      </c>
      <c r="B284" s="14" t="s">
        <v>731</v>
      </c>
      <c r="C284" s="14" t="s">
        <v>312</v>
      </c>
      <c r="D284" s="14" t="s">
        <v>78</v>
      </c>
      <c r="E284" s="14" t="s">
        <v>79</v>
      </c>
      <c r="F284" s="15" t="s">
        <v>732</v>
      </c>
      <c r="G284" s="14" t="s">
        <v>81</v>
      </c>
      <c r="H284" s="16">
        <v>41.658090000000001</v>
      </c>
      <c r="I284" s="16">
        <v>-90.584580000000003</v>
      </c>
      <c r="J284" s="15" t="s">
        <v>166</v>
      </c>
      <c r="K284" s="14">
        <v>6232</v>
      </c>
      <c r="L284" s="14">
        <v>2242</v>
      </c>
      <c r="M284" s="14">
        <v>56154</v>
      </c>
      <c r="N284" s="14">
        <v>24733095</v>
      </c>
      <c r="O284" s="14">
        <v>0</v>
      </c>
      <c r="P284" s="14" t="s">
        <v>83</v>
      </c>
    </row>
    <row r="285" spans="1:16" x14ac:dyDescent="0.25">
      <c r="A285" s="14">
        <v>6280</v>
      </c>
      <c r="B285" s="14" t="s">
        <v>733</v>
      </c>
      <c r="C285" s="14" t="s">
        <v>193</v>
      </c>
      <c r="D285" s="14" t="s">
        <v>78</v>
      </c>
      <c r="E285" s="14" t="s">
        <v>79</v>
      </c>
      <c r="F285" s="15" t="s">
        <v>734</v>
      </c>
      <c r="G285" s="14" t="s">
        <v>81</v>
      </c>
      <c r="H285" s="16">
        <v>42.957479999999997</v>
      </c>
      <c r="I285" s="16">
        <v>-91.630709999999993</v>
      </c>
      <c r="J285" s="15" t="s">
        <v>166</v>
      </c>
      <c r="K285" s="14">
        <v>649</v>
      </c>
      <c r="L285" s="14">
        <v>347</v>
      </c>
      <c r="M285" s="14">
        <v>43250</v>
      </c>
      <c r="N285" s="14">
        <v>1714026</v>
      </c>
      <c r="O285" s="14">
        <v>0</v>
      </c>
      <c r="P285" s="14" t="s">
        <v>83</v>
      </c>
    </row>
    <row r="286" spans="1:16" x14ac:dyDescent="0.25">
      <c r="A286" s="14">
        <v>6281</v>
      </c>
      <c r="B286" s="14" t="s">
        <v>735</v>
      </c>
      <c r="C286" s="14" t="s">
        <v>499</v>
      </c>
      <c r="D286" s="14" t="s">
        <v>78</v>
      </c>
      <c r="E286" s="14" t="s">
        <v>79</v>
      </c>
      <c r="F286" s="15" t="s">
        <v>736</v>
      </c>
      <c r="G286" s="14" t="s">
        <v>81</v>
      </c>
      <c r="H286" s="16">
        <v>42.853870000000001</v>
      </c>
      <c r="I286" s="16">
        <v>-91.405420000000007</v>
      </c>
      <c r="J286" s="15" t="s">
        <v>166</v>
      </c>
      <c r="K286" s="14">
        <v>1213</v>
      </c>
      <c r="L286" s="14">
        <v>608</v>
      </c>
      <c r="M286" s="14">
        <v>47143</v>
      </c>
      <c r="N286" s="14">
        <v>3571118</v>
      </c>
      <c r="O286" s="14">
        <v>101883</v>
      </c>
      <c r="P286" s="14" t="s">
        <v>83</v>
      </c>
    </row>
    <row r="287" spans="1:16" x14ac:dyDescent="0.25">
      <c r="A287" s="14">
        <v>6282</v>
      </c>
      <c r="B287" s="14" t="s">
        <v>737</v>
      </c>
      <c r="C287" s="14" t="s">
        <v>129</v>
      </c>
      <c r="D287" s="14" t="s">
        <v>78</v>
      </c>
      <c r="E287" s="14" t="s">
        <v>79</v>
      </c>
      <c r="F287" s="15" t="s">
        <v>738</v>
      </c>
      <c r="G287" s="14" t="s">
        <v>81</v>
      </c>
      <c r="H287" s="16">
        <v>41.791649999999997</v>
      </c>
      <c r="I287" s="16">
        <v>-93.52216</v>
      </c>
      <c r="J287" s="15" t="s">
        <v>87</v>
      </c>
      <c r="K287" s="14">
        <v>742</v>
      </c>
      <c r="L287" s="14">
        <v>278</v>
      </c>
      <c r="M287" s="14">
        <v>49375</v>
      </c>
      <c r="N287" s="14">
        <v>4085964</v>
      </c>
      <c r="O287" s="14">
        <v>0</v>
      </c>
      <c r="P287" s="14" t="s">
        <v>83</v>
      </c>
    </row>
    <row r="288" spans="1:16" x14ac:dyDescent="0.25">
      <c r="A288" s="14">
        <v>6283</v>
      </c>
      <c r="B288" s="14" t="s">
        <v>739</v>
      </c>
      <c r="C288" s="14" t="s">
        <v>561</v>
      </c>
      <c r="D288" s="14" t="s">
        <v>78</v>
      </c>
      <c r="E288" s="14" t="s">
        <v>79</v>
      </c>
      <c r="F288" s="15" t="s">
        <v>740</v>
      </c>
      <c r="G288" s="14" t="s">
        <v>81</v>
      </c>
      <c r="H288" s="16">
        <v>41.591659999999997</v>
      </c>
      <c r="I288" s="16">
        <v>-95.059989999999999</v>
      </c>
      <c r="J288" s="15" t="s">
        <v>107</v>
      </c>
      <c r="K288" s="14">
        <v>638</v>
      </c>
      <c r="L288" s="14">
        <v>263</v>
      </c>
      <c r="M288" s="14">
        <v>46094</v>
      </c>
      <c r="N288" s="14">
        <v>1993143</v>
      </c>
      <c r="O288" s="14">
        <v>0</v>
      </c>
      <c r="P288" s="14" t="s">
        <v>83</v>
      </c>
    </row>
    <row r="289" spans="1:16" x14ac:dyDescent="0.25">
      <c r="A289" s="14">
        <v>6284</v>
      </c>
      <c r="B289" s="14" t="s">
        <v>741</v>
      </c>
      <c r="C289" s="14" t="s">
        <v>499</v>
      </c>
      <c r="D289" s="14" t="s">
        <v>78</v>
      </c>
      <c r="E289" s="14" t="s">
        <v>79</v>
      </c>
      <c r="F289" s="15" t="s">
        <v>742</v>
      </c>
      <c r="G289" s="14" t="s">
        <v>81</v>
      </c>
      <c r="H289" s="16">
        <v>42.739710000000002</v>
      </c>
      <c r="I289" s="16">
        <v>-91.277910000000006</v>
      </c>
      <c r="J289" s="15" t="s">
        <v>166</v>
      </c>
      <c r="K289" s="14">
        <v>36</v>
      </c>
      <c r="L289" s="14">
        <v>17</v>
      </c>
      <c r="M289" s="14">
        <v>30625</v>
      </c>
      <c r="N289" s="14">
        <v>645771</v>
      </c>
      <c r="O289" s="14">
        <v>0</v>
      </c>
      <c r="P289" s="14" t="s">
        <v>83</v>
      </c>
    </row>
    <row r="290" spans="1:16" x14ac:dyDescent="0.25">
      <c r="A290" s="14">
        <v>6285</v>
      </c>
      <c r="B290" s="14" t="s">
        <v>743</v>
      </c>
      <c r="C290" s="14" t="s">
        <v>445</v>
      </c>
      <c r="D290" s="14" t="s">
        <v>78</v>
      </c>
      <c r="E290" s="14" t="s">
        <v>79</v>
      </c>
      <c r="F290" s="15" t="s">
        <v>744</v>
      </c>
      <c r="G290" s="14" t="s">
        <v>81</v>
      </c>
      <c r="H290" s="16">
        <v>42.466929999999998</v>
      </c>
      <c r="I290" s="16">
        <v>-92.256569999999996</v>
      </c>
      <c r="J290" s="15" t="s">
        <v>103</v>
      </c>
      <c r="K290" s="14">
        <v>1134</v>
      </c>
      <c r="L290" s="14">
        <v>460</v>
      </c>
      <c r="M290" s="14">
        <v>50833</v>
      </c>
      <c r="N290" s="14">
        <v>2751614</v>
      </c>
      <c r="O290" s="14">
        <v>7782</v>
      </c>
      <c r="P290" s="14" t="s">
        <v>83</v>
      </c>
    </row>
    <row r="291" spans="1:16" x14ac:dyDescent="0.25">
      <c r="A291" s="14">
        <v>6286</v>
      </c>
      <c r="B291" s="14" t="s">
        <v>745</v>
      </c>
      <c r="C291" s="14" t="s">
        <v>523</v>
      </c>
      <c r="D291" s="14" t="s">
        <v>78</v>
      </c>
      <c r="E291" s="14" t="s">
        <v>79</v>
      </c>
      <c r="F291" s="15" t="s">
        <v>746</v>
      </c>
      <c r="G291" s="14" t="s">
        <v>81</v>
      </c>
      <c r="H291" s="16">
        <v>41.149160000000002</v>
      </c>
      <c r="I291" s="16">
        <v>-95.163880000000006</v>
      </c>
      <c r="J291" s="15" t="s">
        <v>107</v>
      </c>
      <c r="K291" s="14">
        <v>328</v>
      </c>
      <c r="L291" s="14">
        <v>141</v>
      </c>
      <c r="M291" s="14">
        <v>37917</v>
      </c>
      <c r="N291" s="14">
        <v>1079677</v>
      </c>
      <c r="O291" s="14">
        <v>0</v>
      </c>
      <c r="P291" s="14" t="s">
        <v>83</v>
      </c>
    </row>
    <row r="292" spans="1:16" x14ac:dyDescent="0.25">
      <c r="A292" s="14">
        <v>6287</v>
      </c>
      <c r="B292" s="14" t="s">
        <v>747</v>
      </c>
      <c r="C292" s="14" t="s">
        <v>278</v>
      </c>
      <c r="D292" s="14" t="s">
        <v>78</v>
      </c>
      <c r="E292" s="14" t="s">
        <v>79</v>
      </c>
      <c r="F292" s="15" t="s">
        <v>279</v>
      </c>
      <c r="G292" s="14" t="s">
        <v>81</v>
      </c>
      <c r="H292" s="16">
        <v>40.840269999999997</v>
      </c>
      <c r="I292" s="16">
        <v>-94.108559999999997</v>
      </c>
      <c r="J292" s="15" t="s">
        <v>82</v>
      </c>
      <c r="K292" s="14">
        <v>42</v>
      </c>
      <c r="L292" s="14">
        <v>17</v>
      </c>
      <c r="M292" s="14">
        <v>4861</v>
      </c>
      <c r="N292" s="14">
        <v>575918</v>
      </c>
      <c r="O292" s="14">
        <v>0</v>
      </c>
      <c r="P292" s="14" t="s">
        <v>83</v>
      </c>
    </row>
    <row r="293" spans="1:16" x14ac:dyDescent="0.25">
      <c r="A293" s="14">
        <v>6288</v>
      </c>
      <c r="B293" s="14" t="s">
        <v>748</v>
      </c>
      <c r="C293" s="14" t="s">
        <v>321</v>
      </c>
      <c r="D293" s="14" t="s">
        <v>78</v>
      </c>
      <c r="E293" s="14" t="s">
        <v>79</v>
      </c>
      <c r="F293" s="15" t="s">
        <v>749</v>
      </c>
      <c r="G293" s="14" t="s">
        <v>81</v>
      </c>
      <c r="H293" s="16">
        <v>42.312759999999997</v>
      </c>
      <c r="I293" s="16">
        <v>-93.578819999999993</v>
      </c>
      <c r="J293" s="15" t="s">
        <v>87</v>
      </c>
      <c r="K293" s="14">
        <v>509</v>
      </c>
      <c r="L293" s="14">
        <v>208</v>
      </c>
      <c r="M293" s="14">
        <v>54722</v>
      </c>
      <c r="N293" s="14">
        <v>2324029</v>
      </c>
      <c r="O293" s="14">
        <v>0</v>
      </c>
      <c r="P293" s="14" t="s">
        <v>83</v>
      </c>
    </row>
    <row r="294" spans="1:16" x14ac:dyDescent="0.25">
      <c r="A294" s="14">
        <v>6289</v>
      </c>
      <c r="B294" s="14" t="s">
        <v>750</v>
      </c>
      <c r="C294" s="14" t="s">
        <v>479</v>
      </c>
      <c r="D294" s="14" t="s">
        <v>78</v>
      </c>
      <c r="E294" s="14" t="s">
        <v>79</v>
      </c>
      <c r="F294" s="15" t="s">
        <v>751</v>
      </c>
      <c r="G294" s="14" t="s">
        <v>81</v>
      </c>
      <c r="H294" s="16">
        <v>43.246639999999999</v>
      </c>
      <c r="I294" s="16">
        <v>-92.436009999999996</v>
      </c>
      <c r="J294" s="15" t="s">
        <v>82</v>
      </c>
      <c r="K294" s="14">
        <v>539</v>
      </c>
      <c r="L294" s="14">
        <v>285</v>
      </c>
      <c r="M294" s="14">
        <v>37750</v>
      </c>
      <c r="N294" s="14">
        <v>3337307</v>
      </c>
      <c r="O294" s="14">
        <v>0</v>
      </c>
      <c r="P294" s="14" t="s">
        <v>83</v>
      </c>
    </row>
    <row r="295" spans="1:16" x14ac:dyDescent="0.25">
      <c r="A295" s="14">
        <v>6290</v>
      </c>
      <c r="B295" s="14" t="s">
        <v>752</v>
      </c>
      <c r="C295" s="14" t="s">
        <v>118</v>
      </c>
      <c r="D295" s="14" t="s">
        <v>78</v>
      </c>
      <c r="E295" s="14" t="s">
        <v>79</v>
      </c>
      <c r="F295" s="15" t="s">
        <v>753</v>
      </c>
      <c r="G295" s="14" t="s">
        <v>81</v>
      </c>
      <c r="H295" s="16">
        <v>41.873620000000003</v>
      </c>
      <c r="I295" s="16">
        <v>-91.585179999999994</v>
      </c>
      <c r="J295" s="15" t="s">
        <v>103</v>
      </c>
      <c r="K295" s="14">
        <v>2074</v>
      </c>
      <c r="L295" s="14">
        <v>712</v>
      </c>
      <c r="M295" s="14">
        <v>97955</v>
      </c>
      <c r="N295" s="14">
        <v>3731140</v>
      </c>
      <c r="O295" s="14">
        <v>10462</v>
      </c>
      <c r="P295" s="14" t="s">
        <v>83</v>
      </c>
    </row>
    <row r="296" spans="1:16" x14ac:dyDescent="0.25">
      <c r="A296" s="14">
        <v>6291</v>
      </c>
      <c r="B296" s="14" t="s">
        <v>754</v>
      </c>
      <c r="C296" s="14" t="s">
        <v>755</v>
      </c>
      <c r="D296" s="14" t="s">
        <v>78</v>
      </c>
      <c r="E296" s="14" t="s">
        <v>79</v>
      </c>
      <c r="F296" s="15" t="s">
        <v>756</v>
      </c>
      <c r="G296" s="14" t="s">
        <v>81</v>
      </c>
      <c r="H296" s="16">
        <v>41.017220000000002</v>
      </c>
      <c r="I296" s="16">
        <v>-95.40222</v>
      </c>
      <c r="J296" s="15" t="s">
        <v>107</v>
      </c>
      <c r="K296" s="14">
        <v>425</v>
      </c>
      <c r="L296" s="14">
        <v>182</v>
      </c>
      <c r="M296" s="14">
        <v>51765</v>
      </c>
      <c r="N296" s="14">
        <v>663400</v>
      </c>
      <c r="O296" s="14">
        <v>0</v>
      </c>
      <c r="P296" s="14" t="s">
        <v>83</v>
      </c>
    </row>
    <row r="297" spans="1:16" x14ac:dyDescent="0.25">
      <c r="A297" s="14">
        <v>6292</v>
      </c>
      <c r="B297" s="14" t="s">
        <v>757</v>
      </c>
      <c r="C297" s="14" t="s">
        <v>239</v>
      </c>
      <c r="D297" s="14" t="s">
        <v>78</v>
      </c>
      <c r="E297" s="14" t="s">
        <v>79</v>
      </c>
      <c r="F297" s="15" t="s">
        <v>758</v>
      </c>
      <c r="G297" s="14" t="s">
        <v>81</v>
      </c>
      <c r="H297" s="16">
        <v>43.112740000000002</v>
      </c>
      <c r="I297" s="16">
        <v>-94.683040000000005</v>
      </c>
      <c r="J297" s="15" t="s">
        <v>107</v>
      </c>
      <c r="K297" s="14">
        <v>3811</v>
      </c>
      <c r="L297" s="14">
        <v>1642</v>
      </c>
      <c r="M297" s="14">
        <v>43462</v>
      </c>
      <c r="N297" s="14">
        <v>9868761</v>
      </c>
      <c r="O297" s="14">
        <v>421897</v>
      </c>
      <c r="P297" s="14" t="s">
        <v>83</v>
      </c>
    </row>
    <row r="298" spans="1:16" x14ac:dyDescent="0.25">
      <c r="A298" s="14">
        <v>6293</v>
      </c>
      <c r="B298" s="14" t="s">
        <v>759</v>
      </c>
      <c r="C298" s="14" t="s">
        <v>205</v>
      </c>
      <c r="D298" s="14" t="s">
        <v>78</v>
      </c>
      <c r="E298" s="14" t="s">
        <v>79</v>
      </c>
      <c r="F298" s="15" t="s">
        <v>254</v>
      </c>
      <c r="G298" s="14" t="s">
        <v>81</v>
      </c>
      <c r="H298" s="16">
        <v>42.445</v>
      </c>
      <c r="I298" s="16">
        <v>-90.932079999999999</v>
      </c>
      <c r="J298" s="15" t="s">
        <v>166</v>
      </c>
      <c r="K298" s="14">
        <v>1955</v>
      </c>
      <c r="L298" s="14">
        <v>686</v>
      </c>
      <c r="M298" s="14">
        <v>69167</v>
      </c>
      <c r="N298" s="14">
        <v>4173550</v>
      </c>
      <c r="O298" s="14">
        <v>0</v>
      </c>
      <c r="P298" s="14" t="s">
        <v>83</v>
      </c>
    </row>
    <row r="299" spans="1:16" x14ac:dyDescent="0.25">
      <c r="A299" s="14">
        <v>6294</v>
      </c>
      <c r="B299" s="14" t="s">
        <v>760</v>
      </c>
      <c r="C299" s="14" t="s">
        <v>328</v>
      </c>
      <c r="D299" s="14" t="s">
        <v>78</v>
      </c>
      <c r="E299" s="14" t="s">
        <v>79</v>
      </c>
      <c r="F299" s="15" t="s">
        <v>761</v>
      </c>
      <c r="G299" s="14" t="s">
        <v>81</v>
      </c>
      <c r="H299" s="16">
        <v>40.83361</v>
      </c>
      <c r="I299" s="16">
        <v>-95.308319999999995</v>
      </c>
      <c r="J299" s="15" t="s">
        <v>107</v>
      </c>
      <c r="K299" s="14">
        <v>770</v>
      </c>
      <c r="L299" s="14">
        <v>416</v>
      </c>
      <c r="M299" s="14">
        <v>44792</v>
      </c>
      <c r="N299" s="14">
        <v>3897439</v>
      </c>
      <c r="O299" s="14">
        <v>0</v>
      </c>
      <c r="P299" s="14" t="s">
        <v>83</v>
      </c>
    </row>
    <row r="300" spans="1:16" x14ac:dyDescent="0.25">
      <c r="A300" s="14">
        <v>6295</v>
      </c>
      <c r="B300" s="14" t="s">
        <v>762</v>
      </c>
      <c r="C300" s="14" t="s">
        <v>196</v>
      </c>
      <c r="D300" s="14" t="s">
        <v>78</v>
      </c>
      <c r="E300" s="14" t="s">
        <v>79</v>
      </c>
      <c r="F300" s="15" t="s">
        <v>763</v>
      </c>
      <c r="G300" s="14" t="s">
        <v>81</v>
      </c>
      <c r="H300" s="16">
        <v>43.401629999999997</v>
      </c>
      <c r="I300" s="16">
        <v>-94.832759999999993</v>
      </c>
      <c r="J300" s="15" t="s">
        <v>107</v>
      </c>
      <c r="K300" s="14">
        <v>6011</v>
      </c>
      <c r="L300" s="14">
        <v>2479</v>
      </c>
      <c r="M300" s="14">
        <v>47513</v>
      </c>
      <c r="N300" s="14">
        <v>13889294</v>
      </c>
      <c r="O300" s="14">
        <v>0</v>
      </c>
      <c r="P300" s="14" t="s">
        <v>83</v>
      </c>
    </row>
    <row r="301" spans="1:16" x14ac:dyDescent="0.25">
      <c r="A301" s="14">
        <v>6296</v>
      </c>
      <c r="B301" s="14" t="s">
        <v>764</v>
      </c>
      <c r="C301" s="14" t="s">
        <v>445</v>
      </c>
      <c r="D301" s="14" t="s">
        <v>78</v>
      </c>
      <c r="E301" s="14" t="s">
        <v>79</v>
      </c>
      <c r="F301" s="15" t="s">
        <v>744</v>
      </c>
      <c r="G301" s="14" t="s">
        <v>81</v>
      </c>
      <c r="H301" s="16">
        <v>42.469149999999999</v>
      </c>
      <c r="I301" s="16">
        <v>-92.281019999999998</v>
      </c>
      <c r="J301" s="15" t="s">
        <v>103</v>
      </c>
      <c r="K301" s="14">
        <v>4812</v>
      </c>
      <c r="L301" s="14">
        <v>1921</v>
      </c>
      <c r="M301" s="14">
        <v>44498</v>
      </c>
      <c r="N301" s="14">
        <v>10487156</v>
      </c>
      <c r="O301" s="14">
        <v>168986</v>
      </c>
      <c r="P301" s="14" t="s">
        <v>83</v>
      </c>
    </row>
    <row r="302" spans="1:16" x14ac:dyDescent="0.25">
      <c r="A302" s="14">
        <v>6297</v>
      </c>
      <c r="B302" s="14" t="s">
        <v>765</v>
      </c>
      <c r="C302" s="14" t="s">
        <v>499</v>
      </c>
      <c r="D302" s="14" t="s">
        <v>78</v>
      </c>
      <c r="E302" s="14" t="s">
        <v>79</v>
      </c>
      <c r="F302" s="15" t="s">
        <v>766</v>
      </c>
      <c r="G302" s="14" t="s">
        <v>81</v>
      </c>
      <c r="H302" s="16">
        <v>43.159970000000001</v>
      </c>
      <c r="I302" s="16">
        <v>-95.327500000000001</v>
      </c>
      <c r="J302" s="15" t="s">
        <v>107</v>
      </c>
      <c r="K302" s="14">
        <v>581</v>
      </c>
      <c r="L302" s="14">
        <v>219</v>
      </c>
      <c r="M302" s="14">
        <v>52386</v>
      </c>
      <c r="N302" s="14">
        <v>2706946</v>
      </c>
      <c r="O302" s="14">
        <v>42626</v>
      </c>
      <c r="P302" s="14" t="s">
        <v>83</v>
      </c>
    </row>
    <row r="303" spans="1:16" x14ac:dyDescent="0.25">
      <c r="A303" s="14">
        <v>6298</v>
      </c>
      <c r="B303" s="14" t="s">
        <v>767</v>
      </c>
      <c r="C303" s="14" t="s">
        <v>227</v>
      </c>
      <c r="D303" s="14" t="s">
        <v>78</v>
      </c>
      <c r="E303" s="14" t="s">
        <v>79</v>
      </c>
      <c r="F303" s="15" t="s">
        <v>768</v>
      </c>
      <c r="G303" s="14" t="s">
        <v>81</v>
      </c>
      <c r="H303" s="16">
        <v>41.590820000000001</v>
      </c>
      <c r="I303" s="16">
        <v>-94.875540000000001</v>
      </c>
      <c r="J303" s="15" t="s">
        <v>107</v>
      </c>
      <c r="K303" s="14">
        <v>788</v>
      </c>
      <c r="L303" s="14">
        <v>383</v>
      </c>
      <c r="M303" s="14">
        <v>37361</v>
      </c>
      <c r="N303" s="14">
        <v>2632347</v>
      </c>
      <c r="O303" s="14">
        <v>0</v>
      </c>
      <c r="P303" s="14" t="s">
        <v>83</v>
      </c>
    </row>
    <row r="304" spans="1:16" x14ac:dyDescent="0.25">
      <c r="A304" s="14">
        <v>6299</v>
      </c>
      <c r="B304" s="14" t="s">
        <v>769</v>
      </c>
      <c r="C304" s="14" t="s">
        <v>454</v>
      </c>
      <c r="D304" s="14" t="s">
        <v>78</v>
      </c>
      <c r="E304" s="14" t="s">
        <v>79</v>
      </c>
      <c r="F304" s="15" t="s">
        <v>770</v>
      </c>
      <c r="G304" s="14" t="s">
        <v>81</v>
      </c>
      <c r="H304" s="16">
        <v>40.649180000000001</v>
      </c>
      <c r="I304" s="16">
        <v>-92.840479999999999</v>
      </c>
      <c r="J304" s="15" t="s">
        <v>82</v>
      </c>
      <c r="K304" s="14">
        <v>157</v>
      </c>
      <c r="L304" s="14">
        <v>66</v>
      </c>
      <c r="M304" s="14">
        <v>25000</v>
      </c>
      <c r="N304" s="14">
        <v>2568464</v>
      </c>
      <c r="O304" s="14">
        <v>0</v>
      </c>
      <c r="P304" s="14" t="s">
        <v>83</v>
      </c>
    </row>
    <row r="305" spans="1:16" x14ac:dyDescent="0.25">
      <c r="A305" s="14">
        <v>6300</v>
      </c>
      <c r="B305" s="14" t="s">
        <v>771</v>
      </c>
      <c r="C305" s="14" t="s">
        <v>193</v>
      </c>
      <c r="D305" s="14" t="s">
        <v>78</v>
      </c>
      <c r="E305" s="14" t="s">
        <v>79</v>
      </c>
      <c r="F305" s="15" t="s">
        <v>772</v>
      </c>
      <c r="G305" s="14" t="s">
        <v>81</v>
      </c>
      <c r="H305" s="16">
        <v>42.640140000000002</v>
      </c>
      <c r="I305" s="16">
        <v>-92.047790000000006</v>
      </c>
      <c r="J305" s="15" t="s">
        <v>103</v>
      </c>
      <c r="K305" s="14">
        <v>1117</v>
      </c>
      <c r="L305" s="14">
        <v>444</v>
      </c>
      <c r="M305" s="14">
        <v>62917</v>
      </c>
      <c r="N305" s="14">
        <v>1848118</v>
      </c>
      <c r="O305" s="14">
        <v>50215</v>
      </c>
      <c r="P305" s="14" t="s">
        <v>83</v>
      </c>
    </row>
    <row r="306" spans="1:16" x14ac:dyDescent="0.25">
      <c r="A306" s="14">
        <v>6301</v>
      </c>
      <c r="B306" s="14" t="s">
        <v>773</v>
      </c>
      <c r="C306" s="14" t="s">
        <v>118</v>
      </c>
      <c r="D306" s="14" t="s">
        <v>78</v>
      </c>
      <c r="E306" s="14" t="s">
        <v>79</v>
      </c>
      <c r="F306" s="15" t="s">
        <v>774</v>
      </c>
      <c r="G306" s="14" t="s">
        <v>81</v>
      </c>
      <c r="H306" s="16">
        <v>41.919449999999998</v>
      </c>
      <c r="I306" s="16">
        <v>-91.781009999999995</v>
      </c>
      <c r="J306" s="15" t="s">
        <v>103</v>
      </c>
      <c r="K306" s="14">
        <v>2497</v>
      </c>
      <c r="L306" s="14">
        <v>846</v>
      </c>
      <c r="M306" s="14">
        <v>88000</v>
      </c>
      <c r="N306" s="14">
        <v>4993772</v>
      </c>
      <c r="O306" s="14">
        <v>81565</v>
      </c>
      <c r="P306" s="14" t="s">
        <v>83</v>
      </c>
    </row>
    <row r="307" spans="1:16" x14ac:dyDescent="0.25">
      <c r="A307" s="14">
        <v>6302</v>
      </c>
      <c r="B307" s="14" t="s">
        <v>775</v>
      </c>
      <c r="C307" s="14" t="s">
        <v>265</v>
      </c>
      <c r="D307" s="14" t="s">
        <v>78</v>
      </c>
      <c r="E307" s="14" t="s">
        <v>79</v>
      </c>
      <c r="F307" s="14" t="s">
        <v>776</v>
      </c>
      <c r="G307" s="14" t="s">
        <v>81</v>
      </c>
      <c r="H307" s="16">
        <v>41.008629999999997</v>
      </c>
      <c r="I307" s="16">
        <v>-91.962670000000003</v>
      </c>
      <c r="J307" s="15" t="s">
        <v>82</v>
      </c>
      <c r="K307" s="14">
        <v>9892</v>
      </c>
      <c r="L307" s="14">
        <v>3990</v>
      </c>
      <c r="M307" s="14">
        <v>39044</v>
      </c>
      <c r="N307" s="14">
        <v>16256582</v>
      </c>
      <c r="O307" s="14">
        <v>408265</v>
      </c>
      <c r="P307" s="14" t="s">
        <v>83</v>
      </c>
    </row>
    <row r="308" spans="1:16" x14ac:dyDescent="0.25">
      <c r="A308" s="14">
        <v>6303</v>
      </c>
      <c r="B308" s="14" t="s">
        <v>777</v>
      </c>
      <c r="C308" s="14" t="s">
        <v>205</v>
      </c>
      <c r="D308" s="14" t="s">
        <v>78</v>
      </c>
      <c r="E308" s="14" t="s">
        <v>79</v>
      </c>
      <c r="F308" s="15" t="s">
        <v>778</v>
      </c>
      <c r="G308" s="14" t="s">
        <v>81</v>
      </c>
      <c r="H308" s="16">
        <v>42.442779999999999</v>
      </c>
      <c r="I308" s="16">
        <v>-91.006249999999994</v>
      </c>
      <c r="J308" s="15" t="s">
        <v>166</v>
      </c>
      <c r="K308" s="14">
        <v>1691</v>
      </c>
      <c r="L308" s="14">
        <v>568</v>
      </c>
      <c r="M308" s="14">
        <v>71944</v>
      </c>
      <c r="N308" s="14">
        <v>4173501</v>
      </c>
      <c r="O308" s="14">
        <v>0</v>
      </c>
      <c r="P308" s="14" t="s">
        <v>83</v>
      </c>
    </row>
    <row r="309" spans="1:16" x14ac:dyDescent="0.25">
      <c r="A309" s="14">
        <v>6304</v>
      </c>
      <c r="B309" s="14" t="s">
        <v>779</v>
      </c>
      <c r="C309" s="14" t="s">
        <v>499</v>
      </c>
      <c r="D309" s="14" t="s">
        <v>78</v>
      </c>
      <c r="E309" s="14" t="s">
        <v>79</v>
      </c>
      <c r="F309" s="15" t="s">
        <v>780</v>
      </c>
      <c r="G309" s="14" t="s">
        <v>81</v>
      </c>
      <c r="H309" s="16">
        <v>42.961100000000002</v>
      </c>
      <c r="I309" s="16">
        <v>-91.367909999999995</v>
      </c>
      <c r="J309" s="15" t="s">
        <v>166</v>
      </c>
      <c r="K309" s="14">
        <v>277</v>
      </c>
      <c r="L309" s="14">
        <v>112</v>
      </c>
      <c r="M309" s="14">
        <v>43333</v>
      </c>
      <c r="N309" s="14">
        <v>1039865</v>
      </c>
      <c r="O309" s="14">
        <v>0</v>
      </c>
      <c r="P309" s="14" t="s">
        <v>83</v>
      </c>
    </row>
    <row r="310" spans="1:16" x14ac:dyDescent="0.25">
      <c r="A310" s="14">
        <v>6305</v>
      </c>
      <c r="B310" s="14" t="s">
        <v>781</v>
      </c>
      <c r="C310" s="14" t="s">
        <v>318</v>
      </c>
      <c r="D310" s="14" t="s">
        <v>78</v>
      </c>
      <c r="E310" s="14" t="s">
        <v>79</v>
      </c>
      <c r="F310" s="15" t="s">
        <v>782</v>
      </c>
      <c r="G310" s="14" t="s">
        <v>81</v>
      </c>
      <c r="H310" s="16">
        <v>40.640309999999999</v>
      </c>
      <c r="I310" s="16">
        <v>-91.742940000000004</v>
      </c>
      <c r="J310" s="15" t="s">
        <v>103</v>
      </c>
      <c r="K310" s="14">
        <v>649</v>
      </c>
      <c r="L310" s="14">
        <v>344</v>
      </c>
      <c r="M310" s="14">
        <v>36875</v>
      </c>
      <c r="N310" s="14">
        <v>1213538</v>
      </c>
      <c r="O310" s="14">
        <v>0</v>
      </c>
      <c r="P310" s="14" t="s">
        <v>83</v>
      </c>
    </row>
    <row r="311" spans="1:16" x14ac:dyDescent="0.25">
      <c r="A311" s="14">
        <v>6306</v>
      </c>
      <c r="B311" s="14" t="s">
        <v>783</v>
      </c>
      <c r="C311" s="14" t="s">
        <v>242</v>
      </c>
      <c r="D311" s="14" t="s">
        <v>78</v>
      </c>
      <c r="E311" s="14" t="s">
        <v>79</v>
      </c>
      <c r="F311" s="15" t="s">
        <v>784</v>
      </c>
      <c r="G311" s="14" t="s">
        <v>81</v>
      </c>
      <c r="H311" s="16">
        <v>42.276479999999999</v>
      </c>
      <c r="I311" s="16">
        <v>-94.407709999999994</v>
      </c>
      <c r="J311" s="15" t="s">
        <v>87</v>
      </c>
      <c r="K311" s="14">
        <v>359</v>
      </c>
      <c r="L311" s="14">
        <v>177</v>
      </c>
      <c r="M311" s="14">
        <v>41382</v>
      </c>
      <c r="N311" s="14">
        <v>1690677</v>
      </c>
      <c r="O311" s="14">
        <v>16957</v>
      </c>
      <c r="P311" s="14" t="s">
        <v>83</v>
      </c>
    </row>
    <row r="312" spans="1:16" x14ac:dyDescent="0.25">
      <c r="A312" s="14">
        <v>6307</v>
      </c>
      <c r="B312" s="14" t="s">
        <v>785</v>
      </c>
      <c r="C312" s="14" t="s">
        <v>161</v>
      </c>
      <c r="D312" s="14" t="s">
        <v>78</v>
      </c>
      <c r="E312" s="14" t="s">
        <v>79</v>
      </c>
      <c r="F312" s="15" t="s">
        <v>786</v>
      </c>
      <c r="G312" s="14" t="s">
        <v>81</v>
      </c>
      <c r="H312" s="16">
        <v>40.721940000000004</v>
      </c>
      <c r="I312" s="16">
        <v>-95.480819999999994</v>
      </c>
      <c r="J312" s="15" t="s">
        <v>107</v>
      </c>
      <c r="K312" s="14">
        <v>439</v>
      </c>
      <c r="L312" s="14">
        <v>259</v>
      </c>
      <c r="M312" s="14">
        <v>48194</v>
      </c>
      <c r="N312" s="14">
        <v>1051419</v>
      </c>
      <c r="O312" s="14">
        <v>0</v>
      </c>
      <c r="P312" s="14" t="s">
        <v>83</v>
      </c>
    </row>
    <row r="313" spans="1:16" x14ac:dyDescent="0.25">
      <c r="A313" s="14">
        <v>6308</v>
      </c>
      <c r="B313" s="14" t="s">
        <v>787</v>
      </c>
      <c r="C313" s="14" t="s">
        <v>193</v>
      </c>
      <c r="D313" s="14" t="s">
        <v>78</v>
      </c>
      <c r="E313" s="14" t="s">
        <v>79</v>
      </c>
      <c r="F313" s="15" t="s">
        <v>788</v>
      </c>
      <c r="G313" s="14" t="s">
        <v>81</v>
      </c>
      <c r="H313" s="16">
        <v>42.841929999999998</v>
      </c>
      <c r="I313" s="16">
        <v>-91.802109999999999</v>
      </c>
      <c r="J313" s="15" t="s">
        <v>166</v>
      </c>
      <c r="K313" s="14">
        <v>1491</v>
      </c>
      <c r="L313" s="14">
        <v>344</v>
      </c>
      <c r="M313" s="14">
        <v>33438</v>
      </c>
      <c r="N313" s="14">
        <v>3826595</v>
      </c>
      <c r="O313" s="14">
        <v>0</v>
      </c>
      <c r="P313" s="14" t="s">
        <v>83</v>
      </c>
    </row>
    <row r="314" spans="1:16" x14ac:dyDescent="0.25">
      <c r="A314" s="14">
        <v>6309</v>
      </c>
      <c r="B314" s="14" t="s">
        <v>789</v>
      </c>
      <c r="C314" s="14" t="s">
        <v>126</v>
      </c>
      <c r="D314" s="14" t="s">
        <v>78</v>
      </c>
      <c r="E314" s="14" t="s">
        <v>79</v>
      </c>
      <c r="F314" s="15" t="s">
        <v>790</v>
      </c>
      <c r="G314" s="14" t="s">
        <v>81</v>
      </c>
      <c r="H314" s="16">
        <v>43.21969</v>
      </c>
      <c r="I314" s="16">
        <v>-94.430530000000005</v>
      </c>
      <c r="J314" s="15" t="s">
        <v>87</v>
      </c>
      <c r="K314" s="14">
        <v>263</v>
      </c>
      <c r="L314" s="14">
        <v>137</v>
      </c>
      <c r="M314" s="14">
        <v>54375</v>
      </c>
      <c r="N314" s="14">
        <v>890163</v>
      </c>
      <c r="O314" s="14">
        <v>0</v>
      </c>
      <c r="P314" s="14" t="s">
        <v>83</v>
      </c>
    </row>
    <row r="315" spans="1:16" x14ac:dyDescent="0.25">
      <c r="A315" s="14">
        <v>6310</v>
      </c>
      <c r="B315" s="14" t="s">
        <v>791</v>
      </c>
      <c r="C315" s="14" t="s">
        <v>115</v>
      </c>
      <c r="D315" s="14" t="s">
        <v>78</v>
      </c>
      <c r="E315" s="14" t="s">
        <v>79</v>
      </c>
      <c r="F315" s="15" t="s">
        <v>792</v>
      </c>
      <c r="G315" s="14" t="s">
        <v>81</v>
      </c>
      <c r="H315" s="16">
        <v>41.936929999999997</v>
      </c>
      <c r="I315" s="16">
        <v>-92.865750000000006</v>
      </c>
      <c r="J315" s="15" t="s">
        <v>82</v>
      </c>
      <c r="K315" s="14">
        <v>127</v>
      </c>
      <c r="L315" s="14">
        <v>53</v>
      </c>
      <c r="M315" s="14">
        <v>45536</v>
      </c>
      <c r="N315" s="14">
        <v>660700</v>
      </c>
      <c r="O315" s="14">
        <v>0</v>
      </c>
      <c r="P315" s="14" t="s">
        <v>83</v>
      </c>
    </row>
    <row r="316" spans="1:16" x14ac:dyDescent="0.25">
      <c r="A316" s="14">
        <v>6311</v>
      </c>
      <c r="B316" s="14" t="s">
        <v>793</v>
      </c>
      <c r="C316" s="14" t="s">
        <v>343</v>
      </c>
      <c r="D316" s="14" t="s">
        <v>78</v>
      </c>
      <c r="E316" s="14" t="s">
        <v>79</v>
      </c>
      <c r="F316" s="15" t="s">
        <v>794</v>
      </c>
      <c r="G316" s="14" t="s">
        <v>81</v>
      </c>
      <c r="H316" s="16">
        <v>43.264400000000002</v>
      </c>
      <c r="I316" s="16">
        <v>-93.418260000000004</v>
      </c>
      <c r="J316" s="15" t="s">
        <v>82</v>
      </c>
      <c r="K316" s="14">
        <v>372</v>
      </c>
      <c r="L316" s="14">
        <v>153</v>
      </c>
      <c r="M316" s="14">
        <v>42250</v>
      </c>
      <c r="N316" s="14">
        <v>2432030</v>
      </c>
      <c r="O316" s="14">
        <v>0</v>
      </c>
      <c r="P316" s="14" t="s">
        <v>83</v>
      </c>
    </row>
    <row r="317" spans="1:16" x14ac:dyDescent="0.25">
      <c r="A317" s="14">
        <v>6312</v>
      </c>
      <c r="B317" s="14" t="s">
        <v>795</v>
      </c>
      <c r="C317" s="14" t="s">
        <v>335</v>
      </c>
      <c r="D317" s="14" t="s">
        <v>78</v>
      </c>
      <c r="E317" s="14" t="s">
        <v>79</v>
      </c>
      <c r="F317" s="15" t="s">
        <v>796</v>
      </c>
      <c r="G317" s="14" t="s">
        <v>81</v>
      </c>
      <c r="H317" s="16">
        <v>40.865020000000001</v>
      </c>
      <c r="I317" s="16">
        <v>-92.33296</v>
      </c>
      <c r="J317" s="15" t="s">
        <v>82</v>
      </c>
      <c r="K317" s="14">
        <v>140</v>
      </c>
      <c r="L317" s="14">
        <v>59</v>
      </c>
      <c r="M317" s="14">
        <v>43750</v>
      </c>
      <c r="N317" s="14">
        <v>1253383</v>
      </c>
      <c r="O317" s="14">
        <v>0</v>
      </c>
      <c r="P317" s="14" t="s">
        <v>83</v>
      </c>
    </row>
    <row r="318" spans="1:16" x14ac:dyDescent="0.25">
      <c r="A318" s="14">
        <v>6313</v>
      </c>
      <c r="B318" s="14" t="s">
        <v>797</v>
      </c>
      <c r="C318" s="14" t="s">
        <v>466</v>
      </c>
      <c r="D318" s="14" t="s">
        <v>78</v>
      </c>
      <c r="E318" s="14" t="s">
        <v>79</v>
      </c>
      <c r="F318" s="15" t="s">
        <v>798</v>
      </c>
      <c r="G318" s="14" t="s">
        <v>81</v>
      </c>
      <c r="H318" s="16">
        <v>43.127749999999999</v>
      </c>
      <c r="I318" s="16">
        <v>-92.7363</v>
      </c>
      <c r="J318" s="15" t="s">
        <v>82</v>
      </c>
      <c r="K318" s="14">
        <v>328</v>
      </c>
      <c r="L318" s="14">
        <v>155</v>
      </c>
      <c r="M318" s="14">
        <v>36625</v>
      </c>
      <c r="N318" s="14">
        <v>1544990</v>
      </c>
      <c r="O318" s="14">
        <v>0</v>
      </c>
      <c r="P318" s="14" t="s">
        <v>83</v>
      </c>
    </row>
    <row r="319" spans="1:16" x14ac:dyDescent="0.25">
      <c r="A319" s="14">
        <v>6314</v>
      </c>
      <c r="B319" s="14" t="s">
        <v>799</v>
      </c>
      <c r="C319" s="14" t="s">
        <v>800</v>
      </c>
      <c r="D319" s="14" t="s">
        <v>78</v>
      </c>
      <c r="E319" s="14" t="s">
        <v>79</v>
      </c>
      <c r="F319" s="15" t="s">
        <v>801</v>
      </c>
      <c r="G319" s="14" t="s">
        <v>81</v>
      </c>
      <c r="H319" s="16">
        <v>42.58137</v>
      </c>
      <c r="I319" s="16">
        <v>-94.846100000000007</v>
      </c>
      <c r="J319" s="15" t="s">
        <v>107</v>
      </c>
      <c r="K319" s="14">
        <v>607</v>
      </c>
      <c r="L319" s="14">
        <v>229</v>
      </c>
      <c r="M319" s="14">
        <v>38281</v>
      </c>
      <c r="N319" s="14">
        <v>2710777</v>
      </c>
      <c r="O319" s="14">
        <v>0</v>
      </c>
      <c r="P319" s="14" t="s">
        <v>83</v>
      </c>
    </row>
    <row r="320" spans="1:16" x14ac:dyDescent="0.25">
      <c r="A320" s="14">
        <v>6315</v>
      </c>
      <c r="B320" s="14" t="s">
        <v>802</v>
      </c>
      <c r="C320" s="14" t="s">
        <v>89</v>
      </c>
      <c r="D320" s="14" t="s">
        <v>78</v>
      </c>
      <c r="E320" s="14" t="s">
        <v>79</v>
      </c>
      <c r="F320" s="15" t="s">
        <v>803</v>
      </c>
      <c r="G320" s="14" t="s">
        <v>81</v>
      </c>
      <c r="H320" s="16">
        <v>41.289709999999999</v>
      </c>
      <c r="I320" s="16">
        <v>-94.561639999999997</v>
      </c>
      <c r="J320" s="15" t="s">
        <v>82</v>
      </c>
      <c r="K320" s="14">
        <v>636</v>
      </c>
      <c r="L320" s="14">
        <v>308</v>
      </c>
      <c r="M320" s="14">
        <v>38654</v>
      </c>
      <c r="N320" s="14">
        <v>2475331</v>
      </c>
      <c r="O320" s="14">
        <v>0</v>
      </c>
      <c r="P320" s="14" t="s">
        <v>83</v>
      </c>
    </row>
    <row r="321" spans="1:16" x14ac:dyDescent="0.25">
      <c r="A321" s="14">
        <v>6316</v>
      </c>
      <c r="B321" s="14" t="s">
        <v>804</v>
      </c>
      <c r="C321" s="14" t="s">
        <v>376</v>
      </c>
      <c r="D321" s="14" t="s">
        <v>78</v>
      </c>
      <c r="E321" s="14" t="s">
        <v>79</v>
      </c>
      <c r="F321" s="15" t="s">
        <v>805</v>
      </c>
      <c r="G321" s="14" t="s">
        <v>81</v>
      </c>
      <c r="H321" s="16">
        <v>43.256970000000003</v>
      </c>
      <c r="I321" s="16">
        <v>-93.636409999999998</v>
      </c>
      <c r="J321" s="15" t="s">
        <v>82</v>
      </c>
      <c r="K321" s="14">
        <v>4018</v>
      </c>
      <c r="L321" s="14">
        <v>1734</v>
      </c>
      <c r="M321" s="14">
        <v>45906</v>
      </c>
      <c r="N321" s="14">
        <v>12022255</v>
      </c>
      <c r="O321" s="14">
        <v>0</v>
      </c>
      <c r="P321" s="14" t="s">
        <v>83</v>
      </c>
    </row>
    <row r="322" spans="1:16" x14ac:dyDescent="0.25">
      <c r="A322" s="14">
        <v>6317</v>
      </c>
      <c r="B322" s="14" t="s">
        <v>806</v>
      </c>
      <c r="C322" s="14" t="s">
        <v>398</v>
      </c>
      <c r="D322" s="14" t="s">
        <v>78</v>
      </c>
      <c r="E322" s="14" t="s">
        <v>79</v>
      </c>
      <c r="F322" s="15" t="s">
        <v>807</v>
      </c>
      <c r="G322" s="14" t="s">
        <v>81</v>
      </c>
      <c r="H322" s="16">
        <v>43.14331</v>
      </c>
      <c r="I322" s="16">
        <v>-91.932659999999998</v>
      </c>
      <c r="J322" s="15" t="s">
        <v>166</v>
      </c>
      <c r="K322" s="14">
        <v>336</v>
      </c>
      <c r="L322" s="14">
        <v>151</v>
      </c>
      <c r="M322" s="14">
        <v>37019</v>
      </c>
      <c r="N322" s="14">
        <v>810861</v>
      </c>
      <c r="O322" s="14">
        <v>0</v>
      </c>
      <c r="P322" s="14" t="s">
        <v>83</v>
      </c>
    </row>
    <row r="323" spans="1:16" x14ac:dyDescent="0.25">
      <c r="A323" s="14">
        <v>6318</v>
      </c>
      <c r="B323" s="14" t="s">
        <v>808</v>
      </c>
      <c r="C323" s="14" t="s">
        <v>242</v>
      </c>
      <c r="D323" s="14" t="s">
        <v>78</v>
      </c>
      <c r="E323" s="14" t="s">
        <v>79</v>
      </c>
      <c r="F323" s="15" t="s">
        <v>521</v>
      </c>
      <c r="G323" s="14" t="s">
        <v>81</v>
      </c>
      <c r="H323" s="16">
        <v>42.49747</v>
      </c>
      <c r="I323" s="16">
        <v>-94.168019999999999</v>
      </c>
      <c r="J323" s="15" t="s">
        <v>87</v>
      </c>
      <c r="K323" s="14">
        <v>24649</v>
      </c>
      <c r="L323" s="14">
        <v>10169</v>
      </c>
      <c r="M323" s="14">
        <v>38380</v>
      </c>
      <c r="N323" s="14">
        <v>41574201</v>
      </c>
      <c r="O323" s="14">
        <v>663141</v>
      </c>
      <c r="P323" s="14" t="s">
        <v>83</v>
      </c>
    </row>
    <row r="324" spans="1:16" x14ac:dyDescent="0.25">
      <c r="A324" s="14">
        <v>6319</v>
      </c>
      <c r="B324" s="14" t="s">
        <v>809</v>
      </c>
      <c r="C324" s="14" t="s">
        <v>644</v>
      </c>
      <c r="D324" s="14" t="s">
        <v>78</v>
      </c>
      <c r="E324" s="14" t="s">
        <v>79</v>
      </c>
      <c r="F324" s="15" t="s">
        <v>810</v>
      </c>
      <c r="G324" s="14" t="s">
        <v>81</v>
      </c>
      <c r="H324" s="16">
        <v>40.629759999999997</v>
      </c>
      <c r="I324" s="16">
        <v>-91.315150000000003</v>
      </c>
      <c r="J324" s="15" t="s">
        <v>103</v>
      </c>
      <c r="K324" s="14">
        <v>10717</v>
      </c>
      <c r="L324" s="14">
        <v>4500</v>
      </c>
      <c r="M324" s="14">
        <v>41875</v>
      </c>
      <c r="N324" s="14">
        <v>24584087</v>
      </c>
      <c r="O324" s="14">
        <v>9680849</v>
      </c>
      <c r="P324" s="14" t="s">
        <v>83</v>
      </c>
    </row>
    <row r="325" spans="1:16" x14ac:dyDescent="0.25">
      <c r="A325" s="14">
        <v>6320</v>
      </c>
      <c r="B325" s="14" t="s">
        <v>811</v>
      </c>
      <c r="C325" s="14" t="s">
        <v>499</v>
      </c>
      <c r="D325" s="14" t="s">
        <v>78</v>
      </c>
      <c r="E325" s="14" t="s">
        <v>79</v>
      </c>
      <c r="F325" s="15" t="s">
        <v>812</v>
      </c>
      <c r="G325" s="14" t="s">
        <v>81</v>
      </c>
      <c r="H325" s="16">
        <v>43.242190000000001</v>
      </c>
      <c r="I325" s="16">
        <v>-95.155550000000005</v>
      </c>
      <c r="J325" s="15" t="s">
        <v>107</v>
      </c>
      <c r="K325" s="14">
        <v>240</v>
      </c>
      <c r="L325" s="14">
        <v>58</v>
      </c>
      <c r="M325" s="14">
        <v>58750</v>
      </c>
      <c r="N325" s="14">
        <v>1057063</v>
      </c>
      <c r="O325" s="14">
        <v>0</v>
      </c>
      <c r="P325" s="14" t="s">
        <v>83</v>
      </c>
    </row>
    <row r="326" spans="1:16" x14ac:dyDescent="0.25">
      <c r="A326" s="14">
        <v>6321</v>
      </c>
      <c r="B326" s="14" t="s">
        <v>42</v>
      </c>
      <c r="C326" s="14" t="s">
        <v>644</v>
      </c>
      <c r="D326" s="14" t="s">
        <v>78</v>
      </c>
      <c r="E326" s="14" t="s">
        <v>79</v>
      </c>
      <c r="F326" s="15" t="s">
        <v>813</v>
      </c>
      <c r="G326" s="14" t="s">
        <v>81</v>
      </c>
      <c r="H326" s="16">
        <v>40.668089999999999</v>
      </c>
      <c r="I326" s="16">
        <v>-91.511269999999996</v>
      </c>
      <c r="J326" s="15" t="s">
        <v>103</v>
      </c>
      <c r="K326" s="14">
        <v>139</v>
      </c>
      <c r="L326" s="14">
        <v>46</v>
      </c>
      <c r="M326" s="14">
        <v>47500</v>
      </c>
      <c r="N326" s="14">
        <v>385970</v>
      </c>
      <c r="O326" s="14">
        <v>0</v>
      </c>
      <c r="P326" s="14" t="s">
        <v>83</v>
      </c>
    </row>
    <row r="327" spans="1:16" x14ac:dyDescent="0.25">
      <c r="A327" s="14">
        <v>6322</v>
      </c>
      <c r="B327" s="14" t="s">
        <v>814</v>
      </c>
      <c r="C327" s="14" t="s">
        <v>284</v>
      </c>
      <c r="D327" s="14" t="s">
        <v>78</v>
      </c>
      <c r="E327" s="14" t="s">
        <v>79</v>
      </c>
      <c r="F327" s="15" t="s">
        <v>815</v>
      </c>
      <c r="G327" s="14" t="s">
        <v>81</v>
      </c>
      <c r="H327" s="16">
        <v>42.127200000000002</v>
      </c>
      <c r="I327" s="16">
        <v>-93.964950000000002</v>
      </c>
      <c r="J327" s="15" t="s">
        <v>87</v>
      </c>
      <c r="K327" s="14">
        <v>103</v>
      </c>
      <c r="L327" s="14">
        <v>47</v>
      </c>
      <c r="M327" s="14">
        <v>77708</v>
      </c>
      <c r="N327" s="14">
        <v>2152318</v>
      </c>
      <c r="O327" s="14">
        <v>130222</v>
      </c>
      <c r="P327" s="14" t="s">
        <v>83</v>
      </c>
    </row>
    <row r="328" spans="1:16" x14ac:dyDescent="0.25">
      <c r="A328" s="14">
        <v>6323</v>
      </c>
      <c r="B328" s="14" t="s">
        <v>816</v>
      </c>
      <c r="C328" s="14" t="s">
        <v>140</v>
      </c>
      <c r="D328" s="14" t="s">
        <v>78</v>
      </c>
      <c r="E328" s="14" t="s">
        <v>79</v>
      </c>
      <c r="F328" s="15" t="s">
        <v>817</v>
      </c>
      <c r="G328" s="14" t="s">
        <v>81</v>
      </c>
      <c r="H328" s="16">
        <v>42.965249999999997</v>
      </c>
      <c r="I328" s="16">
        <v>-92.199619999999996</v>
      </c>
      <c r="J328" s="15" t="s">
        <v>166</v>
      </c>
      <c r="K328" s="14">
        <v>922</v>
      </c>
      <c r="L328" s="14">
        <v>480</v>
      </c>
      <c r="M328" s="14">
        <v>41000</v>
      </c>
      <c r="N328" s="14">
        <v>2231683</v>
      </c>
      <c r="O328" s="14">
        <v>0</v>
      </c>
      <c r="P328" s="14" t="s">
        <v>83</v>
      </c>
    </row>
    <row r="329" spans="1:16" x14ac:dyDescent="0.25">
      <c r="A329" s="14">
        <v>6324</v>
      </c>
      <c r="B329" s="14" t="s">
        <v>818</v>
      </c>
      <c r="C329" s="14" t="s">
        <v>647</v>
      </c>
      <c r="D329" s="14" t="s">
        <v>78</v>
      </c>
      <c r="E329" s="14" t="s">
        <v>79</v>
      </c>
      <c r="F329" s="15" t="s">
        <v>819</v>
      </c>
      <c r="G329" s="14" t="s">
        <v>81</v>
      </c>
      <c r="H329" s="16">
        <v>42.88165</v>
      </c>
      <c r="I329" s="16">
        <v>-92.308229999999995</v>
      </c>
      <c r="J329" s="15" t="s">
        <v>103</v>
      </c>
      <c r="K329" s="14">
        <v>181</v>
      </c>
      <c r="L329" s="14">
        <v>85</v>
      </c>
      <c r="M329" s="14">
        <v>49821</v>
      </c>
      <c r="N329" s="14">
        <v>516726</v>
      </c>
      <c r="O329" s="14">
        <v>0</v>
      </c>
      <c r="P329" s="14" t="s">
        <v>83</v>
      </c>
    </row>
    <row r="330" spans="1:16" x14ac:dyDescent="0.25">
      <c r="A330" s="14">
        <v>6325</v>
      </c>
      <c r="B330" s="14" t="s">
        <v>820</v>
      </c>
      <c r="C330" s="14" t="s">
        <v>541</v>
      </c>
      <c r="D330" s="14" t="s">
        <v>78</v>
      </c>
      <c r="E330" s="14" t="s">
        <v>79</v>
      </c>
      <c r="F330" s="15" t="s">
        <v>544</v>
      </c>
      <c r="G330" s="14" t="s">
        <v>81</v>
      </c>
      <c r="H330" s="16">
        <v>41.284750000000003</v>
      </c>
      <c r="I330" s="16">
        <v>-91.338769999999997</v>
      </c>
      <c r="J330" s="15" t="s">
        <v>103</v>
      </c>
      <c r="K330" s="14">
        <v>239</v>
      </c>
      <c r="L330" s="14">
        <v>87</v>
      </c>
      <c r="M330" s="14">
        <v>49464</v>
      </c>
      <c r="N330" s="14">
        <v>428762</v>
      </c>
      <c r="O330" s="14">
        <v>0</v>
      </c>
      <c r="P330" s="14" t="s">
        <v>83</v>
      </c>
    </row>
    <row r="331" spans="1:16" x14ac:dyDescent="0.25">
      <c r="A331" s="14">
        <v>6326</v>
      </c>
      <c r="B331" s="14" t="s">
        <v>821</v>
      </c>
      <c r="C331" s="14" t="s">
        <v>275</v>
      </c>
      <c r="D331" s="14" t="s">
        <v>78</v>
      </c>
      <c r="E331" s="14" t="s">
        <v>79</v>
      </c>
      <c r="F331" s="15" t="s">
        <v>822</v>
      </c>
      <c r="G331" s="14" t="s">
        <v>81</v>
      </c>
      <c r="H331" s="16">
        <v>41.212510000000002</v>
      </c>
      <c r="I331" s="16">
        <v>-92.435460000000006</v>
      </c>
      <c r="J331" s="15" t="s">
        <v>82</v>
      </c>
      <c r="K331" s="14">
        <v>729</v>
      </c>
      <c r="L331" s="14">
        <v>254</v>
      </c>
      <c r="M331" s="14">
        <v>39659</v>
      </c>
      <c r="N331" s="14">
        <v>2674221</v>
      </c>
      <c r="O331" s="14">
        <v>0</v>
      </c>
      <c r="P331" s="14" t="s">
        <v>83</v>
      </c>
    </row>
    <row r="332" spans="1:16" x14ac:dyDescent="0.25">
      <c r="A332" s="14">
        <v>6327</v>
      </c>
      <c r="B332" s="14" t="s">
        <v>823</v>
      </c>
      <c r="C332" s="14" t="s">
        <v>213</v>
      </c>
      <c r="D332" s="14" t="s">
        <v>78</v>
      </c>
      <c r="E332" s="14" t="s">
        <v>79</v>
      </c>
      <c r="F332" s="15" t="s">
        <v>824</v>
      </c>
      <c r="G332" s="14" t="s">
        <v>81</v>
      </c>
      <c r="H332" s="16">
        <v>41.356140000000003</v>
      </c>
      <c r="I332" s="16">
        <v>-91.129320000000007</v>
      </c>
      <c r="J332" s="15" t="s">
        <v>166</v>
      </c>
      <c r="K332" s="14">
        <v>977</v>
      </c>
      <c r="L332" s="14">
        <v>380</v>
      </c>
      <c r="M332" s="14">
        <v>79583</v>
      </c>
      <c r="N332" s="14">
        <v>4663500</v>
      </c>
      <c r="O332" s="14">
        <v>0</v>
      </c>
      <c r="P332" s="14" t="s">
        <v>83</v>
      </c>
    </row>
    <row r="333" spans="1:16" x14ac:dyDescent="0.25">
      <c r="A333" s="14">
        <v>6328</v>
      </c>
      <c r="B333" s="14" t="s">
        <v>825</v>
      </c>
      <c r="C333" s="14" t="s">
        <v>558</v>
      </c>
      <c r="D333" s="14" t="s">
        <v>78</v>
      </c>
      <c r="E333" s="14" t="s">
        <v>79</v>
      </c>
      <c r="F333" s="15" t="s">
        <v>826</v>
      </c>
      <c r="G333" s="14" t="s">
        <v>153</v>
      </c>
      <c r="H333" s="16">
        <v>41.570010000000003</v>
      </c>
      <c r="I333" s="16">
        <v>-91.732389999999995</v>
      </c>
      <c r="J333" s="15" t="s">
        <v>103</v>
      </c>
      <c r="K333" s="14">
        <v>85</v>
      </c>
      <c r="L333" s="14">
        <v>35</v>
      </c>
      <c r="M333" s="14">
        <v>61952</v>
      </c>
      <c r="N333" s="14">
        <v>2098214</v>
      </c>
      <c r="O333" s="14">
        <v>0</v>
      </c>
      <c r="P333" s="14" t="s">
        <v>83</v>
      </c>
    </row>
    <row r="334" spans="1:16" x14ac:dyDescent="0.25">
      <c r="A334" s="14">
        <v>6329</v>
      </c>
      <c r="B334" s="14" t="s">
        <v>827</v>
      </c>
      <c r="C334" s="14" t="s">
        <v>296</v>
      </c>
      <c r="D334" s="14" t="s">
        <v>78</v>
      </c>
      <c r="E334" s="14" t="s">
        <v>79</v>
      </c>
      <c r="F334" s="15" t="s">
        <v>828</v>
      </c>
      <c r="G334" s="14" t="s">
        <v>81</v>
      </c>
      <c r="H334" s="16">
        <v>42.693579999999997</v>
      </c>
      <c r="I334" s="16">
        <v>-93.605490000000003</v>
      </c>
      <c r="J334" s="15" t="s">
        <v>87</v>
      </c>
      <c r="K334" s="14">
        <v>31</v>
      </c>
      <c r="L334" s="14">
        <v>22</v>
      </c>
      <c r="M334" s="14">
        <v>63750</v>
      </c>
      <c r="N334" s="14">
        <v>1387704</v>
      </c>
      <c r="O334" s="14">
        <v>0</v>
      </c>
      <c r="P334" s="14" t="s">
        <v>83</v>
      </c>
    </row>
    <row r="335" spans="1:16" x14ac:dyDescent="0.25">
      <c r="A335" s="14">
        <v>6330</v>
      </c>
      <c r="B335" s="14" t="s">
        <v>829</v>
      </c>
      <c r="C335" s="14" t="s">
        <v>202</v>
      </c>
      <c r="D335" s="14" t="s">
        <v>78</v>
      </c>
      <c r="E335" s="14" t="s">
        <v>79</v>
      </c>
      <c r="F335" s="15" t="s">
        <v>830</v>
      </c>
      <c r="G335" s="14" t="s">
        <v>81</v>
      </c>
      <c r="H335" s="16">
        <v>42.506929999999997</v>
      </c>
      <c r="I335" s="16">
        <v>-95.41722</v>
      </c>
      <c r="J335" s="15" t="s">
        <v>107</v>
      </c>
      <c r="K335" s="14">
        <v>432</v>
      </c>
      <c r="L335" s="14">
        <v>186</v>
      </c>
      <c r="M335" s="14">
        <v>45000</v>
      </c>
      <c r="N335" s="14">
        <v>1843818</v>
      </c>
      <c r="O335" s="14">
        <v>0</v>
      </c>
      <c r="P335" s="14" t="s">
        <v>83</v>
      </c>
    </row>
    <row r="336" spans="1:16" x14ac:dyDescent="0.25">
      <c r="A336" s="14">
        <v>6331</v>
      </c>
      <c r="B336" s="14" t="s">
        <v>831</v>
      </c>
      <c r="C336" s="14" t="s">
        <v>499</v>
      </c>
      <c r="D336" s="14" t="s">
        <v>78</v>
      </c>
      <c r="E336" s="14" t="s">
        <v>79</v>
      </c>
      <c r="F336" s="15" t="s">
        <v>742</v>
      </c>
      <c r="G336" s="14" t="s">
        <v>81</v>
      </c>
      <c r="H336" s="16">
        <v>42.741930000000004</v>
      </c>
      <c r="I336" s="16">
        <v>-91.262079999999997</v>
      </c>
      <c r="J336" s="15" t="s">
        <v>166</v>
      </c>
      <c r="K336" s="14">
        <v>85</v>
      </c>
      <c r="L336" s="14">
        <v>46</v>
      </c>
      <c r="M336" s="14">
        <v>53750</v>
      </c>
      <c r="N336" s="14">
        <v>595056</v>
      </c>
      <c r="O336" s="14">
        <v>0</v>
      </c>
      <c r="P336" s="14" t="s">
        <v>83</v>
      </c>
    </row>
    <row r="337" spans="1:16" x14ac:dyDescent="0.25">
      <c r="A337" s="14">
        <v>6332</v>
      </c>
      <c r="B337" s="14" t="s">
        <v>832</v>
      </c>
      <c r="C337" s="14" t="s">
        <v>77</v>
      </c>
      <c r="D337" s="14" t="s">
        <v>78</v>
      </c>
      <c r="E337" s="14" t="s">
        <v>79</v>
      </c>
      <c r="F337" s="15" t="s">
        <v>833</v>
      </c>
      <c r="G337" s="14" t="s">
        <v>153</v>
      </c>
      <c r="H337" s="16">
        <v>42.245539999999998</v>
      </c>
      <c r="I337" s="16">
        <v>-93.395489999999995</v>
      </c>
      <c r="J337" s="15" t="s">
        <v>87</v>
      </c>
      <c r="K337" s="14">
        <v>36</v>
      </c>
      <c r="L337" s="14">
        <v>20</v>
      </c>
      <c r="M337" s="14">
        <v>165714</v>
      </c>
      <c r="N337" s="14">
        <v>2583283</v>
      </c>
      <c r="O337" s="14">
        <v>0</v>
      </c>
      <c r="P337" s="14" t="s">
        <v>83</v>
      </c>
    </row>
    <row r="338" spans="1:16" x14ac:dyDescent="0.25">
      <c r="A338" s="14">
        <v>6333</v>
      </c>
      <c r="B338" s="14" t="s">
        <v>834</v>
      </c>
      <c r="C338" s="14" t="s">
        <v>613</v>
      </c>
      <c r="D338" s="14" t="s">
        <v>78</v>
      </c>
      <c r="E338" s="14" t="s">
        <v>79</v>
      </c>
      <c r="F338" s="15" t="s">
        <v>835</v>
      </c>
      <c r="G338" s="14" t="s">
        <v>81</v>
      </c>
      <c r="H338" s="16">
        <v>40.827219999999997</v>
      </c>
      <c r="I338" s="16">
        <v>-93.607159999999993</v>
      </c>
      <c r="J338" s="15" t="s">
        <v>82</v>
      </c>
      <c r="K338" s="14">
        <v>205</v>
      </c>
      <c r="L338" s="14">
        <v>80</v>
      </c>
      <c r="M338" s="14">
        <v>44167</v>
      </c>
      <c r="N338" s="14">
        <v>1795563</v>
      </c>
      <c r="O338" s="14">
        <v>0</v>
      </c>
      <c r="P338" s="14" t="s">
        <v>83</v>
      </c>
    </row>
    <row r="339" spans="1:16" x14ac:dyDescent="0.25">
      <c r="A339" s="14">
        <v>6334</v>
      </c>
      <c r="B339" s="14" t="s">
        <v>836</v>
      </c>
      <c r="C339" s="14" t="s">
        <v>499</v>
      </c>
      <c r="D339" s="14" t="s">
        <v>78</v>
      </c>
      <c r="E339" s="14" t="s">
        <v>79</v>
      </c>
      <c r="F339" s="15" t="s">
        <v>500</v>
      </c>
      <c r="G339" s="14" t="s">
        <v>81</v>
      </c>
      <c r="H339" s="16">
        <v>42.868600000000001</v>
      </c>
      <c r="I339" s="16">
        <v>-91.235960000000006</v>
      </c>
      <c r="J339" s="15" t="s">
        <v>166</v>
      </c>
      <c r="K339" s="14">
        <v>726</v>
      </c>
      <c r="L339" s="14">
        <v>362</v>
      </c>
      <c r="M339" s="14">
        <v>48261</v>
      </c>
      <c r="N339" s="14">
        <v>2648110</v>
      </c>
      <c r="O339" s="14">
        <v>0</v>
      </c>
      <c r="P339" s="14" t="s">
        <v>83</v>
      </c>
    </row>
    <row r="340" spans="1:16" x14ac:dyDescent="0.25">
      <c r="A340" s="14">
        <v>6335</v>
      </c>
      <c r="B340" s="14" t="s">
        <v>837</v>
      </c>
      <c r="C340" s="14" t="s">
        <v>376</v>
      </c>
      <c r="D340" s="14" t="s">
        <v>78</v>
      </c>
      <c r="E340" s="14" t="s">
        <v>79</v>
      </c>
      <c r="F340" s="15" t="s">
        <v>838</v>
      </c>
      <c r="G340" s="14" t="s">
        <v>81</v>
      </c>
      <c r="H340" s="16">
        <v>43.102460000000001</v>
      </c>
      <c r="I340" s="16">
        <v>-93.601879999999994</v>
      </c>
      <c r="J340" s="15" t="s">
        <v>82</v>
      </c>
      <c r="K340" s="14">
        <v>3107</v>
      </c>
      <c r="L340" s="14">
        <v>1138</v>
      </c>
      <c r="M340" s="14">
        <v>60116</v>
      </c>
      <c r="N340" s="14">
        <v>5321776</v>
      </c>
      <c r="O340" s="14">
        <v>0</v>
      </c>
      <c r="P340" s="14" t="s">
        <v>83</v>
      </c>
    </row>
    <row r="341" spans="1:16" x14ac:dyDescent="0.25">
      <c r="A341" s="14">
        <v>6336</v>
      </c>
      <c r="B341" s="14" t="s">
        <v>839</v>
      </c>
      <c r="C341" s="14" t="s">
        <v>219</v>
      </c>
      <c r="D341" s="14" t="s">
        <v>78</v>
      </c>
      <c r="E341" s="14" t="s">
        <v>79</v>
      </c>
      <c r="F341" s="15" t="s">
        <v>840</v>
      </c>
      <c r="G341" s="14" t="s">
        <v>81</v>
      </c>
      <c r="H341" s="16">
        <v>42.144159999999999</v>
      </c>
      <c r="I341" s="16">
        <v>-92.143789999999996</v>
      </c>
      <c r="J341" s="15" t="s">
        <v>103</v>
      </c>
      <c r="K341" s="14">
        <v>363</v>
      </c>
      <c r="L341" s="14">
        <v>143</v>
      </c>
      <c r="M341" s="14">
        <v>58854</v>
      </c>
      <c r="N341" s="14">
        <v>638863</v>
      </c>
      <c r="O341" s="14">
        <v>0</v>
      </c>
      <c r="P341" s="14" t="s">
        <v>83</v>
      </c>
    </row>
    <row r="342" spans="1:16" x14ac:dyDescent="0.25">
      <c r="A342" s="14">
        <v>6337</v>
      </c>
      <c r="B342" s="14" t="s">
        <v>841</v>
      </c>
      <c r="C342" s="14" t="s">
        <v>475</v>
      </c>
      <c r="D342" s="14" t="s">
        <v>78</v>
      </c>
      <c r="E342" s="14" t="s">
        <v>79</v>
      </c>
      <c r="F342" s="15" t="s">
        <v>842</v>
      </c>
      <c r="G342" s="14" t="s">
        <v>81</v>
      </c>
      <c r="H342" s="16">
        <v>42.093600000000002</v>
      </c>
      <c r="I342" s="16">
        <v>-92.675749999999994</v>
      </c>
      <c r="J342" s="15" t="s">
        <v>82</v>
      </c>
      <c r="K342" s="14">
        <v>508</v>
      </c>
      <c r="L342" s="14">
        <v>204</v>
      </c>
      <c r="M342" s="14">
        <v>49375</v>
      </c>
      <c r="N342" s="14">
        <v>2605052</v>
      </c>
      <c r="O342" s="14">
        <v>0</v>
      </c>
      <c r="P342" s="14" t="s">
        <v>83</v>
      </c>
    </row>
    <row r="343" spans="1:16" x14ac:dyDescent="0.25">
      <c r="A343" s="14">
        <v>6338</v>
      </c>
      <c r="B343" s="14" t="s">
        <v>843</v>
      </c>
      <c r="C343" s="14" t="s">
        <v>123</v>
      </c>
      <c r="D343" s="14" t="s">
        <v>78</v>
      </c>
      <c r="E343" s="14" t="s">
        <v>79</v>
      </c>
      <c r="F343" s="15" t="s">
        <v>844</v>
      </c>
      <c r="G343" s="14" t="s">
        <v>81</v>
      </c>
      <c r="H343" s="16">
        <v>42.675530000000002</v>
      </c>
      <c r="I343" s="16">
        <v>-93.129369999999994</v>
      </c>
      <c r="J343" s="15" t="s">
        <v>82</v>
      </c>
      <c r="K343" s="14">
        <v>161</v>
      </c>
      <c r="L343" s="14">
        <v>66</v>
      </c>
      <c r="M343" s="14">
        <v>32250</v>
      </c>
      <c r="N343" s="14">
        <v>1094070</v>
      </c>
      <c r="O343" s="14">
        <v>0</v>
      </c>
      <c r="P343" s="14" t="s">
        <v>83</v>
      </c>
    </row>
    <row r="344" spans="1:16" x14ac:dyDescent="0.25">
      <c r="A344" s="14">
        <v>6339</v>
      </c>
      <c r="B344" s="14" t="s">
        <v>845</v>
      </c>
      <c r="C344" s="14" t="s">
        <v>148</v>
      </c>
      <c r="D344" s="14" t="s">
        <v>78</v>
      </c>
      <c r="E344" s="14" t="s">
        <v>79</v>
      </c>
      <c r="F344" s="15" t="s">
        <v>846</v>
      </c>
      <c r="G344" s="14" t="s">
        <v>81</v>
      </c>
      <c r="H344" s="16">
        <v>43.343859999999999</v>
      </c>
      <c r="I344" s="16">
        <v>-96.00224</v>
      </c>
      <c r="J344" s="15" t="s">
        <v>107</v>
      </c>
      <c r="K344" s="14">
        <v>1055</v>
      </c>
      <c r="L344" s="14">
        <v>477</v>
      </c>
      <c r="M344" s="14">
        <v>51563</v>
      </c>
      <c r="N344" s="14">
        <v>6209723</v>
      </c>
      <c r="O344" s="14">
        <v>12058</v>
      </c>
      <c r="P344" s="14" t="s">
        <v>83</v>
      </c>
    </row>
    <row r="345" spans="1:16" x14ac:dyDescent="0.25">
      <c r="A345" s="14">
        <v>6340</v>
      </c>
      <c r="B345" s="14" t="s">
        <v>847</v>
      </c>
      <c r="C345" s="14" t="s">
        <v>639</v>
      </c>
      <c r="D345" s="14" t="s">
        <v>78</v>
      </c>
      <c r="E345" s="14" t="s">
        <v>79</v>
      </c>
      <c r="F345" s="15" t="s">
        <v>848</v>
      </c>
      <c r="G345" s="14" t="s">
        <v>81</v>
      </c>
      <c r="H345" s="16">
        <v>41.481119999999997</v>
      </c>
      <c r="I345" s="16">
        <v>-92.393519999999995</v>
      </c>
      <c r="J345" s="15" t="s">
        <v>82</v>
      </c>
      <c r="K345" s="14">
        <v>60</v>
      </c>
      <c r="L345" s="14">
        <v>29</v>
      </c>
      <c r="M345" s="14">
        <v>37917</v>
      </c>
      <c r="N345" s="14">
        <v>171482</v>
      </c>
      <c r="O345" s="14">
        <v>0</v>
      </c>
      <c r="P345" s="14" t="s">
        <v>83</v>
      </c>
    </row>
    <row r="346" spans="1:16" x14ac:dyDescent="0.25">
      <c r="A346" s="14">
        <v>6341</v>
      </c>
      <c r="B346" s="14" t="s">
        <v>849</v>
      </c>
      <c r="C346" s="14" t="s">
        <v>155</v>
      </c>
      <c r="D346" s="14" t="s">
        <v>78</v>
      </c>
      <c r="E346" s="14" t="s">
        <v>79</v>
      </c>
      <c r="F346" s="15" t="s">
        <v>850</v>
      </c>
      <c r="G346" s="14" t="s">
        <v>81</v>
      </c>
      <c r="H346" s="16">
        <v>42.106929999999998</v>
      </c>
      <c r="I346" s="16">
        <v>-93.649659999999997</v>
      </c>
      <c r="J346" s="15" t="s">
        <v>87</v>
      </c>
      <c r="K346" s="14">
        <v>1116</v>
      </c>
      <c r="L346" s="14">
        <v>437</v>
      </c>
      <c r="M346" s="14">
        <v>80313</v>
      </c>
      <c r="N346" s="14">
        <v>2545477</v>
      </c>
      <c r="O346" s="14">
        <v>0</v>
      </c>
      <c r="P346" s="14" t="s">
        <v>83</v>
      </c>
    </row>
    <row r="347" spans="1:16" x14ac:dyDescent="0.25">
      <c r="A347" s="14">
        <v>6342</v>
      </c>
      <c r="B347" s="14" t="s">
        <v>851</v>
      </c>
      <c r="C347" s="14" t="s">
        <v>445</v>
      </c>
      <c r="D347" s="14" t="s">
        <v>78</v>
      </c>
      <c r="E347" s="14" t="s">
        <v>79</v>
      </c>
      <c r="F347" s="15" t="s">
        <v>852</v>
      </c>
      <c r="G347" s="14" t="s">
        <v>81</v>
      </c>
      <c r="H347" s="16">
        <v>42.4161</v>
      </c>
      <c r="I347" s="16">
        <v>-92.2149</v>
      </c>
      <c r="J347" s="15" t="s">
        <v>103</v>
      </c>
      <c r="K347" s="14">
        <v>747</v>
      </c>
      <c r="L347" s="14">
        <v>306</v>
      </c>
      <c r="M347" s="14">
        <v>53250</v>
      </c>
      <c r="N347" s="14">
        <v>1031556</v>
      </c>
      <c r="O347" s="14">
        <v>0</v>
      </c>
      <c r="P347" s="14" t="s">
        <v>83</v>
      </c>
    </row>
    <row r="348" spans="1:16" x14ac:dyDescent="0.25">
      <c r="A348" s="14">
        <v>6343</v>
      </c>
      <c r="B348" s="14" t="s">
        <v>853</v>
      </c>
      <c r="C348" s="14" t="s">
        <v>499</v>
      </c>
      <c r="D348" s="14" t="s">
        <v>78</v>
      </c>
      <c r="E348" s="14" t="s">
        <v>79</v>
      </c>
      <c r="F348" s="15" t="s">
        <v>854</v>
      </c>
      <c r="G348" s="14" t="s">
        <v>81</v>
      </c>
      <c r="H348" s="16">
        <v>43.015799999999999</v>
      </c>
      <c r="I348" s="16">
        <v>-95.037490000000005</v>
      </c>
      <c r="J348" s="15" t="s">
        <v>107</v>
      </c>
      <c r="K348" s="14">
        <v>48</v>
      </c>
      <c r="L348" s="14">
        <v>30</v>
      </c>
      <c r="M348" s="14">
        <v>20000</v>
      </c>
      <c r="N348" s="14">
        <v>574842</v>
      </c>
      <c r="O348" s="14">
        <v>143</v>
      </c>
      <c r="P348" s="14" t="s">
        <v>83</v>
      </c>
    </row>
    <row r="349" spans="1:16" x14ac:dyDescent="0.25">
      <c r="A349" s="14">
        <v>6344</v>
      </c>
      <c r="B349" s="14" t="s">
        <v>855</v>
      </c>
      <c r="C349" s="14" t="s">
        <v>115</v>
      </c>
      <c r="D349" s="14" t="s">
        <v>78</v>
      </c>
      <c r="E349" s="14" t="s">
        <v>79</v>
      </c>
      <c r="F349" s="15" t="s">
        <v>856</v>
      </c>
      <c r="G349" s="14" t="s">
        <v>81</v>
      </c>
      <c r="H349" s="16">
        <v>41.878880000000002</v>
      </c>
      <c r="I349" s="16">
        <v>-92.789360000000002</v>
      </c>
      <c r="J349" s="15" t="s">
        <v>82</v>
      </c>
      <c r="K349" s="14">
        <v>504</v>
      </c>
      <c r="L349" s="14">
        <v>285</v>
      </c>
      <c r="M349" s="14">
        <v>54375</v>
      </c>
      <c r="N349" s="14">
        <v>1401423</v>
      </c>
      <c r="O349" s="14">
        <v>0</v>
      </c>
      <c r="P349" s="14" t="s">
        <v>83</v>
      </c>
    </row>
    <row r="350" spans="1:16" x14ac:dyDescent="0.25">
      <c r="A350" s="14">
        <v>6345</v>
      </c>
      <c r="B350" s="14" t="s">
        <v>857</v>
      </c>
      <c r="C350" s="14" t="s">
        <v>800</v>
      </c>
      <c r="D350" s="14" t="s">
        <v>78</v>
      </c>
      <c r="E350" s="14" t="s">
        <v>79</v>
      </c>
      <c r="F350" s="15" t="s">
        <v>858</v>
      </c>
      <c r="G350" s="14" t="s">
        <v>81</v>
      </c>
      <c r="H350" s="16">
        <v>42.726900000000001</v>
      </c>
      <c r="I350" s="16">
        <v>-94.436909999999997</v>
      </c>
      <c r="J350" s="15" t="s">
        <v>87</v>
      </c>
      <c r="K350" s="14">
        <v>491</v>
      </c>
      <c r="L350" s="14">
        <v>227</v>
      </c>
      <c r="M350" s="14">
        <v>42917</v>
      </c>
      <c r="N350" s="14">
        <v>3228226</v>
      </c>
      <c r="O350" s="14">
        <v>0</v>
      </c>
      <c r="P350" s="14" t="s">
        <v>83</v>
      </c>
    </row>
    <row r="351" spans="1:16" x14ac:dyDescent="0.25">
      <c r="A351" s="14">
        <v>6346</v>
      </c>
      <c r="B351" s="14" t="s">
        <v>859</v>
      </c>
      <c r="C351" s="14" t="s">
        <v>475</v>
      </c>
      <c r="D351" s="14" t="s">
        <v>78</v>
      </c>
      <c r="E351" s="14" t="s">
        <v>79</v>
      </c>
      <c r="F351" s="15" t="s">
        <v>860</v>
      </c>
      <c r="G351" s="14" t="s">
        <v>81</v>
      </c>
      <c r="H351" s="16">
        <v>42.187759999999997</v>
      </c>
      <c r="I351" s="16">
        <v>-92.715199999999996</v>
      </c>
      <c r="J351" s="15" t="s">
        <v>82</v>
      </c>
      <c r="K351" s="14">
        <v>890</v>
      </c>
      <c r="L351" s="14">
        <v>357</v>
      </c>
      <c r="M351" s="14">
        <v>62083</v>
      </c>
      <c r="N351" s="14">
        <v>1803240</v>
      </c>
      <c r="O351" s="14">
        <v>0</v>
      </c>
      <c r="P351" s="14" t="s">
        <v>83</v>
      </c>
    </row>
    <row r="352" spans="1:16" x14ac:dyDescent="0.25">
      <c r="A352" s="14">
        <v>6347</v>
      </c>
      <c r="B352" s="14" t="s">
        <v>861</v>
      </c>
      <c r="C352" s="14" t="s">
        <v>755</v>
      </c>
      <c r="D352" s="14" t="s">
        <v>78</v>
      </c>
      <c r="E352" s="14" t="s">
        <v>79</v>
      </c>
      <c r="F352" s="15" t="s">
        <v>862</v>
      </c>
      <c r="G352" s="14" t="s">
        <v>81</v>
      </c>
      <c r="H352" s="16">
        <v>41.046939999999999</v>
      </c>
      <c r="I352" s="16">
        <v>-95.742509999999996</v>
      </c>
      <c r="J352" s="15" t="s">
        <v>107</v>
      </c>
      <c r="K352" s="14">
        <v>5253</v>
      </c>
      <c r="L352" s="14">
        <v>1789</v>
      </c>
      <c r="M352" s="14">
        <v>62824</v>
      </c>
      <c r="N352" s="14">
        <v>7636251</v>
      </c>
      <c r="O352" s="14">
        <v>26319</v>
      </c>
      <c r="P352" s="14" t="s">
        <v>83</v>
      </c>
    </row>
    <row r="353" spans="1:16" x14ac:dyDescent="0.25">
      <c r="A353" s="14">
        <v>6348</v>
      </c>
      <c r="B353" s="14" t="s">
        <v>863</v>
      </c>
      <c r="C353" s="14" t="s">
        <v>181</v>
      </c>
      <c r="D353" s="14" t="s">
        <v>78</v>
      </c>
      <c r="E353" s="14" t="s">
        <v>79</v>
      </c>
      <c r="F353" s="15" t="s">
        <v>864</v>
      </c>
      <c r="G353" s="14" t="s">
        <v>81</v>
      </c>
      <c r="H353" s="16">
        <v>42.056930000000001</v>
      </c>
      <c r="I353" s="16">
        <v>-94.728870000000001</v>
      </c>
      <c r="J353" s="15" t="s">
        <v>107</v>
      </c>
      <c r="K353" s="14">
        <v>1127</v>
      </c>
      <c r="L353" s="14">
        <v>515</v>
      </c>
      <c r="M353" s="14">
        <v>47656</v>
      </c>
      <c r="N353" s="14">
        <v>2865506</v>
      </c>
      <c r="O353" s="14">
        <v>0</v>
      </c>
      <c r="P353" s="14" t="s">
        <v>83</v>
      </c>
    </row>
    <row r="354" spans="1:16" x14ac:dyDescent="0.25">
      <c r="A354" s="14">
        <v>6349</v>
      </c>
      <c r="B354" s="14" t="s">
        <v>865</v>
      </c>
      <c r="C354" s="14" t="s">
        <v>296</v>
      </c>
      <c r="D354" s="14" t="s">
        <v>78</v>
      </c>
      <c r="E354" s="14" t="s">
        <v>79</v>
      </c>
      <c r="F354" s="15" t="s">
        <v>866</v>
      </c>
      <c r="G354" s="14" t="s">
        <v>81</v>
      </c>
      <c r="H354" s="16">
        <v>42.735799999999998</v>
      </c>
      <c r="I354" s="16">
        <v>-93.920779999999993</v>
      </c>
      <c r="J354" s="15" t="s">
        <v>87</v>
      </c>
      <c r="K354" s="14">
        <v>608</v>
      </c>
      <c r="L354" s="14">
        <v>289</v>
      </c>
      <c r="M354" s="14">
        <v>38472</v>
      </c>
      <c r="N354" s="14">
        <v>3091340</v>
      </c>
      <c r="O354" s="14">
        <v>0</v>
      </c>
      <c r="P354" s="14" t="s">
        <v>83</v>
      </c>
    </row>
    <row r="355" spans="1:16" x14ac:dyDescent="0.25">
      <c r="A355" s="14">
        <v>6350</v>
      </c>
      <c r="B355" s="14" t="s">
        <v>867</v>
      </c>
      <c r="C355" s="14" t="s">
        <v>376</v>
      </c>
      <c r="D355" s="14" t="s">
        <v>78</v>
      </c>
      <c r="E355" s="14" t="s">
        <v>79</v>
      </c>
      <c r="F355" s="15" t="s">
        <v>868</v>
      </c>
      <c r="G355" s="14" t="s">
        <v>81</v>
      </c>
      <c r="H355" s="16">
        <v>42.923020000000001</v>
      </c>
      <c r="I355" s="16">
        <v>-93.616320000000002</v>
      </c>
      <c r="J355" s="15" t="s">
        <v>82</v>
      </c>
      <c r="K355" s="14">
        <v>135</v>
      </c>
      <c r="L355" s="14">
        <v>71</v>
      </c>
      <c r="M355" s="14">
        <v>37750</v>
      </c>
      <c r="N355" s="14">
        <v>1107635</v>
      </c>
      <c r="O355" s="14">
        <v>0</v>
      </c>
      <c r="P355" s="14" t="s">
        <v>83</v>
      </c>
    </row>
    <row r="356" spans="1:16" x14ac:dyDescent="0.25">
      <c r="A356" s="14">
        <v>6351</v>
      </c>
      <c r="B356" s="14" t="s">
        <v>869</v>
      </c>
      <c r="C356" s="14" t="s">
        <v>164</v>
      </c>
      <c r="D356" s="14" t="s">
        <v>78</v>
      </c>
      <c r="E356" s="14" t="s">
        <v>79</v>
      </c>
      <c r="F356" s="15" t="s">
        <v>870</v>
      </c>
      <c r="G356" s="14" t="s">
        <v>81</v>
      </c>
      <c r="H356" s="16">
        <v>41.967530000000004</v>
      </c>
      <c r="I356" s="16">
        <v>-90.382909999999995</v>
      </c>
      <c r="J356" s="15" t="s">
        <v>166</v>
      </c>
      <c r="K356" s="14">
        <v>235</v>
      </c>
      <c r="L356" s="14">
        <v>87</v>
      </c>
      <c r="M356" s="14">
        <v>75625</v>
      </c>
      <c r="N356" s="14">
        <v>817468</v>
      </c>
      <c r="O356" s="14">
        <v>0</v>
      </c>
      <c r="P356" s="14" t="s">
        <v>83</v>
      </c>
    </row>
    <row r="357" spans="1:16" x14ac:dyDescent="0.25">
      <c r="A357" s="14">
        <v>6352</v>
      </c>
      <c r="B357" s="14" t="s">
        <v>871</v>
      </c>
      <c r="C357" s="14" t="s">
        <v>242</v>
      </c>
      <c r="D357" s="14" t="s">
        <v>78</v>
      </c>
      <c r="E357" s="14" t="s">
        <v>79</v>
      </c>
      <c r="F357" s="15" t="s">
        <v>872</v>
      </c>
      <c r="G357" s="14" t="s">
        <v>81</v>
      </c>
      <c r="H357" s="16">
        <v>42.280529999999999</v>
      </c>
      <c r="I357" s="16">
        <v>-94.290800000000004</v>
      </c>
      <c r="J357" s="15" t="s">
        <v>87</v>
      </c>
      <c r="K357" s="14">
        <v>999</v>
      </c>
      <c r="L357" s="14">
        <v>438</v>
      </c>
      <c r="M357" s="14">
        <v>39848</v>
      </c>
      <c r="N357" s="14">
        <v>3752089</v>
      </c>
      <c r="O357" s="14">
        <v>0</v>
      </c>
      <c r="P357" s="14" t="s">
        <v>83</v>
      </c>
    </row>
    <row r="358" spans="1:16" x14ac:dyDescent="0.25">
      <c r="A358" s="14">
        <v>6353</v>
      </c>
      <c r="B358" s="14" t="s">
        <v>873</v>
      </c>
      <c r="C358" s="14" t="s">
        <v>239</v>
      </c>
      <c r="D358" s="14" t="s">
        <v>78</v>
      </c>
      <c r="E358" s="14" t="s">
        <v>79</v>
      </c>
      <c r="F358" s="15" t="s">
        <v>874</v>
      </c>
      <c r="G358" s="14" t="s">
        <v>81</v>
      </c>
      <c r="H358" s="16">
        <v>43.237740000000002</v>
      </c>
      <c r="I358" s="16">
        <v>-94.751369999999994</v>
      </c>
      <c r="J358" s="15" t="s">
        <v>107</v>
      </c>
      <c r="K358" s="14">
        <v>811</v>
      </c>
      <c r="L358" s="14">
        <v>341</v>
      </c>
      <c r="M358" s="14">
        <v>38958</v>
      </c>
      <c r="N358" s="14">
        <v>1992715</v>
      </c>
      <c r="O358" s="14">
        <v>0</v>
      </c>
      <c r="P358" s="14" t="s">
        <v>83</v>
      </c>
    </row>
    <row r="359" spans="1:16" x14ac:dyDescent="0.25">
      <c r="A359" s="14">
        <v>6354</v>
      </c>
      <c r="B359" s="14" t="s">
        <v>875</v>
      </c>
      <c r="C359" s="14" t="s">
        <v>205</v>
      </c>
      <c r="D359" s="14" t="s">
        <v>78</v>
      </c>
      <c r="E359" s="14" t="s">
        <v>79</v>
      </c>
      <c r="F359" s="15" t="s">
        <v>700</v>
      </c>
      <c r="G359" s="14" t="s">
        <v>81</v>
      </c>
      <c r="H359" s="16">
        <v>42.49306</v>
      </c>
      <c r="I359" s="16">
        <v>-90.87124</v>
      </c>
      <c r="J359" s="15" t="s">
        <v>166</v>
      </c>
      <c r="K359" s="14">
        <v>78</v>
      </c>
      <c r="L359" s="14">
        <v>29</v>
      </c>
      <c r="M359" s="14">
        <v>75313</v>
      </c>
      <c r="N359" s="14">
        <v>342220</v>
      </c>
      <c r="O359" s="14">
        <v>0</v>
      </c>
      <c r="P359" s="14" t="s">
        <v>83</v>
      </c>
    </row>
    <row r="360" spans="1:16" x14ac:dyDescent="0.25">
      <c r="A360" s="14">
        <v>6355</v>
      </c>
      <c r="B360" s="14" t="s">
        <v>876</v>
      </c>
      <c r="C360" s="14" t="s">
        <v>343</v>
      </c>
      <c r="D360" s="14" t="s">
        <v>78</v>
      </c>
      <c r="E360" s="14" t="s">
        <v>79</v>
      </c>
      <c r="F360" s="15" t="s">
        <v>877</v>
      </c>
      <c r="G360" s="14" t="s">
        <v>81</v>
      </c>
      <c r="H360" s="16">
        <v>43.32996</v>
      </c>
      <c r="I360" s="16">
        <v>-93.069370000000006</v>
      </c>
      <c r="J360" s="15" t="s">
        <v>82</v>
      </c>
      <c r="K360" s="14">
        <v>253</v>
      </c>
      <c r="L360" s="14">
        <v>134</v>
      </c>
      <c r="M360" s="14">
        <v>35500</v>
      </c>
      <c r="N360" s="14">
        <v>842352</v>
      </c>
      <c r="O360" s="14">
        <v>0</v>
      </c>
      <c r="P360" s="14" t="s">
        <v>83</v>
      </c>
    </row>
    <row r="361" spans="1:16" x14ac:dyDescent="0.25">
      <c r="A361" s="14">
        <v>6356</v>
      </c>
      <c r="B361" s="14" t="s">
        <v>878</v>
      </c>
      <c r="C361" s="14" t="s">
        <v>484</v>
      </c>
      <c r="D361" s="14" t="s">
        <v>78</v>
      </c>
      <c r="E361" s="14" t="s">
        <v>79</v>
      </c>
      <c r="F361" s="15" t="s">
        <v>879</v>
      </c>
      <c r="G361" s="14" t="s">
        <v>81</v>
      </c>
      <c r="H361" s="16">
        <v>42.031649999999999</v>
      </c>
      <c r="I361" s="16">
        <v>-94.240799999999993</v>
      </c>
      <c r="J361" s="15" t="s">
        <v>87</v>
      </c>
      <c r="K361" s="14">
        <v>789</v>
      </c>
      <c r="L361" s="14">
        <v>309</v>
      </c>
      <c r="M361" s="14">
        <v>36563</v>
      </c>
      <c r="N361" s="14">
        <v>2504853</v>
      </c>
      <c r="O361" s="14">
        <v>0</v>
      </c>
      <c r="P361" s="14" t="s">
        <v>83</v>
      </c>
    </row>
    <row r="362" spans="1:16" x14ac:dyDescent="0.25">
      <c r="A362" s="14">
        <v>6357</v>
      </c>
      <c r="B362" s="14" t="s">
        <v>880</v>
      </c>
      <c r="C362" s="14" t="s">
        <v>164</v>
      </c>
      <c r="D362" s="14" t="s">
        <v>78</v>
      </c>
      <c r="E362" s="14" t="s">
        <v>79</v>
      </c>
      <c r="F362" s="15" t="s">
        <v>881</v>
      </c>
      <c r="G362" s="14" t="s">
        <v>81</v>
      </c>
      <c r="H362" s="16">
        <v>41.824190000000002</v>
      </c>
      <c r="I362" s="16">
        <v>-90.647919999999999</v>
      </c>
      <c r="J362" s="15" t="s">
        <v>166</v>
      </c>
      <c r="K362" s="14">
        <v>617</v>
      </c>
      <c r="L362" s="14">
        <v>208</v>
      </c>
      <c r="M362" s="14">
        <v>56000</v>
      </c>
      <c r="N362" s="14">
        <v>4712186</v>
      </c>
      <c r="O362" s="14">
        <v>0</v>
      </c>
      <c r="P362" s="14" t="s">
        <v>83</v>
      </c>
    </row>
    <row r="363" spans="1:16" x14ac:dyDescent="0.25">
      <c r="A363" s="14">
        <v>6358</v>
      </c>
      <c r="B363" s="14" t="s">
        <v>882</v>
      </c>
      <c r="C363" s="14" t="s">
        <v>613</v>
      </c>
      <c r="D363" s="14" t="s">
        <v>78</v>
      </c>
      <c r="E363" s="14" t="s">
        <v>79</v>
      </c>
      <c r="F363" s="15" t="s">
        <v>883</v>
      </c>
      <c r="G363" s="14" t="s">
        <v>81</v>
      </c>
      <c r="H363" s="16">
        <v>40.81944</v>
      </c>
      <c r="I363" s="16">
        <v>-93.962450000000004</v>
      </c>
      <c r="J363" s="15" t="s">
        <v>82</v>
      </c>
      <c r="K363" s="14">
        <v>225</v>
      </c>
      <c r="L363" s="14">
        <v>111</v>
      </c>
      <c r="M363" s="14">
        <v>25417</v>
      </c>
      <c r="N363" s="14">
        <v>538622</v>
      </c>
      <c r="O363" s="14">
        <v>0</v>
      </c>
      <c r="P363" s="14" t="s">
        <v>83</v>
      </c>
    </row>
    <row r="364" spans="1:16" x14ac:dyDescent="0.25">
      <c r="A364" s="14">
        <v>6359</v>
      </c>
      <c r="B364" s="14" t="s">
        <v>884</v>
      </c>
      <c r="C364" s="14" t="s">
        <v>541</v>
      </c>
      <c r="D364" s="14" t="s">
        <v>78</v>
      </c>
      <c r="E364" s="14" t="s">
        <v>79</v>
      </c>
      <c r="F364" s="15" t="s">
        <v>885</v>
      </c>
      <c r="G364" s="14" t="s">
        <v>81</v>
      </c>
      <c r="H364" s="16">
        <v>41.275860000000002</v>
      </c>
      <c r="I364" s="16">
        <v>-91.188479999999998</v>
      </c>
      <c r="J364" s="15" t="s">
        <v>103</v>
      </c>
      <c r="K364" s="14">
        <v>534</v>
      </c>
      <c r="L364" s="14">
        <v>197</v>
      </c>
      <c r="M364" s="14">
        <v>49107</v>
      </c>
      <c r="N364" s="14">
        <v>587024</v>
      </c>
      <c r="O364" s="14">
        <v>0</v>
      </c>
      <c r="P364" s="14" t="s">
        <v>83</v>
      </c>
    </row>
    <row r="365" spans="1:16" x14ac:dyDescent="0.25">
      <c r="A365" s="14">
        <v>6360</v>
      </c>
      <c r="B365" s="14" t="s">
        <v>886</v>
      </c>
      <c r="C365" s="14" t="s">
        <v>92</v>
      </c>
      <c r="D365" s="14" t="s">
        <v>78</v>
      </c>
      <c r="E365" s="14" t="s">
        <v>79</v>
      </c>
      <c r="F365" s="15" t="s">
        <v>887</v>
      </c>
      <c r="G365" s="14" t="s">
        <v>81</v>
      </c>
      <c r="H365" s="16">
        <v>41.761969999999998</v>
      </c>
      <c r="I365" s="16">
        <v>-93.824770000000001</v>
      </c>
      <c r="J365" s="15" t="s">
        <v>87</v>
      </c>
      <c r="K365" s="14">
        <v>1431</v>
      </c>
      <c r="L365" s="14">
        <v>481</v>
      </c>
      <c r="M365" s="14">
        <v>75221</v>
      </c>
      <c r="N365" s="14">
        <v>3940063</v>
      </c>
      <c r="O365" s="14">
        <v>0</v>
      </c>
      <c r="P365" s="14" t="s">
        <v>83</v>
      </c>
    </row>
    <row r="366" spans="1:16" x14ac:dyDescent="0.25">
      <c r="A366" s="14">
        <v>6361</v>
      </c>
      <c r="B366" s="14" t="s">
        <v>888</v>
      </c>
      <c r="C366" s="14" t="s">
        <v>523</v>
      </c>
      <c r="D366" s="14" t="s">
        <v>78</v>
      </c>
      <c r="E366" s="14" t="s">
        <v>79</v>
      </c>
      <c r="F366" s="15" t="s">
        <v>889</v>
      </c>
      <c r="G366" s="14" t="s">
        <v>81</v>
      </c>
      <c r="H366" s="16">
        <v>41.142769999999999</v>
      </c>
      <c r="I366" s="16">
        <v>-94.984710000000007</v>
      </c>
      <c r="J366" s="15" t="s">
        <v>107</v>
      </c>
      <c r="K366" s="14">
        <v>88</v>
      </c>
      <c r="L366" s="14">
        <v>31</v>
      </c>
      <c r="M366" s="14">
        <v>34375</v>
      </c>
      <c r="N366" s="14">
        <v>1911250</v>
      </c>
      <c r="O366" s="14">
        <v>26548</v>
      </c>
      <c r="P366" s="14" t="s">
        <v>83</v>
      </c>
    </row>
    <row r="367" spans="1:16" x14ac:dyDescent="0.25">
      <c r="A367" s="14">
        <v>6362</v>
      </c>
      <c r="B367" s="14" t="s">
        <v>890</v>
      </c>
      <c r="C367" s="14" t="s">
        <v>143</v>
      </c>
      <c r="D367" s="14" t="s">
        <v>78</v>
      </c>
      <c r="E367" s="14" t="s">
        <v>79</v>
      </c>
      <c r="F367" s="15" t="s">
        <v>891</v>
      </c>
      <c r="G367" s="14" t="s">
        <v>81</v>
      </c>
      <c r="H367" s="16">
        <v>42.98554</v>
      </c>
      <c r="I367" s="16">
        <v>-95.873630000000006</v>
      </c>
      <c r="J367" s="15" t="s">
        <v>107</v>
      </c>
      <c r="K367" s="14">
        <v>317</v>
      </c>
      <c r="L367" s="14">
        <v>148</v>
      </c>
      <c r="M367" s="14">
        <v>52500</v>
      </c>
      <c r="N367" s="14">
        <v>741693</v>
      </c>
      <c r="O367" s="14">
        <v>0</v>
      </c>
      <c r="P367" s="14" t="s">
        <v>83</v>
      </c>
    </row>
    <row r="368" spans="1:16" x14ac:dyDescent="0.25">
      <c r="A368" s="14">
        <v>6363</v>
      </c>
      <c r="B368" s="14" t="s">
        <v>892</v>
      </c>
      <c r="C368" s="14" t="s">
        <v>216</v>
      </c>
      <c r="D368" s="14" t="s">
        <v>78</v>
      </c>
      <c r="E368" s="14" t="s">
        <v>79</v>
      </c>
      <c r="F368" s="15" t="s">
        <v>893</v>
      </c>
      <c r="G368" s="14" t="s">
        <v>81</v>
      </c>
      <c r="H368" s="16">
        <v>40.760539999999999</v>
      </c>
      <c r="I368" s="16">
        <v>-94.743579999999994</v>
      </c>
      <c r="J368" s="15" t="s">
        <v>107</v>
      </c>
      <c r="K368" s="14">
        <v>187</v>
      </c>
      <c r="L368" s="14">
        <v>87</v>
      </c>
      <c r="M368" s="14">
        <v>37083</v>
      </c>
      <c r="N368" s="14">
        <v>772969</v>
      </c>
      <c r="O368" s="14">
        <v>0</v>
      </c>
      <c r="P368" s="14" t="s">
        <v>83</v>
      </c>
    </row>
    <row r="369" spans="1:16" x14ac:dyDescent="0.25">
      <c r="A369" s="14">
        <v>6364</v>
      </c>
      <c r="B369" s="14" t="s">
        <v>894</v>
      </c>
      <c r="C369" s="14" t="s">
        <v>227</v>
      </c>
      <c r="D369" s="14" t="s">
        <v>78</v>
      </c>
      <c r="E369" s="14" t="s">
        <v>79</v>
      </c>
      <c r="F369" s="15" t="s">
        <v>228</v>
      </c>
      <c r="G369" s="14" t="s">
        <v>81</v>
      </c>
      <c r="H369" s="16">
        <v>41.83943</v>
      </c>
      <c r="I369" s="16">
        <v>-94.983040000000003</v>
      </c>
      <c r="J369" s="15" t="s">
        <v>107</v>
      </c>
      <c r="K369" s="14">
        <v>59</v>
      </c>
      <c r="L369" s="14">
        <v>49</v>
      </c>
      <c r="M369" s="14">
        <v>50625</v>
      </c>
      <c r="N369" s="14">
        <v>2578569</v>
      </c>
      <c r="O369" s="14">
        <v>0</v>
      </c>
      <c r="P369" s="14" t="s">
        <v>83</v>
      </c>
    </row>
    <row r="370" spans="1:16" x14ac:dyDescent="0.25">
      <c r="A370" s="14">
        <v>6365</v>
      </c>
      <c r="B370" s="14" t="s">
        <v>895</v>
      </c>
      <c r="C370" s="14" t="s">
        <v>530</v>
      </c>
      <c r="D370" s="14" t="s">
        <v>78</v>
      </c>
      <c r="E370" s="14" t="s">
        <v>79</v>
      </c>
      <c r="F370" s="15" t="s">
        <v>896</v>
      </c>
      <c r="G370" s="14" t="s">
        <v>81</v>
      </c>
      <c r="H370" s="16">
        <v>42.585819999999998</v>
      </c>
      <c r="I370" s="16">
        <v>-91.341530000000006</v>
      </c>
      <c r="J370" s="15" t="s">
        <v>166</v>
      </c>
      <c r="K370" s="14">
        <v>251</v>
      </c>
      <c r="L370" s="14">
        <v>114</v>
      </c>
      <c r="M370" s="14">
        <v>46250</v>
      </c>
      <c r="N370" s="14">
        <v>963817</v>
      </c>
      <c r="O370" s="14">
        <v>0</v>
      </c>
      <c r="P370" s="14" t="s">
        <v>83</v>
      </c>
    </row>
    <row r="371" spans="1:16" x14ac:dyDescent="0.25">
      <c r="A371" s="14">
        <v>6366</v>
      </c>
      <c r="B371" s="14" t="s">
        <v>897</v>
      </c>
      <c r="C371" s="14" t="s">
        <v>466</v>
      </c>
      <c r="D371" s="14" t="s">
        <v>78</v>
      </c>
      <c r="E371" s="14" t="s">
        <v>79</v>
      </c>
      <c r="F371" s="15" t="s">
        <v>898</v>
      </c>
      <c r="G371" s="14" t="s">
        <v>81</v>
      </c>
      <c r="H371" s="16">
        <v>42.89676</v>
      </c>
      <c r="I371" s="16">
        <v>-92.803929999999994</v>
      </c>
      <c r="J371" s="15" t="s">
        <v>82</v>
      </c>
      <c r="K371" s="14">
        <v>1120</v>
      </c>
      <c r="L371" s="14">
        <v>507</v>
      </c>
      <c r="M371" s="14">
        <v>50057</v>
      </c>
      <c r="N371" s="14">
        <v>2942018</v>
      </c>
      <c r="O371" s="14">
        <v>194064</v>
      </c>
      <c r="P371" s="14" t="s">
        <v>83</v>
      </c>
    </row>
    <row r="372" spans="1:16" x14ac:dyDescent="0.25">
      <c r="A372" s="14">
        <v>6367</v>
      </c>
      <c r="B372" s="14" t="s">
        <v>899</v>
      </c>
      <c r="C372" s="14" t="s">
        <v>89</v>
      </c>
      <c r="D372" s="14" t="s">
        <v>78</v>
      </c>
      <c r="E372" s="14" t="s">
        <v>79</v>
      </c>
      <c r="F372" s="15" t="s">
        <v>900</v>
      </c>
      <c r="G372" s="14" t="s">
        <v>81</v>
      </c>
      <c r="H372" s="16">
        <v>41.30527</v>
      </c>
      <c r="I372" s="16">
        <v>-94.461349999999996</v>
      </c>
      <c r="J372" s="15" t="s">
        <v>82</v>
      </c>
      <c r="K372" s="14">
        <v>1883</v>
      </c>
      <c r="L372" s="14">
        <v>921</v>
      </c>
      <c r="M372" s="14">
        <v>42985</v>
      </c>
      <c r="N372" s="14">
        <v>4697097</v>
      </c>
      <c r="O372" s="14">
        <v>0</v>
      </c>
      <c r="P372" s="14" t="s">
        <v>83</v>
      </c>
    </row>
    <row r="373" spans="1:16" x14ac:dyDescent="0.25">
      <c r="A373" s="14">
        <v>6368</v>
      </c>
      <c r="B373" s="14" t="s">
        <v>901</v>
      </c>
      <c r="C373" s="14" t="s">
        <v>115</v>
      </c>
      <c r="D373" s="14" t="s">
        <v>78</v>
      </c>
      <c r="E373" s="14" t="s">
        <v>79</v>
      </c>
      <c r="F373" s="15" t="s">
        <v>842</v>
      </c>
      <c r="G373" s="14" t="s">
        <v>153</v>
      </c>
      <c r="H373" s="16">
        <v>42.101649999999999</v>
      </c>
      <c r="I373" s="16">
        <v>-92.820480000000003</v>
      </c>
      <c r="J373" s="15" t="s">
        <v>82</v>
      </c>
      <c r="K373" s="14">
        <v>122</v>
      </c>
      <c r="L373" s="14">
        <v>59</v>
      </c>
      <c r="M373" s="14">
        <v>54792</v>
      </c>
      <c r="N373" s="14">
        <v>1776069</v>
      </c>
      <c r="O373" s="14">
        <v>0</v>
      </c>
      <c r="P373" s="14" t="s">
        <v>83</v>
      </c>
    </row>
    <row r="374" spans="1:16" x14ac:dyDescent="0.25">
      <c r="A374" s="14">
        <v>6369</v>
      </c>
      <c r="B374" s="14" t="s">
        <v>34</v>
      </c>
      <c r="C374" s="14" t="s">
        <v>499</v>
      </c>
      <c r="D374" s="14" t="s">
        <v>78</v>
      </c>
      <c r="E374" s="14" t="s">
        <v>79</v>
      </c>
      <c r="F374" s="15" t="s">
        <v>902</v>
      </c>
      <c r="G374" s="14" t="s">
        <v>81</v>
      </c>
      <c r="H374" s="16">
        <v>43.016640000000002</v>
      </c>
      <c r="I374" s="16">
        <v>-95.146100000000004</v>
      </c>
      <c r="J374" s="15" t="s">
        <v>107</v>
      </c>
      <c r="K374" s="14">
        <v>74</v>
      </c>
      <c r="L374" s="14">
        <v>30</v>
      </c>
      <c r="M374" s="14">
        <v>38750</v>
      </c>
      <c r="N374" s="14">
        <v>429417</v>
      </c>
      <c r="O374" s="14">
        <v>0</v>
      </c>
      <c r="P374" s="14" t="s">
        <v>83</v>
      </c>
    </row>
    <row r="375" spans="1:16" x14ac:dyDescent="0.25">
      <c r="A375" s="14">
        <v>6370</v>
      </c>
      <c r="B375" s="14" t="s">
        <v>903</v>
      </c>
      <c r="C375" s="14" t="s">
        <v>92</v>
      </c>
      <c r="D375" s="14" t="s">
        <v>78</v>
      </c>
      <c r="E375" s="14" t="s">
        <v>79</v>
      </c>
      <c r="F375" s="15" t="s">
        <v>904</v>
      </c>
      <c r="G375" s="14" t="s">
        <v>81</v>
      </c>
      <c r="H375" s="16">
        <v>41.678820000000002</v>
      </c>
      <c r="I375" s="16">
        <v>-93.802790000000002</v>
      </c>
      <c r="J375" s="15" t="s">
        <v>87</v>
      </c>
      <c r="K375" s="14">
        <v>10676</v>
      </c>
      <c r="L375" s="14">
        <v>3380</v>
      </c>
      <c r="M375" s="14">
        <v>78504</v>
      </c>
      <c r="N375" s="14">
        <v>30368057</v>
      </c>
      <c r="O375" s="14">
        <v>58222</v>
      </c>
      <c r="P375" s="14" t="s">
        <v>83</v>
      </c>
    </row>
    <row r="376" spans="1:16" x14ac:dyDescent="0.25">
      <c r="A376" s="14">
        <v>6371</v>
      </c>
      <c r="B376" s="14" t="s">
        <v>905</v>
      </c>
      <c r="C376" s="14" t="s">
        <v>256</v>
      </c>
      <c r="D376" s="14" t="s">
        <v>78</v>
      </c>
      <c r="E376" s="14" t="s">
        <v>79</v>
      </c>
      <c r="F376" s="15" t="s">
        <v>906</v>
      </c>
      <c r="G376" s="14" t="s">
        <v>81</v>
      </c>
      <c r="H376" s="16">
        <v>41.743049999999997</v>
      </c>
      <c r="I376" s="16">
        <v>-92.722409999999996</v>
      </c>
      <c r="J376" s="15" t="s">
        <v>82</v>
      </c>
      <c r="K376" s="14">
        <v>9141</v>
      </c>
      <c r="L376" s="14">
        <v>3541</v>
      </c>
      <c r="M376" s="14">
        <v>45079</v>
      </c>
      <c r="N376" s="14">
        <v>14257758</v>
      </c>
      <c r="O376" s="14">
        <v>106334</v>
      </c>
      <c r="P376" s="14" t="s">
        <v>83</v>
      </c>
    </row>
    <row r="377" spans="1:16" x14ac:dyDescent="0.25">
      <c r="A377" s="14">
        <v>6372</v>
      </c>
      <c r="B377" s="14" t="s">
        <v>907</v>
      </c>
      <c r="C377" s="14" t="s">
        <v>171</v>
      </c>
      <c r="D377" s="14" t="s">
        <v>78</v>
      </c>
      <c r="E377" s="14" t="s">
        <v>79</v>
      </c>
      <c r="F377" s="15" t="s">
        <v>908</v>
      </c>
      <c r="G377" s="14" t="s">
        <v>81</v>
      </c>
      <c r="H377" s="16">
        <v>41.234990000000003</v>
      </c>
      <c r="I377" s="16">
        <v>-95.13749</v>
      </c>
      <c r="J377" s="15" t="s">
        <v>107</v>
      </c>
      <c r="K377" s="14">
        <v>984</v>
      </c>
      <c r="L377" s="14">
        <v>470</v>
      </c>
      <c r="M377" s="14">
        <v>48125</v>
      </c>
      <c r="N377" s="14">
        <v>1594439</v>
      </c>
      <c r="O377" s="14">
        <v>0</v>
      </c>
      <c r="P377" s="14" t="s">
        <v>83</v>
      </c>
    </row>
    <row r="378" spans="1:16" x14ac:dyDescent="0.25">
      <c r="A378" s="14">
        <v>6373</v>
      </c>
      <c r="B378" s="14" t="s">
        <v>909</v>
      </c>
      <c r="C378" s="14" t="s">
        <v>281</v>
      </c>
      <c r="D378" s="14" t="s">
        <v>78</v>
      </c>
      <c r="E378" s="14" t="s">
        <v>79</v>
      </c>
      <c r="F378" s="15" t="s">
        <v>910</v>
      </c>
      <c r="G378" s="14" t="s">
        <v>81</v>
      </c>
      <c r="H378" s="16">
        <v>42.361649999999997</v>
      </c>
      <c r="I378" s="16">
        <v>-92.768529999999998</v>
      </c>
      <c r="J378" s="15" t="s">
        <v>103</v>
      </c>
      <c r="K378" s="14">
        <v>2714</v>
      </c>
      <c r="L378" s="14">
        <v>1109</v>
      </c>
      <c r="M378" s="14">
        <v>51995</v>
      </c>
      <c r="N378" s="14">
        <v>6545384</v>
      </c>
      <c r="O378" s="14">
        <v>0</v>
      </c>
      <c r="P378" s="14" t="s">
        <v>83</v>
      </c>
    </row>
    <row r="379" spans="1:16" x14ac:dyDescent="0.25">
      <c r="A379" s="14">
        <v>6374</v>
      </c>
      <c r="B379" s="14" t="s">
        <v>911</v>
      </c>
      <c r="C379" s="14" t="s">
        <v>196</v>
      </c>
      <c r="D379" s="14" t="s">
        <v>78</v>
      </c>
      <c r="E379" s="14" t="s">
        <v>79</v>
      </c>
      <c r="F379" s="15" t="s">
        <v>763</v>
      </c>
      <c r="G379" s="14" t="s">
        <v>81</v>
      </c>
      <c r="H379" s="16">
        <v>43.39329</v>
      </c>
      <c r="I379" s="16">
        <v>-94.705259999999996</v>
      </c>
      <c r="J379" s="15" t="s">
        <v>107</v>
      </c>
      <c r="K379" s="14">
        <v>92</v>
      </c>
      <c r="L379" s="14">
        <v>37</v>
      </c>
      <c r="M379" s="14">
        <v>47083</v>
      </c>
      <c r="N379" s="14">
        <v>337118</v>
      </c>
      <c r="O379" s="14">
        <v>0</v>
      </c>
      <c r="P379" s="14" t="s">
        <v>83</v>
      </c>
    </row>
    <row r="380" spans="1:16" x14ac:dyDescent="0.25">
      <c r="A380" s="14">
        <v>6375</v>
      </c>
      <c r="B380" s="14" t="s">
        <v>912</v>
      </c>
      <c r="C380" s="14" t="s">
        <v>256</v>
      </c>
      <c r="D380" s="14" t="s">
        <v>78</v>
      </c>
      <c r="E380" s="14" t="s">
        <v>79</v>
      </c>
      <c r="F380" s="15" t="s">
        <v>913</v>
      </c>
      <c r="G380" s="14" t="s">
        <v>81</v>
      </c>
      <c r="H380" s="16">
        <v>41.648609999999998</v>
      </c>
      <c r="I380" s="16">
        <v>-92.342680000000001</v>
      </c>
      <c r="J380" s="15" t="s">
        <v>103</v>
      </c>
      <c r="K380" s="14">
        <v>61</v>
      </c>
      <c r="L380" s="14">
        <v>37</v>
      </c>
      <c r="M380" s="14">
        <v>49688</v>
      </c>
      <c r="N380" s="14">
        <v>476683</v>
      </c>
      <c r="O380" s="14">
        <v>0</v>
      </c>
      <c r="P380" s="14" t="s">
        <v>83</v>
      </c>
    </row>
    <row r="381" spans="1:16" x14ac:dyDescent="0.25">
      <c r="A381" s="14">
        <v>6376</v>
      </c>
      <c r="B381" s="14" t="s">
        <v>914</v>
      </c>
      <c r="C381" s="14" t="s">
        <v>245</v>
      </c>
      <c r="D381" s="14" t="s">
        <v>78</v>
      </c>
      <c r="E381" s="14" t="s">
        <v>79</v>
      </c>
      <c r="F381" s="15" t="s">
        <v>915</v>
      </c>
      <c r="G381" s="14" t="s">
        <v>81</v>
      </c>
      <c r="H381" s="16">
        <v>41.677210000000002</v>
      </c>
      <c r="I381" s="16">
        <v>-94.503299999999996</v>
      </c>
      <c r="J381" s="15" t="s">
        <v>82</v>
      </c>
      <c r="K381" s="14">
        <v>1513</v>
      </c>
      <c r="L381" s="14">
        <v>663</v>
      </c>
      <c r="M381" s="14">
        <v>37336</v>
      </c>
      <c r="N381" s="14">
        <v>6396560</v>
      </c>
      <c r="O381" s="14">
        <v>0</v>
      </c>
      <c r="P381" s="14" t="s">
        <v>83</v>
      </c>
    </row>
    <row r="382" spans="1:16" x14ac:dyDescent="0.25">
      <c r="A382" s="14">
        <v>6377</v>
      </c>
      <c r="B382" s="14" t="s">
        <v>916</v>
      </c>
      <c r="C382" s="14" t="s">
        <v>499</v>
      </c>
      <c r="D382" s="14" t="s">
        <v>78</v>
      </c>
      <c r="E382" s="14" t="s">
        <v>79</v>
      </c>
      <c r="F382" s="15" t="s">
        <v>917</v>
      </c>
      <c r="G382" s="14" t="s">
        <v>81</v>
      </c>
      <c r="H382" s="16">
        <v>42.785820000000001</v>
      </c>
      <c r="I382" s="16">
        <v>-91.09957</v>
      </c>
      <c r="J382" s="15" t="s">
        <v>166</v>
      </c>
      <c r="K382" s="14">
        <v>1861</v>
      </c>
      <c r="L382" s="14">
        <v>862</v>
      </c>
      <c r="M382" s="14">
        <v>37898</v>
      </c>
      <c r="N382" s="14">
        <v>5415175</v>
      </c>
      <c r="O382" s="14">
        <v>72038</v>
      </c>
      <c r="P382" s="14" t="s">
        <v>83</v>
      </c>
    </row>
    <row r="383" spans="1:16" x14ac:dyDescent="0.25">
      <c r="A383" s="14">
        <v>6378</v>
      </c>
      <c r="B383" s="14" t="s">
        <v>918</v>
      </c>
      <c r="C383" s="14" t="s">
        <v>181</v>
      </c>
      <c r="D383" s="14" t="s">
        <v>78</v>
      </c>
      <c r="E383" s="14" t="s">
        <v>79</v>
      </c>
      <c r="F383" s="15" t="s">
        <v>919</v>
      </c>
      <c r="G383" s="14" t="s">
        <v>81</v>
      </c>
      <c r="H383" s="16">
        <v>42.006929999999997</v>
      </c>
      <c r="I383" s="16">
        <v>-94.969989999999996</v>
      </c>
      <c r="J383" s="15" t="s">
        <v>107</v>
      </c>
      <c r="K383" s="14">
        <v>246</v>
      </c>
      <c r="L383" s="14">
        <v>86</v>
      </c>
      <c r="M383" s="14">
        <v>55000</v>
      </c>
      <c r="N383" s="14">
        <v>505021</v>
      </c>
      <c r="O383" s="14">
        <v>0</v>
      </c>
      <c r="P383" s="14" t="s">
        <v>83</v>
      </c>
    </row>
    <row r="384" spans="1:16" x14ac:dyDescent="0.25">
      <c r="A384" s="14">
        <v>6379</v>
      </c>
      <c r="B384" s="14" t="s">
        <v>920</v>
      </c>
      <c r="C384" s="14" t="s">
        <v>161</v>
      </c>
      <c r="D384" s="14" t="s">
        <v>78</v>
      </c>
      <c r="E384" s="14" t="s">
        <v>79</v>
      </c>
      <c r="F384" s="15" t="s">
        <v>921</v>
      </c>
      <c r="G384" s="14" t="s">
        <v>81</v>
      </c>
      <c r="H384" s="16">
        <v>40.60445</v>
      </c>
      <c r="I384" s="16">
        <v>-95.657769999999999</v>
      </c>
      <c r="J384" s="15" t="s">
        <v>107</v>
      </c>
      <c r="K384" s="14">
        <v>1082</v>
      </c>
      <c r="L384" s="14">
        <v>462</v>
      </c>
      <c r="M384" s="14">
        <v>32097</v>
      </c>
      <c r="N384" s="14">
        <v>2843866</v>
      </c>
      <c r="O384" s="14">
        <v>1224</v>
      </c>
      <c r="P384" s="14" t="s">
        <v>83</v>
      </c>
    </row>
    <row r="385" spans="1:16" x14ac:dyDescent="0.25">
      <c r="A385" s="14">
        <v>6380</v>
      </c>
      <c r="B385" s="14" t="s">
        <v>922</v>
      </c>
      <c r="C385" s="14" t="s">
        <v>403</v>
      </c>
      <c r="D385" s="14" t="s">
        <v>78</v>
      </c>
      <c r="E385" s="14" t="s">
        <v>79</v>
      </c>
      <c r="F385" s="15" t="s">
        <v>404</v>
      </c>
      <c r="G385" s="14" t="s">
        <v>81</v>
      </c>
      <c r="H385" s="16">
        <v>41.169170000000001</v>
      </c>
      <c r="I385" s="16">
        <v>-92.903260000000003</v>
      </c>
      <c r="J385" s="15" t="s">
        <v>82</v>
      </c>
      <c r="K385" s="14">
        <v>129</v>
      </c>
      <c r="L385" s="14">
        <v>55</v>
      </c>
      <c r="M385" s="14">
        <v>47880</v>
      </c>
      <c r="N385" s="14">
        <v>1406012</v>
      </c>
      <c r="O385" s="14">
        <v>0</v>
      </c>
      <c r="P385" s="14" t="s">
        <v>83</v>
      </c>
    </row>
    <row r="386" spans="1:16" x14ac:dyDescent="0.25">
      <c r="A386" s="14">
        <v>6381</v>
      </c>
      <c r="B386" s="14" t="s">
        <v>923</v>
      </c>
      <c r="C386" s="14" t="s">
        <v>123</v>
      </c>
      <c r="D386" s="14" t="s">
        <v>78</v>
      </c>
      <c r="E386" s="14" t="s">
        <v>79</v>
      </c>
      <c r="F386" s="15" t="s">
        <v>924</v>
      </c>
      <c r="G386" s="14" t="s">
        <v>81</v>
      </c>
      <c r="H386" s="16">
        <v>42.74192</v>
      </c>
      <c r="I386" s="16">
        <v>-93.202420000000004</v>
      </c>
      <c r="J386" s="15" t="s">
        <v>82</v>
      </c>
      <c r="K386" s="14">
        <v>4290</v>
      </c>
      <c r="L386" s="14">
        <v>1751</v>
      </c>
      <c r="M386" s="14">
        <v>42386</v>
      </c>
      <c r="N386" s="14">
        <v>11472055</v>
      </c>
      <c r="O386" s="14">
        <v>0</v>
      </c>
      <c r="P386" s="14" t="s">
        <v>83</v>
      </c>
    </row>
    <row r="387" spans="1:16" x14ac:dyDescent="0.25">
      <c r="A387" s="14">
        <v>6382</v>
      </c>
      <c r="B387" s="14" t="s">
        <v>925</v>
      </c>
      <c r="C387" s="14" t="s">
        <v>236</v>
      </c>
      <c r="D387" s="14" t="s">
        <v>78</v>
      </c>
      <c r="E387" s="14" t="s">
        <v>79</v>
      </c>
      <c r="F387" s="15" t="s">
        <v>926</v>
      </c>
      <c r="G387" s="14" t="s">
        <v>81</v>
      </c>
      <c r="H387" s="16">
        <v>41.389989999999997</v>
      </c>
      <c r="I387" s="16">
        <v>-95.362499999999997</v>
      </c>
      <c r="J387" s="15" t="s">
        <v>107</v>
      </c>
      <c r="K387" s="14">
        <v>195</v>
      </c>
      <c r="L387" s="14">
        <v>90</v>
      </c>
      <c r="M387" s="14">
        <v>47143</v>
      </c>
      <c r="N387" s="14">
        <v>1928644</v>
      </c>
      <c r="O387" s="14">
        <v>64156</v>
      </c>
      <c r="P387" s="14" t="s">
        <v>83</v>
      </c>
    </row>
    <row r="388" spans="1:16" x14ac:dyDescent="0.25">
      <c r="A388" s="14">
        <v>6383</v>
      </c>
      <c r="B388" s="14" t="s">
        <v>927</v>
      </c>
      <c r="C388" s="14" t="s">
        <v>343</v>
      </c>
      <c r="D388" s="14" t="s">
        <v>78</v>
      </c>
      <c r="E388" s="14" t="s">
        <v>79</v>
      </c>
      <c r="F388" s="15" t="s">
        <v>928</v>
      </c>
      <c r="G388" s="14" t="s">
        <v>81</v>
      </c>
      <c r="H388" s="16">
        <v>43.280230000000003</v>
      </c>
      <c r="I388" s="16">
        <v>-93.378820000000005</v>
      </c>
      <c r="J388" s="15" t="s">
        <v>82</v>
      </c>
      <c r="K388" s="14">
        <v>227</v>
      </c>
      <c r="L388" s="14">
        <v>90</v>
      </c>
      <c r="M388" s="14">
        <v>53000</v>
      </c>
      <c r="N388" s="14">
        <v>2517563</v>
      </c>
      <c r="O388" s="14">
        <v>0</v>
      </c>
      <c r="P388" s="14" t="s">
        <v>83</v>
      </c>
    </row>
    <row r="389" spans="1:16" x14ac:dyDescent="0.25">
      <c r="A389" s="14">
        <v>6384</v>
      </c>
      <c r="B389" s="14" t="s">
        <v>929</v>
      </c>
      <c r="C389" s="14" t="s">
        <v>123</v>
      </c>
      <c r="D389" s="14" t="s">
        <v>78</v>
      </c>
      <c r="E389" s="14" t="s">
        <v>79</v>
      </c>
      <c r="F389" s="15" t="s">
        <v>924</v>
      </c>
      <c r="G389" s="14" t="s">
        <v>81</v>
      </c>
      <c r="H389" s="16">
        <v>42.757750000000001</v>
      </c>
      <c r="I389" s="16">
        <v>-93.104089999999999</v>
      </c>
      <c r="J389" s="15" t="s">
        <v>82</v>
      </c>
      <c r="K389" s="14">
        <v>95</v>
      </c>
      <c r="L389" s="14">
        <v>52</v>
      </c>
      <c r="M389" s="14">
        <v>46250</v>
      </c>
      <c r="N389" s="14">
        <v>589068</v>
      </c>
      <c r="O389" s="14">
        <v>0</v>
      </c>
      <c r="P389" s="14" t="s">
        <v>83</v>
      </c>
    </row>
    <row r="390" spans="1:16" x14ac:dyDescent="0.25">
      <c r="A390" s="14">
        <v>6385</v>
      </c>
      <c r="B390" s="14" t="s">
        <v>930</v>
      </c>
      <c r="C390" s="14" t="s">
        <v>242</v>
      </c>
      <c r="D390" s="14" t="s">
        <v>78</v>
      </c>
      <c r="E390" s="14" t="s">
        <v>79</v>
      </c>
      <c r="F390" s="15" t="s">
        <v>931</v>
      </c>
      <c r="G390" s="14" t="s">
        <v>81</v>
      </c>
      <c r="H390" s="16">
        <v>42.262749999999997</v>
      </c>
      <c r="I390" s="16">
        <v>-94.175790000000006</v>
      </c>
      <c r="J390" s="15" t="s">
        <v>87</v>
      </c>
      <c r="K390" s="14">
        <v>294</v>
      </c>
      <c r="L390" s="14">
        <v>113</v>
      </c>
      <c r="M390" s="14">
        <v>47708</v>
      </c>
      <c r="N390" s="14">
        <v>2602622</v>
      </c>
      <c r="O390" s="14">
        <v>0</v>
      </c>
      <c r="P390" s="14" t="s">
        <v>83</v>
      </c>
    </row>
    <row r="391" spans="1:16" x14ac:dyDescent="0.25">
      <c r="A391" s="14">
        <v>6386</v>
      </c>
      <c r="B391" s="14" t="s">
        <v>932</v>
      </c>
      <c r="C391" s="14" t="s">
        <v>340</v>
      </c>
      <c r="D391" s="14" t="s">
        <v>78</v>
      </c>
      <c r="E391" s="14" t="s">
        <v>79</v>
      </c>
      <c r="F391" s="15" t="s">
        <v>933</v>
      </c>
      <c r="G391" s="14" t="s">
        <v>81</v>
      </c>
      <c r="H391" s="16">
        <v>42.81053</v>
      </c>
      <c r="I391" s="16">
        <v>-94.051339999999996</v>
      </c>
      <c r="J391" s="15" t="s">
        <v>87</v>
      </c>
      <c r="K391" s="14">
        <v>46</v>
      </c>
      <c r="L391" s="14">
        <v>23</v>
      </c>
      <c r="M391" s="14">
        <v>65250</v>
      </c>
      <c r="N391" s="14">
        <v>1143295</v>
      </c>
      <c r="O391" s="14">
        <v>0</v>
      </c>
      <c r="P391" s="14" t="s">
        <v>83</v>
      </c>
    </row>
    <row r="392" spans="1:16" x14ac:dyDescent="0.25">
      <c r="A392" s="14">
        <v>6387</v>
      </c>
      <c r="B392" s="14" t="s">
        <v>934</v>
      </c>
      <c r="C392" s="14" t="s">
        <v>561</v>
      </c>
      <c r="D392" s="14" t="s">
        <v>78</v>
      </c>
      <c r="E392" s="14" t="s">
        <v>79</v>
      </c>
      <c r="F392" s="14" t="s">
        <v>935</v>
      </c>
      <c r="G392" s="14" t="s">
        <v>81</v>
      </c>
      <c r="H392" s="16">
        <v>41.653039999999997</v>
      </c>
      <c r="I392" s="16">
        <v>-95.325550000000007</v>
      </c>
      <c r="J392" s="15" t="s">
        <v>107</v>
      </c>
      <c r="K392" s="14">
        <v>5002</v>
      </c>
      <c r="L392" s="14">
        <v>2258</v>
      </c>
      <c r="M392" s="14">
        <v>42400</v>
      </c>
      <c r="N392" s="14">
        <v>11375396</v>
      </c>
      <c r="O392" s="14">
        <v>0</v>
      </c>
      <c r="P392" s="14" t="s">
        <v>83</v>
      </c>
    </row>
    <row r="393" spans="1:16" x14ac:dyDescent="0.25">
      <c r="A393" s="14">
        <v>6388</v>
      </c>
      <c r="B393" s="14" t="s">
        <v>936</v>
      </c>
      <c r="C393" s="14" t="s">
        <v>639</v>
      </c>
      <c r="D393" s="14" t="s">
        <v>78</v>
      </c>
      <c r="E393" s="14" t="s">
        <v>79</v>
      </c>
      <c r="F393" s="15" t="s">
        <v>937</v>
      </c>
      <c r="G393" s="14" t="s">
        <v>81</v>
      </c>
      <c r="H393" s="16">
        <v>41.36251</v>
      </c>
      <c r="I393" s="16">
        <v>-92.051010000000005</v>
      </c>
      <c r="J393" s="15" t="s">
        <v>82</v>
      </c>
      <c r="K393" s="14">
        <v>109</v>
      </c>
      <c r="L393" s="14">
        <v>54</v>
      </c>
      <c r="M393" s="14">
        <v>47500</v>
      </c>
      <c r="N393" s="14">
        <v>230103</v>
      </c>
      <c r="O393" s="14">
        <v>0</v>
      </c>
      <c r="P393" s="14" t="s">
        <v>83</v>
      </c>
    </row>
    <row r="394" spans="1:16" x14ac:dyDescent="0.25">
      <c r="A394" s="14">
        <v>6389</v>
      </c>
      <c r="B394" s="14" t="s">
        <v>938</v>
      </c>
      <c r="C394" s="14" t="s">
        <v>939</v>
      </c>
      <c r="D394" s="14" t="s">
        <v>78</v>
      </c>
      <c r="E394" s="14" t="s">
        <v>79</v>
      </c>
      <c r="F394" s="15" t="s">
        <v>940</v>
      </c>
      <c r="G394" s="14" t="s">
        <v>81</v>
      </c>
      <c r="H394" s="16">
        <v>43.200539999999997</v>
      </c>
      <c r="I394" s="16">
        <v>-91.153189999999995</v>
      </c>
      <c r="J394" s="15" t="s">
        <v>166</v>
      </c>
      <c r="K394" s="14">
        <v>319</v>
      </c>
      <c r="L394" s="14">
        <v>170</v>
      </c>
      <c r="M394" s="14">
        <v>38750</v>
      </c>
      <c r="N394" s="14">
        <v>1622922</v>
      </c>
      <c r="O394" s="14">
        <v>48103</v>
      </c>
      <c r="P394" s="14" t="s">
        <v>83</v>
      </c>
    </row>
    <row r="395" spans="1:16" x14ac:dyDescent="0.25">
      <c r="A395" s="14">
        <v>6390</v>
      </c>
      <c r="B395" s="14" t="s">
        <v>941</v>
      </c>
      <c r="C395" s="14" t="s">
        <v>208</v>
      </c>
      <c r="D395" s="14" t="s">
        <v>78</v>
      </c>
      <c r="E395" s="14" t="s">
        <v>79</v>
      </c>
      <c r="F395" s="15" t="s">
        <v>942</v>
      </c>
      <c r="G395" s="14" t="s">
        <v>81</v>
      </c>
      <c r="H395" s="16">
        <v>43.445239999999998</v>
      </c>
      <c r="I395" s="16">
        <v>-95.434169999999995</v>
      </c>
      <c r="J395" s="15" t="s">
        <v>107</v>
      </c>
      <c r="K395" s="14">
        <v>164</v>
      </c>
      <c r="L395" s="14">
        <v>72</v>
      </c>
      <c r="M395" s="14">
        <v>41250</v>
      </c>
      <c r="N395" s="14">
        <v>2052373</v>
      </c>
      <c r="O395" s="14">
        <v>0</v>
      </c>
      <c r="P395" s="14" t="s">
        <v>83</v>
      </c>
    </row>
    <row r="396" spans="1:16" x14ac:dyDescent="0.25">
      <c r="A396" s="14">
        <v>6391</v>
      </c>
      <c r="B396" s="14" t="s">
        <v>943</v>
      </c>
      <c r="C396" s="14" t="s">
        <v>85</v>
      </c>
      <c r="D396" s="14" t="s">
        <v>78</v>
      </c>
      <c r="E396" s="14" t="s">
        <v>79</v>
      </c>
      <c r="F396" s="15" t="s">
        <v>944</v>
      </c>
      <c r="G396" s="14" t="s">
        <v>81</v>
      </c>
      <c r="H396" s="16">
        <v>41.459440000000001</v>
      </c>
      <c r="I396" s="16">
        <v>-93.404929999999993</v>
      </c>
      <c r="J396" s="15" t="s">
        <v>87</v>
      </c>
      <c r="K396" s="14">
        <v>762</v>
      </c>
      <c r="L396" s="14">
        <v>253</v>
      </c>
      <c r="M396" s="14">
        <v>50438</v>
      </c>
      <c r="N396" s="14">
        <v>2540211</v>
      </c>
      <c r="O396" s="14">
        <v>0</v>
      </c>
      <c r="P396" s="14" t="s">
        <v>83</v>
      </c>
    </row>
    <row r="397" spans="1:16" x14ac:dyDescent="0.25">
      <c r="A397" s="14">
        <v>6392</v>
      </c>
      <c r="B397" s="14" t="s">
        <v>945</v>
      </c>
      <c r="C397" s="14" t="s">
        <v>184</v>
      </c>
      <c r="D397" s="14" t="s">
        <v>78</v>
      </c>
      <c r="E397" s="14" t="s">
        <v>79</v>
      </c>
      <c r="F397" s="15" t="s">
        <v>946</v>
      </c>
      <c r="G397" s="14" t="s">
        <v>81</v>
      </c>
      <c r="H397" s="16">
        <v>43.179969999999997</v>
      </c>
      <c r="I397" s="16">
        <v>-95.476950000000002</v>
      </c>
      <c r="J397" s="15" t="s">
        <v>107</v>
      </c>
      <c r="K397" s="14">
        <v>1616</v>
      </c>
      <c r="L397" s="14">
        <v>726</v>
      </c>
      <c r="M397" s="14">
        <v>43309</v>
      </c>
      <c r="N397" s="14">
        <v>3361268</v>
      </c>
      <c r="O397" s="14">
        <v>0</v>
      </c>
      <c r="P397" s="14" t="s">
        <v>83</v>
      </c>
    </row>
    <row r="398" spans="1:16" x14ac:dyDescent="0.25">
      <c r="A398" s="14">
        <v>6393</v>
      </c>
      <c r="B398" s="14" t="s">
        <v>947</v>
      </c>
      <c r="C398" s="14" t="s">
        <v>256</v>
      </c>
      <c r="D398" s="14" t="s">
        <v>78</v>
      </c>
      <c r="E398" s="14" t="s">
        <v>79</v>
      </c>
      <c r="F398" s="15" t="s">
        <v>948</v>
      </c>
      <c r="G398" s="14" t="s">
        <v>81</v>
      </c>
      <c r="H398" s="16">
        <v>41.78472</v>
      </c>
      <c r="I398" s="16">
        <v>-92.343519999999998</v>
      </c>
      <c r="J398" s="15" t="s">
        <v>103</v>
      </c>
      <c r="K398" s="14">
        <v>83</v>
      </c>
      <c r="L398" s="14">
        <v>32</v>
      </c>
      <c r="M398" s="14">
        <v>61250</v>
      </c>
      <c r="N398" s="14">
        <v>346751</v>
      </c>
      <c r="O398" s="14">
        <v>0</v>
      </c>
      <c r="P398" s="14" t="s">
        <v>83</v>
      </c>
    </row>
    <row r="399" spans="1:16" x14ac:dyDescent="0.25">
      <c r="A399" s="14">
        <v>6394</v>
      </c>
      <c r="B399" s="14" t="s">
        <v>949</v>
      </c>
      <c r="C399" s="14" t="s">
        <v>403</v>
      </c>
      <c r="D399" s="14" t="s">
        <v>78</v>
      </c>
      <c r="E399" s="14" t="s">
        <v>79</v>
      </c>
      <c r="F399" s="15" t="s">
        <v>950</v>
      </c>
      <c r="G399" s="14" t="s">
        <v>81</v>
      </c>
      <c r="H399" s="16">
        <v>41.315829999999998</v>
      </c>
      <c r="I399" s="16">
        <v>-92.924090000000007</v>
      </c>
      <c r="J399" s="15" t="s">
        <v>82</v>
      </c>
      <c r="K399" s="14">
        <v>238</v>
      </c>
      <c r="L399" s="14">
        <v>131</v>
      </c>
      <c r="M399" s="14">
        <v>44375</v>
      </c>
      <c r="N399" s="14">
        <v>1752167</v>
      </c>
      <c r="O399" s="14">
        <v>0</v>
      </c>
      <c r="P399" s="14" t="s">
        <v>83</v>
      </c>
    </row>
    <row r="400" spans="1:16" x14ac:dyDescent="0.25">
      <c r="A400" s="14">
        <v>6395</v>
      </c>
      <c r="B400" s="14" t="s">
        <v>951</v>
      </c>
      <c r="C400" s="14" t="s">
        <v>755</v>
      </c>
      <c r="D400" s="14" t="s">
        <v>78</v>
      </c>
      <c r="E400" s="14" t="s">
        <v>79</v>
      </c>
      <c r="F400" s="15" t="s">
        <v>952</v>
      </c>
      <c r="G400" s="14" t="s">
        <v>81</v>
      </c>
      <c r="H400" s="16">
        <v>41.022779999999997</v>
      </c>
      <c r="I400" s="16">
        <v>-95.499170000000007</v>
      </c>
      <c r="J400" s="15" t="s">
        <v>107</v>
      </c>
      <c r="K400" s="14">
        <v>150</v>
      </c>
      <c r="L400" s="14">
        <v>70</v>
      </c>
      <c r="M400" s="14">
        <v>26750</v>
      </c>
      <c r="N400" s="14">
        <v>1053495</v>
      </c>
      <c r="O400" s="14">
        <v>0</v>
      </c>
      <c r="P400" s="14" t="s">
        <v>83</v>
      </c>
    </row>
    <row r="401" spans="1:16" x14ac:dyDescent="0.25">
      <c r="A401" s="14">
        <v>6396</v>
      </c>
      <c r="B401" s="14" t="s">
        <v>953</v>
      </c>
      <c r="C401" s="14" t="s">
        <v>800</v>
      </c>
      <c r="D401" s="14" t="s">
        <v>78</v>
      </c>
      <c r="E401" s="14" t="s">
        <v>79</v>
      </c>
      <c r="F401" s="15" t="s">
        <v>954</v>
      </c>
      <c r="G401" s="14" t="s">
        <v>81</v>
      </c>
      <c r="H401" s="16">
        <v>42.836080000000003</v>
      </c>
      <c r="I401" s="16">
        <v>-94.700540000000004</v>
      </c>
      <c r="J401" s="15" t="s">
        <v>107</v>
      </c>
      <c r="K401" s="14">
        <v>133</v>
      </c>
      <c r="L401" s="14">
        <v>83</v>
      </c>
      <c r="M401" s="14">
        <v>30625</v>
      </c>
      <c r="N401" s="14">
        <v>1469998</v>
      </c>
      <c r="O401" s="14">
        <v>0</v>
      </c>
      <c r="P401" s="14" t="s">
        <v>83</v>
      </c>
    </row>
    <row r="402" spans="1:16" x14ac:dyDescent="0.25">
      <c r="A402" s="14">
        <v>6397</v>
      </c>
      <c r="B402" s="14" t="s">
        <v>955</v>
      </c>
      <c r="C402" s="14" t="s">
        <v>115</v>
      </c>
      <c r="D402" s="14" t="s">
        <v>78</v>
      </c>
      <c r="E402" s="14" t="s">
        <v>79</v>
      </c>
      <c r="F402" s="15" t="s">
        <v>956</v>
      </c>
      <c r="G402" s="14" t="s">
        <v>81</v>
      </c>
      <c r="H402" s="16">
        <v>41.944989999999997</v>
      </c>
      <c r="I402" s="16">
        <v>-92.960750000000004</v>
      </c>
      <c r="J402" s="15" t="s">
        <v>82</v>
      </c>
      <c r="K402" s="14">
        <v>175</v>
      </c>
      <c r="L402" s="14">
        <v>63</v>
      </c>
      <c r="M402" s="14">
        <v>70938</v>
      </c>
      <c r="N402" s="14">
        <v>341459</v>
      </c>
      <c r="O402" s="14">
        <v>0</v>
      </c>
      <c r="P402" s="14" t="s">
        <v>83</v>
      </c>
    </row>
    <row r="403" spans="1:16" x14ac:dyDescent="0.25">
      <c r="A403" s="14">
        <v>6398</v>
      </c>
      <c r="B403" s="14" t="s">
        <v>957</v>
      </c>
      <c r="C403" s="14" t="s">
        <v>143</v>
      </c>
      <c r="D403" s="14" t="s">
        <v>78</v>
      </c>
      <c r="E403" s="14" t="s">
        <v>79</v>
      </c>
      <c r="F403" s="15" t="s">
        <v>958</v>
      </c>
      <c r="G403" s="14" t="s">
        <v>81</v>
      </c>
      <c r="H403" s="16">
        <v>42.995820000000002</v>
      </c>
      <c r="I403" s="16">
        <v>-96.485309999999998</v>
      </c>
      <c r="J403" s="15" t="s">
        <v>107</v>
      </c>
      <c r="K403" s="14">
        <v>2551</v>
      </c>
      <c r="L403" s="14">
        <v>1050</v>
      </c>
      <c r="M403" s="14">
        <v>45700</v>
      </c>
      <c r="N403" s="14">
        <v>7473930</v>
      </c>
      <c r="O403" s="14">
        <v>344322</v>
      </c>
      <c r="P403" s="14" t="s">
        <v>83</v>
      </c>
    </row>
    <row r="404" spans="1:16" x14ac:dyDescent="0.25">
      <c r="A404" s="14">
        <v>6399</v>
      </c>
      <c r="B404" s="14" t="s">
        <v>959</v>
      </c>
      <c r="C404" s="14" t="s">
        <v>193</v>
      </c>
      <c r="D404" s="14" t="s">
        <v>78</v>
      </c>
      <c r="E404" s="14" t="s">
        <v>79</v>
      </c>
      <c r="F404" s="15" t="s">
        <v>960</v>
      </c>
      <c r="G404" s="14" t="s">
        <v>81</v>
      </c>
      <c r="H404" s="16">
        <v>42.938589999999998</v>
      </c>
      <c r="I404" s="16">
        <v>-91.95017</v>
      </c>
      <c r="J404" s="15" t="s">
        <v>166</v>
      </c>
      <c r="K404" s="14">
        <v>423</v>
      </c>
      <c r="L404" s="14">
        <v>233</v>
      </c>
      <c r="M404" s="14">
        <v>41250</v>
      </c>
      <c r="N404" s="14">
        <v>1739643</v>
      </c>
      <c r="O404" s="14">
        <v>0</v>
      </c>
      <c r="P404" s="14" t="s">
        <v>83</v>
      </c>
    </row>
    <row r="405" spans="1:16" x14ac:dyDescent="0.25">
      <c r="A405" s="14">
        <v>6400</v>
      </c>
      <c r="B405" s="14" t="s">
        <v>961</v>
      </c>
      <c r="C405" s="14" t="s">
        <v>639</v>
      </c>
      <c r="D405" s="14" t="s">
        <v>78</v>
      </c>
      <c r="E405" s="14" t="s">
        <v>79</v>
      </c>
      <c r="F405" s="15" t="s">
        <v>962</v>
      </c>
      <c r="G405" s="14" t="s">
        <v>81</v>
      </c>
      <c r="H405" s="16">
        <v>41.26446</v>
      </c>
      <c r="I405" s="16">
        <v>-92.249070000000003</v>
      </c>
      <c r="J405" s="15" t="s">
        <v>82</v>
      </c>
      <c r="K405" s="14">
        <v>49</v>
      </c>
      <c r="L405" s="14">
        <v>22</v>
      </c>
      <c r="M405" s="14">
        <v>22222</v>
      </c>
      <c r="N405" s="14">
        <v>654666</v>
      </c>
      <c r="O405" s="14">
        <v>0</v>
      </c>
      <c r="P405" s="14" t="s">
        <v>83</v>
      </c>
    </row>
    <row r="406" spans="1:16" x14ac:dyDescent="0.25">
      <c r="A406" s="14">
        <v>6401</v>
      </c>
      <c r="B406" s="14" t="s">
        <v>963</v>
      </c>
      <c r="C406" s="14" t="s">
        <v>376</v>
      </c>
      <c r="D406" s="14" t="s">
        <v>78</v>
      </c>
      <c r="E406" s="14" t="s">
        <v>79</v>
      </c>
      <c r="F406" s="15" t="s">
        <v>838</v>
      </c>
      <c r="G406" s="14" t="s">
        <v>153</v>
      </c>
      <c r="H406" s="16">
        <v>43.176630000000003</v>
      </c>
      <c r="I406" s="16">
        <v>-93.695220000000006</v>
      </c>
      <c r="J406" s="15" t="s">
        <v>82</v>
      </c>
      <c r="K406" s="14">
        <v>0</v>
      </c>
      <c r="L406" s="14">
        <v>0</v>
      </c>
      <c r="M406" s="14">
        <v>0</v>
      </c>
      <c r="N406" s="14">
        <v>2131539</v>
      </c>
      <c r="O406" s="14">
        <v>0</v>
      </c>
      <c r="P406" s="14" t="s">
        <v>83</v>
      </c>
    </row>
    <row r="407" spans="1:16" x14ac:dyDescent="0.25">
      <c r="A407" s="14">
        <v>6402</v>
      </c>
      <c r="B407" s="14" t="s">
        <v>964</v>
      </c>
      <c r="C407" s="14" t="s">
        <v>233</v>
      </c>
      <c r="D407" s="14" t="s">
        <v>78</v>
      </c>
      <c r="E407" s="14" t="s">
        <v>79</v>
      </c>
      <c r="F407" s="15" t="s">
        <v>965</v>
      </c>
      <c r="G407" s="14" t="s">
        <v>81</v>
      </c>
      <c r="H407" s="16">
        <v>42.620820000000002</v>
      </c>
      <c r="I407" s="16">
        <v>-91.900170000000003</v>
      </c>
      <c r="J407" s="15" t="s">
        <v>103</v>
      </c>
      <c r="K407" s="14">
        <v>818</v>
      </c>
      <c r="L407" s="14">
        <v>347</v>
      </c>
      <c r="M407" s="14">
        <v>39632</v>
      </c>
      <c r="N407" s="14">
        <v>1930061</v>
      </c>
      <c r="O407" s="14">
        <v>95137</v>
      </c>
      <c r="P407" s="14" t="s">
        <v>83</v>
      </c>
    </row>
    <row r="408" spans="1:16" x14ac:dyDescent="0.25">
      <c r="A408" s="14">
        <v>6403</v>
      </c>
      <c r="B408" s="14" t="s">
        <v>966</v>
      </c>
      <c r="C408" s="14" t="s">
        <v>639</v>
      </c>
      <c r="D408" s="14" t="s">
        <v>78</v>
      </c>
      <c r="E408" s="14" t="s">
        <v>79</v>
      </c>
      <c r="F408" s="15" t="s">
        <v>967</v>
      </c>
      <c r="G408" s="14" t="s">
        <v>81</v>
      </c>
      <c r="H408" s="16">
        <v>41.172510000000003</v>
      </c>
      <c r="I408" s="16">
        <v>-92.308790000000002</v>
      </c>
      <c r="J408" s="15" t="s">
        <v>82</v>
      </c>
      <c r="K408" s="14">
        <v>744</v>
      </c>
      <c r="L408" s="14">
        <v>379</v>
      </c>
      <c r="M408" s="14">
        <v>37361</v>
      </c>
      <c r="N408" s="14">
        <v>3972688</v>
      </c>
      <c r="O408" s="14">
        <v>0</v>
      </c>
      <c r="P408" s="14" t="s">
        <v>83</v>
      </c>
    </row>
    <row r="409" spans="1:16" x14ac:dyDescent="0.25">
      <c r="A409" s="14">
        <v>6404</v>
      </c>
      <c r="B409" s="14" t="s">
        <v>968</v>
      </c>
      <c r="C409" s="14" t="s">
        <v>755</v>
      </c>
      <c r="D409" s="14" t="s">
        <v>78</v>
      </c>
      <c r="E409" s="14" t="s">
        <v>79</v>
      </c>
      <c r="F409" s="15" t="s">
        <v>969</v>
      </c>
      <c r="G409" s="14" t="s">
        <v>81</v>
      </c>
      <c r="H409" s="16">
        <v>41.140549999999998</v>
      </c>
      <c r="I409" s="16">
        <v>-95.431110000000004</v>
      </c>
      <c r="J409" s="15" t="s">
        <v>107</v>
      </c>
      <c r="K409" s="14">
        <v>183</v>
      </c>
      <c r="L409" s="14">
        <v>72</v>
      </c>
      <c r="M409" s="14">
        <v>34000</v>
      </c>
      <c r="N409" s="14">
        <v>554472</v>
      </c>
      <c r="O409" s="14">
        <v>0</v>
      </c>
      <c r="P409" s="14" t="s">
        <v>83</v>
      </c>
    </row>
    <row r="410" spans="1:16" x14ac:dyDescent="0.25">
      <c r="A410" s="14">
        <v>6405</v>
      </c>
      <c r="B410" s="14" t="s">
        <v>970</v>
      </c>
      <c r="C410" s="14" t="s">
        <v>328</v>
      </c>
      <c r="D410" s="14" t="s">
        <v>78</v>
      </c>
      <c r="E410" s="14" t="s">
        <v>79</v>
      </c>
      <c r="F410" s="15" t="s">
        <v>493</v>
      </c>
      <c r="G410" s="14" t="s">
        <v>81</v>
      </c>
      <c r="H410" s="16">
        <v>40.849159999999998</v>
      </c>
      <c r="I410" s="16">
        <v>-95.017200000000003</v>
      </c>
      <c r="J410" s="15" t="s">
        <v>107</v>
      </c>
      <c r="K410" s="14">
        <v>22</v>
      </c>
      <c r="L410" s="14">
        <v>18</v>
      </c>
      <c r="M410" s="14">
        <v>14167</v>
      </c>
      <c r="N410" s="14">
        <v>200494</v>
      </c>
      <c r="O410" s="14">
        <v>0</v>
      </c>
      <c r="P410" s="14" t="s">
        <v>83</v>
      </c>
    </row>
    <row r="411" spans="1:16" x14ac:dyDescent="0.25">
      <c r="A411" s="14">
        <v>6406</v>
      </c>
      <c r="B411" s="14" t="s">
        <v>971</v>
      </c>
      <c r="C411" s="14" t="s">
        <v>118</v>
      </c>
      <c r="D411" s="14" t="s">
        <v>78</v>
      </c>
      <c r="E411" s="14" t="s">
        <v>79</v>
      </c>
      <c r="F411" s="15" t="s">
        <v>972</v>
      </c>
      <c r="G411" s="14" t="s">
        <v>81</v>
      </c>
      <c r="H411" s="16">
        <v>42.035829999999997</v>
      </c>
      <c r="I411" s="16">
        <v>-91.682119999999998</v>
      </c>
      <c r="J411" s="15" t="s">
        <v>103</v>
      </c>
      <c r="K411" s="14">
        <v>7199</v>
      </c>
      <c r="L411" s="14">
        <v>3034</v>
      </c>
      <c r="M411" s="14">
        <v>51630</v>
      </c>
      <c r="N411" s="14">
        <v>11364964</v>
      </c>
      <c r="O411" s="14">
        <v>14085</v>
      </c>
      <c r="P411" s="14" t="s">
        <v>83</v>
      </c>
    </row>
    <row r="412" spans="1:16" x14ac:dyDescent="0.25">
      <c r="A412" s="14">
        <v>6407</v>
      </c>
      <c r="B412" s="14" t="s">
        <v>973</v>
      </c>
      <c r="C412" s="14" t="s">
        <v>151</v>
      </c>
      <c r="D412" s="14" t="s">
        <v>78</v>
      </c>
      <c r="E412" s="14" t="s">
        <v>79</v>
      </c>
      <c r="F412" s="15" t="s">
        <v>718</v>
      </c>
      <c r="G412" s="14" t="s">
        <v>153</v>
      </c>
      <c r="H412" s="16">
        <v>41.803339999999999</v>
      </c>
      <c r="I412" s="16">
        <v>-91.938230000000004</v>
      </c>
      <c r="J412" s="15" t="s">
        <v>103</v>
      </c>
      <c r="K412" s="14">
        <v>124</v>
      </c>
      <c r="L412" s="14">
        <v>76</v>
      </c>
      <c r="M412" s="14">
        <v>41667</v>
      </c>
      <c r="N412" s="14">
        <v>996792</v>
      </c>
      <c r="O412" s="14">
        <v>0</v>
      </c>
      <c r="P412" s="14" t="s">
        <v>83</v>
      </c>
    </row>
    <row r="413" spans="1:16" x14ac:dyDescent="0.25">
      <c r="A413" s="14">
        <v>6408</v>
      </c>
      <c r="B413" s="14" t="s">
        <v>974</v>
      </c>
      <c r="C413" s="14" t="s">
        <v>558</v>
      </c>
      <c r="D413" s="14" t="s">
        <v>78</v>
      </c>
      <c r="E413" s="14" t="s">
        <v>79</v>
      </c>
      <c r="F413" s="15" t="s">
        <v>975</v>
      </c>
      <c r="G413" s="14" t="s">
        <v>81</v>
      </c>
      <c r="H413" s="16">
        <v>41.554189999999998</v>
      </c>
      <c r="I413" s="16">
        <v>-91.534890000000004</v>
      </c>
      <c r="J413" s="15" t="s">
        <v>103</v>
      </c>
      <c r="K413" s="14">
        <v>822</v>
      </c>
      <c r="L413" s="14">
        <v>317</v>
      </c>
      <c r="M413" s="14">
        <v>47656</v>
      </c>
      <c r="N413" s="14">
        <v>2190764</v>
      </c>
      <c r="O413" s="14">
        <v>0</v>
      </c>
      <c r="P413" s="14" t="s">
        <v>83</v>
      </c>
    </row>
    <row r="414" spans="1:16" x14ac:dyDescent="0.25">
      <c r="A414" s="14">
        <v>6409</v>
      </c>
      <c r="B414" s="14" t="s">
        <v>976</v>
      </c>
      <c r="C414" s="14" t="s">
        <v>977</v>
      </c>
      <c r="D414" s="14" t="s">
        <v>78</v>
      </c>
      <c r="E414" s="14" t="s">
        <v>79</v>
      </c>
      <c r="F414" s="15" t="s">
        <v>978</v>
      </c>
      <c r="G414" s="14" t="s">
        <v>81</v>
      </c>
      <c r="H414" s="16">
        <v>40.8367</v>
      </c>
      <c r="I414" s="16">
        <v>-91.715720000000005</v>
      </c>
      <c r="J414" s="15" t="s">
        <v>103</v>
      </c>
      <c r="K414" s="14">
        <v>180</v>
      </c>
      <c r="L414" s="14">
        <v>86</v>
      </c>
      <c r="M414" s="14">
        <v>35000</v>
      </c>
      <c r="N414" s="14">
        <v>1310903</v>
      </c>
      <c r="O414" s="14">
        <v>0</v>
      </c>
      <c r="P414" s="14" t="s">
        <v>83</v>
      </c>
    </row>
    <row r="415" spans="1:16" x14ac:dyDescent="0.25">
      <c r="A415" s="14">
        <v>6410</v>
      </c>
      <c r="B415" s="14" t="s">
        <v>979</v>
      </c>
      <c r="C415" s="14" t="s">
        <v>105</v>
      </c>
      <c r="D415" s="14" t="s">
        <v>78</v>
      </c>
      <c r="E415" s="14" t="s">
        <v>79</v>
      </c>
      <c r="F415" s="15" t="s">
        <v>980</v>
      </c>
      <c r="G415" s="14" t="s">
        <v>81</v>
      </c>
      <c r="H415" s="16">
        <v>42.627769999999998</v>
      </c>
      <c r="I415" s="16">
        <v>-96.291690000000003</v>
      </c>
      <c r="J415" s="15" t="s">
        <v>107</v>
      </c>
      <c r="K415" s="14">
        <v>938</v>
      </c>
      <c r="L415" s="14">
        <v>333</v>
      </c>
      <c r="M415" s="14">
        <v>66250</v>
      </c>
      <c r="N415" s="14">
        <v>1787353</v>
      </c>
      <c r="O415" s="14">
        <v>0</v>
      </c>
      <c r="P415" s="14" t="s">
        <v>83</v>
      </c>
    </row>
    <row r="416" spans="1:16" x14ac:dyDescent="0.25">
      <c r="A416" s="14">
        <v>6411</v>
      </c>
      <c r="B416" s="14" t="s">
        <v>981</v>
      </c>
      <c r="C416" s="14" t="s">
        <v>256</v>
      </c>
      <c r="D416" s="14" t="s">
        <v>78</v>
      </c>
      <c r="E416" s="14" t="s">
        <v>79</v>
      </c>
      <c r="F416" s="15" t="s">
        <v>381</v>
      </c>
      <c r="G416" s="14" t="s">
        <v>153</v>
      </c>
      <c r="H416" s="16">
        <v>41.82103</v>
      </c>
      <c r="I416" s="16">
        <v>-92.443209999999993</v>
      </c>
      <c r="J416" s="15" t="s">
        <v>82</v>
      </c>
      <c r="K416" s="14">
        <v>559</v>
      </c>
      <c r="L416" s="14">
        <v>285</v>
      </c>
      <c r="M416" s="14">
        <v>73272</v>
      </c>
      <c r="N416" s="14">
        <v>3996385</v>
      </c>
      <c r="O416" s="14">
        <v>412285</v>
      </c>
      <c r="P416" s="14" t="s">
        <v>83</v>
      </c>
    </row>
    <row r="417" spans="1:16" x14ac:dyDescent="0.25">
      <c r="A417" s="14">
        <v>6412</v>
      </c>
      <c r="B417" s="14" t="s">
        <v>982</v>
      </c>
      <c r="C417" s="14" t="s">
        <v>281</v>
      </c>
      <c r="D417" s="14" t="s">
        <v>78</v>
      </c>
      <c r="E417" s="14" t="s">
        <v>79</v>
      </c>
      <c r="F417" s="15" t="s">
        <v>983</v>
      </c>
      <c r="G417" s="14" t="s">
        <v>81</v>
      </c>
      <c r="H417" s="16">
        <v>42.398870000000002</v>
      </c>
      <c r="I417" s="16">
        <v>-92.800479999999993</v>
      </c>
      <c r="J417" s="15" t="s">
        <v>103</v>
      </c>
      <c r="K417" s="14">
        <v>280</v>
      </c>
      <c r="L417" s="14">
        <v>99</v>
      </c>
      <c r="M417" s="14">
        <v>41406</v>
      </c>
      <c r="N417" s="14">
        <v>644793</v>
      </c>
      <c r="O417" s="14">
        <v>0</v>
      </c>
      <c r="P417" s="14" t="s">
        <v>83</v>
      </c>
    </row>
    <row r="418" spans="1:16" x14ac:dyDescent="0.25">
      <c r="A418" s="14">
        <v>6413</v>
      </c>
      <c r="B418" s="14" t="s">
        <v>984</v>
      </c>
      <c r="C418" s="14" t="s">
        <v>202</v>
      </c>
      <c r="D418" s="14" t="s">
        <v>78</v>
      </c>
      <c r="E418" s="14" t="s">
        <v>79</v>
      </c>
      <c r="F418" s="15" t="s">
        <v>985</v>
      </c>
      <c r="G418" s="14" t="s">
        <v>81</v>
      </c>
      <c r="H418" s="16">
        <v>42.489150000000002</v>
      </c>
      <c r="I418" s="16">
        <v>-95.545000000000002</v>
      </c>
      <c r="J418" s="15" t="s">
        <v>107</v>
      </c>
      <c r="K418" s="14">
        <v>1391</v>
      </c>
      <c r="L418" s="14">
        <v>646</v>
      </c>
      <c r="M418" s="14">
        <v>45875</v>
      </c>
      <c r="N418" s="14">
        <v>4079886</v>
      </c>
      <c r="O418" s="14">
        <v>23826</v>
      </c>
      <c r="P418" s="14" t="s">
        <v>83</v>
      </c>
    </row>
    <row r="419" spans="1:16" x14ac:dyDescent="0.25">
      <c r="A419" s="14">
        <v>6414</v>
      </c>
      <c r="B419" s="14" t="s">
        <v>986</v>
      </c>
      <c r="C419" s="14" t="s">
        <v>205</v>
      </c>
      <c r="D419" s="14" t="s">
        <v>78</v>
      </c>
      <c r="E419" s="14" t="s">
        <v>79</v>
      </c>
      <c r="F419" s="15" t="s">
        <v>987</v>
      </c>
      <c r="G419" s="14" t="s">
        <v>81</v>
      </c>
      <c r="H419" s="16">
        <v>42.600549999999998</v>
      </c>
      <c r="I419" s="16">
        <v>-90.995689999999996</v>
      </c>
      <c r="J419" s="15" t="s">
        <v>166</v>
      </c>
      <c r="K419" s="14">
        <v>381</v>
      </c>
      <c r="L419" s="14">
        <v>166</v>
      </c>
      <c r="M419" s="14">
        <v>45000</v>
      </c>
      <c r="N419" s="14">
        <v>848663</v>
      </c>
      <c r="O419" s="14">
        <v>0</v>
      </c>
      <c r="P419" s="14" t="s">
        <v>83</v>
      </c>
    </row>
    <row r="420" spans="1:16" x14ac:dyDescent="0.25">
      <c r="A420" s="14">
        <v>6415</v>
      </c>
      <c r="B420" s="14" t="s">
        <v>988</v>
      </c>
      <c r="C420" s="14" t="s">
        <v>151</v>
      </c>
      <c r="D420" s="14" t="s">
        <v>78</v>
      </c>
      <c r="E420" s="14" t="s">
        <v>79</v>
      </c>
      <c r="F420" s="15" t="s">
        <v>989</v>
      </c>
      <c r="G420" s="14" t="s">
        <v>153</v>
      </c>
      <c r="H420" s="16">
        <v>41.759450000000001</v>
      </c>
      <c r="I420" s="16">
        <v>-91.86712</v>
      </c>
      <c r="J420" s="15" t="s">
        <v>103</v>
      </c>
      <c r="K420" s="14">
        <v>129</v>
      </c>
      <c r="L420" s="14">
        <v>50</v>
      </c>
      <c r="M420" s="14">
        <v>30833</v>
      </c>
      <c r="N420" s="14">
        <v>4439423</v>
      </c>
      <c r="O420" s="14">
        <v>0</v>
      </c>
      <c r="P420" s="14" t="s">
        <v>83</v>
      </c>
    </row>
    <row r="421" spans="1:16" x14ac:dyDescent="0.25">
      <c r="A421" s="14">
        <v>6416</v>
      </c>
      <c r="B421" s="14" t="s">
        <v>990</v>
      </c>
      <c r="C421" s="14" t="s">
        <v>530</v>
      </c>
      <c r="D421" s="14" t="s">
        <v>78</v>
      </c>
      <c r="E421" s="14" t="s">
        <v>79</v>
      </c>
      <c r="F421" s="15" t="s">
        <v>991</v>
      </c>
      <c r="G421" s="14" t="s">
        <v>81</v>
      </c>
      <c r="H421" s="16">
        <v>42.343890000000002</v>
      </c>
      <c r="I421" s="16">
        <v>-91.248480000000001</v>
      </c>
      <c r="J421" s="15" t="s">
        <v>166</v>
      </c>
      <c r="K421" s="14">
        <v>613</v>
      </c>
      <c r="L421" s="14">
        <v>276</v>
      </c>
      <c r="M421" s="14">
        <v>42500</v>
      </c>
      <c r="N421" s="14">
        <v>1608480</v>
      </c>
      <c r="O421" s="14">
        <v>0</v>
      </c>
      <c r="P421" s="14" t="s">
        <v>83</v>
      </c>
    </row>
    <row r="422" spans="1:16" x14ac:dyDescent="0.25">
      <c r="A422" s="14">
        <v>6417</v>
      </c>
      <c r="B422" s="14" t="s">
        <v>992</v>
      </c>
      <c r="C422" s="14" t="s">
        <v>176</v>
      </c>
      <c r="D422" s="14" t="s">
        <v>78</v>
      </c>
      <c r="E422" s="14" t="s">
        <v>79</v>
      </c>
      <c r="F422" s="15" t="s">
        <v>512</v>
      </c>
      <c r="G422" s="14" t="s">
        <v>81</v>
      </c>
      <c r="H422" s="16">
        <v>42.230550000000001</v>
      </c>
      <c r="I422" s="16">
        <v>-96.097520000000003</v>
      </c>
      <c r="J422" s="15" t="s">
        <v>107</v>
      </c>
      <c r="K422" s="14">
        <v>226</v>
      </c>
      <c r="L422" s="14">
        <v>107</v>
      </c>
      <c r="M422" s="14">
        <v>42639</v>
      </c>
      <c r="N422" s="14">
        <v>654891</v>
      </c>
      <c r="O422" s="14">
        <v>13417</v>
      </c>
      <c r="P422" s="14" t="s">
        <v>83</v>
      </c>
    </row>
    <row r="423" spans="1:16" x14ac:dyDescent="0.25">
      <c r="A423" s="14">
        <v>6418</v>
      </c>
      <c r="B423" s="14" t="s">
        <v>993</v>
      </c>
      <c r="C423" s="14" t="s">
        <v>143</v>
      </c>
      <c r="D423" s="14" t="s">
        <v>78</v>
      </c>
      <c r="E423" s="14" t="s">
        <v>79</v>
      </c>
      <c r="F423" s="15" t="s">
        <v>994</v>
      </c>
      <c r="G423" s="14" t="s">
        <v>81</v>
      </c>
      <c r="H423" s="16">
        <v>43.071930000000002</v>
      </c>
      <c r="I423" s="16">
        <v>-95.90446</v>
      </c>
      <c r="J423" s="15" t="s">
        <v>107</v>
      </c>
      <c r="K423" s="14">
        <v>714</v>
      </c>
      <c r="L423" s="14">
        <v>296</v>
      </c>
      <c r="M423" s="14">
        <v>51250</v>
      </c>
      <c r="N423" s="14">
        <v>1404709</v>
      </c>
      <c r="O423" s="14">
        <v>0</v>
      </c>
      <c r="P423" s="14" t="s">
        <v>83</v>
      </c>
    </row>
    <row r="424" spans="1:16" x14ac:dyDescent="0.25">
      <c r="A424" s="14">
        <v>6419</v>
      </c>
      <c r="B424" s="14" t="s">
        <v>995</v>
      </c>
      <c r="C424" s="14" t="s">
        <v>644</v>
      </c>
      <c r="D424" s="14" t="s">
        <v>78</v>
      </c>
      <c r="E424" s="14" t="s">
        <v>79</v>
      </c>
      <c r="F424" s="15" t="s">
        <v>673</v>
      </c>
      <c r="G424" s="14" t="s">
        <v>81</v>
      </c>
      <c r="H424" s="16">
        <v>40.783639999999998</v>
      </c>
      <c r="I424" s="16">
        <v>-91.602940000000004</v>
      </c>
      <c r="J424" s="15" t="s">
        <v>103</v>
      </c>
      <c r="K424" s="14">
        <v>144</v>
      </c>
      <c r="L424" s="14">
        <v>53</v>
      </c>
      <c r="M424" s="14">
        <v>80313</v>
      </c>
      <c r="N424" s="14">
        <v>807845</v>
      </c>
      <c r="O424" s="14">
        <v>0</v>
      </c>
      <c r="P424" s="14" t="s">
        <v>83</v>
      </c>
    </row>
    <row r="425" spans="1:16" x14ac:dyDescent="0.25">
      <c r="A425" s="14">
        <v>6420</v>
      </c>
      <c r="B425" s="14" t="s">
        <v>996</v>
      </c>
      <c r="C425" s="14" t="s">
        <v>77</v>
      </c>
      <c r="D425" s="14" t="s">
        <v>78</v>
      </c>
      <c r="E425" s="14" t="s">
        <v>79</v>
      </c>
      <c r="F425" s="15" t="s">
        <v>997</v>
      </c>
      <c r="G425" s="14" t="s">
        <v>81</v>
      </c>
      <c r="H425" s="16">
        <v>42.305540000000001</v>
      </c>
      <c r="I425" s="16">
        <v>-93.300210000000007</v>
      </c>
      <c r="J425" s="15" t="s">
        <v>82</v>
      </c>
      <c r="K425" s="14">
        <v>834</v>
      </c>
      <c r="L425" s="14">
        <v>360</v>
      </c>
      <c r="M425" s="14">
        <v>45500</v>
      </c>
      <c r="N425" s="14">
        <v>4764453</v>
      </c>
      <c r="O425" s="14">
        <v>0</v>
      </c>
      <c r="P425" s="14" t="s">
        <v>83</v>
      </c>
    </row>
    <row r="426" spans="1:16" x14ac:dyDescent="0.25">
      <c r="A426" s="14">
        <v>6421</v>
      </c>
      <c r="B426" s="14" t="s">
        <v>998</v>
      </c>
      <c r="C426" s="14" t="s">
        <v>445</v>
      </c>
      <c r="D426" s="14" t="s">
        <v>78</v>
      </c>
      <c r="E426" s="14" t="s">
        <v>79</v>
      </c>
      <c r="F426" s="15" t="s">
        <v>999</v>
      </c>
      <c r="G426" s="14" t="s">
        <v>81</v>
      </c>
      <c r="H426" s="16">
        <v>42.406649999999999</v>
      </c>
      <c r="I426" s="16">
        <v>-92.455470000000005</v>
      </c>
      <c r="J426" s="15" t="s">
        <v>103</v>
      </c>
      <c r="K426" s="14">
        <v>2381</v>
      </c>
      <c r="L426" s="14">
        <v>933</v>
      </c>
      <c r="M426" s="14">
        <v>81417</v>
      </c>
      <c r="N426" s="14">
        <v>21765506</v>
      </c>
      <c r="O426" s="14">
        <v>183184</v>
      </c>
      <c r="P426" s="14" t="s">
        <v>83</v>
      </c>
    </row>
    <row r="427" spans="1:16" x14ac:dyDescent="0.25">
      <c r="A427" s="14">
        <v>6422</v>
      </c>
      <c r="B427" s="14" t="s">
        <v>1000</v>
      </c>
      <c r="C427" s="14" t="s">
        <v>143</v>
      </c>
      <c r="D427" s="14" t="s">
        <v>78</v>
      </c>
      <c r="E427" s="14" t="s">
        <v>79</v>
      </c>
      <c r="F427" s="15" t="s">
        <v>1001</v>
      </c>
      <c r="G427" s="14" t="s">
        <v>81</v>
      </c>
      <c r="H427" s="16">
        <v>43.188589999999998</v>
      </c>
      <c r="I427" s="16">
        <v>-96.133629999999997</v>
      </c>
      <c r="J427" s="15" t="s">
        <v>107</v>
      </c>
      <c r="K427" s="14">
        <v>2244</v>
      </c>
      <c r="L427" s="14">
        <v>808</v>
      </c>
      <c r="M427" s="14">
        <v>53250</v>
      </c>
      <c r="N427" s="14">
        <v>3390362</v>
      </c>
      <c r="O427" s="14">
        <v>0</v>
      </c>
      <c r="P427" s="14" t="s">
        <v>83</v>
      </c>
    </row>
    <row r="428" spans="1:16" x14ac:dyDescent="0.25">
      <c r="A428" s="14">
        <v>6423</v>
      </c>
      <c r="B428" s="14" t="s">
        <v>1002</v>
      </c>
      <c r="C428" s="14" t="s">
        <v>340</v>
      </c>
      <c r="D428" s="14" t="s">
        <v>78</v>
      </c>
      <c r="E428" s="14" t="s">
        <v>79</v>
      </c>
      <c r="F428" s="15" t="s">
        <v>1003</v>
      </c>
      <c r="G428" s="14" t="s">
        <v>81</v>
      </c>
      <c r="H428" s="16">
        <v>42.720799999999997</v>
      </c>
      <c r="I428" s="16">
        <v>-94.215239999999994</v>
      </c>
      <c r="J428" s="15" t="s">
        <v>87</v>
      </c>
      <c r="K428" s="14">
        <v>4596</v>
      </c>
      <c r="L428" s="14">
        <v>2069</v>
      </c>
      <c r="M428" s="14">
        <v>39940</v>
      </c>
      <c r="N428" s="14">
        <v>11965996</v>
      </c>
      <c r="O428" s="14">
        <v>401117</v>
      </c>
      <c r="P428" s="14" t="s">
        <v>83</v>
      </c>
    </row>
    <row r="429" spans="1:16" x14ac:dyDescent="0.25">
      <c r="A429" s="14">
        <v>6424</v>
      </c>
      <c r="B429" s="14" t="s">
        <v>1004</v>
      </c>
      <c r="C429" s="14" t="s">
        <v>132</v>
      </c>
      <c r="D429" s="14" t="s">
        <v>78</v>
      </c>
      <c r="E429" s="14" t="s">
        <v>79</v>
      </c>
      <c r="F429" s="15" t="s">
        <v>1005</v>
      </c>
      <c r="G429" s="14" t="s">
        <v>81</v>
      </c>
      <c r="H429" s="16">
        <v>40.858890000000002</v>
      </c>
      <c r="I429" s="16">
        <v>-93.497439999999997</v>
      </c>
      <c r="J429" s="15" t="s">
        <v>82</v>
      </c>
      <c r="K429" s="14">
        <v>491</v>
      </c>
      <c r="L429" s="14">
        <v>225</v>
      </c>
      <c r="M429" s="14">
        <v>36406</v>
      </c>
      <c r="N429" s="14">
        <v>1579180</v>
      </c>
      <c r="O429" s="14">
        <v>26536</v>
      </c>
      <c r="P429" s="14" t="s">
        <v>83</v>
      </c>
    </row>
    <row r="430" spans="1:16" x14ac:dyDescent="0.25">
      <c r="A430" s="14">
        <v>6425</v>
      </c>
      <c r="B430" s="14" t="s">
        <v>1006</v>
      </c>
      <c r="C430" s="14" t="s">
        <v>376</v>
      </c>
      <c r="D430" s="14" t="s">
        <v>78</v>
      </c>
      <c r="E430" s="14" t="s">
        <v>79</v>
      </c>
      <c r="F430" s="15" t="s">
        <v>377</v>
      </c>
      <c r="G430" s="14" t="s">
        <v>153</v>
      </c>
      <c r="H430" s="16">
        <v>43.091630000000002</v>
      </c>
      <c r="I430" s="16">
        <v>-93.881060000000005</v>
      </c>
      <c r="J430" s="15" t="s">
        <v>82</v>
      </c>
      <c r="K430" s="14">
        <v>10</v>
      </c>
      <c r="L430" s="14">
        <v>6</v>
      </c>
      <c r="M430" s="14">
        <v>35811</v>
      </c>
      <c r="N430" s="14">
        <v>782248</v>
      </c>
      <c r="O430" s="14">
        <v>0</v>
      </c>
      <c r="P430" s="14" t="s">
        <v>83</v>
      </c>
    </row>
    <row r="431" spans="1:16" x14ac:dyDescent="0.25">
      <c r="A431" s="14">
        <v>6426</v>
      </c>
      <c r="B431" s="14" t="s">
        <v>1007</v>
      </c>
      <c r="C431" s="14" t="s">
        <v>155</v>
      </c>
      <c r="D431" s="14" t="s">
        <v>78</v>
      </c>
      <c r="E431" s="14" t="s">
        <v>79</v>
      </c>
      <c r="F431" s="15" t="s">
        <v>1008</v>
      </c>
      <c r="G431" s="14" t="s">
        <v>81</v>
      </c>
      <c r="H431" s="16">
        <v>41.895270000000004</v>
      </c>
      <c r="I431" s="16">
        <v>-93.600769999999997</v>
      </c>
      <c r="J431" s="15" t="s">
        <v>87</v>
      </c>
      <c r="K431" s="14">
        <v>3536</v>
      </c>
      <c r="L431" s="14">
        <v>1297</v>
      </c>
      <c r="M431" s="14">
        <v>64395</v>
      </c>
      <c r="N431" s="14">
        <v>8109047</v>
      </c>
      <c r="O431" s="14">
        <v>0</v>
      </c>
      <c r="P431" s="14" t="s">
        <v>83</v>
      </c>
    </row>
    <row r="432" spans="1:16" x14ac:dyDescent="0.25">
      <c r="A432" s="14">
        <v>6427</v>
      </c>
      <c r="B432" s="14" t="s">
        <v>1009</v>
      </c>
      <c r="C432" s="14" t="s">
        <v>202</v>
      </c>
      <c r="D432" s="14" t="s">
        <v>78</v>
      </c>
      <c r="E432" s="14" t="s">
        <v>79</v>
      </c>
      <c r="F432" s="15" t="s">
        <v>1010</v>
      </c>
      <c r="G432" s="14" t="s">
        <v>81</v>
      </c>
      <c r="H432" s="16">
        <v>42.344990000000003</v>
      </c>
      <c r="I432" s="16">
        <v>-95.471670000000003</v>
      </c>
      <c r="J432" s="15" t="s">
        <v>107</v>
      </c>
      <c r="K432" s="14">
        <v>2122</v>
      </c>
      <c r="L432" s="14">
        <v>1008</v>
      </c>
      <c r="M432" s="14">
        <v>38357</v>
      </c>
      <c r="N432" s="14">
        <v>5594098</v>
      </c>
      <c r="O432" s="14">
        <v>23507</v>
      </c>
      <c r="P432" s="14" t="s">
        <v>83</v>
      </c>
    </row>
    <row r="433" spans="1:16" x14ac:dyDescent="0.25">
      <c r="A433" s="14">
        <v>6428</v>
      </c>
      <c r="B433" s="14" t="s">
        <v>1011</v>
      </c>
      <c r="C433" s="14" t="s">
        <v>161</v>
      </c>
      <c r="D433" s="14" t="s">
        <v>78</v>
      </c>
      <c r="E433" s="14" t="s">
        <v>79</v>
      </c>
      <c r="F433" s="15" t="s">
        <v>1012</v>
      </c>
      <c r="G433" s="14" t="s">
        <v>81</v>
      </c>
      <c r="H433" s="16">
        <v>40.879440000000002</v>
      </c>
      <c r="I433" s="16">
        <v>-95.426940000000002</v>
      </c>
      <c r="J433" s="15" t="s">
        <v>107</v>
      </c>
      <c r="K433" s="14">
        <v>66</v>
      </c>
      <c r="L433" s="14">
        <v>22</v>
      </c>
      <c r="M433" s="14">
        <v>38750</v>
      </c>
      <c r="N433" s="14">
        <v>518473</v>
      </c>
      <c r="O433" s="14">
        <v>0</v>
      </c>
      <c r="P433" s="14" t="s">
        <v>83</v>
      </c>
    </row>
    <row r="434" spans="1:16" x14ac:dyDescent="0.25">
      <c r="A434" s="14">
        <v>6429</v>
      </c>
      <c r="B434" s="14" t="s">
        <v>1013</v>
      </c>
      <c r="C434" s="14" t="s">
        <v>233</v>
      </c>
      <c r="D434" s="14" t="s">
        <v>78</v>
      </c>
      <c r="E434" s="14" t="s">
        <v>79</v>
      </c>
      <c r="F434" s="15" t="s">
        <v>1014</v>
      </c>
      <c r="G434" s="14" t="s">
        <v>81</v>
      </c>
      <c r="H434" s="16">
        <v>42.468600000000002</v>
      </c>
      <c r="I434" s="16">
        <v>-91.889340000000004</v>
      </c>
      <c r="J434" s="15" t="s">
        <v>103</v>
      </c>
      <c r="K434" s="14">
        <v>6028</v>
      </c>
      <c r="L434" s="14">
        <v>2601</v>
      </c>
      <c r="M434" s="14">
        <v>51169</v>
      </c>
      <c r="N434" s="14">
        <v>15734493</v>
      </c>
      <c r="O434" s="14">
        <v>359126</v>
      </c>
      <c r="P434" s="14" t="s">
        <v>83</v>
      </c>
    </row>
    <row r="435" spans="1:16" x14ac:dyDescent="0.25">
      <c r="A435" s="14">
        <v>6430</v>
      </c>
      <c r="B435" s="14" t="s">
        <v>1015</v>
      </c>
      <c r="C435" s="14" t="s">
        <v>85</v>
      </c>
      <c r="D435" s="14" t="s">
        <v>78</v>
      </c>
      <c r="E435" s="14" t="s">
        <v>79</v>
      </c>
      <c r="F435" s="15" t="s">
        <v>1016</v>
      </c>
      <c r="G435" s="14" t="s">
        <v>81</v>
      </c>
      <c r="H435" s="16">
        <v>41.358049999999999</v>
      </c>
      <c r="I435" s="16">
        <v>-93.55744</v>
      </c>
      <c r="J435" s="15" t="s">
        <v>87</v>
      </c>
      <c r="K435" s="14">
        <v>15467</v>
      </c>
      <c r="L435" s="14">
        <v>5614</v>
      </c>
      <c r="M435" s="14">
        <v>52131</v>
      </c>
      <c r="N435" s="14">
        <v>29131927</v>
      </c>
      <c r="O435" s="14">
        <v>0</v>
      </c>
      <c r="P435" s="14" t="s">
        <v>83</v>
      </c>
    </row>
    <row r="436" spans="1:16" x14ac:dyDescent="0.25">
      <c r="A436" s="14">
        <v>6431</v>
      </c>
      <c r="B436" s="14" t="s">
        <v>1017</v>
      </c>
      <c r="C436" s="14" t="s">
        <v>148</v>
      </c>
      <c r="D436" s="14" t="s">
        <v>78</v>
      </c>
      <c r="E436" s="14" t="s">
        <v>79</v>
      </c>
      <c r="F436" s="15" t="s">
        <v>1018</v>
      </c>
      <c r="G436" s="14" t="s">
        <v>81</v>
      </c>
      <c r="H436" s="16">
        <v>43.307200000000002</v>
      </c>
      <c r="I436" s="16">
        <v>-96.431979999999996</v>
      </c>
      <c r="J436" s="15" t="s">
        <v>107</v>
      </c>
      <c r="K436" s="14">
        <v>811</v>
      </c>
      <c r="L436" s="14">
        <v>342</v>
      </c>
      <c r="M436" s="14">
        <v>43611</v>
      </c>
      <c r="N436" s="14">
        <v>3459313</v>
      </c>
      <c r="O436" s="14">
        <v>0</v>
      </c>
      <c r="P436" s="14" t="s">
        <v>83</v>
      </c>
    </row>
    <row r="437" spans="1:16" x14ac:dyDescent="0.25">
      <c r="A437" s="14">
        <v>6432</v>
      </c>
      <c r="B437" s="14" t="s">
        <v>1019</v>
      </c>
      <c r="C437" s="14" t="s">
        <v>140</v>
      </c>
      <c r="D437" s="14" t="s">
        <v>78</v>
      </c>
      <c r="E437" s="14" t="s">
        <v>79</v>
      </c>
      <c r="F437" s="15" t="s">
        <v>263</v>
      </c>
      <c r="G437" s="14" t="s">
        <v>81</v>
      </c>
      <c r="H437" s="16">
        <v>43.034140000000001</v>
      </c>
      <c r="I437" s="16">
        <v>-92.456010000000006</v>
      </c>
      <c r="J437" s="15" t="s">
        <v>82</v>
      </c>
      <c r="K437" s="14">
        <v>286</v>
      </c>
      <c r="L437" s="14">
        <v>139</v>
      </c>
      <c r="M437" s="14">
        <v>47813</v>
      </c>
      <c r="N437" s="14">
        <v>1425801</v>
      </c>
      <c r="O437" s="14">
        <v>0</v>
      </c>
      <c r="P437" s="14" t="s">
        <v>83</v>
      </c>
    </row>
    <row r="438" spans="1:16" x14ac:dyDescent="0.25">
      <c r="A438" s="14">
        <v>6433</v>
      </c>
      <c r="B438" s="14" t="s">
        <v>1020</v>
      </c>
      <c r="C438" s="14" t="s">
        <v>558</v>
      </c>
      <c r="D438" s="14" t="s">
        <v>78</v>
      </c>
      <c r="E438" s="14" t="s">
        <v>79</v>
      </c>
      <c r="F438" s="14" t="s">
        <v>1021</v>
      </c>
      <c r="G438" s="14" t="s">
        <v>81</v>
      </c>
      <c r="H438" s="16">
        <v>41.66113</v>
      </c>
      <c r="I438" s="16">
        <v>-91.530169999999998</v>
      </c>
      <c r="J438" s="15" t="s">
        <v>103</v>
      </c>
      <c r="K438" s="14">
        <v>74220</v>
      </c>
      <c r="L438" s="14">
        <v>28843</v>
      </c>
      <c r="M438" s="14">
        <v>42119</v>
      </c>
      <c r="N438" s="14">
        <v>67046425</v>
      </c>
      <c r="O438" s="14">
        <v>703341</v>
      </c>
      <c r="P438" s="14" t="s">
        <v>83</v>
      </c>
    </row>
    <row r="439" spans="1:16" x14ac:dyDescent="0.25">
      <c r="A439" s="14">
        <v>6434</v>
      </c>
      <c r="B439" s="14" t="s">
        <v>1022</v>
      </c>
      <c r="C439" s="14" t="s">
        <v>77</v>
      </c>
      <c r="D439" s="14" t="s">
        <v>78</v>
      </c>
      <c r="E439" s="14" t="s">
        <v>79</v>
      </c>
      <c r="F439" s="15" t="s">
        <v>1023</v>
      </c>
      <c r="G439" s="14" t="s">
        <v>81</v>
      </c>
      <c r="H439" s="16">
        <v>42.522480000000002</v>
      </c>
      <c r="I439" s="16">
        <v>-93.251310000000004</v>
      </c>
      <c r="J439" s="15" t="s">
        <v>82</v>
      </c>
      <c r="K439" s="14">
        <v>5195</v>
      </c>
      <c r="L439" s="14">
        <v>2128</v>
      </c>
      <c r="M439" s="14">
        <v>46394</v>
      </c>
      <c r="N439" s="14">
        <v>13882071</v>
      </c>
      <c r="O439" s="14">
        <v>200897</v>
      </c>
      <c r="P439" s="14" t="s">
        <v>83</v>
      </c>
    </row>
    <row r="440" spans="1:16" x14ac:dyDescent="0.25">
      <c r="A440" s="14">
        <v>6435</v>
      </c>
      <c r="B440" s="14" t="s">
        <v>1024</v>
      </c>
      <c r="C440" s="14" t="s">
        <v>143</v>
      </c>
      <c r="D440" s="14" t="s">
        <v>78</v>
      </c>
      <c r="E440" s="14" t="s">
        <v>79</v>
      </c>
      <c r="F440" s="15" t="s">
        <v>1025</v>
      </c>
      <c r="G440" s="14" t="s">
        <v>81</v>
      </c>
      <c r="H440" s="16">
        <v>42.974710000000002</v>
      </c>
      <c r="I440" s="16">
        <v>-96.318359999999998</v>
      </c>
      <c r="J440" s="15" t="s">
        <v>107</v>
      </c>
      <c r="K440" s="14">
        <v>602</v>
      </c>
      <c r="L440" s="14">
        <v>262</v>
      </c>
      <c r="M440" s="14">
        <v>48824</v>
      </c>
      <c r="N440" s="14">
        <v>2608347</v>
      </c>
      <c r="O440" s="14">
        <v>0</v>
      </c>
      <c r="P440" s="14" t="s">
        <v>83</v>
      </c>
    </row>
    <row r="441" spans="1:16" x14ac:dyDescent="0.25">
      <c r="A441" s="14">
        <v>6436</v>
      </c>
      <c r="B441" s="14" t="s">
        <v>1026</v>
      </c>
      <c r="C441" s="14" t="s">
        <v>126</v>
      </c>
      <c r="D441" s="14" t="s">
        <v>78</v>
      </c>
      <c r="E441" s="14" t="s">
        <v>79</v>
      </c>
      <c r="F441" s="15" t="s">
        <v>1027</v>
      </c>
      <c r="G441" s="14" t="s">
        <v>153</v>
      </c>
      <c r="H441" s="16">
        <v>43.007469999999998</v>
      </c>
      <c r="I441" s="16">
        <v>-94.195520000000002</v>
      </c>
      <c r="J441" s="15" t="s">
        <v>87</v>
      </c>
      <c r="K441" s="14">
        <v>25</v>
      </c>
      <c r="L441" s="14">
        <v>6</v>
      </c>
      <c r="M441" s="14">
        <v>42285</v>
      </c>
      <c r="N441" s="14">
        <v>2427440</v>
      </c>
      <c r="O441" s="14">
        <v>0</v>
      </c>
      <c r="P441" s="14" t="s">
        <v>83</v>
      </c>
    </row>
    <row r="442" spans="1:16" x14ac:dyDescent="0.25">
      <c r="A442" s="14">
        <v>6437</v>
      </c>
      <c r="B442" s="14" t="s">
        <v>1028</v>
      </c>
      <c r="C442" s="14" t="s">
        <v>561</v>
      </c>
      <c r="D442" s="14" t="s">
        <v>78</v>
      </c>
      <c r="E442" s="14" t="s">
        <v>79</v>
      </c>
      <c r="F442" s="15" t="s">
        <v>1029</v>
      </c>
      <c r="G442" s="14" t="s">
        <v>81</v>
      </c>
      <c r="H442" s="16">
        <v>41.791649999999997</v>
      </c>
      <c r="I442" s="16">
        <v>-95.205830000000006</v>
      </c>
      <c r="J442" s="15" t="s">
        <v>107</v>
      </c>
      <c r="K442" s="14">
        <v>333</v>
      </c>
      <c r="L442" s="14">
        <v>193</v>
      </c>
      <c r="M442" s="14">
        <v>41406</v>
      </c>
      <c r="N442" s="14">
        <v>1544693</v>
      </c>
      <c r="O442" s="14">
        <v>0</v>
      </c>
      <c r="P442" s="14" t="s">
        <v>83</v>
      </c>
    </row>
    <row r="443" spans="1:16" x14ac:dyDescent="0.25">
      <c r="A443" s="14">
        <v>6438</v>
      </c>
      <c r="B443" s="14" t="s">
        <v>1030</v>
      </c>
      <c r="C443" s="14" t="s">
        <v>398</v>
      </c>
      <c r="D443" s="14" t="s">
        <v>78</v>
      </c>
      <c r="E443" s="14" t="s">
        <v>79</v>
      </c>
      <c r="F443" s="15" t="s">
        <v>1031</v>
      </c>
      <c r="G443" s="14" t="s">
        <v>81</v>
      </c>
      <c r="H443" s="16">
        <v>43.11497</v>
      </c>
      <c r="I443" s="16">
        <v>-92.032390000000007</v>
      </c>
      <c r="J443" s="15" t="s">
        <v>166</v>
      </c>
      <c r="K443" s="14">
        <v>56</v>
      </c>
      <c r="L443" s="14">
        <v>21</v>
      </c>
      <c r="M443" s="14">
        <v>46563</v>
      </c>
      <c r="N443" s="14">
        <v>15517098</v>
      </c>
      <c r="O443" s="14">
        <v>0</v>
      </c>
      <c r="P443" s="14" t="s">
        <v>83</v>
      </c>
    </row>
    <row r="444" spans="1:16" x14ac:dyDescent="0.25">
      <c r="A444" s="14">
        <v>6439</v>
      </c>
      <c r="B444" s="14" t="s">
        <v>1032</v>
      </c>
      <c r="C444" s="14" t="s">
        <v>561</v>
      </c>
      <c r="D444" s="14" t="s">
        <v>78</v>
      </c>
      <c r="E444" s="14" t="s">
        <v>79</v>
      </c>
      <c r="F444" s="15" t="s">
        <v>562</v>
      </c>
      <c r="G444" s="14" t="s">
        <v>153</v>
      </c>
      <c r="H444" s="16">
        <v>41.645269999999996</v>
      </c>
      <c r="I444" s="16">
        <v>-95.149990000000003</v>
      </c>
      <c r="J444" s="15" t="s">
        <v>107</v>
      </c>
      <c r="K444" s="14">
        <v>36</v>
      </c>
      <c r="L444" s="14">
        <v>29</v>
      </c>
      <c r="M444" s="14">
        <v>18194</v>
      </c>
      <c r="N444" s="14">
        <v>254715</v>
      </c>
      <c r="O444" s="14">
        <v>0</v>
      </c>
      <c r="P444" s="14" t="s">
        <v>83</v>
      </c>
    </row>
    <row r="445" spans="1:16" x14ac:dyDescent="0.25">
      <c r="A445" s="14">
        <v>6440</v>
      </c>
      <c r="B445" s="14" t="s">
        <v>1033</v>
      </c>
      <c r="C445" s="14" t="s">
        <v>245</v>
      </c>
      <c r="D445" s="14" t="s">
        <v>78</v>
      </c>
      <c r="E445" s="14" t="s">
        <v>79</v>
      </c>
      <c r="F445" s="15" t="s">
        <v>1034</v>
      </c>
      <c r="G445" s="14" t="s">
        <v>81</v>
      </c>
      <c r="H445" s="16">
        <v>41.8461</v>
      </c>
      <c r="I445" s="16">
        <v>-94.309690000000003</v>
      </c>
      <c r="J445" s="15" t="s">
        <v>82</v>
      </c>
      <c r="K445" s="14">
        <v>219</v>
      </c>
      <c r="L445" s="14">
        <v>93</v>
      </c>
      <c r="M445" s="14">
        <v>40625</v>
      </c>
      <c r="N445" s="14">
        <v>1181006</v>
      </c>
      <c r="O445" s="14">
        <v>0</v>
      </c>
      <c r="P445" s="14" t="s">
        <v>83</v>
      </c>
    </row>
    <row r="446" spans="1:16" x14ac:dyDescent="0.25">
      <c r="A446" s="14">
        <v>6441</v>
      </c>
      <c r="B446" s="14" t="s">
        <v>1035</v>
      </c>
      <c r="C446" s="14" t="s">
        <v>445</v>
      </c>
      <c r="D446" s="14" t="s">
        <v>78</v>
      </c>
      <c r="E446" s="14" t="s">
        <v>79</v>
      </c>
      <c r="F446" s="15" t="s">
        <v>1036</v>
      </c>
      <c r="G446" s="14" t="s">
        <v>81</v>
      </c>
      <c r="H446" s="16">
        <v>42.645809999999997</v>
      </c>
      <c r="I446" s="16">
        <v>-92.462400000000002</v>
      </c>
      <c r="J446" s="15" t="s">
        <v>103</v>
      </c>
      <c r="K446" s="14">
        <v>954</v>
      </c>
      <c r="L446" s="14">
        <v>384</v>
      </c>
      <c r="M446" s="14">
        <v>53542</v>
      </c>
      <c r="N446" s="14">
        <v>3717978</v>
      </c>
      <c r="O446" s="14">
        <v>140345</v>
      </c>
      <c r="P446" s="14" t="s">
        <v>83</v>
      </c>
    </row>
    <row r="447" spans="1:16" x14ac:dyDescent="0.25">
      <c r="A447" s="14">
        <v>6442</v>
      </c>
      <c r="B447" s="14" t="s">
        <v>1037</v>
      </c>
      <c r="C447" s="14" t="s">
        <v>484</v>
      </c>
      <c r="D447" s="14" t="s">
        <v>78</v>
      </c>
      <c r="E447" s="14" t="s">
        <v>79</v>
      </c>
      <c r="F447" s="15" t="s">
        <v>1038</v>
      </c>
      <c r="G447" s="14" t="s">
        <v>81</v>
      </c>
      <c r="H447" s="16">
        <v>42.015259999999998</v>
      </c>
      <c r="I447" s="16">
        <v>-94.377470000000002</v>
      </c>
      <c r="J447" s="15" t="s">
        <v>87</v>
      </c>
      <c r="K447" s="14">
        <v>4204</v>
      </c>
      <c r="L447" s="14">
        <v>1883</v>
      </c>
      <c r="M447" s="14">
        <v>45694</v>
      </c>
      <c r="N447" s="14">
        <v>15456653</v>
      </c>
      <c r="O447" s="14">
        <v>99594</v>
      </c>
      <c r="P447" s="14" t="s">
        <v>83</v>
      </c>
    </row>
    <row r="448" spans="1:16" x14ac:dyDescent="0.25">
      <c r="A448" s="14">
        <v>6443</v>
      </c>
      <c r="B448" s="14" t="s">
        <v>1039</v>
      </c>
      <c r="C448" s="14" t="s">
        <v>445</v>
      </c>
      <c r="D448" s="14" t="s">
        <v>78</v>
      </c>
      <c r="E448" s="14" t="s">
        <v>79</v>
      </c>
      <c r="F448" s="15" t="s">
        <v>1040</v>
      </c>
      <c r="G448" s="14" t="s">
        <v>81</v>
      </c>
      <c r="H448" s="16">
        <v>42.474469999999997</v>
      </c>
      <c r="I448" s="16">
        <v>-92.065899999999999</v>
      </c>
      <c r="J448" s="15" t="s">
        <v>103</v>
      </c>
      <c r="K448" s="14">
        <v>2671</v>
      </c>
      <c r="L448" s="14">
        <v>1066</v>
      </c>
      <c r="M448" s="14">
        <v>58269</v>
      </c>
      <c r="N448" s="14">
        <v>4798682</v>
      </c>
      <c r="O448" s="14">
        <v>0</v>
      </c>
      <c r="P448" s="14" t="s">
        <v>83</v>
      </c>
    </row>
    <row r="449" spans="1:16" x14ac:dyDescent="0.25">
      <c r="A449" s="14">
        <v>6444</v>
      </c>
      <c r="B449" s="14" t="s">
        <v>1041</v>
      </c>
      <c r="C449" s="14" t="s">
        <v>321</v>
      </c>
      <c r="D449" s="14" t="s">
        <v>78</v>
      </c>
      <c r="E449" s="14" t="s">
        <v>79</v>
      </c>
      <c r="F449" s="15" t="s">
        <v>1042</v>
      </c>
      <c r="G449" s="14" t="s">
        <v>81</v>
      </c>
      <c r="H449" s="16">
        <v>42.31015</v>
      </c>
      <c r="I449" s="16">
        <v>-93.638750000000002</v>
      </c>
      <c r="J449" s="15" t="s">
        <v>87</v>
      </c>
      <c r="K449" s="14">
        <v>1187</v>
      </c>
      <c r="L449" s="14">
        <v>468</v>
      </c>
      <c r="M449" s="14">
        <v>55556</v>
      </c>
      <c r="N449" s="14">
        <v>10034798</v>
      </c>
      <c r="O449" s="14">
        <v>318307</v>
      </c>
      <c r="P449" s="14" t="s">
        <v>83</v>
      </c>
    </row>
    <row r="450" spans="1:16" x14ac:dyDescent="0.25">
      <c r="A450" s="14">
        <v>6445</v>
      </c>
      <c r="B450" s="14" t="s">
        <v>1043</v>
      </c>
      <c r="C450" s="14" t="s">
        <v>129</v>
      </c>
      <c r="D450" s="14" t="s">
        <v>78</v>
      </c>
      <c r="E450" s="14" t="s">
        <v>79</v>
      </c>
      <c r="F450" s="15" t="s">
        <v>1044</v>
      </c>
      <c r="G450" s="14" t="s">
        <v>81</v>
      </c>
      <c r="H450" s="16">
        <v>41.67304</v>
      </c>
      <c r="I450" s="16">
        <v>-93.697720000000004</v>
      </c>
      <c r="J450" s="15" t="s">
        <v>87</v>
      </c>
      <c r="K450" s="14">
        <v>20871</v>
      </c>
      <c r="L450" s="14">
        <v>7211</v>
      </c>
      <c r="M450" s="14">
        <v>94821</v>
      </c>
      <c r="N450" s="14">
        <v>44348451</v>
      </c>
      <c r="O450" s="14">
        <v>3120246</v>
      </c>
      <c r="P450" s="14" t="s">
        <v>83</v>
      </c>
    </row>
    <row r="451" spans="1:16" x14ac:dyDescent="0.25">
      <c r="A451" s="14">
        <v>6446</v>
      </c>
      <c r="B451" s="14" t="s">
        <v>1045</v>
      </c>
      <c r="C451" s="14" t="s">
        <v>343</v>
      </c>
      <c r="D451" s="14" t="s">
        <v>78</v>
      </c>
      <c r="E451" s="14" t="s">
        <v>79</v>
      </c>
      <c r="F451" s="15" t="s">
        <v>1046</v>
      </c>
      <c r="G451" s="14" t="s">
        <v>81</v>
      </c>
      <c r="H451" s="16">
        <v>43.362729999999999</v>
      </c>
      <c r="I451" s="16">
        <v>-93.453819999999993</v>
      </c>
      <c r="J451" s="15" t="s">
        <v>82</v>
      </c>
      <c r="K451" s="14">
        <v>223</v>
      </c>
      <c r="L451" s="14">
        <v>94</v>
      </c>
      <c r="M451" s="14">
        <v>47500</v>
      </c>
      <c r="N451" s="14">
        <v>2592311</v>
      </c>
      <c r="O451" s="14">
        <v>0</v>
      </c>
      <c r="P451" s="14" t="s">
        <v>83</v>
      </c>
    </row>
    <row r="452" spans="1:16" x14ac:dyDescent="0.25">
      <c r="A452" s="14">
        <v>6447</v>
      </c>
      <c r="B452" s="14" t="s">
        <v>1047</v>
      </c>
      <c r="C452" s="14" t="s">
        <v>1048</v>
      </c>
      <c r="D452" s="14" t="s">
        <v>78</v>
      </c>
      <c r="E452" s="14" t="s">
        <v>79</v>
      </c>
      <c r="F452" s="15" t="s">
        <v>1049</v>
      </c>
      <c r="G452" s="14" t="s">
        <v>81</v>
      </c>
      <c r="H452" s="16">
        <v>42.478870000000001</v>
      </c>
      <c r="I452" s="16">
        <v>-94.718869999999995</v>
      </c>
      <c r="J452" s="15" t="s">
        <v>107</v>
      </c>
      <c r="K452" s="14">
        <v>27</v>
      </c>
      <c r="L452" s="14">
        <v>18</v>
      </c>
      <c r="M452" s="14">
        <v>27500</v>
      </c>
      <c r="N452" s="14">
        <v>296809</v>
      </c>
      <c r="O452" s="14">
        <v>0</v>
      </c>
      <c r="P452" s="14" t="s">
        <v>83</v>
      </c>
    </row>
    <row r="453" spans="1:16" x14ac:dyDescent="0.25">
      <c r="A453" s="14">
        <v>6448</v>
      </c>
      <c r="B453" s="14" t="s">
        <v>1050</v>
      </c>
      <c r="C453" s="14" t="s">
        <v>101</v>
      </c>
      <c r="D453" s="14" t="s">
        <v>78</v>
      </c>
      <c r="E453" s="14" t="s">
        <v>79</v>
      </c>
      <c r="F453" s="15" t="s">
        <v>826</v>
      </c>
      <c r="G453" s="14" t="s">
        <v>81</v>
      </c>
      <c r="H453" s="16">
        <v>41.483069999999998</v>
      </c>
      <c r="I453" s="16">
        <v>-91.706000000000003</v>
      </c>
      <c r="J453" s="15" t="s">
        <v>103</v>
      </c>
      <c r="K453" s="14">
        <v>2509</v>
      </c>
      <c r="L453" s="14">
        <v>1185</v>
      </c>
      <c r="M453" s="14">
        <v>42832</v>
      </c>
      <c r="N453" s="14">
        <v>5576674</v>
      </c>
      <c r="O453" s="14">
        <v>0</v>
      </c>
      <c r="P453" s="14" t="s">
        <v>83</v>
      </c>
    </row>
    <row r="454" spans="1:16" x14ac:dyDescent="0.25">
      <c r="A454" s="14">
        <v>6449</v>
      </c>
      <c r="B454" s="14" t="s">
        <v>1051</v>
      </c>
      <c r="C454" s="14" t="s">
        <v>321</v>
      </c>
      <c r="D454" s="14" t="s">
        <v>78</v>
      </c>
      <c r="E454" s="14" t="s">
        <v>79</v>
      </c>
      <c r="F454" s="15" t="s">
        <v>1052</v>
      </c>
      <c r="G454" s="14" t="s">
        <v>81</v>
      </c>
      <c r="H454" s="16">
        <v>42.392200000000003</v>
      </c>
      <c r="I454" s="16">
        <v>-93.729380000000006</v>
      </c>
      <c r="J454" s="15" t="s">
        <v>87</v>
      </c>
      <c r="K454" s="14">
        <v>198</v>
      </c>
      <c r="L454" s="14">
        <v>88</v>
      </c>
      <c r="M454" s="14">
        <v>37917</v>
      </c>
      <c r="N454" s="14">
        <v>2215180</v>
      </c>
      <c r="O454" s="14">
        <v>0</v>
      </c>
      <c r="P454" s="14" t="s">
        <v>83</v>
      </c>
    </row>
    <row r="455" spans="1:16" x14ac:dyDescent="0.25">
      <c r="A455" s="14">
        <v>6450</v>
      </c>
      <c r="B455" s="14" t="s">
        <v>1053</v>
      </c>
      <c r="C455" s="14" t="s">
        <v>376</v>
      </c>
      <c r="D455" s="14" t="s">
        <v>78</v>
      </c>
      <c r="E455" s="14" t="s">
        <v>79</v>
      </c>
      <c r="F455" s="15" t="s">
        <v>1054</v>
      </c>
      <c r="G455" s="14" t="s">
        <v>81</v>
      </c>
      <c r="H455" s="16">
        <v>42.937739999999998</v>
      </c>
      <c r="I455" s="16">
        <v>-93.793270000000007</v>
      </c>
      <c r="J455" s="15" t="s">
        <v>82</v>
      </c>
      <c r="K455" s="14">
        <v>627</v>
      </c>
      <c r="L455" s="14">
        <v>294</v>
      </c>
      <c r="M455" s="14">
        <v>40000</v>
      </c>
      <c r="N455" s="14">
        <v>5200140</v>
      </c>
      <c r="O455" s="14">
        <v>0</v>
      </c>
      <c r="P455" s="14" t="s">
        <v>83</v>
      </c>
    </row>
    <row r="456" spans="1:16" x14ac:dyDescent="0.25">
      <c r="A456" s="14">
        <v>6451</v>
      </c>
      <c r="B456" s="14" t="s">
        <v>1055</v>
      </c>
      <c r="C456" s="14" t="s">
        <v>278</v>
      </c>
      <c r="D456" s="14" t="s">
        <v>78</v>
      </c>
      <c r="E456" s="14" t="s">
        <v>79</v>
      </c>
      <c r="F456" s="15" t="s">
        <v>1056</v>
      </c>
      <c r="G456" s="14" t="s">
        <v>81</v>
      </c>
      <c r="H456" s="16">
        <v>40.710830000000001</v>
      </c>
      <c r="I456" s="16">
        <v>-94.049949999999995</v>
      </c>
      <c r="J456" s="15" t="s">
        <v>82</v>
      </c>
      <c r="K456" s="14">
        <v>312</v>
      </c>
      <c r="L456" s="14">
        <v>154</v>
      </c>
      <c r="M456" s="14">
        <v>39038</v>
      </c>
      <c r="N456" s="14">
        <v>1710333</v>
      </c>
      <c r="O456" s="14">
        <v>18137</v>
      </c>
      <c r="P456" s="14" t="s">
        <v>83</v>
      </c>
    </row>
    <row r="457" spans="1:16" x14ac:dyDescent="0.25">
      <c r="A457" s="14">
        <v>6452</v>
      </c>
      <c r="B457" s="14" t="s">
        <v>1057</v>
      </c>
      <c r="C457" s="14" t="s">
        <v>155</v>
      </c>
      <c r="D457" s="14" t="s">
        <v>78</v>
      </c>
      <c r="E457" s="14" t="s">
        <v>79</v>
      </c>
      <c r="F457" s="15" t="s">
        <v>1058</v>
      </c>
      <c r="G457" s="14" t="s">
        <v>81</v>
      </c>
      <c r="H457" s="16">
        <v>41.950539999999997</v>
      </c>
      <c r="I457" s="16">
        <v>-93.665220000000005</v>
      </c>
      <c r="J457" s="15" t="s">
        <v>87</v>
      </c>
      <c r="K457" s="14">
        <v>309</v>
      </c>
      <c r="L457" s="14">
        <v>141</v>
      </c>
      <c r="M457" s="14">
        <v>59583</v>
      </c>
      <c r="N457" s="14">
        <v>1771975</v>
      </c>
      <c r="O457" s="14">
        <v>0</v>
      </c>
      <c r="P457" s="14" t="s">
        <v>83</v>
      </c>
    </row>
    <row r="458" spans="1:16" x14ac:dyDescent="0.25">
      <c r="A458" s="14">
        <v>6453</v>
      </c>
      <c r="B458" s="14" t="s">
        <v>1059</v>
      </c>
      <c r="C458" s="14" t="s">
        <v>270</v>
      </c>
      <c r="D458" s="14" t="s">
        <v>78</v>
      </c>
      <c r="E458" s="14" t="s">
        <v>79</v>
      </c>
      <c r="F458" s="15" t="s">
        <v>1060</v>
      </c>
      <c r="G458" s="14" t="s">
        <v>81</v>
      </c>
      <c r="H458" s="16">
        <v>41.718049999999998</v>
      </c>
      <c r="I458" s="16">
        <v>-92.907420000000002</v>
      </c>
      <c r="J458" s="15" t="s">
        <v>82</v>
      </c>
      <c r="K458" s="14">
        <v>592</v>
      </c>
      <c r="L458" s="14">
        <v>303</v>
      </c>
      <c r="M458" s="14">
        <v>49145</v>
      </c>
      <c r="N458" s="14">
        <v>946046</v>
      </c>
      <c r="O458" s="14">
        <v>0</v>
      </c>
      <c r="P458" s="14" t="s">
        <v>83</v>
      </c>
    </row>
    <row r="459" spans="1:16" x14ac:dyDescent="0.25">
      <c r="A459" s="14">
        <v>6454</v>
      </c>
      <c r="B459" s="14" t="s">
        <v>1061</v>
      </c>
      <c r="C459" s="14" t="s">
        <v>343</v>
      </c>
      <c r="D459" s="14" t="s">
        <v>78</v>
      </c>
      <c r="E459" s="14" t="s">
        <v>79</v>
      </c>
      <c r="F459" s="15" t="s">
        <v>344</v>
      </c>
      <c r="G459" s="14" t="s">
        <v>81</v>
      </c>
      <c r="H459" s="16">
        <v>43.353569999999998</v>
      </c>
      <c r="I459" s="16">
        <v>-93.210480000000004</v>
      </c>
      <c r="J459" s="15" t="s">
        <v>82</v>
      </c>
      <c r="K459" s="14">
        <v>267</v>
      </c>
      <c r="L459" s="14">
        <v>125</v>
      </c>
      <c r="M459" s="14">
        <v>28583</v>
      </c>
      <c r="N459" s="14">
        <v>3968010</v>
      </c>
      <c r="O459" s="14">
        <v>0</v>
      </c>
      <c r="P459" s="14" t="s">
        <v>83</v>
      </c>
    </row>
    <row r="460" spans="1:16" x14ac:dyDescent="0.25">
      <c r="A460" s="14">
        <v>6455</v>
      </c>
      <c r="B460" s="14" t="s">
        <v>1062</v>
      </c>
      <c r="C460" s="14" t="s">
        <v>95</v>
      </c>
      <c r="D460" s="14" t="s">
        <v>78</v>
      </c>
      <c r="E460" s="14" t="s">
        <v>79</v>
      </c>
      <c r="F460" s="15" t="s">
        <v>1063</v>
      </c>
      <c r="G460" s="14" t="s">
        <v>153</v>
      </c>
      <c r="H460" s="16">
        <v>40.952489999999997</v>
      </c>
      <c r="I460" s="16">
        <v>-94.454409999999996</v>
      </c>
      <c r="J460" s="15" t="s">
        <v>82</v>
      </c>
      <c r="K460" s="14">
        <v>18</v>
      </c>
      <c r="L460" s="14">
        <v>6</v>
      </c>
      <c r="M460" s="14">
        <v>41360</v>
      </c>
      <c r="N460" s="14">
        <v>1267521</v>
      </c>
      <c r="O460" s="14">
        <v>0</v>
      </c>
      <c r="P460" s="14" t="s">
        <v>83</v>
      </c>
    </row>
    <row r="461" spans="1:16" x14ac:dyDescent="0.25">
      <c r="A461" s="14">
        <v>6456</v>
      </c>
      <c r="B461" s="14" t="s">
        <v>1064</v>
      </c>
      <c r="C461" s="14" t="s">
        <v>644</v>
      </c>
      <c r="D461" s="14" t="s">
        <v>78</v>
      </c>
      <c r="E461" s="14" t="s">
        <v>79</v>
      </c>
      <c r="F461" s="15" t="s">
        <v>1065</v>
      </c>
      <c r="G461" s="14" t="s">
        <v>81</v>
      </c>
      <c r="H461" s="16">
        <v>40.397269999999999</v>
      </c>
      <c r="I461" s="16">
        <v>-91.384870000000006</v>
      </c>
      <c r="J461" s="15" t="s">
        <v>103</v>
      </c>
      <c r="K461" s="14">
        <v>10609</v>
      </c>
      <c r="L461" s="14">
        <v>4356</v>
      </c>
      <c r="M461" s="14">
        <v>33040</v>
      </c>
      <c r="N461" s="14">
        <v>23655243</v>
      </c>
      <c r="O461" s="14">
        <v>3756159</v>
      </c>
      <c r="P461" s="14" t="s">
        <v>83</v>
      </c>
    </row>
    <row r="462" spans="1:16" x14ac:dyDescent="0.25">
      <c r="A462" s="14">
        <v>6457</v>
      </c>
      <c r="B462" s="14" t="s">
        <v>1066</v>
      </c>
      <c r="C462" s="14" t="s">
        <v>275</v>
      </c>
      <c r="D462" s="14" t="s">
        <v>78</v>
      </c>
      <c r="E462" s="14" t="s">
        <v>79</v>
      </c>
      <c r="F462" s="15" t="s">
        <v>1067</v>
      </c>
      <c r="G462" s="14" t="s">
        <v>81</v>
      </c>
      <c r="H462" s="16">
        <v>41.288339999999998</v>
      </c>
      <c r="I462" s="16">
        <v>-92.536580000000001</v>
      </c>
      <c r="J462" s="15" t="s">
        <v>82</v>
      </c>
      <c r="K462" s="14">
        <v>83</v>
      </c>
      <c r="L462" s="14">
        <v>39</v>
      </c>
      <c r="M462" s="14">
        <v>70938</v>
      </c>
      <c r="N462" s="14">
        <v>86727</v>
      </c>
      <c r="O462" s="14">
        <v>0</v>
      </c>
      <c r="P462" s="14" t="s">
        <v>83</v>
      </c>
    </row>
    <row r="463" spans="1:16" x14ac:dyDescent="0.25">
      <c r="A463" s="14">
        <v>6458</v>
      </c>
      <c r="B463" s="14" t="s">
        <v>1068</v>
      </c>
      <c r="C463" s="14" t="s">
        <v>318</v>
      </c>
      <c r="D463" s="14" t="s">
        <v>78</v>
      </c>
      <c r="E463" s="14" t="s">
        <v>79</v>
      </c>
      <c r="F463" s="15" t="s">
        <v>1069</v>
      </c>
      <c r="G463" s="14" t="s">
        <v>81</v>
      </c>
      <c r="H463" s="16">
        <v>40.730310000000003</v>
      </c>
      <c r="I463" s="16">
        <v>-91.962389999999999</v>
      </c>
      <c r="J463" s="15" t="s">
        <v>103</v>
      </c>
      <c r="K463" s="14">
        <v>947</v>
      </c>
      <c r="L463" s="14">
        <v>431</v>
      </c>
      <c r="M463" s="14">
        <v>43036</v>
      </c>
      <c r="N463" s="14">
        <v>3746503</v>
      </c>
      <c r="O463" s="14">
        <v>320161</v>
      </c>
      <c r="P463" s="14" t="s">
        <v>83</v>
      </c>
    </row>
    <row r="464" spans="1:16" x14ac:dyDescent="0.25">
      <c r="A464" s="14">
        <v>6459</v>
      </c>
      <c r="B464" s="14" t="s">
        <v>1070</v>
      </c>
      <c r="C464" s="14" t="s">
        <v>639</v>
      </c>
      <c r="D464" s="14" t="s">
        <v>78</v>
      </c>
      <c r="E464" s="14" t="s">
        <v>79</v>
      </c>
      <c r="F464" s="15" t="s">
        <v>1071</v>
      </c>
      <c r="G464" s="14" t="s">
        <v>81</v>
      </c>
      <c r="H464" s="16">
        <v>41.365430000000003</v>
      </c>
      <c r="I464" s="16">
        <v>-91.953360000000004</v>
      </c>
      <c r="J464" s="15" t="s">
        <v>82</v>
      </c>
      <c r="K464" s="14">
        <v>970</v>
      </c>
      <c r="L464" s="14">
        <v>386</v>
      </c>
      <c r="M464" s="14">
        <v>43000</v>
      </c>
      <c r="N464" s="14">
        <v>1915951</v>
      </c>
      <c r="O464" s="14">
        <v>0</v>
      </c>
      <c r="P464" s="14" t="s">
        <v>83</v>
      </c>
    </row>
    <row r="465" spans="1:16" x14ac:dyDescent="0.25">
      <c r="A465" s="14">
        <v>6460</v>
      </c>
      <c r="B465" s="14" t="s">
        <v>1072</v>
      </c>
      <c r="C465" s="14" t="s">
        <v>639</v>
      </c>
      <c r="D465" s="14" t="s">
        <v>78</v>
      </c>
      <c r="E465" s="14" t="s">
        <v>79</v>
      </c>
      <c r="F465" s="15" t="s">
        <v>1073</v>
      </c>
      <c r="G465" s="14" t="s">
        <v>81</v>
      </c>
      <c r="H465" s="16">
        <v>41.452509999999997</v>
      </c>
      <c r="I465" s="16">
        <v>-92.239350000000002</v>
      </c>
      <c r="J465" s="15" t="s">
        <v>103</v>
      </c>
      <c r="K465" s="14">
        <v>240</v>
      </c>
      <c r="L465" s="14">
        <v>94</v>
      </c>
      <c r="M465" s="14">
        <v>50833</v>
      </c>
      <c r="N465" s="14">
        <v>1123364</v>
      </c>
      <c r="O465" s="14">
        <v>0</v>
      </c>
      <c r="P465" s="14" t="s">
        <v>83</v>
      </c>
    </row>
    <row r="466" spans="1:16" x14ac:dyDescent="0.25">
      <c r="A466" s="14">
        <v>6461</v>
      </c>
      <c r="B466" s="14" t="s">
        <v>1074</v>
      </c>
      <c r="C466" s="14" t="s">
        <v>219</v>
      </c>
      <c r="D466" s="14" t="s">
        <v>78</v>
      </c>
      <c r="E466" s="14" t="s">
        <v>79</v>
      </c>
      <c r="F466" s="15" t="s">
        <v>1075</v>
      </c>
      <c r="G466" s="14" t="s">
        <v>81</v>
      </c>
      <c r="H466" s="16">
        <v>41.998330000000003</v>
      </c>
      <c r="I466" s="16">
        <v>-92.197410000000005</v>
      </c>
      <c r="J466" s="15" t="s">
        <v>103</v>
      </c>
      <c r="K466" s="14">
        <v>609</v>
      </c>
      <c r="L466" s="14">
        <v>277</v>
      </c>
      <c r="M466" s="14">
        <v>56354</v>
      </c>
      <c r="N466" s="14">
        <v>1169172</v>
      </c>
      <c r="O466" s="14">
        <v>0</v>
      </c>
      <c r="P466" s="14" t="s">
        <v>83</v>
      </c>
    </row>
    <row r="467" spans="1:16" x14ac:dyDescent="0.25">
      <c r="A467" s="14">
        <v>6462</v>
      </c>
      <c r="B467" s="14" t="s">
        <v>1076</v>
      </c>
      <c r="C467" s="14" t="s">
        <v>227</v>
      </c>
      <c r="D467" s="14" t="s">
        <v>78</v>
      </c>
      <c r="E467" s="14" t="s">
        <v>79</v>
      </c>
      <c r="F467" s="15" t="s">
        <v>1077</v>
      </c>
      <c r="G467" s="14" t="s">
        <v>81</v>
      </c>
      <c r="H467" s="16">
        <v>41.628599999999999</v>
      </c>
      <c r="I467" s="16">
        <v>-95.073049999999995</v>
      </c>
      <c r="J467" s="15" t="s">
        <v>107</v>
      </c>
      <c r="K467" s="14">
        <v>301</v>
      </c>
      <c r="L467" s="14">
        <v>138</v>
      </c>
      <c r="M467" s="14">
        <v>35357</v>
      </c>
      <c r="N467" s="14">
        <v>1987376</v>
      </c>
      <c r="O467" s="14">
        <v>0</v>
      </c>
      <c r="P467" s="14" t="s">
        <v>83</v>
      </c>
    </row>
    <row r="468" spans="1:16" x14ac:dyDescent="0.25">
      <c r="A468" s="14">
        <v>6463</v>
      </c>
      <c r="B468" s="14" t="s">
        <v>1078</v>
      </c>
      <c r="C468" s="14" t="s">
        <v>105</v>
      </c>
      <c r="D468" s="14" t="s">
        <v>78</v>
      </c>
      <c r="E468" s="14" t="s">
        <v>79</v>
      </c>
      <c r="F468" s="15" t="s">
        <v>1079</v>
      </c>
      <c r="G468" s="14" t="s">
        <v>81</v>
      </c>
      <c r="H468" s="16">
        <v>42.588320000000003</v>
      </c>
      <c r="I468" s="16">
        <v>-95.967519999999993</v>
      </c>
      <c r="J468" s="15" t="s">
        <v>107</v>
      </c>
      <c r="K468" s="14">
        <v>1396</v>
      </c>
      <c r="L468" s="14">
        <v>523</v>
      </c>
      <c r="M468" s="14">
        <v>57386</v>
      </c>
      <c r="N468" s="14">
        <v>4163343</v>
      </c>
      <c r="O468" s="14">
        <v>0</v>
      </c>
      <c r="P468" s="14" t="s">
        <v>83</v>
      </c>
    </row>
    <row r="469" spans="1:16" x14ac:dyDescent="0.25">
      <c r="A469" s="14">
        <v>6464</v>
      </c>
      <c r="B469" s="14" t="s">
        <v>1080</v>
      </c>
      <c r="C469" s="14" t="s">
        <v>639</v>
      </c>
      <c r="D469" s="14" t="s">
        <v>78</v>
      </c>
      <c r="E469" s="14" t="s">
        <v>79</v>
      </c>
      <c r="F469" s="15" t="s">
        <v>1081</v>
      </c>
      <c r="G469" s="14" t="s">
        <v>81</v>
      </c>
      <c r="H469" s="16">
        <v>41.460839999999997</v>
      </c>
      <c r="I469" s="16">
        <v>-91.986840000000001</v>
      </c>
      <c r="J469" s="15" t="s">
        <v>103</v>
      </c>
      <c r="K469" s="14">
        <v>71</v>
      </c>
      <c r="L469" s="14">
        <v>33</v>
      </c>
      <c r="M469" s="14">
        <v>30625</v>
      </c>
      <c r="N469" s="14">
        <v>512140</v>
      </c>
      <c r="O469" s="14">
        <v>0</v>
      </c>
      <c r="P469" s="14" t="s">
        <v>83</v>
      </c>
    </row>
    <row r="470" spans="1:16" x14ac:dyDescent="0.25">
      <c r="A470" s="14">
        <v>6465</v>
      </c>
      <c r="B470" s="14" t="s">
        <v>1082</v>
      </c>
      <c r="C470" s="14" t="s">
        <v>561</v>
      </c>
      <c r="D470" s="14" t="s">
        <v>78</v>
      </c>
      <c r="E470" s="14" t="s">
        <v>79</v>
      </c>
      <c r="F470" s="15" t="s">
        <v>1083</v>
      </c>
      <c r="G470" s="14" t="s">
        <v>81</v>
      </c>
      <c r="H470" s="16">
        <v>41.7286</v>
      </c>
      <c r="I470" s="16">
        <v>-95.265270000000001</v>
      </c>
      <c r="J470" s="15" t="s">
        <v>107</v>
      </c>
      <c r="K470" s="14">
        <v>62</v>
      </c>
      <c r="L470" s="14">
        <v>43</v>
      </c>
      <c r="M470" s="14">
        <v>38125</v>
      </c>
      <c r="N470" s="14">
        <v>730244</v>
      </c>
      <c r="O470" s="14">
        <v>0</v>
      </c>
      <c r="P470" s="14" t="s">
        <v>83</v>
      </c>
    </row>
    <row r="471" spans="1:16" x14ac:dyDescent="0.25">
      <c r="A471" s="14">
        <v>6466</v>
      </c>
      <c r="B471" s="14" t="s">
        <v>1084</v>
      </c>
      <c r="C471" s="14" t="s">
        <v>98</v>
      </c>
      <c r="D471" s="14" t="s">
        <v>78</v>
      </c>
      <c r="E471" s="14" t="s">
        <v>79</v>
      </c>
      <c r="F471" s="15" t="s">
        <v>1085</v>
      </c>
      <c r="G471" s="14" t="s">
        <v>81</v>
      </c>
      <c r="H471" s="16">
        <v>41.145569999999999</v>
      </c>
      <c r="I471" s="16">
        <v>-92.504080000000002</v>
      </c>
      <c r="J471" s="15" t="s">
        <v>82</v>
      </c>
      <c r="K471" s="14">
        <v>175</v>
      </c>
      <c r="L471" s="14">
        <v>77</v>
      </c>
      <c r="M471" s="14">
        <v>50893</v>
      </c>
      <c r="N471" s="14">
        <v>1444641</v>
      </c>
      <c r="O471" s="14">
        <v>0</v>
      </c>
      <c r="P471" s="14" t="s">
        <v>83</v>
      </c>
    </row>
    <row r="472" spans="1:16" x14ac:dyDescent="0.25">
      <c r="A472" s="14">
        <v>6467</v>
      </c>
      <c r="B472" s="14" t="s">
        <v>1086</v>
      </c>
      <c r="C472" s="14" t="s">
        <v>189</v>
      </c>
      <c r="D472" s="14" t="s">
        <v>78</v>
      </c>
      <c r="E472" s="14" t="s">
        <v>79</v>
      </c>
      <c r="F472" s="15" t="s">
        <v>1087</v>
      </c>
      <c r="G472" s="14" t="s">
        <v>81</v>
      </c>
      <c r="H472" s="16">
        <v>42.195540000000001</v>
      </c>
      <c r="I472" s="16">
        <v>-95.327770000000001</v>
      </c>
      <c r="J472" s="15" t="s">
        <v>107</v>
      </c>
      <c r="K472" s="14">
        <v>277</v>
      </c>
      <c r="L472" s="14">
        <v>111</v>
      </c>
      <c r="M472" s="14">
        <v>39125</v>
      </c>
      <c r="N472" s="14">
        <v>539665</v>
      </c>
      <c r="O472" s="14">
        <v>0</v>
      </c>
      <c r="P472" s="14" t="s">
        <v>83</v>
      </c>
    </row>
    <row r="473" spans="1:16" x14ac:dyDescent="0.25">
      <c r="A473" s="14">
        <v>6468</v>
      </c>
      <c r="B473" s="14" t="s">
        <v>1088</v>
      </c>
      <c r="C473" s="14" t="s">
        <v>376</v>
      </c>
      <c r="D473" s="14" t="s">
        <v>78</v>
      </c>
      <c r="E473" s="14" t="s">
        <v>79</v>
      </c>
      <c r="F473" s="15" t="s">
        <v>1089</v>
      </c>
      <c r="G473" s="14" t="s">
        <v>81</v>
      </c>
      <c r="H473" s="16">
        <v>43.006909999999998</v>
      </c>
      <c r="I473" s="16">
        <v>-93.602990000000005</v>
      </c>
      <c r="J473" s="15" t="s">
        <v>82</v>
      </c>
      <c r="K473" s="14">
        <v>484</v>
      </c>
      <c r="L473" s="14">
        <v>203</v>
      </c>
      <c r="M473" s="14">
        <v>50313</v>
      </c>
      <c r="N473" s="14">
        <v>1315790</v>
      </c>
      <c r="O473" s="14">
        <v>0</v>
      </c>
      <c r="P473" s="14" t="s">
        <v>83</v>
      </c>
    </row>
    <row r="474" spans="1:16" x14ac:dyDescent="0.25">
      <c r="A474" s="14">
        <v>6469</v>
      </c>
      <c r="B474" s="14" t="s">
        <v>1090</v>
      </c>
      <c r="C474" s="14" t="s">
        <v>1048</v>
      </c>
      <c r="D474" s="14" t="s">
        <v>78</v>
      </c>
      <c r="E474" s="14" t="s">
        <v>79</v>
      </c>
      <c r="F474" s="15" t="s">
        <v>1091</v>
      </c>
      <c r="G474" s="14" t="s">
        <v>81</v>
      </c>
      <c r="H474" s="16">
        <v>42.455530000000003</v>
      </c>
      <c r="I474" s="16">
        <v>-94.456919999999997</v>
      </c>
      <c r="J474" s="15" t="s">
        <v>87</v>
      </c>
      <c r="K474" s="14">
        <v>60</v>
      </c>
      <c r="L474" s="14">
        <v>33</v>
      </c>
      <c r="M474" s="14">
        <v>54583</v>
      </c>
      <c r="N474" s="14">
        <v>2604920</v>
      </c>
      <c r="O474" s="14">
        <v>0</v>
      </c>
      <c r="P474" s="14" t="s">
        <v>83</v>
      </c>
    </row>
    <row r="475" spans="1:16" x14ac:dyDescent="0.25">
      <c r="A475" s="14">
        <v>6470</v>
      </c>
      <c r="B475" s="14" t="s">
        <v>1092</v>
      </c>
      <c r="C475" s="14" t="s">
        <v>403</v>
      </c>
      <c r="D475" s="14" t="s">
        <v>78</v>
      </c>
      <c r="E475" s="14" t="s">
        <v>79</v>
      </c>
      <c r="F475" s="15" t="s">
        <v>1093</v>
      </c>
      <c r="G475" s="14" t="s">
        <v>81</v>
      </c>
      <c r="H475" s="16">
        <v>41.320830000000001</v>
      </c>
      <c r="I475" s="16">
        <v>-93.109369999999998</v>
      </c>
      <c r="J475" s="15" t="s">
        <v>82</v>
      </c>
      <c r="K475" s="14">
        <v>7248</v>
      </c>
      <c r="L475" s="14">
        <v>3041</v>
      </c>
      <c r="M475" s="14">
        <v>41723</v>
      </c>
      <c r="N475" s="14">
        <v>11984129</v>
      </c>
      <c r="O475" s="14">
        <v>0</v>
      </c>
      <c r="P475" s="14" t="s">
        <v>83</v>
      </c>
    </row>
    <row r="476" spans="1:16" x14ac:dyDescent="0.25">
      <c r="A476" s="14">
        <v>6471</v>
      </c>
      <c r="B476" s="14" t="s">
        <v>1094</v>
      </c>
      <c r="C476" s="14" t="s">
        <v>85</v>
      </c>
      <c r="D476" s="14" t="s">
        <v>78</v>
      </c>
      <c r="E476" s="14" t="s">
        <v>79</v>
      </c>
      <c r="F476" s="15" t="s">
        <v>1095</v>
      </c>
      <c r="G476" s="14" t="s">
        <v>81</v>
      </c>
      <c r="H476" s="16">
        <v>41.189720000000001</v>
      </c>
      <c r="I476" s="16">
        <v>-93.382990000000007</v>
      </c>
      <c r="J476" s="15" t="s">
        <v>82</v>
      </c>
      <c r="K476" s="14">
        <v>363</v>
      </c>
      <c r="L476" s="14">
        <v>171</v>
      </c>
      <c r="M476" s="14">
        <v>39063</v>
      </c>
      <c r="N476" s="14">
        <v>942273</v>
      </c>
      <c r="O476" s="14">
        <v>0</v>
      </c>
      <c r="P476" s="14" t="s">
        <v>83</v>
      </c>
    </row>
    <row r="477" spans="1:16" x14ac:dyDescent="0.25">
      <c r="A477" s="14">
        <v>6472</v>
      </c>
      <c r="B477" s="14" t="s">
        <v>1096</v>
      </c>
      <c r="C477" s="14" t="s">
        <v>151</v>
      </c>
      <c r="D477" s="14" t="s">
        <v>78</v>
      </c>
      <c r="E477" s="14" t="s">
        <v>79</v>
      </c>
      <c r="F477" s="15" t="s">
        <v>1097</v>
      </c>
      <c r="G477" s="14" t="s">
        <v>81</v>
      </c>
      <c r="H477" s="16">
        <v>41.754719999999999</v>
      </c>
      <c r="I477" s="16">
        <v>-92.183520000000001</v>
      </c>
      <c r="J477" s="15" t="s">
        <v>103</v>
      </c>
      <c r="K477" s="14">
        <v>283</v>
      </c>
      <c r="L477" s="14">
        <v>130</v>
      </c>
      <c r="M477" s="14">
        <v>37500</v>
      </c>
      <c r="N477" s="14">
        <v>786575</v>
      </c>
      <c r="O477" s="14">
        <v>0</v>
      </c>
      <c r="P477" s="14" t="s">
        <v>83</v>
      </c>
    </row>
    <row r="478" spans="1:16" x14ac:dyDescent="0.25">
      <c r="A478" s="14">
        <v>6473</v>
      </c>
      <c r="B478" s="14" t="s">
        <v>1098</v>
      </c>
      <c r="C478" s="14" t="s">
        <v>1048</v>
      </c>
      <c r="D478" s="14" t="s">
        <v>78</v>
      </c>
      <c r="E478" s="14" t="s">
        <v>79</v>
      </c>
      <c r="F478" s="15" t="s">
        <v>1099</v>
      </c>
      <c r="G478" s="14" t="s">
        <v>81</v>
      </c>
      <c r="H478" s="16">
        <v>42.267479999999999</v>
      </c>
      <c r="I478" s="16">
        <v>-94.733869999999996</v>
      </c>
      <c r="J478" s="15" t="s">
        <v>107</v>
      </c>
      <c r="K478" s="14">
        <v>1670</v>
      </c>
      <c r="L478" s="14">
        <v>777</v>
      </c>
      <c r="M478" s="14">
        <v>36813</v>
      </c>
      <c r="N478" s="14">
        <v>12462056</v>
      </c>
      <c r="O478" s="14">
        <v>0</v>
      </c>
      <c r="P478" s="14" t="s">
        <v>83</v>
      </c>
    </row>
    <row r="479" spans="1:16" x14ac:dyDescent="0.25">
      <c r="A479" s="14">
        <v>6474</v>
      </c>
      <c r="B479" s="14" t="s">
        <v>1100</v>
      </c>
      <c r="C479" s="14" t="s">
        <v>390</v>
      </c>
      <c r="D479" s="14" t="s">
        <v>78</v>
      </c>
      <c r="E479" s="14" t="s">
        <v>79</v>
      </c>
      <c r="F479" s="15" t="s">
        <v>1101</v>
      </c>
      <c r="G479" s="14" t="s">
        <v>81</v>
      </c>
      <c r="H479" s="16">
        <v>43.419400000000003</v>
      </c>
      <c r="I479" s="16">
        <v>-93.533270000000002</v>
      </c>
      <c r="J479" s="15" t="s">
        <v>82</v>
      </c>
      <c r="K479" s="14">
        <v>2060</v>
      </c>
      <c r="L479" s="14">
        <v>879</v>
      </c>
      <c r="M479" s="14">
        <v>40417</v>
      </c>
      <c r="N479" s="14">
        <v>6984447</v>
      </c>
      <c r="O479" s="14">
        <v>67118</v>
      </c>
      <c r="P479" s="14" t="s">
        <v>83</v>
      </c>
    </row>
    <row r="480" spans="1:16" x14ac:dyDescent="0.25">
      <c r="A480" s="14">
        <v>6475</v>
      </c>
      <c r="B480" s="14" t="s">
        <v>1102</v>
      </c>
      <c r="C480" s="14" t="s">
        <v>245</v>
      </c>
      <c r="D480" s="14" t="s">
        <v>78</v>
      </c>
      <c r="E480" s="14" t="s">
        <v>79</v>
      </c>
      <c r="F480" s="15" t="s">
        <v>1103</v>
      </c>
      <c r="G480" s="14" t="s">
        <v>153</v>
      </c>
      <c r="H480" s="16">
        <v>41.71105</v>
      </c>
      <c r="I480" s="16">
        <v>-94.390590000000003</v>
      </c>
      <c r="J480" s="15" t="s">
        <v>82</v>
      </c>
      <c r="K480" s="14">
        <v>1196</v>
      </c>
      <c r="L480" s="14">
        <v>564</v>
      </c>
      <c r="M480" s="14">
        <v>83214</v>
      </c>
      <c r="N480" s="14">
        <v>17140578</v>
      </c>
      <c r="O480" s="14">
        <v>4335914</v>
      </c>
      <c r="P480" s="14" t="s">
        <v>83</v>
      </c>
    </row>
    <row r="481" spans="1:16" x14ac:dyDescent="0.25">
      <c r="A481" s="14">
        <v>6476</v>
      </c>
      <c r="B481" s="14" t="s">
        <v>1104</v>
      </c>
      <c r="C481" s="14" t="s">
        <v>199</v>
      </c>
      <c r="D481" s="14" t="s">
        <v>78</v>
      </c>
      <c r="E481" s="14" t="s">
        <v>79</v>
      </c>
      <c r="F481" s="15" t="s">
        <v>1105</v>
      </c>
      <c r="G481" s="14" t="s">
        <v>81</v>
      </c>
      <c r="H481" s="16">
        <v>43.45552</v>
      </c>
      <c r="I481" s="16">
        <v>-95.320830000000001</v>
      </c>
      <c r="J481" s="15" t="s">
        <v>107</v>
      </c>
      <c r="K481" s="14">
        <v>1137</v>
      </c>
      <c r="L481" s="14">
        <v>440</v>
      </c>
      <c r="M481" s="14">
        <v>58333</v>
      </c>
      <c r="N481" s="14">
        <v>4025057</v>
      </c>
      <c r="O481" s="14">
        <v>159520</v>
      </c>
      <c r="P481" s="14" t="s">
        <v>83</v>
      </c>
    </row>
    <row r="482" spans="1:16" x14ac:dyDescent="0.25">
      <c r="A482" s="14">
        <v>6477</v>
      </c>
      <c r="B482" s="14" t="s">
        <v>1106</v>
      </c>
      <c r="C482" s="14" t="s">
        <v>109</v>
      </c>
      <c r="D482" s="14" t="s">
        <v>78</v>
      </c>
      <c r="E482" s="14" t="s">
        <v>79</v>
      </c>
      <c r="F482" s="15" t="s">
        <v>1107</v>
      </c>
      <c r="G482" s="14" t="s">
        <v>81</v>
      </c>
      <c r="H482" s="16">
        <v>42.621369999999999</v>
      </c>
      <c r="I482" s="16">
        <v>-95.173330000000007</v>
      </c>
      <c r="J482" s="15" t="s">
        <v>107</v>
      </c>
      <c r="K482" s="14">
        <v>700</v>
      </c>
      <c r="L482" s="14">
        <v>246</v>
      </c>
      <c r="M482" s="14">
        <v>60000</v>
      </c>
      <c r="N482" s="14">
        <v>594584</v>
      </c>
      <c r="O482" s="14">
        <v>0</v>
      </c>
      <c r="P482" s="14" t="s">
        <v>83</v>
      </c>
    </row>
    <row r="483" spans="1:16" x14ac:dyDescent="0.25">
      <c r="A483" s="14">
        <v>6478</v>
      </c>
      <c r="B483" s="14" t="s">
        <v>1108</v>
      </c>
      <c r="C483" s="14" t="s">
        <v>224</v>
      </c>
      <c r="D483" s="14" t="s">
        <v>78</v>
      </c>
      <c r="E483" s="14" t="s">
        <v>79</v>
      </c>
      <c r="F483" s="15" t="s">
        <v>1109</v>
      </c>
      <c r="G483" s="14" t="s">
        <v>81</v>
      </c>
      <c r="H483" s="16">
        <v>42.302</v>
      </c>
      <c r="I483" s="16">
        <v>-95.035759999999996</v>
      </c>
      <c r="J483" s="15" t="s">
        <v>107</v>
      </c>
      <c r="K483" s="14">
        <v>1125</v>
      </c>
      <c r="L483" s="14">
        <v>587</v>
      </c>
      <c r="M483" s="14">
        <v>46458</v>
      </c>
      <c r="N483" s="14">
        <v>5494624</v>
      </c>
      <c r="O483" s="14">
        <v>745243</v>
      </c>
      <c r="P483" s="14" t="s">
        <v>83</v>
      </c>
    </row>
    <row r="484" spans="1:16" x14ac:dyDescent="0.25">
      <c r="A484" s="14">
        <v>6479</v>
      </c>
      <c r="B484" s="14" t="s">
        <v>1110</v>
      </c>
      <c r="C484" s="14" t="s">
        <v>126</v>
      </c>
      <c r="D484" s="14" t="s">
        <v>78</v>
      </c>
      <c r="E484" s="14" t="s">
        <v>79</v>
      </c>
      <c r="F484" s="15" t="s">
        <v>1111</v>
      </c>
      <c r="G484" s="14" t="s">
        <v>81</v>
      </c>
      <c r="H484" s="16">
        <v>43.377180000000003</v>
      </c>
      <c r="I484" s="16">
        <v>-94.093850000000003</v>
      </c>
      <c r="J484" s="15" t="s">
        <v>87</v>
      </c>
      <c r="K484" s="14">
        <v>287</v>
      </c>
      <c r="L484" s="14">
        <v>111</v>
      </c>
      <c r="M484" s="14">
        <v>27159</v>
      </c>
      <c r="N484" s="14">
        <v>1884932</v>
      </c>
      <c r="O484" s="14">
        <v>0</v>
      </c>
      <c r="P484" s="14" t="s">
        <v>83</v>
      </c>
    </row>
    <row r="485" spans="1:16" x14ac:dyDescent="0.25">
      <c r="A485" s="14">
        <v>6480</v>
      </c>
      <c r="B485" s="14" t="s">
        <v>1112</v>
      </c>
      <c r="C485" s="14" t="s">
        <v>270</v>
      </c>
      <c r="D485" s="14" t="s">
        <v>78</v>
      </c>
      <c r="E485" s="14" t="s">
        <v>79</v>
      </c>
      <c r="F485" s="15" t="s">
        <v>1113</v>
      </c>
      <c r="G485" s="14" t="s">
        <v>81</v>
      </c>
      <c r="H485" s="16">
        <v>41.703049999999998</v>
      </c>
      <c r="I485" s="16">
        <v>-93.079369999999997</v>
      </c>
      <c r="J485" s="15" t="s">
        <v>82</v>
      </c>
      <c r="K485" s="14">
        <v>171</v>
      </c>
      <c r="L485" s="14">
        <v>66</v>
      </c>
      <c r="M485" s="14">
        <v>66875</v>
      </c>
      <c r="N485" s="14">
        <v>265202</v>
      </c>
      <c r="O485" s="14">
        <v>0</v>
      </c>
      <c r="P485" s="14" t="s">
        <v>83</v>
      </c>
    </row>
    <row r="486" spans="1:16" x14ac:dyDescent="0.25">
      <c r="A486" s="14">
        <v>6481</v>
      </c>
      <c r="B486" s="14" t="s">
        <v>1114</v>
      </c>
      <c r="C486" s="14" t="s">
        <v>613</v>
      </c>
      <c r="D486" s="14" t="s">
        <v>78</v>
      </c>
      <c r="E486" s="14" t="s">
        <v>79</v>
      </c>
      <c r="F486" s="15" t="s">
        <v>1115</v>
      </c>
      <c r="G486" s="14" t="s">
        <v>81</v>
      </c>
      <c r="H486" s="16">
        <v>40.622779999999999</v>
      </c>
      <c r="I486" s="16">
        <v>-93.934120000000007</v>
      </c>
      <c r="J486" s="15" t="s">
        <v>82</v>
      </c>
      <c r="K486" s="14">
        <v>2376</v>
      </c>
      <c r="L486" s="14">
        <v>788</v>
      </c>
      <c r="M486" s="14">
        <v>32568</v>
      </c>
      <c r="N486" s="14">
        <v>8657109</v>
      </c>
      <c r="O486" s="14">
        <v>250243</v>
      </c>
      <c r="P486" s="14" t="s">
        <v>83</v>
      </c>
    </row>
    <row r="487" spans="1:16" x14ac:dyDescent="0.25">
      <c r="A487" s="14">
        <v>6482</v>
      </c>
      <c r="B487" s="14" t="s">
        <v>1116</v>
      </c>
      <c r="C487" s="14" t="s">
        <v>233</v>
      </c>
      <c r="D487" s="14" t="s">
        <v>78</v>
      </c>
      <c r="E487" s="14" t="s">
        <v>79</v>
      </c>
      <c r="F487" s="15" t="s">
        <v>1117</v>
      </c>
      <c r="G487" s="14" t="s">
        <v>81</v>
      </c>
      <c r="H487" s="16">
        <v>42.598599999999998</v>
      </c>
      <c r="I487" s="16">
        <v>-91.642099999999999</v>
      </c>
      <c r="J487" s="15" t="s">
        <v>166</v>
      </c>
      <c r="K487" s="14">
        <v>457</v>
      </c>
      <c r="L487" s="14">
        <v>163</v>
      </c>
      <c r="M487" s="14">
        <v>44107</v>
      </c>
      <c r="N487" s="14">
        <v>1511392</v>
      </c>
      <c r="O487" s="14">
        <v>0</v>
      </c>
      <c r="P487" s="14" t="s">
        <v>83</v>
      </c>
    </row>
    <row r="488" spans="1:16" x14ac:dyDescent="0.25">
      <c r="A488" s="14">
        <v>6483</v>
      </c>
      <c r="B488" s="14" t="s">
        <v>1118</v>
      </c>
      <c r="C488" s="14" t="s">
        <v>168</v>
      </c>
      <c r="D488" s="14" t="s">
        <v>78</v>
      </c>
      <c r="E488" s="14" t="s">
        <v>79</v>
      </c>
      <c r="F488" s="15" t="s">
        <v>1119</v>
      </c>
      <c r="G488" s="14" t="s">
        <v>81</v>
      </c>
      <c r="H488" s="16">
        <v>42.295850000000002</v>
      </c>
      <c r="I488" s="16">
        <v>-90.620959999999997</v>
      </c>
      <c r="J488" s="15" t="s">
        <v>166</v>
      </c>
      <c r="K488" s="14">
        <v>253</v>
      </c>
      <c r="L488" s="14">
        <v>101</v>
      </c>
      <c r="M488" s="14">
        <v>61250</v>
      </c>
      <c r="N488" s="14">
        <v>1184475</v>
      </c>
      <c r="O488" s="14">
        <v>0</v>
      </c>
      <c r="P488" s="14" t="s">
        <v>83</v>
      </c>
    </row>
    <row r="489" spans="1:16" x14ac:dyDescent="0.25">
      <c r="A489" s="14">
        <v>6484</v>
      </c>
      <c r="B489" s="14" t="s">
        <v>1120</v>
      </c>
      <c r="C489" s="14" t="s">
        <v>181</v>
      </c>
      <c r="D489" s="14" t="s">
        <v>78</v>
      </c>
      <c r="E489" s="14" t="s">
        <v>79</v>
      </c>
      <c r="F489" s="15" t="s">
        <v>1121</v>
      </c>
      <c r="G489" s="14" t="s">
        <v>81</v>
      </c>
      <c r="H489" s="16">
        <v>42.184429999999999</v>
      </c>
      <c r="I489" s="16">
        <v>-94.691370000000006</v>
      </c>
      <c r="J489" s="15" t="s">
        <v>107</v>
      </c>
      <c r="K489" s="14">
        <v>116</v>
      </c>
      <c r="L489" s="14">
        <v>43</v>
      </c>
      <c r="M489" s="14">
        <v>36875</v>
      </c>
      <c r="N489" s="14">
        <v>1923588</v>
      </c>
      <c r="O489" s="14">
        <v>25917</v>
      </c>
      <c r="P489" s="14" t="s">
        <v>83</v>
      </c>
    </row>
    <row r="490" spans="1:16" x14ac:dyDescent="0.25">
      <c r="A490" s="14">
        <v>6485</v>
      </c>
      <c r="B490" s="14" t="s">
        <v>1122</v>
      </c>
      <c r="C490" s="14" t="s">
        <v>939</v>
      </c>
      <c r="D490" s="14" t="s">
        <v>78</v>
      </c>
      <c r="E490" s="14" t="s">
        <v>79</v>
      </c>
      <c r="F490" s="15" t="s">
        <v>1123</v>
      </c>
      <c r="G490" s="14" t="s">
        <v>81</v>
      </c>
      <c r="H490" s="16">
        <v>43.362200000000001</v>
      </c>
      <c r="I490" s="16">
        <v>-91.216520000000003</v>
      </c>
      <c r="J490" s="15" t="s">
        <v>166</v>
      </c>
      <c r="K490" s="14">
        <v>939</v>
      </c>
      <c r="L490" s="14">
        <v>392</v>
      </c>
      <c r="M490" s="14">
        <v>35278</v>
      </c>
      <c r="N490" s="14">
        <v>2788238</v>
      </c>
      <c r="O490" s="14">
        <v>270341</v>
      </c>
      <c r="P490" s="14" t="s">
        <v>83</v>
      </c>
    </row>
    <row r="491" spans="1:16" x14ac:dyDescent="0.25">
      <c r="A491" s="14">
        <v>6486</v>
      </c>
      <c r="B491" s="14" t="s">
        <v>1124</v>
      </c>
      <c r="C491" s="14" t="s">
        <v>445</v>
      </c>
      <c r="D491" s="14" t="s">
        <v>78</v>
      </c>
      <c r="E491" s="14" t="s">
        <v>79</v>
      </c>
      <c r="F491" s="15" t="s">
        <v>1125</v>
      </c>
      <c r="G491" s="14" t="s">
        <v>81</v>
      </c>
      <c r="H491" s="16">
        <v>42.314990000000002</v>
      </c>
      <c r="I491" s="16">
        <v>-92.192130000000006</v>
      </c>
      <c r="J491" s="15" t="s">
        <v>103</v>
      </c>
      <c r="K491" s="14">
        <v>2290</v>
      </c>
      <c r="L491" s="14">
        <v>917</v>
      </c>
      <c r="M491" s="14">
        <v>57112</v>
      </c>
      <c r="N491" s="14">
        <v>6613462</v>
      </c>
      <c r="O491" s="14">
        <v>170402</v>
      </c>
      <c r="P491" s="14" t="s">
        <v>83</v>
      </c>
    </row>
    <row r="492" spans="1:16" x14ac:dyDescent="0.25">
      <c r="A492" s="14">
        <v>6487</v>
      </c>
      <c r="B492" s="14" t="s">
        <v>1126</v>
      </c>
      <c r="C492" s="14" t="s">
        <v>148</v>
      </c>
      <c r="D492" s="14" t="s">
        <v>78</v>
      </c>
      <c r="E492" s="14" t="s">
        <v>79</v>
      </c>
      <c r="F492" s="15" t="s">
        <v>1127</v>
      </c>
      <c r="G492" s="14" t="s">
        <v>81</v>
      </c>
      <c r="H492" s="16">
        <v>43.453589999999998</v>
      </c>
      <c r="I492" s="16">
        <v>-96.434209999999993</v>
      </c>
      <c r="J492" s="15" t="s">
        <v>107</v>
      </c>
      <c r="K492" s="14">
        <v>886</v>
      </c>
      <c r="L492" s="14">
        <v>377</v>
      </c>
      <c r="M492" s="14">
        <v>60956</v>
      </c>
      <c r="N492" s="14">
        <v>2571774</v>
      </c>
      <c r="O492" s="14">
        <v>0</v>
      </c>
      <c r="P492" s="14" t="s">
        <v>83</v>
      </c>
    </row>
    <row r="493" spans="1:16" x14ac:dyDescent="0.25">
      <c r="A493" s="14">
        <v>6488</v>
      </c>
      <c r="B493" s="14" t="s">
        <v>1128</v>
      </c>
      <c r="C493" s="14" t="s">
        <v>230</v>
      </c>
      <c r="D493" s="14" t="s">
        <v>78</v>
      </c>
      <c r="E493" s="14" t="s">
        <v>79</v>
      </c>
      <c r="F493" s="15" t="s">
        <v>1129</v>
      </c>
      <c r="G493" s="14" t="s">
        <v>81</v>
      </c>
      <c r="H493" s="16">
        <v>42.860810000000001</v>
      </c>
      <c r="I493" s="16">
        <v>-95.545280000000005</v>
      </c>
      <c r="J493" s="15" t="s">
        <v>107</v>
      </c>
      <c r="K493" s="14">
        <v>133</v>
      </c>
      <c r="L493" s="14">
        <v>72</v>
      </c>
      <c r="M493" s="14">
        <v>37500</v>
      </c>
      <c r="N493" s="14">
        <v>337301</v>
      </c>
      <c r="O493" s="14">
        <v>0</v>
      </c>
      <c r="P493" s="14" t="s">
        <v>83</v>
      </c>
    </row>
    <row r="494" spans="1:16" x14ac:dyDescent="0.25">
      <c r="A494" s="14">
        <v>6489</v>
      </c>
      <c r="B494" s="14" t="s">
        <v>1130</v>
      </c>
      <c r="C494" s="14" t="s">
        <v>123</v>
      </c>
      <c r="D494" s="14" t="s">
        <v>78</v>
      </c>
      <c r="E494" s="14" t="s">
        <v>79</v>
      </c>
      <c r="F494" s="15" t="s">
        <v>1131</v>
      </c>
      <c r="G494" s="14" t="s">
        <v>81</v>
      </c>
      <c r="H494" s="16">
        <v>42.763309999999997</v>
      </c>
      <c r="I494" s="16">
        <v>-93.368260000000006</v>
      </c>
      <c r="J494" s="15" t="s">
        <v>82</v>
      </c>
      <c r="K494" s="14">
        <v>483</v>
      </c>
      <c r="L494" s="14">
        <v>210</v>
      </c>
      <c r="M494" s="14">
        <v>42292</v>
      </c>
      <c r="N494" s="14">
        <v>6213519</v>
      </c>
      <c r="O494" s="14">
        <v>0</v>
      </c>
      <c r="P494" s="14" t="s">
        <v>83</v>
      </c>
    </row>
    <row r="495" spans="1:16" x14ac:dyDescent="0.25">
      <c r="A495" s="14">
        <v>6490</v>
      </c>
      <c r="B495" s="14" t="s">
        <v>1132</v>
      </c>
      <c r="C495" s="14" t="s">
        <v>115</v>
      </c>
      <c r="D495" s="14" t="s">
        <v>78</v>
      </c>
      <c r="E495" s="14" t="s">
        <v>79</v>
      </c>
      <c r="F495" s="15" t="s">
        <v>1133</v>
      </c>
      <c r="G495" s="14" t="s">
        <v>81</v>
      </c>
      <c r="H495" s="16">
        <v>41.884160000000001</v>
      </c>
      <c r="I495" s="16">
        <v>-92.922139999999999</v>
      </c>
      <c r="J495" s="15" t="s">
        <v>82</v>
      </c>
      <c r="K495" s="14">
        <v>242</v>
      </c>
      <c r="L495" s="14">
        <v>124</v>
      </c>
      <c r="M495" s="14">
        <v>41111</v>
      </c>
      <c r="N495" s="14">
        <v>650047</v>
      </c>
      <c r="O495" s="14">
        <v>0</v>
      </c>
      <c r="P495" s="14" t="s">
        <v>83</v>
      </c>
    </row>
    <row r="496" spans="1:16" x14ac:dyDescent="0.25">
      <c r="A496" s="14">
        <v>6491</v>
      </c>
      <c r="B496" s="14" t="s">
        <v>1134</v>
      </c>
      <c r="C496" s="14" t="s">
        <v>800</v>
      </c>
      <c r="D496" s="14" t="s">
        <v>78</v>
      </c>
      <c r="E496" s="14" t="s">
        <v>79</v>
      </c>
      <c r="F496" s="15" t="s">
        <v>1135</v>
      </c>
      <c r="G496" s="14" t="s">
        <v>81</v>
      </c>
      <c r="H496" s="16">
        <v>42.846640000000001</v>
      </c>
      <c r="I496" s="16">
        <v>-94.851929999999996</v>
      </c>
      <c r="J496" s="15" t="s">
        <v>107</v>
      </c>
      <c r="K496" s="14">
        <v>1180</v>
      </c>
      <c r="L496" s="14">
        <v>605</v>
      </c>
      <c r="M496" s="14">
        <v>37656</v>
      </c>
      <c r="N496" s="14">
        <v>1896013</v>
      </c>
      <c r="O496" s="14">
        <v>0</v>
      </c>
      <c r="P496" s="14" t="s">
        <v>83</v>
      </c>
    </row>
    <row r="497" spans="1:16" x14ac:dyDescent="0.25">
      <c r="A497" s="14">
        <v>6492</v>
      </c>
      <c r="B497" s="14" t="s">
        <v>1136</v>
      </c>
      <c r="C497" s="14" t="s">
        <v>140</v>
      </c>
      <c r="D497" s="14" t="s">
        <v>78</v>
      </c>
      <c r="E497" s="14" t="s">
        <v>79</v>
      </c>
      <c r="F497" s="15" t="s">
        <v>1137</v>
      </c>
      <c r="G497" s="14" t="s">
        <v>81</v>
      </c>
      <c r="H497" s="16">
        <v>43.070529999999998</v>
      </c>
      <c r="I497" s="16">
        <v>-92.150170000000003</v>
      </c>
      <c r="J497" s="15" t="s">
        <v>166</v>
      </c>
      <c r="K497" s="14">
        <v>423</v>
      </c>
      <c r="L497" s="14">
        <v>175</v>
      </c>
      <c r="M497" s="14">
        <v>44375</v>
      </c>
      <c r="N497" s="14">
        <v>2289124</v>
      </c>
      <c r="O497" s="14">
        <v>30081</v>
      </c>
      <c r="P497" s="14" t="s">
        <v>83</v>
      </c>
    </row>
    <row r="498" spans="1:16" x14ac:dyDescent="0.25">
      <c r="A498" s="14">
        <v>6493</v>
      </c>
      <c r="B498" s="14" t="s">
        <v>1138</v>
      </c>
      <c r="C498" s="14" t="s">
        <v>176</v>
      </c>
      <c r="D498" s="14" t="s">
        <v>78</v>
      </c>
      <c r="E498" s="14" t="s">
        <v>79</v>
      </c>
      <c r="F498" s="15" t="s">
        <v>1139</v>
      </c>
      <c r="G498" s="14" t="s">
        <v>81</v>
      </c>
      <c r="H498" s="16">
        <v>42.4786</v>
      </c>
      <c r="I498" s="16">
        <v>-96.183909999999997</v>
      </c>
      <c r="J498" s="15" t="s">
        <v>107</v>
      </c>
      <c r="K498" s="14">
        <v>960</v>
      </c>
      <c r="L498" s="14">
        <v>321</v>
      </c>
      <c r="M498" s="14">
        <v>62679</v>
      </c>
      <c r="N498" s="14">
        <v>1848495</v>
      </c>
      <c r="O498" s="14">
        <v>0</v>
      </c>
      <c r="P498" s="14" t="s">
        <v>83</v>
      </c>
    </row>
    <row r="499" spans="1:16" x14ac:dyDescent="0.25">
      <c r="A499" s="14">
        <v>6494</v>
      </c>
      <c r="B499" s="14" t="s">
        <v>1140</v>
      </c>
      <c r="C499" s="14" t="s">
        <v>318</v>
      </c>
      <c r="D499" s="14" t="s">
        <v>78</v>
      </c>
      <c r="E499" s="14" t="s">
        <v>79</v>
      </c>
      <c r="F499" s="15" t="s">
        <v>677</v>
      </c>
      <c r="G499" s="14" t="s">
        <v>153</v>
      </c>
      <c r="H499" s="16">
        <v>40.833629999999999</v>
      </c>
      <c r="I499" s="16">
        <v>-92.088790000000003</v>
      </c>
      <c r="J499" s="15" t="s">
        <v>82</v>
      </c>
      <c r="K499" s="14">
        <v>28</v>
      </c>
      <c r="L499" s="14">
        <v>18</v>
      </c>
      <c r="M499" s="14">
        <v>48378</v>
      </c>
      <c r="N499" s="14">
        <v>5078663</v>
      </c>
      <c r="O499" s="14">
        <v>228377</v>
      </c>
      <c r="P499" s="14" t="s">
        <v>83</v>
      </c>
    </row>
    <row r="500" spans="1:16" x14ac:dyDescent="0.25">
      <c r="A500" s="14">
        <v>6495</v>
      </c>
      <c r="B500" s="14" t="s">
        <v>1141</v>
      </c>
      <c r="C500" s="14" t="s">
        <v>312</v>
      </c>
      <c r="D500" s="14" t="s">
        <v>78</v>
      </c>
      <c r="E500" s="14" t="s">
        <v>79</v>
      </c>
      <c r="F500" s="15" t="s">
        <v>1142</v>
      </c>
      <c r="G500" s="14" t="s">
        <v>81</v>
      </c>
      <c r="H500" s="16">
        <v>41.598640000000003</v>
      </c>
      <c r="I500" s="16">
        <v>-90.343459999999993</v>
      </c>
      <c r="J500" s="15" t="s">
        <v>166</v>
      </c>
      <c r="K500" s="14">
        <v>3982</v>
      </c>
      <c r="L500" s="14">
        <v>1538</v>
      </c>
      <c r="M500" s="14">
        <v>76083</v>
      </c>
      <c r="N500" s="14">
        <v>12093764</v>
      </c>
      <c r="O500" s="14">
        <v>511946</v>
      </c>
      <c r="P500" s="14" t="s">
        <v>83</v>
      </c>
    </row>
    <row r="501" spans="1:16" x14ac:dyDescent="0.25">
      <c r="A501" s="14">
        <v>6496</v>
      </c>
      <c r="B501" s="14" t="s">
        <v>1143</v>
      </c>
      <c r="C501" s="14" t="s">
        <v>126</v>
      </c>
      <c r="D501" s="14" t="s">
        <v>78</v>
      </c>
      <c r="E501" s="14" t="s">
        <v>79</v>
      </c>
      <c r="F501" s="15" t="s">
        <v>1144</v>
      </c>
      <c r="G501" s="14" t="s">
        <v>81</v>
      </c>
      <c r="H501" s="16">
        <v>43.421619999999997</v>
      </c>
      <c r="I501" s="16">
        <v>-94.162180000000006</v>
      </c>
      <c r="J501" s="15" t="s">
        <v>87</v>
      </c>
      <c r="K501" s="14">
        <v>127</v>
      </c>
      <c r="L501" s="14">
        <v>55</v>
      </c>
      <c r="M501" s="14">
        <v>33438</v>
      </c>
      <c r="N501" s="14">
        <v>857585</v>
      </c>
      <c r="O501" s="14">
        <v>0</v>
      </c>
      <c r="P501" s="14" t="s">
        <v>83</v>
      </c>
    </row>
    <row r="502" spans="1:16" x14ac:dyDescent="0.25">
      <c r="A502" s="14">
        <v>6497</v>
      </c>
      <c r="B502" s="14" t="s">
        <v>1145</v>
      </c>
      <c r="C502" s="14" t="s">
        <v>115</v>
      </c>
      <c r="D502" s="14" t="s">
        <v>78</v>
      </c>
      <c r="E502" s="14" t="s">
        <v>79</v>
      </c>
      <c r="F502" s="15" t="s">
        <v>1146</v>
      </c>
      <c r="G502" s="14" t="s">
        <v>81</v>
      </c>
      <c r="H502" s="16">
        <v>42.006250000000001</v>
      </c>
      <c r="I502" s="16">
        <v>-92.775059999999996</v>
      </c>
      <c r="J502" s="15" t="s">
        <v>82</v>
      </c>
      <c r="K502" s="14">
        <v>946</v>
      </c>
      <c r="L502" s="14">
        <v>386</v>
      </c>
      <c r="M502" s="14">
        <v>53929</v>
      </c>
      <c r="N502" s="14">
        <v>2700113</v>
      </c>
      <c r="O502" s="14">
        <v>18831</v>
      </c>
      <c r="P502" s="14" t="s">
        <v>83</v>
      </c>
    </row>
    <row r="503" spans="1:16" x14ac:dyDescent="0.25">
      <c r="A503" s="14">
        <v>6498</v>
      </c>
      <c r="B503" s="14" t="s">
        <v>1147</v>
      </c>
      <c r="C503" s="14" t="s">
        <v>242</v>
      </c>
      <c r="D503" s="14" t="s">
        <v>78</v>
      </c>
      <c r="E503" s="14" t="s">
        <v>79</v>
      </c>
      <c r="F503" s="15" t="s">
        <v>1148</v>
      </c>
      <c r="G503" s="14" t="s">
        <v>81</v>
      </c>
      <c r="H503" s="16">
        <v>42.359969999999997</v>
      </c>
      <c r="I503" s="16">
        <v>-94.052180000000007</v>
      </c>
      <c r="J503" s="15" t="s">
        <v>87</v>
      </c>
      <c r="K503" s="14">
        <v>399</v>
      </c>
      <c r="L503" s="14">
        <v>224</v>
      </c>
      <c r="M503" s="14">
        <v>29318</v>
      </c>
      <c r="N503" s="14">
        <v>5415497</v>
      </c>
      <c r="O503" s="14">
        <v>155121</v>
      </c>
      <c r="P503" s="14" t="s">
        <v>83</v>
      </c>
    </row>
    <row r="504" spans="1:16" x14ac:dyDescent="0.25">
      <c r="A504" s="14">
        <v>6499</v>
      </c>
      <c r="B504" s="14" t="s">
        <v>1149</v>
      </c>
      <c r="C504" s="14" t="s">
        <v>275</v>
      </c>
      <c r="D504" s="14" t="s">
        <v>78</v>
      </c>
      <c r="E504" s="14" t="s">
        <v>79</v>
      </c>
      <c r="F504" s="15" t="s">
        <v>1150</v>
      </c>
      <c r="G504" s="14" t="s">
        <v>81</v>
      </c>
      <c r="H504" s="16">
        <v>41.337220000000002</v>
      </c>
      <c r="I504" s="16">
        <v>-92.787139999999994</v>
      </c>
      <c r="J504" s="15" t="s">
        <v>82</v>
      </c>
      <c r="K504" s="14">
        <v>161</v>
      </c>
      <c r="L504" s="14">
        <v>66</v>
      </c>
      <c r="M504" s="14">
        <v>49375</v>
      </c>
      <c r="N504" s="14">
        <v>246200</v>
      </c>
      <c r="O504" s="14">
        <v>0</v>
      </c>
      <c r="P504" s="14" t="s">
        <v>83</v>
      </c>
    </row>
    <row r="505" spans="1:16" x14ac:dyDescent="0.25">
      <c r="A505" s="14">
        <v>6500</v>
      </c>
      <c r="B505" s="14" t="s">
        <v>1151</v>
      </c>
      <c r="C505" s="14" t="s">
        <v>390</v>
      </c>
      <c r="D505" s="14" t="s">
        <v>78</v>
      </c>
      <c r="E505" s="14" t="s">
        <v>79</v>
      </c>
      <c r="F505" s="15" t="s">
        <v>1152</v>
      </c>
      <c r="G505" s="14" t="s">
        <v>81</v>
      </c>
      <c r="H505" s="16">
        <v>43.337180000000004</v>
      </c>
      <c r="I505" s="16">
        <v>-93.635220000000004</v>
      </c>
      <c r="J505" s="15" t="s">
        <v>82</v>
      </c>
      <c r="K505" s="14">
        <v>285</v>
      </c>
      <c r="L505" s="14">
        <v>121</v>
      </c>
      <c r="M505" s="14">
        <v>41528</v>
      </c>
      <c r="N505" s="14">
        <v>3440178</v>
      </c>
      <c r="O505" s="14">
        <v>81554</v>
      </c>
      <c r="P505" s="14" t="s">
        <v>83</v>
      </c>
    </row>
    <row r="506" spans="1:16" x14ac:dyDescent="0.25">
      <c r="A506" s="14">
        <v>6501</v>
      </c>
      <c r="B506" s="14" t="s">
        <v>1153</v>
      </c>
      <c r="C506" s="14" t="s">
        <v>105</v>
      </c>
      <c r="D506" s="14" t="s">
        <v>78</v>
      </c>
      <c r="E506" s="14" t="s">
        <v>79</v>
      </c>
      <c r="F506" s="15" t="s">
        <v>577</v>
      </c>
      <c r="G506" s="14" t="s">
        <v>81</v>
      </c>
      <c r="H506" s="16">
        <v>42.794159999999998</v>
      </c>
      <c r="I506" s="16">
        <v>-96.165580000000006</v>
      </c>
      <c r="J506" s="15" t="s">
        <v>107</v>
      </c>
      <c r="K506" s="14">
        <v>9761</v>
      </c>
      <c r="L506" s="14">
        <v>4177</v>
      </c>
      <c r="M506" s="14">
        <v>49459</v>
      </c>
      <c r="N506" s="14">
        <v>23285842</v>
      </c>
      <c r="O506" s="14">
        <v>22701</v>
      </c>
      <c r="P506" s="14" t="s">
        <v>83</v>
      </c>
    </row>
    <row r="507" spans="1:16" x14ac:dyDescent="0.25">
      <c r="A507" s="14">
        <v>6502</v>
      </c>
      <c r="B507" s="14" t="s">
        <v>1154</v>
      </c>
      <c r="C507" s="14" t="s">
        <v>216</v>
      </c>
      <c r="D507" s="14" t="s">
        <v>78</v>
      </c>
      <c r="E507" s="14" t="s">
        <v>79</v>
      </c>
      <c r="F507" s="15" t="s">
        <v>1063</v>
      </c>
      <c r="G507" s="14" t="s">
        <v>81</v>
      </c>
      <c r="H507" s="16">
        <v>40.883180000000003</v>
      </c>
      <c r="I507" s="16">
        <v>-94.55865</v>
      </c>
      <c r="J507" s="15" t="s">
        <v>82</v>
      </c>
      <c r="K507" s="14">
        <v>1385</v>
      </c>
      <c r="L507" s="14">
        <v>690</v>
      </c>
      <c r="M507" s="14">
        <v>36852</v>
      </c>
      <c r="N507" s="14">
        <v>5125783</v>
      </c>
      <c r="O507" s="14">
        <v>211638</v>
      </c>
      <c r="P507" s="14" t="s">
        <v>83</v>
      </c>
    </row>
    <row r="508" spans="1:16" x14ac:dyDescent="0.25">
      <c r="A508" s="14">
        <v>6503</v>
      </c>
      <c r="B508" s="14" t="s">
        <v>1155</v>
      </c>
      <c r="C508" s="14" t="s">
        <v>613</v>
      </c>
      <c r="D508" s="14" t="s">
        <v>78</v>
      </c>
      <c r="E508" s="14" t="s">
        <v>79</v>
      </c>
      <c r="F508" s="15" t="s">
        <v>1156</v>
      </c>
      <c r="G508" s="14" t="s">
        <v>81</v>
      </c>
      <c r="H508" s="16">
        <v>40.739719999999998</v>
      </c>
      <c r="I508" s="16">
        <v>-93.747720000000001</v>
      </c>
      <c r="J508" s="15" t="s">
        <v>82</v>
      </c>
      <c r="K508" s="14">
        <v>1903</v>
      </c>
      <c r="L508" s="14">
        <v>780</v>
      </c>
      <c r="M508" s="14">
        <v>30893</v>
      </c>
      <c r="N508" s="14">
        <v>8216621</v>
      </c>
      <c r="O508" s="14">
        <v>22454</v>
      </c>
      <c r="P508" s="14" t="s">
        <v>83</v>
      </c>
    </row>
    <row r="509" spans="1:16" x14ac:dyDescent="0.25">
      <c r="A509" s="14">
        <v>6504</v>
      </c>
      <c r="B509" s="14" t="s">
        <v>1157</v>
      </c>
      <c r="C509" s="14" t="s">
        <v>613</v>
      </c>
      <c r="D509" s="14" t="s">
        <v>78</v>
      </c>
      <c r="E509" s="14" t="s">
        <v>79</v>
      </c>
      <c r="F509" s="15" t="s">
        <v>835</v>
      </c>
      <c r="G509" s="14" t="s">
        <v>81</v>
      </c>
      <c r="H509" s="16">
        <v>40.877780000000001</v>
      </c>
      <c r="I509" s="16">
        <v>-93.59272</v>
      </c>
      <c r="J509" s="15" t="s">
        <v>82</v>
      </c>
      <c r="K509" s="14">
        <v>14</v>
      </c>
      <c r="L509" s="14">
        <v>2</v>
      </c>
      <c r="M509" s="14">
        <v>35698</v>
      </c>
      <c r="N509" s="14">
        <v>853677</v>
      </c>
      <c r="O509" s="14">
        <v>0</v>
      </c>
      <c r="P509" s="14" t="s">
        <v>83</v>
      </c>
    </row>
    <row r="510" spans="1:16" x14ac:dyDescent="0.25">
      <c r="A510" s="14">
        <v>6505</v>
      </c>
      <c r="B510" s="14" t="s">
        <v>1158</v>
      </c>
      <c r="C510" s="14" t="s">
        <v>148</v>
      </c>
      <c r="D510" s="14" t="s">
        <v>78</v>
      </c>
      <c r="E510" s="14" t="s">
        <v>79</v>
      </c>
      <c r="F510" s="15" t="s">
        <v>1159</v>
      </c>
      <c r="G510" s="14" t="s">
        <v>81</v>
      </c>
      <c r="H510" s="16">
        <v>43.444699999999997</v>
      </c>
      <c r="I510" s="16">
        <v>-96.333089999999999</v>
      </c>
      <c r="J510" s="15" t="s">
        <v>107</v>
      </c>
      <c r="K510" s="14">
        <v>294</v>
      </c>
      <c r="L510" s="14">
        <v>120</v>
      </c>
      <c r="M510" s="14">
        <v>56667</v>
      </c>
      <c r="N510" s="14">
        <v>4720356</v>
      </c>
      <c r="O510" s="14">
        <v>0</v>
      </c>
      <c r="P510" s="14" t="s">
        <v>83</v>
      </c>
    </row>
    <row r="511" spans="1:16" x14ac:dyDescent="0.25">
      <c r="A511" s="14">
        <v>6514</v>
      </c>
      <c r="B511" s="14" t="s">
        <v>1175</v>
      </c>
      <c r="C511" s="14" t="s">
        <v>109</v>
      </c>
      <c r="D511" s="14" t="s">
        <v>78</v>
      </c>
      <c r="E511" s="14" t="s">
        <v>79</v>
      </c>
      <c r="F511" s="15" t="s">
        <v>1176</v>
      </c>
      <c r="G511" s="14" t="s">
        <v>81</v>
      </c>
      <c r="H511" s="16">
        <v>42.891640000000002</v>
      </c>
      <c r="I511" s="16">
        <v>-95.246660000000006</v>
      </c>
      <c r="J511" s="15" t="s">
        <v>107</v>
      </c>
      <c r="K511" s="14">
        <v>154</v>
      </c>
      <c r="L511" s="14">
        <v>69</v>
      </c>
      <c r="M511" s="14">
        <v>33750</v>
      </c>
      <c r="N511" s="14">
        <v>1445854</v>
      </c>
      <c r="O511" s="14">
        <v>66340</v>
      </c>
      <c r="P511" s="14" t="s">
        <v>83</v>
      </c>
    </row>
    <row r="512" spans="1:16" x14ac:dyDescent="0.25">
      <c r="A512" s="14">
        <v>6515</v>
      </c>
      <c r="B512" s="14" t="s">
        <v>1177</v>
      </c>
      <c r="C512" s="14" t="s">
        <v>118</v>
      </c>
      <c r="D512" s="14" t="s">
        <v>78</v>
      </c>
      <c r="E512" s="14" t="s">
        <v>79</v>
      </c>
      <c r="F512" s="15" t="s">
        <v>1178</v>
      </c>
      <c r="G512" s="14" t="s">
        <v>81</v>
      </c>
      <c r="H512" s="16">
        <v>41.921120000000002</v>
      </c>
      <c r="I512" s="16">
        <v>-91.385450000000006</v>
      </c>
      <c r="J512" s="15" t="s">
        <v>103</v>
      </c>
      <c r="K512" s="14">
        <v>2202</v>
      </c>
      <c r="L512" s="14">
        <v>762</v>
      </c>
      <c r="M512" s="14">
        <v>49310</v>
      </c>
      <c r="N512" s="14">
        <v>5547618</v>
      </c>
      <c r="O512" s="14">
        <v>0</v>
      </c>
      <c r="P512" s="14" t="s">
        <v>83</v>
      </c>
    </row>
    <row r="513" spans="1:16" x14ac:dyDescent="0.25">
      <c r="A513" s="14">
        <v>6516</v>
      </c>
      <c r="B513" s="14" t="s">
        <v>1179</v>
      </c>
      <c r="C513" s="14" t="s">
        <v>115</v>
      </c>
      <c r="D513" s="14" t="s">
        <v>78</v>
      </c>
      <c r="E513" s="14" t="s">
        <v>79</v>
      </c>
      <c r="F513" s="15" t="s">
        <v>1180</v>
      </c>
      <c r="G513" s="14" t="s">
        <v>81</v>
      </c>
      <c r="H513" s="16">
        <v>42.189990000000002</v>
      </c>
      <c r="I513" s="16">
        <v>-93.003810000000001</v>
      </c>
      <c r="J513" s="15" t="s">
        <v>82</v>
      </c>
      <c r="K513" s="14">
        <v>304</v>
      </c>
      <c r="L513" s="14">
        <v>104</v>
      </c>
      <c r="M513" s="14">
        <v>44643</v>
      </c>
      <c r="N513" s="14">
        <v>2546144</v>
      </c>
      <c r="O513" s="14">
        <v>0</v>
      </c>
      <c r="P513" s="14" t="s">
        <v>83</v>
      </c>
    </row>
    <row r="514" spans="1:16" x14ac:dyDescent="0.25">
      <c r="A514" s="14">
        <v>6517</v>
      </c>
      <c r="B514" s="14" t="s">
        <v>1181</v>
      </c>
      <c r="C514" s="14" t="s">
        <v>428</v>
      </c>
      <c r="D514" s="14" t="s">
        <v>78</v>
      </c>
      <c r="E514" s="14" t="s">
        <v>79</v>
      </c>
      <c r="F514" s="15" t="s">
        <v>1182</v>
      </c>
      <c r="G514" s="14" t="s">
        <v>153</v>
      </c>
      <c r="H514" s="16">
        <v>43.380249999999997</v>
      </c>
      <c r="I514" s="16">
        <v>-92.725740000000002</v>
      </c>
      <c r="J514" s="15" t="s">
        <v>82</v>
      </c>
      <c r="K514" s="14">
        <v>49</v>
      </c>
      <c r="L514" s="14">
        <v>30</v>
      </c>
      <c r="M514" s="14">
        <v>28393</v>
      </c>
      <c r="N514" s="14">
        <v>4583683</v>
      </c>
      <c r="O514" s="14">
        <v>0</v>
      </c>
      <c r="P514" s="14" t="s">
        <v>83</v>
      </c>
    </row>
    <row r="515" spans="1:16" x14ac:dyDescent="0.25">
      <c r="A515" s="14">
        <v>6518</v>
      </c>
      <c r="B515" s="14" t="s">
        <v>1183</v>
      </c>
      <c r="C515" s="14" t="s">
        <v>148</v>
      </c>
      <c r="D515" s="14" t="s">
        <v>78</v>
      </c>
      <c r="E515" s="14" t="s">
        <v>79</v>
      </c>
      <c r="F515" s="15" t="s">
        <v>1184</v>
      </c>
      <c r="G515" s="14" t="s">
        <v>81</v>
      </c>
      <c r="H515" s="16">
        <v>43.444139999999997</v>
      </c>
      <c r="I515" s="16">
        <v>-95.883350000000007</v>
      </c>
      <c r="J515" s="15" t="s">
        <v>107</v>
      </c>
      <c r="K515" s="14">
        <v>441</v>
      </c>
      <c r="L515" s="14">
        <v>193</v>
      </c>
      <c r="M515" s="14">
        <v>50313</v>
      </c>
      <c r="N515" s="14">
        <v>2079211</v>
      </c>
      <c r="O515" s="14">
        <v>0</v>
      </c>
      <c r="P515" s="14" t="s">
        <v>83</v>
      </c>
    </row>
    <row r="516" spans="1:16" x14ac:dyDescent="0.25">
      <c r="A516" s="14">
        <v>6519</v>
      </c>
      <c r="B516" s="14" t="s">
        <v>1185</v>
      </c>
      <c r="C516" s="14" t="s">
        <v>408</v>
      </c>
      <c r="D516" s="14" t="s">
        <v>78</v>
      </c>
      <c r="E516" s="14" t="s">
        <v>79</v>
      </c>
      <c r="F516" s="15" t="s">
        <v>1186</v>
      </c>
      <c r="G516" s="14" t="s">
        <v>81</v>
      </c>
      <c r="H516" s="16">
        <v>41.809429999999999</v>
      </c>
      <c r="I516" s="16">
        <v>-96.021119999999996</v>
      </c>
      <c r="J516" s="15" t="s">
        <v>107</v>
      </c>
      <c r="K516" s="14">
        <v>162</v>
      </c>
      <c r="L516" s="14">
        <v>69</v>
      </c>
      <c r="M516" s="14">
        <v>32813</v>
      </c>
      <c r="N516" s="14">
        <v>961699</v>
      </c>
      <c r="O516" s="14">
        <v>0</v>
      </c>
      <c r="P516" s="14" t="s">
        <v>83</v>
      </c>
    </row>
    <row r="517" spans="1:16" x14ac:dyDescent="0.25">
      <c r="A517" s="14">
        <v>6520</v>
      </c>
      <c r="B517" s="14" t="s">
        <v>1187</v>
      </c>
      <c r="C517" s="14" t="s">
        <v>340</v>
      </c>
      <c r="D517" s="14" t="s">
        <v>78</v>
      </c>
      <c r="E517" s="14" t="s">
        <v>79</v>
      </c>
      <c r="F517" s="15" t="s">
        <v>1188</v>
      </c>
      <c r="G517" s="14" t="s">
        <v>81</v>
      </c>
      <c r="H517" s="16">
        <v>42.868580000000001</v>
      </c>
      <c r="I517" s="16">
        <v>-94.185239999999993</v>
      </c>
      <c r="J517" s="15" t="s">
        <v>87</v>
      </c>
      <c r="K517" s="14">
        <v>366</v>
      </c>
      <c r="L517" s="14">
        <v>175</v>
      </c>
      <c r="M517" s="14">
        <v>51563</v>
      </c>
      <c r="N517" s="14">
        <v>1813318</v>
      </c>
      <c r="O517" s="14">
        <v>0</v>
      </c>
      <c r="P517" s="14" t="s">
        <v>83</v>
      </c>
    </row>
    <row r="518" spans="1:16" x14ac:dyDescent="0.25">
      <c r="A518" s="14">
        <v>6521</v>
      </c>
      <c r="B518" s="14" t="s">
        <v>1189</v>
      </c>
      <c r="C518" s="14" t="s">
        <v>265</v>
      </c>
      <c r="D518" s="14" t="s">
        <v>78</v>
      </c>
      <c r="E518" s="14" t="s">
        <v>79</v>
      </c>
      <c r="F518" s="15" t="s">
        <v>1190</v>
      </c>
      <c r="G518" s="14" t="s">
        <v>81</v>
      </c>
      <c r="H518" s="16">
        <v>40.994750000000003</v>
      </c>
      <c r="I518" s="16">
        <v>-91.748220000000003</v>
      </c>
      <c r="J518" s="15" t="s">
        <v>103</v>
      </c>
      <c r="K518" s="14">
        <v>283</v>
      </c>
      <c r="L518" s="14">
        <v>108</v>
      </c>
      <c r="M518" s="14">
        <v>31250</v>
      </c>
      <c r="N518" s="14">
        <v>1939695</v>
      </c>
      <c r="O518" s="14">
        <v>0</v>
      </c>
      <c r="P518" s="14" t="s">
        <v>83</v>
      </c>
    </row>
    <row r="519" spans="1:16" x14ac:dyDescent="0.25">
      <c r="A519" s="14">
        <v>6522</v>
      </c>
      <c r="B519" s="14" t="s">
        <v>1191</v>
      </c>
      <c r="C519" s="14" t="s">
        <v>408</v>
      </c>
      <c r="D519" s="14" t="s">
        <v>78</v>
      </c>
      <c r="E519" s="14" t="s">
        <v>79</v>
      </c>
      <c r="F519" s="15" t="s">
        <v>1192</v>
      </c>
      <c r="G519" s="14" t="s">
        <v>81</v>
      </c>
      <c r="H519" s="16">
        <v>41.643050000000002</v>
      </c>
      <c r="I519" s="16">
        <v>-95.788899999999998</v>
      </c>
      <c r="J519" s="15" t="s">
        <v>107</v>
      </c>
      <c r="K519" s="14">
        <v>1465</v>
      </c>
      <c r="L519" s="14">
        <v>607</v>
      </c>
      <c r="M519" s="14">
        <v>52396</v>
      </c>
      <c r="N519" s="14">
        <v>2598410</v>
      </c>
      <c r="O519" s="14">
        <v>0</v>
      </c>
      <c r="P519" s="14" t="s">
        <v>83</v>
      </c>
    </row>
    <row r="520" spans="1:16" x14ac:dyDescent="0.25">
      <c r="A520" s="14">
        <v>6523</v>
      </c>
      <c r="B520" s="14" t="s">
        <v>1193</v>
      </c>
      <c r="C520" s="14" t="s">
        <v>1048</v>
      </c>
      <c r="D520" s="14" t="s">
        <v>78</v>
      </c>
      <c r="E520" s="14" t="s">
        <v>79</v>
      </c>
      <c r="F520" s="15" t="s">
        <v>1194</v>
      </c>
      <c r="G520" s="14" t="s">
        <v>81</v>
      </c>
      <c r="H520" s="16">
        <v>42.27026</v>
      </c>
      <c r="I520" s="16">
        <v>-94.548590000000004</v>
      </c>
      <c r="J520" s="15" t="s">
        <v>107</v>
      </c>
      <c r="K520" s="14">
        <v>350</v>
      </c>
      <c r="L520" s="14">
        <v>156</v>
      </c>
      <c r="M520" s="14">
        <v>45625</v>
      </c>
      <c r="N520" s="14">
        <v>5551013</v>
      </c>
      <c r="O520" s="14">
        <v>0</v>
      </c>
      <c r="P520" s="14" t="s">
        <v>83</v>
      </c>
    </row>
    <row r="521" spans="1:16" x14ac:dyDescent="0.25">
      <c r="A521" s="14">
        <v>6524</v>
      </c>
      <c r="B521" s="14" t="s">
        <v>1195</v>
      </c>
      <c r="C521" s="14" t="s">
        <v>126</v>
      </c>
      <c r="D521" s="14" t="s">
        <v>78</v>
      </c>
      <c r="E521" s="14" t="s">
        <v>79</v>
      </c>
      <c r="F521" s="15" t="s">
        <v>1196</v>
      </c>
      <c r="G521" s="14" t="s">
        <v>81</v>
      </c>
      <c r="H521" s="16">
        <v>43.21857</v>
      </c>
      <c r="I521" s="16">
        <v>-94.326909999999998</v>
      </c>
      <c r="J521" s="15" t="s">
        <v>87</v>
      </c>
      <c r="K521" s="14">
        <v>142</v>
      </c>
      <c r="L521" s="14">
        <v>65</v>
      </c>
      <c r="M521" s="14">
        <v>38750</v>
      </c>
      <c r="N521" s="14">
        <v>305965</v>
      </c>
      <c r="O521" s="14">
        <v>0</v>
      </c>
      <c r="P521" s="14" t="s">
        <v>83</v>
      </c>
    </row>
    <row r="522" spans="1:16" x14ac:dyDescent="0.25">
      <c r="A522" s="14">
        <v>6525</v>
      </c>
      <c r="B522" s="14" t="s">
        <v>1197</v>
      </c>
      <c r="C522" s="14" t="s">
        <v>558</v>
      </c>
      <c r="D522" s="14" t="s">
        <v>78</v>
      </c>
      <c r="E522" s="14" t="s">
        <v>79</v>
      </c>
      <c r="F522" s="15" t="s">
        <v>1198</v>
      </c>
      <c r="G522" s="14" t="s">
        <v>81</v>
      </c>
      <c r="H522" s="16">
        <v>41.488079999999997</v>
      </c>
      <c r="I522" s="16">
        <v>-91.425989999999999</v>
      </c>
      <c r="J522" s="15" t="s">
        <v>103</v>
      </c>
      <c r="K522" s="14">
        <v>1415</v>
      </c>
      <c r="L522" s="14">
        <v>586</v>
      </c>
      <c r="M522" s="14">
        <v>58750</v>
      </c>
      <c r="N522" s="14">
        <v>2699486</v>
      </c>
      <c r="O522" s="14">
        <v>0</v>
      </c>
      <c r="P522" s="14" t="s">
        <v>83</v>
      </c>
    </row>
    <row r="523" spans="1:16" x14ac:dyDescent="0.25">
      <c r="A523" s="14">
        <v>6526</v>
      </c>
      <c r="B523" s="14" t="s">
        <v>1199</v>
      </c>
      <c r="C523" s="14" t="s">
        <v>312</v>
      </c>
      <c r="D523" s="14" t="s">
        <v>78</v>
      </c>
      <c r="E523" s="14" t="s">
        <v>79</v>
      </c>
      <c r="F523" s="15" t="s">
        <v>1200</v>
      </c>
      <c r="G523" s="14" t="s">
        <v>81</v>
      </c>
      <c r="H523" s="16">
        <v>41.69753</v>
      </c>
      <c r="I523" s="16">
        <v>-90.582639999999998</v>
      </c>
      <c r="J523" s="15" t="s">
        <v>166</v>
      </c>
      <c r="K523" s="14">
        <v>844</v>
      </c>
      <c r="L523" s="14">
        <v>302</v>
      </c>
      <c r="M523" s="14">
        <v>97353</v>
      </c>
      <c r="N523" s="14">
        <v>2986646</v>
      </c>
      <c r="O523" s="14">
        <v>0</v>
      </c>
      <c r="P523" s="14" t="s">
        <v>83</v>
      </c>
    </row>
    <row r="524" spans="1:16" x14ac:dyDescent="0.25">
      <c r="A524" s="14">
        <v>6527</v>
      </c>
      <c r="B524" s="14" t="s">
        <v>1201</v>
      </c>
      <c r="C524" s="14" t="s">
        <v>95</v>
      </c>
      <c r="D524" s="14" t="s">
        <v>78</v>
      </c>
      <c r="E524" s="14" t="s">
        <v>79</v>
      </c>
      <c r="F524" s="15" t="s">
        <v>1202</v>
      </c>
      <c r="G524" s="14" t="s">
        <v>81</v>
      </c>
      <c r="H524" s="16">
        <v>41.128320000000002</v>
      </c>
      <c r="I524" s="16">
        <v>-94.053280000000001</v>
      </c>
      <c r="J524" s="15" t="s">
        <v>82</v>
      </c>
      <c r="K524" s="14">
        <v>349</v>
      </c>
      <c r="L524" s="14">
        <v>181</v>
      </c>
      <c r="M524" s="14">
        <v>30250</v>
      </c>
      <c r="N524" s="14">
        <v>981304</v>
      </c>
      <c r="O524" s="14">
        <v>0</v>
      </c>
      <c r="P524" s="14" t="s">
        <v>83</v>
      </c>
    </row>
    <row r="525" spans="1:16" x14ac:dyDescent="0.25">
      <c r="A525" s="14">
        <v>6528</v>
      </c>
      <c r="B525" s="14" t="s">
        <v>1203</v>
      </c>
      <c r="C525" s="14" t="s">
        <v>164</v>
      </c>
      <c r="D525" s="14" t="s">
        <v>78</v>
      </c>
      <c r="E525" s="14" t="s">
        <v>79</v>
      </c>
      <c r="F525" s="15" t="s">
        <v>1204</v>
      </c>
      <c r="G525" s="14" t="s">
        <v>81</v>
      </c>
      <c r="H525" s="16">
        <v>41.963909999999998</v>
      </c>
      <c r="I525" s="16">
        <v>-90.817639999999997</v>
      </c>
      <c r="J525" s="15" t="s">
        <v>166</v>
      </c>
      <c r="K525" s="14">
        <v>424</v>
      </c>
      <c r="L525" s="14">
        <v>176</v>
      </c>
      <c r="M525" s="14">
        <v>35000</v>
      </c>
      <c r="N525" s="14">
        <v>1645453</v>
      </c>
      <c r="O525" s="14">
        <v>0</v>
      </c>
      <c r="P525" s="14" t="s">
        <v>83</v>
      </c>
    </row>
    <row r="526" spans="1:16" x14ac:dyDescent="0.25">
      <c r="A526" s="14">
        <v>6529</v>
      </c>
      <c r="B526" s="14" t="s">
        <v>1205</v>
      </c>
      <c r="C526" s="14" t="s">
        <v>236</v>
      </c>
      <c r="D526" s="14" t="s">
        <v>78</v>
      </c>
      <c r="E526" s="14" t="s">
        <v>79</v>
      </c>
      <c r="F526" s="15" t="s">
        <v>409</v>
      </c>
      <c r="G526" s="14" t="s">
        <v>153</v>
      </c>
      <c r="H526" s="16">
        <v>41.497219999999999</v>
      </c>
      <c r="I526" s="16">
        <v>-95.890010000000004</v>
      </c>
      <c r="J526" s="15" t="s">
        <v>107</v>
      </c>
      <c r="K526" s="14">
        <v>37</v>
      </c>
      <c r="L526" s="14">
        <v>18</v>
      </c>
      <c r="M526" s="14">
        <v>62620</v>
      </c>
      <c r="N526" s="14">
        <v>163941</v>
      </c>
      <c r="O526" s="14">
        <v>0</v>
      </c>
      <c r="P526" s="14" t="s">
        <v>83</v>
      </c>
    </row>
    <row r="527" spans="1:16" x14ac:dyDescent="0.25">
      <c r="A527" s="14">
        <v>6530</v>
      </c>
      <c r="B527" s="14" t="s">
        <v>1206</v>
      </c>
      <c r="C527" s="14" t="s">
        <v>112</v>
      </c>
      <c r="D527" s="14" t="s">
        <v>78</v>
      </c>
      <c r="E527" s="14" t="s">
        <v>79</v>
      </c>
      <c r="F527" s="15" t="s">
        <v>1207</v>
      </c>
      <c r="G527" s="14" t="s">
        <v>81</v>
      </c>
      <c r="H527" s="16">
        <v>41.135840000000002</v>
      </c>
      <c r="I527" s="16">
        <v>-92.904089999999997</v>
      </c>
      <c r="J527" s="15" t="s">
        <v>82</v>
      </c>
      <c r="K527" s="14">
        <v>519</v>
      </c>
      <c r="L527" s="14">
        <v>225</v>
      </c>
      <c r="M527" s="14">
        <v>36250</v>
      </c>
      <c r="N527" s="14">
        <v>1301034</v>
      </c>
      <c r="O527" s="14">
        <v>0</v>
      </c>
      <c r="P527" s="14" t="s">
        <v>83</v>
      </c>
    </row>
    <row r="528" spans="1:16" x14ac:dyDescent="0.25">
      <c r="A528" s="14">
        <v>6531</v>
      </c>
      <c r="B528" s="14" t="s">
        <v>1208</v>
      </c>
      <c r="C528" s="14" t="s">
        <v>299</v>
      </c>
      <c r="D528" s="14" t="s">
        <v>78</v>
      </c>
      <c r="E528" s="14" t="s">
        <v>79</v>
      </c>
      <c r="F528" s="15" t="s">
        <v>1209</v>
      </c>
      <c r="G528" s="14" t="s">
        <v>81</v>
      </c>
      <c r="H528" s="16">
        <v>41.857520000000001</v>
      </c>
      <c r="I528" s="16">
        <v>-90.928200000000004</v>
      </c>
      <c r="J528" s="15" t="s">
        <v>166</v>
      </c>
      <c r="K528" s="14">
        <v>770</v>
      </c>
      <c r="L528" s="14">
        <v>365</v>
      </c>
      <c r="M528" s="14">
        <v>38750</v>
      </c>
      <c r="N528" s="14">
        <v>2646311</v>
      </c>
      <c r="O528" s="14">
        <v>0</v>
      </c>
      <c r="P528" s="14" t="s">
        <v>83</v>
      </c>
    </row>
    <row r="529" spans="1:16" x14ac:dyDescent="0.25">
      <c r="A529" s="14">
        <v>6532</v>
      </c>
      <c r="B529" s="14" t="s">
        <v>1210</v>
      </c>
      <c r="C529" s="14" t="s">
        <v>164</v>
      </c>
      <c r="D529" s="14" t="s">
        <v>78</v>
      </c>
      <c r="E529" s="14" t="s">
        <v>79</v>
      </c>
      <c r="F529" s="15" t="s">
        <v>1211</v>
      </c>
      <c r="G529" s="14" t="s">
        <v>81</v>
      </c>
      <c r="H529" s="16">
        <v>41.801699999999997</v>
      </c>
      <c r="I529" s="16">
        <v>-90.354849999999999</v>
      </c>
      <c r="J529" s="15" t="s">
        <v>166</v>
      </c>
      <c r="K529" s="14">
        <v>279</v>
      </c>
      <c r="L529" s="14">
        <v>73</v>
      </c>
      <c r="M529" s="14">
        <v>43281</v>
      </c>
      <c r="N529" s="14">
        <v>1203077</v>
      </c>
      <c r="O529" s="14">
        <v>0</v>
      </c>
      <c r="P529" s="14" t="s">
        <v>83</v>
      </c>
    </row>
    <row r="530" spans="1:16" x14ac:dyDescent="0.25">
      <c r="A530" s="14">
        <v>6533</v>
      </c>
      <c r="B530" s="14" t="s">
        <v>1212</v>
      </c>
      <c r="C530" s="14" t="s">
        <v>499</v>
      </c>
      <c r="D530" s="14" t="s">
        <v>78</v>
      </c>
      <c r="E530" s="14" t="s">
        <v>79</v>
      </c>
      <c r="F530" s="15" t="s">
        <v>1213</v>
      </c>
      <c r="G530" s="14" t="s">
        <v>81</v>
      </c>
      <c r="H530" s="16">
        <v>43.06026</v>
      </c>
      <c r="I530" s="16">
        <v>-91.454030000000003</v>
      </c>
      <c r="J530" s="15" t="s">
        <v>166</v>
      </c>
      <c r="K530" s="14">
        <v>276</v>
      </c>
      <c r="L530" s="14">
        <v>129</v>
      </c>
      <c r="M530" s="14">
        <v>41458</v>
      </c>
      <c r="N530" s="14">
        <v>2725269</v>
      </c>
      <c r="O530" s="14">
        <v>0</v>
      </c>
      <c r="P530" s="14" t="s">
        <v>83</v>
      </c>
    </row>
    <row r="531" spans="1:16" x14ac:dyDescent="0.25">
      <c r="A531" s="14">
        <v>6534</v>
      </c>
      <c r="B531" s="14" t="s">
        <v>1214</v>
      </c>
      <c r="C531" s="14" t="s">
        <v>463</v>
      </c>
      <c r="D531" s="14" t="s">
        <v>78</v>
      </c>
      <c r="E531" s="14" t="s">
        <v>79</v>
      </c>
      <c r="F531" s="15" t="s">
        <v>1215</v>
      </c>
      <c r="G531" s="14" t="s">
        <v>81</v>
      </c>
      <c r="H531" s="16">
        <v>41.028329999999997</v>
      </c>
      <c r="I531" s="16">
        <v>-93.45993</v>
      </c>
      <c r="J531" s="15" t="s">
        <v>82</v>
      </c>
      <c r="K531" s="14">
        <v>213</v>
      </c>
      <c r="L531" s="14">
        <v>82</v>
      </c>
      <c r="M531" s="14">
        <v>50000</v>
      </c>
      <c r="N531" s="14">
        <v>2500615</v>
      </c>
      <c r="O531" s="14">
        <v>23342</v>
      </c>
      <c r="P531" s="14" t="s">
        <v>83</v>
      </c>
    </row>
    <row r="532" spans="1:16" x14ac:dyDescent="0.25">
      <c r="A532" s="14">
        <v>6535</v>
      </c>
      <c r="B532" s="14" t="s">
        <v>1216</v>
      </c>
      <c r="C532" s="14" t="s">
        <v>284</v>
      </c>
      <c r="D532" s="14" t="s">
        <v>78</v>
      </c>
      <c r="E532" s="14" t="s">
        <v>79</v>
      </c>
      <c r="F532" s="15" t="s">
        <v>1217</v>
      </c>
      <c r="G532" s="14" t="s">
        <v>81</v>
      </c>
      <c r="H532" s="16">
        <v>41.967759999999998</v>
      </c>
      <c r="I532" s="16">
        <v>-93.818839999999994</v>
      </c>
      <c r="J532" s="15" t="s">
        <v>87</v>
      </c>
      <c r="K532" s="14">
        <v>123</v>
      </c>
      <c r="L532" s="14">
        <v>76</v>
      </c>
      <c r="M532" s="14">
        <v>55000</v>
      </c>
      <c r="N532" s="14">
        <v>2006052</v>
      </c>
      <c r="O532" s="14">
        <v>0</v>
      </c>
      <c r="P532" s="14" t="s">
        <v>83</v>
      </c>
    </row>
    <row r="533" spans="1:16" x14ac:dyDescent="0.25">
      <c r="A533" s="14">
        <v>6536</v>
      </c>
      <c r="B533" s="14" t="s">
        <v>1218</v>
      </c>
      <c r="C533" s="14" t="s">
        <v>126</v>
      </c>
      <c r="D533" s="14" t="s">
        <v>78</v>
      </c>
      <c r="E533" s="14" t="s">
        <v>79</v>
      </c>
      <c r="F533" s="15" t="s">
        <v>1027</v>
      </c>
      <c r="G533" s="14" t="s">
        <v>81</v>
      </c>
      <c r="H533" s="16">
        <v>42.909230000000001</v>
      </c>
      <c r="I533" s="16">
        <v>-94.083629999999999</v>
      </c>
      <c r="J533" s="15" t="s">
        <v>87</v>
      </c>
      <c r="K533" s="14">
        <v>255</v>
      </c>
      <c r="L533" s="14">
        <v>106</v>
      </c>
      <c r="M533" s="14">
        <v>39167</v>
      </c>
      <c r="N533" s="14">
        <v>5853689</v>
      </c>
      <c r="O533" s="14">
        <v>0</v>
      </c>
      <c r="P533" s="14" t="s">
        <v>83</v>
      </c>
    </row>
    <row r="534" spans="1:16" x14ac:dyDescent="0.25">
      <c r="A534" s="14">
        <v>6537</v>
      </c>
      <c r="B534" s="14" t="s">
        <v>1219</v>
      </c>
      <c r="C534" s="14" t="s">
        <v>205</v>
      </c>
      <c r="D534" s="14" t="s">
        <v>78</v>
      </c>
      <c r="E534" s="14" t="s">
        <v>79</v>
      </c>
      <c r="F534" s="15" t="s">
        <v>1220</v>
      </c>
      <c r="G534" s="14" t="s">
        <v>81</v>
      </c>
      <c r="H534" s="16">
        <v>42.60277</v>
      </c>
      <c r="I534" s="16">
        <v>-91.074020000000004</v>
      </c>
      <c r="J534" s="15" t="s">
        <v>166</v>
      </c>
      <c r="K534" s="14">
        <v>252</v>
      </c>
      <c r="L534" s="14">
        <v>88</v>
      </c>
      <c r="M534" s="14">
        <v>47500</v>
      </c>
      <c r="N534" s="14">
        <v>1223750</v>
      </c>
      <c r="O534" s="14">
        <v>0</v>
      </c>
      <c r="P534" s="14" t="s">
        <v>83</v>
      </c>
    </row>
    <row r="535" spans="1:16" x14ac:dyDescent="0.25">
      <c r="A535" s="14">
        <v>6538</v>
      </c>
      <c r="B535" s="14" t="s">
        <v>1221</v>
      </c>
      <c r="C535" s="14" t="s">
        <v>219</v>
      </c>
      <c r="D535" s="14" t="s">
        <v>78</v>
      </c>
      <c r="E535" s="14" t="s">
        <v>79</v>
      </c>
      <c r="F535" s="15" t="s">
        <v>1222</v>
      </c>
      <c r="G535" s="14" t="s">
        <v>81</v>
      </c>
      <c r="H535" s="16">
        <v>41.898049999999998</v>
      </c>
      <c r="I535" s="16">
        <v>-92.179910000000007</v>
      </c>
      <c r="J535" s="15" t="s">
        <v>103</v>
      </c>
      <c r="K535" s="14">
        <v>94</v>
      </c>
      <c r="L535" s="14">
        <v>31</v>
      </c>
      <c r="M535" s="14">
        <v>55625</v>
      </c>
      <c r="N535" s="14">
        <v>314786</v>
      </c>
      <c r="O535" s="14">
        <v>0</v>
      </c>
      <c r="P535" s="14" t="s">
        <v>83</v>
      </c>
    </row>
    <row r="536" spans="1:16" x14ac:dyDescent="0.25">
      <c r="A536" s="14">
        <v>6539</v>
      </c>
      <c r="B536" s="14" t="s">
        <v>1223</v>
      </c>
      <c r="C536" s="14" t="s">
        <v>270</v>
      </c>
      <c r="D536" s="14" t="s">
        <v>78</v>
      </c>
      <c r="E536" s="14" t="s">
        <v>79</v>
      </c>
      <c r="F536" s="15" t="s">
        <v>1224</v>
      </c>
      <c r="G536" s="14" t="s">
        <v>81</v>
      </c>
      <c r="H536" s="16">
        <v>41.577500000000001</v>
      </c>
      <c r="I536" s="16">
        <v>-92.783529999999999</v>
      </c>
      <c r="J536" s="15" t="s">
        <v>82</v>
      </c>
      <c r="K536" s="14">
        <v>390</v>
      </c>
      <c r="L536" s="14">
        <v>198</v>
      </c>
      <c r="M536" s="14">
        <v>63056</v>
      </c>
      <c r="N536" s="14">
        <v>2862035</v>
      </c>
      <c r="O536" s="14">
        <v>0</v>
      </c>
      <c r="P536" s="14" t="s">
        <v>83</v>
      </c>
    </row>
    <row r="537" spans="1:16" x14ac:dyDescent="0.25">
      <c r="A537" s="14">
        <v>6540</v>
      </c>
      <c r="B537" s="14" t="s">
        <v>1225</v>
      </c>
      <c r="C537" s="14" t="s">
        <v>1048</v>
      </c>
      <c r="D537" s="14" t="s">
        <v>78</v>
      </c>
      <c r="E537" s="14" t="s">
        <v>79</v>
      </c>
      <c r="F537" s="15" t="s">
        <v>1226</v>
      </c>
      <c r="G537" s="14" t="s">
        <v>81</v>
      </c>
      <c r="H537" s="16">
        <v>42.423299999999998</v>
      </c>
      <c r="I537" s="16">
        <v>-94.860500000000002</v>
      </c>
      <c r="J537" s="15" t="s">
        <v>107</v>
      </c>
      <c r="K537" s="14">
        <v>301</v>
      </c>
      <c r="L537" s="14">
        <v>131</v>
      </c>
      <c r="M537" s="14">
        <v>54688</v>
      </c>
      <c r="N537" s="14">
        <v>513543</v>
      </c>
      <c r="O537" s="14">
        <v>0</v>
      </c>
      <c r="P537" s="14" t="s">
        <v>83</v>
      </c>
    </row>
    <row r="538" spans="1:16" x14ac:dyDescent="0.25">
      <c r="A538" s="14">
        <v>6541</v>
      </c>
      <c r="B538" s="14" t="s">
        <v>1227</v>
      </c>
      <c r="C538" s="14" t="s">
        <v>236</v>
      </c>
      <c r="D538" s="14" t="s">
        <v>78</v>
      </c>
      <c r="E538" s="14" t="s">
        <v>79</v>
      </c>
      <c r="F538" s="15" t="s">
        <v>1228</v>
      </c>
      <c r="G538" s="14" t="s">
        <v>81</v>
      </c>
      <c r="H538" s="16">
        <v>41.192770000000003</v>
      </c>
      <c r="I538" s="16">
        <v>-95.425560000000004</v>
      </c>
      <c r="J538" s="15" t="s">
        <v>107</v>
      </c>
      <c r="K538" s="14">
        <v>245</v>
      </c>
      <c r="L538" s="14">
        <v>127</v>
      </c>
      <c r="M538" s="14">
        <v>51094</v>
      </c>
      <c r="N538" s="14">
        <v>852300</v>
      </c>
      <c r="O538" s="14">
        <v>0</v>
      </c>
      <c r="P538" s="14" t="s">
        <v>83</v>
      </c>
    </row>
    <row r="539" spans="1:16" x14ac:dyDescent="0.25">
      <c r="A539" s="14">
        <v>6542</v>
      </c>
      <c r="B539" s="14" t="s">
        <v>1229</v>
      </c>
      <c r="C539" s="14" t="s">
        <v>315</v>
      </c>
      <c r="D539" s="14" t="s">
        <v>78</v>
      </c>
      <c r="E539" s="14" t="s">
        <v>79</v>
      </c>
      <c r="F539" s="15" t="s">
        <v>1230</v>
      </c>
      <c r="G539" s="14" t="s">
        <v>81</v>
      </c>
      <c r="H539" s="16">
        <v>41.214709999999997</v>
      </c>
      <c r="I539" s="16">
        <v>-94.185230000000004</v>
      </c>
      <c r="J539" s="15" t="s">
        <v>82</v>
      </c>
      <c r="K539" s="14">
        <v>111</v>
      </c>
      <c r="L539" s="14">
        <v>66</v>
      </c>
      <c r="M539" s="14">
        <v>45833</v>
      </c>
      <c r="N539" s="14">
        <v>5147366</v>
      </c>
      <c r="O539" s="14">
        <v>0</v>
      </c>
      <c r="P539" s="14" t="s">
        <v>83</v>
      </c>
    </row>
    <row r="540" spans="1:16" x14ac:dyDescent="0.25">
      <c r="A540" s="14">
        <v>6543</v>
      </c>
      <c r="B540" s="14" t="s">
        <v>1231</v>
      </c>
      <c r="C540" s="14" t="s">
        <v>284</v>
      </c>
      <c r="D540" s="14" t="s">
        <v>78</v>
      </c>
      <c r="E540" s="14" t="s">
        <v>79</v>
      </c>
      <c r="F540" s="15" t="s">
        <v>1217</v>
      </c>
      <c r="G540" s="14" t="s">
        <v>81</v>
      </c>
      <c r="H540" s="16">
        <v>41.876649999999998</v>
      </c>
      <c r="I540" s="16">
        <v>-93.823279999999997</v>
      </c>
      <c r="J540" s="15" t="s">
        <v>87</v>
      </c>
      <c r="K540" s="14">
        <v>2588</v>
      </c>
      <c r="L540" s="14">
        <v>1001</v>
      </c>
      <c r="M540" s="14">
        <v>54386</v>
      </c>
      <c r="N540" s="14">
        <v>3079192</v>
      </c>
      <c r="O540" s="14">
        <v>0</v>
      </c>
      <c r="P540" s="14" t="s">
        <v>83</v>
      </c>
    </row>
    <row r="541" spans="1:16" x14ac:dyDescent="0.25">
      <c r="A541" s="14">
        <v>6544</v>
      </c>
      <c r="B541" s="14" t="s">
        <v>1232</v>
      </c>
      <c r="C541" s="14" t="s">
        <v>408</v>
      </c>
      <c r="D541" s="14" t="s">
        <v>78</v>
      </c>
      <c r="E541" s="14" t="s">
        <v>79</v>
      </c>
      <c r="F541" s="15" t="s">
        <v>1233</v>
      </c>
      <c r="G541" s="14" t="s">
        <v>81</v>
      </c>
      <c r="H541" s="16">
        <v>41.695819999999998</v>
      </c>
      <c r="I541" s="16">
        <v>-95.876679999999993</v>
      </c>
      <c r="J541" s="15" t="s">
        <v>107</v>
      </c>
      <c r="K541" s="14">
        <v>174</v>
      </c>
      <c r="L541" s="14">
        <v>65</v>
      </c>
      <c r="M541" s="14">
        <v>56250</v>
      </c>
      <c r="N541" s="14">
        <v>1471706</v>
      </c>
      <c r="O541" s="14">
        <v>0</v>
      </c>
      <c r="P541" s="14" t="s">
        <v>83</v>
      </c>
    </row>
    <row r="542" spans="1:16" x14ac:dyDescent="0.25">
      <c r="A542" s="14">
        <v>6545</v>
      </c>
      <c r="B542" s="14" t="s">
        <v>1234</v>
      </c>
      <c r="C542" s="14" t="s">
        <v>265</v>
      </c>
      <c r="D542" s="14" t="s">
        <v>78</v>
      </c>
      <c r="E542" s="14" t="s">
        <v>79</v>
      </c>
      <c r="F542" s="15" t="s">
        <v>1235</v>
      </c>
      <c r="G542" s="14" t="s">
        <v>81</v>
      </c>
      <c r="H542" s="16">
        <v>41.052520000000001</v>
      </c>
      <c r="I542" s="16">
        <v>-91.994900000000001</v>
      </c>
      <c r="J542" s="15" t="s">
        <v>82</v>
      </c>
      <c r="K542" s="14">
        <v>1299</v>
      </c>
      <c r="L542" s="14">
        <v>121</v>
      </c>
      <c r="M542" s="14">
        <v>51250</v>
      </c>
      <c r="N542" s="14">
        <v>8700834</v>
      </c>
      <c r="O542" s="14">
        <v>0</v>
      </c>
      <c r="P542" s="14" t="s">
        <v>83</v>
      </c>
    </row>
    <row r="543" spans="1:16" x14ac:dyDescent="0.25">
      <c r="A543" s="14">
        <v>6546</v>
      </c>
      <c r="B543" s="14" t="s">
        <v>1236</v>
      </c>
      <c r="C543" s="14" t="s">
        <v>256</v>
      </c>
      <c r="D543" s="14" t="s">
        <v>78</v>
      </c>
      <c r="E543" s="14" t="s">
        <v>79</v>
      </c>
      <c r="F543" s="15" t="s">
        <v>1237</v>
      </c>
      <c r="G543" s="14" t="s">
        <v>81</v>
      </c>
      <c r="H543" s="16">
        <v>41.708329999999997</v>
      </c>
      <c r="I543" s="16">
        <v>-92.559079999999994</v>
      </c>
      <c r="J543" s="15" t="s">
        <v>82</v>
      </c>
      <c r="K543" s="14">
        <v>278</v>
      </c>
      <c r="L543" s="14">
        <v>155</v>
      </c>
      <c r="M543" s="14">
        <v>40313</v>
      </c>
      <c r="N543" s="14">
        <v>1583600</v>
      </c>
      <c r="O543" s="14">
        <v>0</v>
      </c>
      <c r="P543" s="14" t="s">
        <v>83</v>
      </c>
    </row>
    <row r="544" spans="1:16" x14ac:dyDescent="0.25">
      <c r="A544" s="14">
        <v>6547</v>
      </c>
      <c r="B544" s="14" t="s">
        <v>1238</v>
      </c>
      <c r="C544" s="14" t="s">
        <v>239</v>
      </c>
      <c r="D544" s="14" t="s">
        <v>78</v>
      </c>
      <c r="E544" s="14" t="s">
        <v>79</v>
      </c>
      <c r="F544" s="15" t="s">
        <v>1239</v>
      </c>
      <c r="G544" s="14" t="s">
        <v>81</v>
      </c>
      <c r="H544" s="16">
        <v>42.936360000000001</v>
      </c>
      <c r="I544" s="16">
        <v>-94.682199999999995</v>
      </c>
      <c r="J544" s="15" t="s">
        <v>107</v>
      </c>
      <c r="K544" s="14">
        <v>267</v>
      </c>
      <c r="L544" s="14">
        <v>173</v>
      </c>
      <c r="M544" s="14">
        <v>33438</v>
      </c>
      <c r="N544" s="14">
        <v>1050430</v>
      </c>
      <c r="O544" s="14">
        <v>0</v>
      </c>
      <c r="P544" s="14" t="s">
        <v>83</v>
      </c>
    </row>
    <row r="545" spans="1:16" x14ac:dyDescent="0.25">
      <c r="A545" s="14">
        <v>6548</v>
      </c>
      <c r="B545" s="14" t="s">
        <v>1240</v>
      </c>
      <c r="C545" s="14" t="s">
        <v>278</v>
      </c>
      <c r="D545" s="14" t="s">
        <v>78</v>
      </c>
      <c r="E545" s="14" t="s">
        <v>79</v>
      </c>
      <c r="F545" s="15" t="s">
        <v>217</v>
      </c>
      <c r="G545" s="14" t="s">
        <v>81</v>
      </c>
      <c r="H545" s="16">
        <v>40.674430000000001</v>
      </c>
      <c r="I545" s="16">
        <v>-94.412180000000006</v>
      </c>
      <c r="J545" s="15" t="s">
        <v>82</v>
      </c>
      <c r="K545" s="14">
        <v>29</v>
      </c>
      <c r="L545" s="14">
        <v>8</v>
      </c>
      <c r="M545" s="14">
        <v>71250</v>
      </c>
      <c r="N545" s="14">
        <v>1594317</v>
      </c>
      <c r="O545" s="14">
        <v>11439</v>
      </c>
      <c r="P545" s="14" t="s">
        <v>83</v>
      </c>
    </row>
    <row r="546" spans="1:16" x14ac:dyDescent="0.25">
      <c r="A546" s="14">
        <v>6549</v>
      </c>
      <c r="B546" s="14" t="s">
        <v>1241</v>
      </c>
      <c r="C546" s="14" t="s">
        <v>755</v>
      </c>
      <c r="D546" s="14" t="s">
        <v>78</v>
      </c>
      <c r="E546" s="14" t="s">
        <v>79</v>
      </c>
      <c r="F546" s="15" t="s">
        <v>1242</v>
      </c>
      <c r="G546" s="14" t="s">
        <v>81</v>
      </c>
      <c r="H546" s="16">
        <v>41.002780000000001</v>
      </c>
      <c r="I546" s="16">
        <v>-95.585279999999997</v>
      </c>
      <c r="J546" s="15" t="s">
        <v>107</v>
      </c>
      <c r="K546" s="14">
        <v>1117</v>
      </c>
      <c r="L546" s="14">
        <v>391</v>
      </c>
      <c r="M546" s="14">
        <v>62440</v>
      </c>
      <c r="N546" s="14">
        <v>3091528</v>
      </c>
      <c r="O546" s="14">
        <v>0</v>
      </c>
      <c r="P546" s="14" t="s">
        <v>83</v>
      </c>
    </row>
    <row r="547" spans="1:16" x14ac:dyDescent="0.25">
      <c r="A547" s="14">
        <v>6550</v>
      </c>
      <c r="B547" s="14" t="s">
        <v>1243</v>
      </c>
      <c r="C547" s="14" t="s">
        <v>530</v>
      </c>
      <c r="D547" s="14" t="s">
        <v>78</v>
      </c>
      <c r="E547" s="14" t="s">
        <v>79</v>
      </c>
      <c r="F547" s="15" t="s">
        <v>629</v>
      </c>
      <c r="G547" s="14" t="s">
        <v>81</v>
      </c>
      <c r="H547" s="16">
        <v>42.48415</v>
      </c>
      <c r="I547" s="16">
        <v>-91.455430000000007</v>
      </c>
      <c r="J547" s="15" t="s">
        <v>166</v>
      </c>
      <c r="K547" s="14">
        <v>5073</v>
      </c>
      <c r="L547" s="14">
        <v>2201</v>
      </c>
      <c r="M547" s="14">
        <v>43194</v>
      </c>
      <c r="N547" s="14">
        <v>12565418</v>
      </c>
      <c r="O547" s="14">
        <v>39279</v>
      </c>
      <c r="P547" s="14" t="s">
        <v>83</v>
      </c>
    </row>
    <row r="548" spans="1:16" x14ac:dyDescent="0.25">
      <c r="A548" s="14">
        <v>6551</v>
      </c>
      <c r="B548" s="14" t="s">
        <v>1244</v>
      </c>
      <c r="C548" s="14" t="s">
        <v>189</v>
      </c>
      <c r="D548" s="14" t="s">
        <v>78</v>
      </c>
      <c r="E548" s="14" t="s">
        <v>79</v>
      </c>
      <c r="F548" s="15" t="s">
        <v>1245</v>
      </c>
      <c r="G548" s="14" t="s">
        <v>81</v>
      </c>
      <c r="H548" s="16">
        <v>41.889710000000001</v>
      </c>
      <c r="I548" s="16">
        <v>-95.232219999999998</v>
      </c>
      <c r="J548" s="15" t="s">
        <v>107</v>
      </c>
      <c r="K548" s="14">
        <v>775</v>
      </c>
      <c r="L548" s="14">
        <v>404</v>
      </c>
      <c r="M548" s="14">
        <v>40833</v>
      </c>
      <c r="N548" s="14">
        <v>2675615</v>
      </c>
      <c r="O548" s="14">
        <v>0</v>
      </c>
      <c r="P548" s="14" t="s">
        <v>83</v>
      </c>
    </row>
    <row r="549" spans="1:16" x14ac:dyDescent="0.25">
      <c r="A549" s="14">
        <v>6552</v>
      </c>
      <c r="B549" s="14" t="s">
        <v>1246</v>
      </c>
      <c r="C549" s="14" t="s">
        <v>343</v>
      </c>
      <c r="D549" s="14" t="s">
        <v>78</v>
      </c>
      <c r="E549" s="14" t="s">
        <v>79</v>
      </c>
      <c r="F549" s="15" t="s">
        <v>1247</v>
      </c>
      <c r="G549" s="14" t="s">
        <v>81</v>
      </c>
      <c r="H549" s="16">
        <v>43.287179999999999</v>
      </c>
      <c r="I549" s="16">
        <v>-93.202150000000003</v>
      </c>
      <c r="J549" s="15" t="s">
        <v>82</v>
      </c>
      <c r="K549" s="14">
        <v>1310</v>
      </c>
      <c r="L549" s="14">
        <v>545</v>
      </c>
      <c r="M549" s="14">
        <v>42316</v>
      </c>
      <c r="N549" s="14">
        <v>3796802</v>
      </c>
      <c r="O549" s="14">
        <v>0</v>
      </c>
      <c r="P549" s="14" t="s">
        <v>83</v>
      </c>
    </row>
    <row r="550" spans="1:16" x14ac:dyDescent="0.25">
      <c r="A550" s="14">
        <v>6553</v>
      </c>
      <c r="B550" s="14" t="s">
        <v>1248</v>
      </c>
      <c r="C550" s="14" t="s">
        <v>181</v>
      </c>
      <c r="D550" s="14" t="s">
        <v>78</v>
      </c>
      <c r="E550" s="14" t="s">
        <v>79</v>
      </c>
      <c r="F550" s="15" t="s">
        <v>211</v>
      </c>
      <c r="G550" s="14" t="s">
        <v>81</v>
      </c>
      <c r="H550" s="16">
        <v>41.909149999999997</v>
      </c>
      <c r="I550" s="16">
        <v>-95.064989999999995</v>
      </c>
      <c r="J550" s="15" t="s">
        <v>107</v>
      </c>
      <c r="K550" s="14">
        <v>1472</v>
      </c>
      <c r="L550" s="14">
        <v>679</v>
      </c>
      <c r="M550" s="14">
        <v>43125</v>
      </c>
      <c r="N550" s="14">
        <v>6439497</v>
      </c>
      <c r="O550" s="14">
        <v>17812</v>
      </c>
      <c r="P550" s="14" t="s">
        <v>83</v>
      </c>
    </row>
    <row r="551" spans="1:16" x14ac:dyDescent="0.25">
      <c r="A551" s="14">
        <v>6554</v>
      </c>
      <c r="B551" s="14" t="s">
        <v>1249</v>
      </c>
      <c r="C551" s="14" t="s">
        <v>1048</v>
      </c>
      <c r="D551" s="14" t="s">
        <v>78</v>
      </c>
      <c r="E551" s="14" t="s">
        <v>79</v>
      </c>
      <c r="F551" s="15" t="s">
        <v>1091</v>
      </c>
      <c r="G551" s="14" t="s">
        <v>81</v>
      </c>
      <c r="H551" s="16">
        <v>42.529139999999998</v>
      </c>
      <c r="I551" s="16">
        <v>-94.534139999999994</v>
      </c>
      <c r="J551" s="15" t="s">
        <v>107</v>
      </c>
      <c r="K551" s="14">
        <v>1615</v>
      </c>
      <c r="L551" s="14">
        <v>806</v>
      </c>
      <c r="M551" s="14">
        <v>35906</v>
      </c>
      <c r="N551" s="14">
        <v>8224582</v>
      </c>
      <c r="O551" s="14">
        <v>0</v>
      </c>
      <c r="P551" s="14" t="s">
        <v>83</v>
      </c>
    </row>
    <row r="552" spans="1:16" x14ac:dyDescent="0.25">
      <c r="A552" s="14">
        <v>6555</v>
      </c>
      <c r="B552" s="14" t="s">
        <v>1250</v>
      </c>
      <c r="C552" s="14" t="s">
        <v>331</v>
      </c>
      <c r="D552" s="14" t="s">
        <v>78</v>
      </c>
      <c r="E552" s="14" t="s">
        <v>79</v>
      </c>
      <c r="F552" s="15" t="s">
        <v>1251</v>
      </c>
      <c r="G552" s="14" t="s">
        <v>81</v>
      </c>
      <c r="H552" s="16">
        <v>42.165819999999997</v>
      </c>
      <c r="I552" s="16">
        <v>-95.793059999999997</v>
      </c>
      <c r="J552" s="15" t="s">
        <v>107</v>
      </c>
      <c r="K552" s="14">
        <v>1214</v>
      </c>
      <c r="L552" s="14">
        <v>647</v>
      </c>
      <c r="M552" s="14">
        <v>38317</v>
      </c>
      <c r="N552" s="14">
        <v>4152315</v>
      </c>
      <c r="O552" s="14">
        <v>0</v>
      </c>
      <c r="P552" s="14" t="s">
        <v>83</v>
      </c>
    </row>
    <row r="553" spans="1:16" x14ac:dyDescent="0.25">
      <c r="A553" s="14">
        <v>6556</v>
      </c>
      <c r="B553" s="14" t="s">
        <v>1252</v>
      </c>
      <c r="C553" s="14" t="s">
        <v>164</v>
      </c>
      <c r="D553" s="14" t="s">
        <v>78</v>
      </c>
      <c r="E553" s="14" t="s">
        <v>79</v>
      </c>
      <c r="F553" s="15" t="s">
        <v>1253</v>
      </c>
      <c r="G553" s="14" t="s">
        <v>81</v>
      </c>
      <c r="H553" s="16">
        <v>42.06053</v>
      </c>
      <c r="I553" s="16">
        <v>-90.66386</v>
      </c>
      <c r="J553" s="15" t="s">
        <v>166</v>
      </c>
      <c r="K553" s="14">
        <v>5989</v>
      </c>
      <c r="L553" s="14">
        <v>2627</v>
      </c>
      <c r="M553" s="14">
        <v>36431</v>
      </c>
      <c r="N553" s="14">
        <v>11223961</v>
      </c>
      <c r="O553" s="14">
        <v>90929</v>
      </c>
      <c r="P553" s="14" t="s">
        <v>83</v>
      </c>
    </row>
    <row r="554" spans="1:16" x14ac:dyDescent="0.25">
      <c r="A554" s="14">
        <v>6557</v>
      </c>
      <c r="B554" s="14" t="s">
        <v>1254</v>
      </c>
      <c r="C554" s="14" t="s">
        <v>109</v>
      </c>
      <c r="D554" s="14" t="s">
        <v>78</v>
      </c>
      <c r="E554" s="14" t="s">
        <v>79</v>
      </c>
      <c r="F554" s="15" t="s">
        <v>1255</v>
      </c>
      <c r="G554" s="14" t="s">
        <v>81</v>
      </c>
      <c r="H554" s="16">
        <v>42.861640000000001</v>
      </c>
      <c r="I554" s="16">
        <v>-94.982489999999999</v>
      </c>
      <c r="J554" s="15" t="s">
        <v>107</v>
      </c>
      <c r="K554" s="14">
        <v>239</v>
      </c>
      <c r="L554" s="14">
        <v>109</v>
      </c>
      <c r="M554" s="14">
        <v>42250</v>
      </c>
      <c r="N554" s="14">
        <v>1940810</v>
      </c>
      <c r="O554" s="14">
        <v>0</v>
      </c>
      <c r="P554" s="14" t="s">
        <v>83</v>
      </c>
    </row>
    <row r="555" spans="1:16" x14ac:dyDescent="0.25">
      <c r="A555" s="14">
        <v>6558</v>
      </c>
      <c r="B555" s="14" t="s">
        <v>1256</v>
      </c>
      <c r="C555" s="14" t="s">
        <v>466</v>
      </c>
      <c r="D555" s="14" t="s">
        <v>78</v>
      </c>
      <c r="E555" s="14" t="s">
        <v>79</v>
      </c>
      <c r="F555" s="15" t="s">
        <v>1257</v>
      </c>
      <c r="G555" s="14" t="s">
        <v>81</v>
      </c>
      <c r="H555" s="16">
        <v>42.965249999999997</v>
      </c>
      <c r="I555" s="16">
        <v>-92.868530000000007</v>
      </c>
      <c r="J555" s="15" t="s">
        <v>82</v>
      </c>
      <c r="K555" s="14">
        <v>301</v>
      </c>
      <c r="L555" s="14">
        <v>141</v>
      </c>
      <c r="M555" s="14">
        <v>36354</v>
      </c>
      <c r="N555" s="14">
        <v>2148515</v>
      </c>
      <c r="O555" s="14">
        <v>97055</v>
      </c>
      <c r="P555" s="14" t="s">
        <v>83</v>
      </c>
    </row>
    <row r="556" spans="1:16" x14ac:dyDescent="0.25">
      <c r="A556" s="14">
        <v>6559</v>
      </c>
      <c r="B556" s="14" t="s">
        <v>1258</v>
      </c>
      <c r="C556" s="14" t="s">
        <v>230</v>
      </c>
      <c r="D556" s="14" t="s">
        <v>78</v>
      </c>
      <c r="E556" s="14" t="s">
        <v>79</v>
      </c>
      <c r="F556" s="15" t="s">
        <v>1259</v>
      </c>
      <c r="G556" s="14" t="s">
        <v>81</v>
      </c>
      <c r="H556" s="16">
        <v>42.82582</v>
      </c>
      <c r="I556" s="16">
        <v>-95.807509999999994</v>
      </c>
      <c r="J556" s="15" t="s">
        <v>107</v>
      </c>
      <c r="K556" s="14">
        <v>1070</v>
      </c>
      <c r="L556" s="14">
        <v>551</v>
      </c>
      <c r="M556" s="14">
        <v>55625</v>
      </c>
      <c r="N556" s="14">
        <v>3981586</v>
      </c>
      <c r="O556" s="14">
        <v>0</v>
      </c>
      <c r="P556" s="14" t="s">
        <v>83</v>
      </c>
    </row>
    <row r="557" spans="1:16" x14ac:dyDescent="0.25">
      <c r="A557" s="14">
        <v>6560</v>
      </c>
      <c r="B557" s="14" t="s">
        <v>1260</v>
      </c>
      <c r="C557" s="14" t="s">
        <v>151</v>
      </c>
      <c r="D557" s="14" t="s">
        <v>78</v>
      </c>
      <c r="E557" s="14" t="s">
        <v>79</v>
      </c>
      <c r="F557" s="15" t="s">
        <v>1261</v>
      </c>
      <c r="G557" s="14" t="s">
        <v>81</v>
      </c>
      <c r="H557" s="16">
        <v>41.79806</v>
      </c>
      <c r="I557" s="16">
        <v>-92.070740000000001</v>
      </c>
      <c r="J557" s="15" t="s">
        <v>103</v>
      </c>
      <c r="K557" s="14">
        <v>2513</v>
      </c>
      <c r="L557" s="14">
        <v>974</v>
      </c>
      <c r="M557" s="14">
        <v>44083</v>
      </c>
      <c r="N557" s="14">
        <v>5384451</v>
      </c>
      <c r="O557" s="14">
        <v>157498</v>
      </c>
      <c r="P557" s="14" t="s">
        <v>83</v>
      </c>
    </row>
    <row r="558" spans="1:16" x14ac:dyDescent="0.25">
      <c r="A558" s="14">
        <v>6561</v>
      </c>
      <c r="B558" s="14" t="s">
        <v>46</v>
      </c>
      <c r="C558" s="14" t="s">
        <v>118</v>
      </c>
      <c r="D558" s="14" t="s">
        <v>78</v>
      </c>
      <c r="E558" s="14" t="s">
        <v>79</v>
      </c>
      <c r="F558" s="15" t="s">
        <v>1262</v>
      </c>
      <c r="G558" s="14" t="s">
        <v>81</v>
      </c>
      <c r="H558" s="16">
        <v>42.034170000000003</v>
      </c>
      <c r="I558" s="16">
        <v>-91.597679999999997</v>
      </c>
      <c r="J558" s="15" t="s">
        <v>103</v>
      </c>
      <c r="K558" s="14">
        <v>37330</v>
      </c>
      <c r="L558" s="14">
        <v>14590</v>
      </c>
      <c r="M558" s="14">
        <v>62532</v>
      </c>
      <c r="N558" s="14">
        <v>41570298</v>
      </c>
      <c r="O558" s="14">
        <v>34529</v>
      </c>
      <c r="P558" s="14" t="s">
        <v>83</v>
      </c>
    </row>
    <row r="559" spans="1:16" x14ac:dyDescent="0.25">
      <c r="A559" s="14">
        <v>6562</v>
      </c>
      <c r="B559" s="14" t="s">
        <v>1263</v>
      </c>
      <c r="C559" s="14" t="s">
        <v>171</v>
      </c>
      <c r="D559" s="14" t="s">
        <v>78</v>
      </c>
      <c r="E559" s="14" t="s">
        <v>79</v>
      </c>
      <c r="F559" s="15" t="s">
        <v>1264</v>
      </c>
      <c r="G559" s="14" t="s">
        <v>81</v>
      </c>
      <c r="H559" s="16">
        <v>41.45138</v>
      </c>
      <c r="I559" s="16">
        <v>-95.111379999999997</v>
      </c>
      <c r="J559" s="15" t="s">
        <v>107</v>
      </c>
      <c r="K559" s="14">
        <v>116</v>
      </c>
      <c r="L559" s="14">
        <v>32</v>
      </c>
      <c r="M559" s="14">
        <v>57500</v>
      </c>
      <c r="N559" s="14">
        <v>1488688</v>
      </c>
      <c r="O559" s="14">
        <v>0</v>
      </c>
      <c r="P559" s="14" t="s">
        <v>83</v>
      </c>
    </row>
    <row r="560" spans="1:16" x14ac:dyDescent="0.25">
      <c r="A560" s="14">
        <v>6563</v>
      </c>
      <c r="B560" s="14" t="s">
        <v>1265</v>
      </c>
      <c r="C560" s="14" t="s">
        <v>499</v>
      </c>
      <c r="D560" s="14" t="s">
        <v>78</v>
      </c>
      <c r="E560" s="14" t="s">
        <v>79</v>
      </c>
      <c r="F560" s="15" t="s">
        <v>1266</v>
      </c>
      <c r="G560" s="14" t="s">
        <v>81</v>
      </c>
      <c r="H560" s="16">
        <v>43.044429999999998</v>
      </c>
      <c r="I560" s="16">
        <v>-91.178190000000001</v>
      </c>
      <c r="J560" s="15" t="s">
        <v>166</v>
      </c>
      <c r="K560" s="14">
        <v>451</v>
      </c>
      <c r="L560" s="14">
        <v>222</v>
      </c>
      <c r="M560" s="14">
        <v>32727</v>
      </c>
      <c r="N560" s="14">
        <v>4497792</v>
      </c>
      <c r="O560" s="14">
        <v>174963</v>
      </c>
      <c r="P560" s="14" t="s">
        <v>83</v>
      </c>
    </row>
    <row r="561" spans="1:16" x14ac:dyDescent="0.25">
      <c r="A561" s="14">
        <v>6564</v>
      </c>
      <c r="B561" s="14" t="s">
        <v>1267</v>
      </c>
      <c r="C561" s="14" t="s">
        <v>115</v>
      </c>
      <c r="D561" s="14" t="s">
        <v>78</v>
      </c>
      <c r="E561" s="14" t="s">
        <v>79</v>
      </c>
      <c r="F561" s="15" t="s">
        <v>1268</v>
      </c>
      <c r="G561" s="14" t="s">
        <v>81</v>
      </c>
      <c r="H561" s="16">
        <v>42.049430000000001</v>
      </c>
      <c r="I561" s="16">
        <v>-92.907979999999995</v>
      </c>
      <c r="J561" s="15" t="s">
        <v>82</v>
      </c>
      <c r="K561" s="14">
        <v>27620</v>
      </c>
      <c r="L561" s="14">
        <v>10054</v>
      </c>
      <c r="M561" s="14">
        <v>48750</v>
      </c>
      <c r="N561" s="14">
        <v>49937222</v>
      </c>
      <c r="O561" s="14">
        <v>68292</v>
      </c>
      <c r="P561" s="14" t="s">
        <v>83</v>
      </c>
    </row>
    <row r="562" spans="1:16" x14ac:dyDescent="0.25">
      <c r="A562" s="14">
        <v>6565</v>
      </c>
      <c r="B562" s="14" t="s">
        <v>1269</v>
      </c>
      <c r="C562" s="14" t="s">
        <v>158</v>
      </c>
      <c r="D562" s="14" t="s">
        <v>78</v>
      </c>
      <c r="E562" s="14" t="s">
        <v>79</v>
      </c>
      <c r="F562" s="15" t="s">
        <v>1270</v>
      </c>
      <c r="G562" s="14" t="s">
        <v>81</v>
      </c>
      <c r="H562" s="16">
        <v>42.02167</v>
      </c>
      <c r="I562" s="16">
        <v>-91.359890000000007</v>
      </c>
      <c r="J562" s="15" t="s">
        <v>103</v>
      </c>
      <c r="K562" s="14">
        <v>254</v>
      </c>
      <c r="L562" s="14">
        <v>122</v>
      </c>
      <c r="M562" s="14">
        <v>41250</v>
      </c>
      <c r="N562" s="14">
        <v>868800</v>
      </c>
      <c r="O562" s="14">
        <v>0</v>
      </c>
      <c r="P562" s="14" t="s">
        <v>83</v>
      </c>
    </row>
    <row r="563" spans="1:16" x14ac:dyDescent="0.25">
      <c r="A563" s="14">
        <v>6566</v>
      </c>
      <c r="B563" s="14" t="s">
        <v>1271</v>
      </c>
      <c r="C563" s="14" t="s">
        <v>85</v>
      </c>
      <c r="D563" s="14" t="s">
        <v>78</v>
      </c>
      <c r="E563" s="14" t="s">
        <v>79</v>
      </c>
      <c r="F563" s="15" t="s">
        <v>1272</v>
      </c>
      <c r="G563" s="14" t="s">
        <v>81</v>
      </c>
      <c r="H563" s="16">
        <v>41.373049999999999</v>
      </c>
      <c r="I563" s="16">
        <v>-93.735780000000005</v>
      </c>
      <c r="J563" s="15" t="s">
        <v>82</v>
      </c>
      <c r="K563" s="14">
        <v>472</v>
      </c>
      <c r="L563" s="14">
        <v>190</v>
      </c>
      <c r="M563" s="14">
        <v>55938</v>
      </c>
      <c r="N563" s="14">
        <v>973341</v>
      </c>
      <c r="O563" s="14">
        <v>0</v>
      </c>
      <c r="P563" s="14" t="s">
        <v>83</v>
      </c>
    </row>
    <row r="564" spans="1:16" x14ac:dyDescent="0.25">
      <c r="A564" s="14">
        <v>6567</v>
      </c>
      <c r="B564" s="14" t="s">
        <v>1273</v>
      </c>
      <c r="C564" s="14" t="s">
        <v>639</v>
      </c>
      <c r="D564" s="14" t="s">
        <v>78</v>
      </c>
      <c r="E564" s="14" t="s">
        <v>79</v>
      </c>
      <c r="F564" s="15" t="s">
        <v>967</v>
      </c>
      <c r="G564" s="14" t="s">
        <v>81</v>
      </c>
      <c r="H564" s="16">
        <v>41.178899999999999</v>
      </c>
      <c r="I564" s="16">
        <v>-92.251850000000005</v>
      </c>
      <c r="J564" s="15" t="s">
        <v>82</v>
      </c>
      <c r="K564" s="14">
        <v>110</v>
      </c>
      <c r="L564" s="14">
        <v>52</v>
      </c>
      <c r="M564" s="14">
        <v>60500</v>
      </c>
      <c r="N564" s="14">
        <v>971524</v>
      </c>
      <c r="O564" s="14">
        <v>0</v>
      </c>
      <c r="P564" s="14" t="s">
        <v>83</v>
      </c>
    </row>
    <row r="565" spans="1:16" x14ac:dyDescent="0.25">
      <c r="A565" s="14">
        <v>6568</v>
      </c>
      <c r="B565" s="14" t="s">
        <v>1274</v>
      </c>
      <c r="C565" s="14" t="s">
        <v>403</v>
      </c>
      <c r="D565" s="14" t="s">
        <v>78</v>
      </c>
      <c r="E565" s="14" t="s">
        <v>79</v>
      </c>
      <c r="F565" s="15" t="s">
        <v>1275</v>
      </c>
      <c r="G565" s="14" t="s">
        <v>81</v>
      </c>
      <c r="H565" s="16">
        <v>41.18056</v>
      </c>
      <c r="I565" s="16">
        <v>-92.949089999999998</v>
      </c>
      <c r="J565" s="15" t="s">
        <v>82</v>
      </c>
      <c r="K565" s="14">
        <v>66</v>
      </c>
      <c r="L565" s="14">
        <v>6</v>
      </c>
      <c r="M565" s="14">
        <v>40000</v>
      </c>
      <c r="N565" s="14">
        <v>949271</v>
      </c>
      <c r="O565" s="14">
        <v>0</v>
      </c>
      <c r="P565" s="14" t="s">
        <v>83</v>
      </c>
    </row>
    <row r="566" spans="1:16" x14ac:dyDescent="0.25">
      <c r="A566" s="14">
        <v>6569</v>
      </c>
      <c r="B566" s="14" t="s">
        <v>1276</v>
      </c>
      <c r="C566" s="14" t="s">
        <v>393</v>
      </c>
      <c r="D566" s="14" t="s">
        <v>78</v>
      </c>
      <c r="E566" s="14" t="s">
        <v>79</v>
      </c>
      <c r="F566" s="14" t="s">
        <v>1277</v>
      </c>
      <c r="G566" s="14" t="s">
        <v>81</v>
      </c>
      <c r="H566" s="16">
        <v>43.153570000000002</v>
      </c>
      <c r="I566" s="16">
        <v>-93.201040000000006</v>
      </c>
      <c r="J566" s="15" t="s">
        <v>82</v>
      </c>
      <c r="K566" s="14">
        <v>27366</v>
      </c>
      <c r="L566" s="14">
        <v>12873</v>
      </c>
      <c r="M566" s="14">
        <v>42009</v>
      </c>
      <c r="N566" s="14">
        <v>71974380</v>
      </c>
      <c r="O566" s="14">
        <v>787135</v>
      </c>
      <c r="P566" s="14" t="s">
        <v>83</v>
      </c>
    </row>
    <row r="567" spans="1:16" x14ac:dyDescent="0.25">
      <c r="A567" s="14">
        <v>6570</v>
      </c>
      <c r="B567" s="14" t="s">
        <v>1278</v>
      </c>
      <c r="C567" s="14" t="s">
        <v>530</v>
      </c>
      <c r="D567" s="14" t="s">
        <v>78</v>
      </c>
      <c r="E567" s="14" t="s">
        <v>79</v>
      </c>
      <c r="F567" s="15" t="s">
        <v>1279</v>
      </c>
      <c r="G567" s="14" t="s">
        <v>81</v>
      </c>
      <c r="H567" s="16">
        <v>42.479430000000001</v>
      </c>
      <c r="I567" s="16">
        <v>-91.591269999999994</v>
      </c>
      <c r="J567" s="15" t="s">
        <v>166</v>
      </c>
      <c r="K567" s="14">
        <v>124</v>
      </c>
      <c r="L567" s="14">
        <v>60</v>
      </c>
      <c r="M567" s="14">
        <v>33750</v>
      </c>
      <c r="N567" s="14">
        <v>859152</v>
      </c>
      <c r="O567" s="14">
        <v>0</v>
      </c>
      <c r="P567" s="14" t="s">
        <v>83</v>
      </c>
    </row>
    <row r="568" spans="1:16" x14ac:dyDescent="0.25">
      <c r="A568" s="14">
        <v>6571</v>
      </c>
      <c r="B568" s="14" t="s">
        <v>1280</v>
      </c>
      <c r="C568" s="14" t="s">
        <v>171</v>
      </c>
      <c r="D568" s="14" t="s">
        <v>78</v>
      </c>
      <c r="E568" s="14" t="s">
        <v>79</v>
      </c>
      <c r="F568" s="15" t="s">
        <v>1281</v>
      </c>
      <c r="G568" s="14" t="s">
        <v>81</v>
      </c>
      <c r="H568" s="16">
        <v>41.254150000000003</v>
      </c>
      <c r="I568" s="16">
        <v>-94.76831</v>
      </c>
      <c r="J568" s="15" t="s">
        <v>107</v>
      </c>
      <c r="K568" s="14">
        <v>348</v>
      </c>
      <c r="L568" s="14">
        <v>172</v>
      </c>
      <c r="M568" s="14">
        <v>36964</v>
      </c>
      <c r="N568" s="14">
        <v>1794761</v>
      </c>
      <c r="O568" s="14">
        <v>0</v>
      </c>
      <c r="P568" s="14" t="s">
        <v>83</v>
      </c>
    </row>
    <row r="569" spans="1:16" x14ac:dyDescent="0.25">
      <c r="A569" s="14">
        <v>6572</v>
      </c>
      <c r="B569" s="14" t="s">
        <v>1282</v>
      </c>
      <c r="C569" s="14" t="s">
        <v>143</v>
      </c>
      <c r="D569" s="14" t="s">
        <v>78</v>
      </c>
      <c r="E569" s="14" t="s">
        <v>79</v>
      </c>
      <c r="F569" s="15" t="s">
        <v>1283</v>
      </c>
      <c r="G569" s="14" t="s">
        <v>81</v>
      </c>
      <c r="H569" s="16">
        <v>43.243870000000001</v>
      </c>
      <c r="I569" s="16">
        <v>-95.935299999999998</v>
      </c>
      <c r="J569" s="15" t="s">
        <v>107</v>
      </c>
      <c r="K569" s="14">
        <v>88</v>
      </c>
      <c r="L569" s="14">
        <v>39</v>
      </c>
      <c r="M569" s="14">
        <v>70625</v>
      </c>
      <c r="N569" s="14">
        <v>958469</v>
      </c>
      <c r="O569" s="14">
        <v>0</v>
      </c>
      <c r="P569" s="14" t="s">
        <v>83</v>
      </c>
    </row>
    <row r="570" spans="1:16" x14ac:dyDescent="0.25">
      <c r="A570" s="14">
        <v>6573</v>
      </c>
      <c r="B570" s="14" t="s">
        <v>1284</v>
      </c>
      <c r="C570" s="14" t="s">
        <v>143</v>
      </c>
      <c r="D570" s="14" t="s">
        <v>78</v>
      </c>
      <c r="E570" s="14" t="s">
        <v>79</v>
      </c>
      <c r="F570" s="15" t="s">
        <v>1285</v>
      </c>
      <c r="G570" s="14" t="s">
        <v>81</v>
      </c>
      <c r="H570" s="16">
        <v>42.966380000000001</v>
      </c>
      <c r="I570" s="16">
        <v>-96.180580000000006</v>
      </c>
      <c r="J570" s="15" t="s">
        <v>107</v>
      </c>
      <c r="K570" s="14">
        <v>280</v>
      </c>
      <c r="L570" s="14">
        <v>113</v>
      </c>
      <c r="M570" s="14">
        <v>56625</v>
      </c>
      <c r="N570" s="14">
        <v>1421033</v>
      </c>
      <c r="O570" s="14">
        <v>14621</v>
      </c>
      <c r="P570" s="14" t="s">
        <v>83</v>
      </c>
    </row>
    <row r="571" spans="1:16" x14ac:dyDescent="0.25">
      <c r="A571" s="14">
        <v>6574</v>
      </c>
      <c r="B571" s="14" t="s">
        <v>1286</v>
      </c>
      <c r="C571" s="14" t="s">
        <v>155</v>
      </c>
      <c r="D571" s="14" t="s">
        <v>78</v>
      </c>
      <c r="E571" s="14" t="s">
        <v>79</v>
      </c>
      <c r="F571" s="15" t="s">
        <v>1287</v>
      </c>
      <c r="G571" s="14" t="s">
        <v>81</v>
      </c>
      <c r="H571" s="16">
        <v>41.891930000000002</v>
      </c>
      <c r="I571" s="16">
        <v>-93.399649999999994</v>
      </c>
      <c r="J571" s="15" t="s">
        <v>87</v>
      </c>
      <c r="K571" s="14">
        <v>923</v>
      </c>
      <c r="L571" s="14">
        <v>403</v>
      </c>
      <c r="M571" s="14">
        <v>61513</v>
      </c>
      <c r="N571" s="14">
        <v>2865353</v>
      </c>
      <c r="O571" s="14">
        <v>0</v>
      </c>
      <c r="P571" s="14" t="s">
        <v>83</v>
      </c>
    </row>
    <row r="572" spans="1:16" x14ac:dyDescent="0.25">
      <c r="A572" s="14">
        <v>6575</v>
      </c>
      <c r="B572" s="14" t="s">
        <v>1288</v>
      </c>
      <c r="C572" s="14" t="s">
        <v>193</v>
      </c>
      <c r="D572" s="14" t="s">
        <v>78</v>
      </c>
      <c r="E572" s="14" t="s">
        <v>79</v>
      </c>
      <c r="F572" s="15" t="s">
        <v>1289</v>
      </c>
      <c r="G572" s="14" t="s">
        <v>81</v>
      </c>
      <c r="H572" s="16">
        <v>42.773870000000002</v>
      </c>
      <c r="I572" s="16">
        <v>-91.882390000000001</v>
      </c>
      <c r="J572" s="15" t="s">
        <v>166</v>
      </c>
      <c r="K572" s="14">
        <v>499</v>
      </c>
      <c r="L572" s="14">
        <v>235</v>
      </c>
      <c r="M572" s="14">
        <v>47813</v>
      </c>
      <c r="N572" s="14">
        <v>2569223</v>
      </c>
      <c r="O572" s="14">
        <v>65649</v>
      </c>
      <c r="P572" s="14" t="s">
        <v>83</v>
      </c>
    </row>
    <row r="573" spans="1:16" x14ac:dyDescent="0.25">
      <c r="A573" s="14">
        <v>6576</v>
      </c>
      <c r="B573" s="14" t="s">
        <v>1290</v>
      </c>
      <c r="C573" s="14" t="s">
        <v>312</v>
      </c>
      <c r="D573" s="14" t="s">
        <v>78</v>
      </c>
      <c r="E573" s="14" t="s">
        <v>79</v>
      </c>
      <c r="F573" s="15" t="s">
        <v>1291</v>
      </c>
      <c r="G573" s="14" t="s">
        <v>81</v>
      </c>
      <c r="H573" s="16">
        <v>41.64864</v>
      </c>
      <c r="I573" s="16">
        <v>-90.716809999999995</v>
      </c>
      <c r="J573" s="15" t="s">
        <v>166</v>
      </c>
      <c r="K573" s="14">
        <v>180</v>
      </c>
      <c r="L573" s="14">
        <v>74</v>
      </c>
      <c r="M573" s="14">
        <v>47500</v>
      </c>
      <c r="N573" s="14">
        <v>707847</v>
      </c>
      <c r="O573" s="14">
        <v>0</v>
      </c>
      <c r="P573" s="14" t="s">
        <v>83</v>
      </c>
    </row>
    <row r="574" spans="1:16" x14ac:dyDescent="0.25">
      <c r="A574" s="14">
        <v>6577</v>
      </c>
      <c r="B574" s="14" t="s">
        <v>1292</v>
      </c>
      <c r="C574" s="14" t="s">
        <v>155</v>
      </c>
      <c r="D574" s="14" t="s">
        <v>78</v>
      </c>
      <c r="E574" s="14" t="s">
        <v>79</v>
      </c>
      <c r="F574" s="15" t="s">
        <v>1293</v>
      </c>
      <c r="G574" s="14" t="s">
        <v>81</v>
      </c>
      <c r="H574" s="16">
        <v>42.166370000000001</v>
      </c>
      <c r="I574" s="16">
        <v>-93.385760000000005</v>
      </c>
      <c r="J574" s="15" t="s">
        <v>87</v>
      </c>
      <c r="K574" s="14">
        <v>335</v>
      </c>
      <c r="L574" s="14">
        <v>154</v>
      </c>
      <c r="M574" s="14">
        <v>46154</v>
      </c>
      <c r="N574" s="14">
        <v>1203261</v>
      </c>
      <c r="O574" s="14">
        <v>0</v>
      </c>
      <c r="P574" s="14" t="s">
        <v>83</v>
      </c>
    </row>
    <row r="575" spans="1:16" x14ac:dyDescent="0.25">
      <c r="A575" s="14">
        <v>6578</v>
      </c>
      <c r="B575" s="14" t="s">
        <v>1294</v>
      </c>
      <c r="C575" s="14" t="s">
        <v>312</v>
      </c>
      <c r="D575" s="14" t="s">
        <v>78</v>
      </c>
      <c r="E575" s="14" t="s">
        <v>79</v>
      </c>
      <c r="F575" s="15" t="s">
        <v>1295</v>
      </c>
      <c r="G575" s="14" t="s">
        <v>81</v>
      </c>
      <c r="H575" s="16">
        <v>41.746139999999997</v>
      </c>
      <c r="I575" s="16">
        <v>-90.443190000000001</v>
      </c>
      <c r="J575" s="15" t="s">
        <v>166</v>
      </c>
      <c r="K575" s="14">
        <v>314</v>
      </c>
      <c r="L575" s="14">
        <v>130</v>
      </c>
      <c r="M575" s="14">
        <v>64286</v>
      </c>
      <c r="N575" s="14">
        <v>1439766</v>
      </c>
      <c r="O575" s="14">
        <v>59214</v>
      </c>
      <c r="P575" s="14" t="s">
        <v>83</v>
      </c>
    </row>
    <row r="576" spans="1:16" x14ac:dyDescent="0.25">
      <c r="A576" s="14">
        <v>6579</v>
      </c>
      <c r="B576" s="14" t="s">
        <v>1296</v>
      </c>
      <c r="C576" s="14" t="s">
        <v>236</v>
      </c>
      <c r="D576" s="14" t="s">
        <v>78</v>
      </c>
      <c r="E576" s="14" t="s">
        <v>79</v>
      </c>
      <c r="F576" s="15" t="s">
        <v>1297</v>
      </c>
      <c r="G576" s="14" t="s">
        <v>81</v>
      </c>
      <c r="H576" s="16">
        <v>41.329439999999998</v>
      </c>
      <c r="I576" s="16">
        <v>-95.683899999999994</v>
      </c>
      <c r="J576" s="15" t="s">
        <v>107</v>
      </c>
      <c r="K576" s="14">
        <v>151</v>
      </c>
      <c r="L576" s="14">
        <v>48</v>
      </c>
      <c r="M576" s="14">
        <v>63750</v>
      </c>
      <c r="N576" s="14">
        <v>432643</v>
      </c>
      <c r="O576" s="14">
        <v>0</v>
      </c>
      <c r="P576" s="14" t="s">
        <v>83</v>
      </c>
    </row>
    <row r="577" spans="1:16" x14ac:dyDescent="0.25">
      <c r="A577" s="14">
        <v>6580</v>
      </c>
      <c r="B577" s="14" t="s">
        <v>1298</v>
      </c>
      <c r="C577" s="14" t="s">
        <v>499</v>
      </c>
      <c r="D577" s="14" t="s">
        <v>78</v>
      </c>
      <c r="E577" s="14" t="s">
        <v>79</v>
      </c>
      <c r="F577" s="15" t="s">
        <v>1299</v>
      </c>
      <c r="G577" s="14" t="s">
        <v>81</v>
      </c>
      <c r="H577" s="16">
        <v>43.018320000000003</v>
      </c>
      <c r="I577" s="16">
        <v>-91.182630000000003</v>
      </c>
      <c r="J577" s="15" t="s">
        <v>166</v>
      </c>
      <c r="K577" s="14">
        <v>839</v>
      </c>
      <c r="L577" s="14">
        <v>398</v>
      </c>
      <c r="M577" s="14">
        <v>44583</v>
      </c>
      <c r="N577" s="14">
        <v>3371197</v>
      </c>
      <c r="O577" s="14">
        <v>4978</v>
      </c>
      <c r="P577" s="14" t="s">
        <v>83</v>
      </c>
    </row>
    <row r="578" spans="1:16" x14ac:dyDescent="0.25">
      <c r="A578" s="14">
        <v>6581</v>
      </c>
      <c r="B578" s="14" t="s">
        <v>1300</v>
      </c>
      <c r="C578" s="14" t="s">
        <v>428</v>
      </c>
      <c r="D578" s="14" t="s">
        <v>78</v>
      </c>
      <c r="E578" s="14" t="s">
        <v>79</v>
      </c>
      <c r="F578" s="15" t="s">
        <v>1301</v>
      </c>
      <c r="G578" s="14" t="s">
        <v>81</v>
      </c>
      <c r="H578" s="16">
        <v>43.4358</v>
      </c>
      <c r="I578" s="16">
        <v>-92.593789999999998</v>
      </c>
      <c r="J578" s="15" t="s">
        <v>82</v>
      </c>
      <c r="K578" s="14">
        <v>121</v>
      </c>
      <c r="L578" s="14">
        <v>46</v>
      </c>
      <c r="M578" s="14">
        <v>30417</v>
      </c>
      <c r="N578" s="14">
        <v>2625603</v>
      </c>
      <c r="O578" s="14">
        <v>0</v>
      </c>
      <c r="P578" s="14" t="s">
        <v>83</v>
      </c>
    </row>
    <row r="579" spans="1:16" x14ac:dyDescent="0.25">
      <c r="A579" s="14">
        <v>6582</v>
      </c>
      <c r="B579" s="14" t="s">
        <v>1302</v>
      </c>
      <c r="C579" s="14" t="s">
        <v>299</v>
      </c>
      <c r="D579" s="14" t="s">
        <v>78</v>
      </c>
      <c r="E579" s="14" t="s">
        <v>79</v>
      </c>
      <c r="F579" s="15" t="s">
        <v>1303</v>
      </c>
      <c r="G579" s="14" t="s">
        <v>81</v>
      </c>
      <c r="H579" s="16">
        <v>41.90446</v>
      </c>
      <c r="I579" s="16">
        <v>-91.25461</v>
      </c>
      <c r="J579" s="15" t="s">
        <v>103</v>
      </c>
      <c r="K579" s="14">
        <v>1108</v>
      </c>
      <c r="L579" s="14">
        <v>457</v>
      </c>
      <c r="M579" s="14">
        <v>52813</v>
      </c>
      <c r="N579" s="14">
        <v>2151035</v>
      </c>
      <c r="O579" s="14">
        <v>5076</v>
      </c>
      <c r="P579" s="14" t="s">
        <v>83</v>
      </c>
    </row>
    <row r="580" spans="1:16" x14ac:dyDescent="0.25">
      <c r="A580" s="14">
        <v>6583</v>
      </c>
      <c r="B580" s="14" t="s">
        <v>1304</v>
      </c>
      <c r="C580" s="14" t="s">
        <v>287</v>
      </c>
      <c r="D580" s="14" t="s">
        <v>78</v>
      </c>
      <c r="E580" s="14" t="s">
        <v>79</v>
      </c>
      <c r="F580" s="15" t="s">
        <v>1305</v>
      </c>
      <c r="G580" s="14" t="s">
        <v>81</v>
      </c>
      <c r="H580" s="16">
        <v>41.008090000000003</v>
      </c>
      <c r="I580" s="16">
        <v>-91.16404</v>
      </c>
      <c r="J580" s="15" t="s">
        <v>103</v>
      </c>
      <c r="K580" s="14">
        <v>1574</v>
      </c>
      <c r="L580" s="14">
        <v>606</v>
      </c>
      <c r="M580" s="14">
        <v>47222</v>
      </c>
      <c r="N580" s="14">
        <v>3119520</v>
      </c>
      <c r="O580" s="14">
        <v>0</v>
      </c>
      <c r="P580" s="14" t="s">
        <v>83</v>
      </c>
    </row>
    <row r="581" spans="1:16" x14ac:dyDescent="0.25">
      <c r="A581" s="14">
        <v>6584</v>
      </c>
      <c r="B581" s="14" t="s">
        <v>1306</v>
      </c>
      <c r="C581" s="14" t="s">
        <v>115</v>
      </c>
      <c r="D581" s="14" t="s">
        <v>78</v>
      </c>
      <c r="E581" s="14" t="s">
        <v>79</v>
      </c>
      <c r="F581" s="15" t="s">
        <v>1307</v>
      </c>
      <c r="G581" s="14" t="s">
        <v>81</v>
      </c>
      <c r="H581" s="16">
        <v>41.941380000000002</v>
      </c>
      <c r="I581" s="16">
        <v>-93.103260000000006</v>
      </c>
      <c r="J581" s="15" t="s">
        <v>82</v>
      </c>
      <c r="K581" s="14">
        <v>827</v>
      </c>
      <c r="L581" s="14">
        <v>345</v>
      </c>
      <c r="M581" s="14">
        <v>48906</v>
      </c>
      <c r="N581" s="14">
        <v>1464787</v>
      </c>
      <c r="O581" s="14">
        <v>0</v>
      </c>
      <c r="P581" s="14" t="s">
        <v>83</v>
      </c>
    </row>
    <row r="582" spans="1:16" x14ac:dyDescent="0.25">
      <c r="A582" s="14">
        <v>6585</v>
      </c>
      <c r="B582" s="14" t="s">
        <v>1308</v>
      </c>
      <c r="C582" s="14" t="s">
        <v>403</v>
      </c>
      <c r="D582" s="14" t="s">
        <v>78</v>
      </c>
      <c r="E582" s="14" t="s">
        <v>79</v>
      </c>
      <c r="F582" s="14" t="s">
        <v>1309</v>
      </c>
      <c r="G582" s="14" t="s">
        <v>81</v>
      </c>
      <c r="H582" s="16">
        <v>41.225000000000001</v>
      </c>
      <c r="I582" s="16">
        <v>-93.241320000000002</v>
      </c>
      <c r="J582" s="15" t="s">
        <v>82</v>
      </c>
      <c r="K582" s="14">
        <v>1259</v>
      </c>
      <c r="L582" s="14">
        <v>531</v>
      </c>
      <c r="M582" s="14">
        <v>40347</v>
      </c>
      <c r="N582" s="14">
        <v>2578457</v>
      </c>
      <c r="O582" s="14">
        <v>0</v>
      </c>
      <c r="P582" s="14" t="s">
        <v>83</v>
      </c>
    </row>
    <row r="583" spans="1:16" x14ac:dyDescent="0.25">
      <c r="A583" s="14">
        <v>6586</v>
      </c>
      <c r="B583" s="14" t="s">
        <v>1310</v>
      </c>
      <c r="C583" s="14" t="s">
        <v>112</v>
      </c>
      <c r="D583" s="14" t="s">
        <v>78</v>
      </c>
      <c r="E583" s="14" t="s">
        <v>79</v>
      </c>
      <c r="F583" s="15" t="s">
        <v>1311</v>
      </c>
      <c r="G583" s="14" t="s">
        <v>81</v>
      </c>
      <c r="H583" s="16">
        <v>40.976120000000002</v>
      </c>
      <c r="I583" s="16">
        <v>-93.050479999999993</v>
      </c>
      <c r="J583" s="15" t="s">
        <v>82</v>
      </c>
      <c r="K583" s="14">
        <v>110</v>
      </c>
      <c r="L583" s="14">
        <v>58</v>
      </c>
      <c r="M583" s="14">
        <v>36250</v>
      </c>
      <c r="N583" s="14">
        <v>2615809</v>
      </c>
      <c r="O583" s="14">
        <v>0</v>
      </c>
      <c r="P583" s="14" t="s">
        <v>83</v>
      </c>
    </row>
    <row r="584" spans="1:16" x14ac:dyDescent="0.25">
      <c r="A584" s="14">
        <v>6587</v>
      </c>
      <c r="B584" s="14" t="s">
        <v>1312</v>
      </c>
      <c r="C584" s="14" t="s">
        <v>208</v>
      </c>
      <c r="D584" s="14" t="s">
        <v>78</v>
      </c>
      <c r="E584" s="14" t="s">
        <v>79</v>
      </c>
      <c r="F584" s="15" t="s">
        <v>1313</v>
      </c>
      <c r="G584" s="14" t="s">
        <v>81</v>
      </c>
      <c r="H584" s="16">
        <v>43.287469999999999</v>
      </c>
      <c r="I584" s="16">
        <v>-95.609179999999995</v>
      </c>
      <c r="J584" s="15" t="s">
        <v>107</v>
      </c>
      <c r="K584" s="14">
        <v>206</v>
      </c>
      <c r="L584" s="14">
        <v>118</v>
      </c>
      <c r="M584" s="14">
        <v>41875</v>
      </c>
      <c r="N584" s="14">
        <v>459462</v>
      </c>
      <c r="O584" s="14">
        <v>0</v>
      </c>
      <c r="P584" s="14" t="s">
        <v>83</v>
      </c>
    </row>
    <row r="585" spans="1:16" x14ac:dyDescent="0.25">
      <c r="A585" s="14">
        <v>6588</v>
      </c>
      <c r="B585" s="14" t="s">
        <v>1314</v>
      </c>
      <c r="C585" s="14" t="s">
        <v>245</v>
      </c>
      <c r="D585" s="14" t="s">
        <v>78</v>
      </c>
      <c r="E585" s="14" t="s">
        <v>79</v>
      </c>
      <c r="F585" s="15" t="s">
        <v>1315</v>
      </c>
      <c r="G585" s="14" t="s">
        <v>81</v>
      </c>
      <c r="H585" s="16">
        <v>41.519150000000003</v>
      </c>
      <c r="I585" s="16">
        <v>-94.404409999999999</v>
      </c>
      <c r="J585" s="15" t="s">
        <v>82</v>
      </c>
      <c r="K585" s="14">
        <v>343</v>
      </c>
      <c r="L585" s="14">
        <v>149</v>
      </c>
      <c r="M585" s="14">
        <v>41250</v>
      </c>
      <c r="N585" s="14">
        <v>1213512</v>
      </c>
      <c r="O585" s="14">
        <v>0</v>
      </c>
      <c r="P585" s="14" t="s">
        <v>83</v>
      </c>
    </row>
    <row r="586" spans="1:16" x14ac:dyDescent="0.25">
      <c r="A586" s="14">
        <v>6589</v>
      </c>
      <c r="B586" s="14" t="s">
        <v>1316</v>
      </c>
      <c r="C586" s="14" t="s">
        <v>230</v>
      </c>
      <c r="D586" s="14" t="s">
        <v>78</v>
      </c>
      <c r="E586" s="14" t="s">
        <v>79</v>
      </c>
      <c r="F586" s="15" t="s">
        <v>1317</v>
      </c>
      <c r="G586" s="14" t="s">
        <v>81</v>
      </c>
      <c r="H586" s="16">
        <v>42.794710000000002</v>
      </c>
      <c r="I586" s="16">
        <v>-95.634450000000001</v>
      </c>
      <c r="J586" s="15" t="s">
        <v>107</v>
      </c>
      <c r="K586" s="14">
        <v>150</v>
      </c>
      <c r="L586" s="14">
        <v>87</v>
      </c>
      <c r="M586" s="14">
        <v>37917</v>
      </c>
      <c r="N586" s="14">
        <v>289159</v>
      </c>
      <c r="O586" s="14">
        <v>0</v>
      </c>
      <c r="P586" s="14" t="s">
        <v>83</v>
      </c>
    </row>
    <row r="587" spans="1:16" x14ac:dyDescent="0.25">
      <c r="A587" s="14">
        <v>6590</v>
      </c>
      <c r="B587" s="14" t="s">
        <v>1318</v>
      </c>
      <c r="C587" s="14" t="s">
        <v>105</v>
      </c>
      <c r="D587" s="14" t="s">
        <v>78</v>
      </c>
      <c r="E587" s="14" t="s">
        <v>79</v>
      </c>
      <c r="F587" s="15" t="s">
        <v>1319</v>
      </c>
      <c r="G587" s="14" t="s">
        <v>81</v>
      </c>
      <c r="H587" s="16">
        <v>42.719709999999999</v>
      </c>
      <c r="I587" s="16">
        <v>-96.248639999999995</v>
      </c>
      <c r="J587" s="15" t="s">
        <v>107</v>
      </c>
      <c r="K587" s="14">
        <v>733</v>
      </c>
      <c r="L587" s="14">
        <v>335</v>
      </c>
      <c r="M587" s="14">
        <v>57344</v>
      </c>
      <c r="N587" s="14">
        <v>1467414</v>
      </c>
      <c r="O587" s="14">
        <v>0</v>
      </c>
      <c r="P587" s="14" t="s">
        <v>83</v>
      </c>
    </row>
    <row r="588" spans="1:16" x14ac:dyDescent="0.25">
      <c r="A588" s="14">
        <v>6591</v>
      </c>
      <c r="B588" s="14" t="s">
        <v>1320</v>
      </c>
      <c r="C588" s="14" t="s">
        <v>393</v>
      </c>
      <c r="D588" s="14" t="s">
        <v>78</v>
      </c>
      <c r="E588" s="14" t="s">
        <v>79</v>
      </c>
      <c r="F588" s="15" t="s">
        <v>1321</v>
      </c>
      <c r="G588" s="14" t="s">
        <v>81</v>
      </c>
      <c r="H588" s="16">
        <v>42.912739999999999</v>
      </c>
      <c r="I588" s="16">
        <v>-93.478260000000006</v>
      </c>
      <c r="J588" s="15" t="s">
        <v>82</v>
      </c>
      <c r="K588" s="14">
        <v>248</v>
      </c>
      <c r="L588" s="14">
        <v>109</v>
      </c>
      <c r="M588" s="14">
        <v>43750</v>
      </c>
      <c r="N588" s="14">
        <v>3903061</v>
      </c>
      <c r="O588" s="14">
        <v>0</v>
      </c>
      <c r="P588" s="14" t="s">
        <v>83</v>
      </c>
    </row>
    <row r="589" spans="1:16" x14ac:dyDescent="0.25">
      <c r="A589" s="14">
        <v>6592</v>
      </c>
      <c r="B589" s="14" t="s">
        <v>1322</v>
      </c>
      <c r="C589" s="14" t="s">
        <v>428</v>
      </c>
      <c r="D589" s="14" t="s">
        <v>78</v>
      </c>
      <c r="E589" s="14" t="s">
        <v>79</v>
      </c>
      <c r="F589" s="15" t="s">
        <v>1301</v>
      </c>
      <c r="G589" s="14" t="s">
        <v>153</v>
      </c>
      <c r="H589" s="16">
        <v>43.457749999999997</v>
      </c>
      <c r="I589" s="16">
        <v>-92.692679999999996</v>
      </c>
      <c r="J589" s="15" t="s">
        <v>82</v>
      </c>
      <c r="K589" s="14">
        <v>0</v>
      </c>
      <c r="L589" s="14">
        <v>0</v>
      </c>
      <c r="M589" s="14">
        <v>0</v>
      </c>
      <c r="N589" s="14">
        <v>1833207</v>
      </c>
      <c r="O589" s="14">
        <v>0</v>
      </c>
      <c r="P589" s="14" t="s">
        <v>83</v>
      </c>
    </row>
    <row r="590" spans="1:16" x14ac:dyDescent="0.25">
      <c r="A590" s="14">
        <v>6593</v>
      </c>
      <c r="B590" s="14" t="s">
        <v>1323</v>
      </c>
      <c r="C590" s="14" t="s">
        <v>151</v>
      </c>
      <c r="D590" s="14" t="s">
        <v>78</v>
      </c>
      <c r="E590" s="14" t="s">
        <v>79</v>
      </c>
      <c r="F590" s="15" t="s">
        <v>718</v>
      </c>
      <c r="G590" s="14" t="s">
        <v>153</v>
      </c>
      <c r="H590" s="16">
        <v>41.795560000000002</v>
      </c>
      <c r="I590" s="16">
        <v>-91.899619999999999</v>
      </c>
      <c r="J590" s="15" t="s">
        <v>103</v>
      </c>
      <c r="K590" s="14">
        <v>595</v>
      </c>
      <c r="L590" s="14">
        <v>220</v>
      </c>
      <c r="M590" s="14">
        <v>76719</v>
      </c>
      <c r="N590" s="14">
        <v>2737131</v>
      </c>
      <c r="O590" s="14">
        <v>0</v>
      </c>
      <c r="P590" s="14" t="s">
        <v>83</v>
      </c>
    </row>
    <row r="591" spans="1:16" x14ac:dyDescent="0.25">
      <c r="A591" s="14">
        <v>6594</v>
      </c>
      <c r="B591" s="14" t="s">
        <v>1324</v>
      </c>
      <c r="C591" s="14" t="s">
        <v>287</v>
      </c>
      <c r="D591" s="14" t="s">
        <v>78</v>
      </c>
      <c r="E591" s="14" t="s">
        <v>79</v>
      </c>
      <c r="F591" s="15" t="s">
        <v>1325</v>
      </c>
      <c r="G591" s="14" t="s">
        <v>81</v>
      </c>
      <c r="H591" s="16">
        <v>40.82837</v>
      </c>
      <c r="I591" s="16">
        <v>-91.259039999999999</v>
      </c>
      <c r="J591" s="15" t="s">
        <v>103</v>
      </c>
      <c r="K591" s="14">
        <v>338</v>
      </c>
      <c r="L591" s="14">
        <v>115</v>
      </c>
      <c r="M591" s="14">
        <v>52917</v>
      </c>
      <c r="N591" s="14">
        <v>1577555</v>
      </c>
      <c r="O591" s="14">
        <v>0</v>
      </c>
      <c r="P591" s="14" t="s">
        <v>83</v>
      </c>
    </row>
    <row r="592" spans="1:16" x14ac:dyDescent="0.25">
      <c r="A592" s="14">
        <v>6595</v>
      </c>
      <c r="B592" s="14" t="s">
        <v>1326</v>
      </c>
      <c r="C592" s="14" t="s">
        <v>168</v>
      </c>
      <c r="D592" s="14" t="s">
        <v>78</v>
      </c>
      <c r="E592" s="14" t="s">
        <v>79</v>
      </c>
      <c r="F592" s="15" t="s">
        <v>1327</v>
      </c>
      <c r="G592" s="14" t="s">
        <v>81</v>
      </c>
      <c r="H592" s="16">
        <v>42.048360000000002</v>
      </c>
      <c r="I592" s="16">
        <v>-90.315690000000004</v>
      </c>
      <c r="J592" s="15" t="s">
        <v>166</v>
      </c>
      <c r="K592" s="14">
        <v>439</v>
      </c>
      <c r="L592" s="14">
        <v>204</v>
      </c>
      <c r="M592" s="14">
        <v>45500</v>
      </c>
      <c r="N592" s="14">
        <v>3106273</v>
      </c>
      <c r="O592" s="14">
        <v>0</v>
      </c>
      <c r="P592" s="14" t="s">
        <v>83</v>
      </c>
    </row>
    <row r="593" spans="1:16" x14ac:dyDescent="0.25">
      <c r="A593" s="14">
        <v>6596</v>
      </c>
      <c r="B593" s="14" t="s">
        <v>1328</v>
      </c>
      <c r="C593" s="14" t="s">
        <v>199</v>
      </c>
      <c r="D593" s="14" t="s">
        <v>78</v>
      </c>
      <c r="E593" s="14" t="s">
        <v>79</v>
      </c>
      <c r="F593" s="15" t="s">
        <v>1329</v>
      </c>
      <c r="G593" s="14" t="s">
        <v>81</v>
      </c>
      <c r="H593" s="16">
        <v>43.324689999999997</v>
      </c>
      <c r="I593" s="16">
        <v>-95.15</v>
      </c>
      <c r="J593" s="15" t="s">
        <v>107</v>
      </c>
      <c r="K593" s="14">
        <v>3018</v>
      </c>
      <c r="L593" s="14">
        <v>1303</v>
      </c>
      <c r="M593" s="14">
        <v>46427</v>
      </c>
      <c r="N593" s="14">
        <v>5904097</v>
      </c>
      <c r="O593" s="14">
        <v>28589</v>
      </c>
      <c r="P593" s="14" t="s">
        <v>83</v>
      </c>
    </row>
    <row r="594" spans="1:16" x14ac:dyDescent="0.25">
      <c r="A594" s="14">
        <v>6597</v>
      </c>
      <c r="B594" s="14" t="s">
        <v>1330</v>
      </c>
      <c r="C594" s="14" t="s">
        <v>376</v>
      </c>
      <c r="D594" s="14" t="s">
        <v>78</v>
      </c>
      <c r="E594" s="14" t="s">
        <v>79</v>
      </c>
      <c r="F594" s="15" t="s">
        <v>838</v>
      </c>
      <c r="G594" s="14" t="s">
        <v>153</v>
      </c>
      <c r="H594" s="16">
        <v>43.18412</v>
      </c>
      <c r="I594" s="16">
        <v>-93.600210000000004</v>
      </c>
      <c r="J594" s="15" t="s">
        <v>82</v>
      </c>
      <c r="K594" s="14">
        <v>0</v>
      </c>
      <c r="L594" s="14">
        <v>0</v>
      </c>
      <c r="M594" s="14">
        <v>0</v>
      </c>
      <c r="N594" s="14">
        <v>5440538</v>
      </c>
      <c r="O594" s="14">
        <v>0</v>
      </c>
      <c r="P594" s="14" t="s">
        <v>83</v>
      </c>
    </row>
    <row r="595" spans="1:16" x14ac:dyDescent="0.25">
      <c r="A595" s="14">
        <v>6598</v>
      </c>
      <c r="B595" s="14" t="s">
        <v>1331</v>
      </c>
      <c r="C595" s="14" t="s">
        <v>151</v>
      </c>
      <c r="D595" s="14" t="s">
        <v>78</v>
      </c>
      <c r="E595" s="14" t="s">
        <v>79</v>
      </c>
      <c r="F595" s="15" t="s">
        <v>1332</v>
      </c>
      <c r="G595" s="14" t="s">
        <v>81</v>
      </c>
      <c r="H595" s="16">
        <v>41.573340000000002</v>
      </c>
      <c r="I595" s="16">
        <v>-92.159899999999993</v>
      </c>
      <c r="J595" s="15" t="s">
        <v>103</v>
      </c>
      <c r="K595" s="14">
        <v>159</v>
      </c>
      <c r="L595" s="14">
        <v>93</v>
      </c>
      <c r="M595" s="14">
        <v>48068</v>
      </c>
      <c r="N595" s="14">
        <v>349981</v>
      </c>
      <c r="O595" s="14">
        <v>0</v>
      </c>
      <c r="P595" s="14" t="s">
        <v>83</v>
      </c>
    </row>
    <row r="596" spans="1:16" x14ac:dyDescent="0.25">
      <c r="A596" s="14">
        <v>6599</v>
      </c>
      <c r="B596" s="14" t="s">
        <v>1333</v>
      </c>
      <c r="C596" s="14" t="s">
        <v>132</v>
      </c>
      <c r="D596" s="14" t="s">
        <v>78</v>
      </c>
      <c r="E596" s="14" t="s">
        <v>79</v>
      </c>
      <c r="F596" s="15" t="s">
        <v>1334</v>
      </c>
      <c r="G596" s="14" t="s">
        <v>81</v>
      </c>
      <c r="H596" s="16">
        <v>40.849449999999997</v>
      </c>
      <c r="I596" s="16">
        <v>-93.305490000000006</v>
      </c>
      <c r="J596" s="15" t="s">
        <v>82</v>
      </c>
      <c r="K596" s="14">
        <v>45</v>
      </c>
      <c r="L596" s="14">
        <v>16</v>
      </c>
      <c r="M596" s="14">
        <v>81250</v>
      </c>
      <c r="N596" s="14">
        <v>536884</v>
      </c>
      <c r="O596" s="14">
        <v>0</v>
      </c>
      <c r="P596" s="14" t="s">
        <v>83</v>
      </c>
    </row>
    <row r="597" spans="1:16" x14ac:dyDescent="0.25">
      <c r="A597" s="14">
        <v>6600</v>
      </c>
      <c r="B597" s="14" t="s">
        <v>1335</v>
      </c>
      <c r="C597" s="14" t="s">
        <v>85</v>
      </c>
      <c r="D597" s="14" t="s">
        <v>78</v>
      </c>
      <c r="E597" s="14" t="s">
        <v>79</v>
      </c>
      <c r="F597" s="15" t="s">
        <v>1336</v>
      </c>
      <c r="G597" s="14" t="s">
        <v>81</v>
      </c>
      <c r="H597" s="16">
        <v>41.29166</v>
      </c>
      <c r="I597" s="16">
        <v>-93.442430000000002</v>
      </c>
      <c r="J597" s="15" t="s">
        <v>82</v>
      </c>
      <c r="K597" s="14">
        <v>772</v>
      </c>
      <c r="L597" s="14">
        <v>291</v>
      </c>
      <c r="M597" s="14">
        <v>58068</v>
      </c>
      <c r="N597" s="14">
        <v>1612646</v>
      </c>
      <c r="O597" s="14">
        <v>0</v>
      </c>
      <c r="P597" s="14" t="s">
        <v>83</v>
      </c>
    </row>
    <row r="598" spans="1:16" x14ac:dyDescent="0.25">
      <c r="A598" s="14">
        <v>6601</v>
      </c>
      <c r="B598" s="14" t="s">
        <v>1337</v>
      </c>
      <c r="C598" s="14" t="s">
        <v>318</v>
      </c>
      <c r="D598" s="14" t="s">
        <v>78</v>
      </c>
      <c r="E598" s="14" t="s">
        <v>79</v>
      </c>
      <c r="F598" s="15" t="s">
        <v>1338</v>
      </c>
      <c r="G598" s="14" t="s">
        <v>81</v>
      </c>
      <c r="H598" s="16">
        <v>40.673360000000002</v>
      </c>
      <c r="I598" s="16">
        <v>-92.162120000000002</v>
      </c>
      <c r="J598" s="15" t="s">
        <v>82</v>
      </c>
      <c r="K598" s="14">
        <v>413</v>
      </c>
      <c r="L598" s="14">
        <v>155</v>
      </c>
      <c r="M598" s="14">
        <v>33438</v>
      </c>
      <c r="N598" s="14">
        <v>6497528</v>
      </c>
      <c r="O598" s="14">
        <v>11551</v>
      </c>
      <c r="P598" s="14" t="s">
        <v>83</v>
      </c>
    </row>
    <row r="599" spans="1:16" x14ac:dyDescent="0.25">
      <c r="A599" s="14">
        <v>6602</v>
      </c>
      <c r="B599" s="14" t="s">
        <v>1339</v>
      </c>
      <c r="C599" s="14" t="s">
        <v>92</v>
      </c>
      <c r="D599" s="14" t="s">
        <v>78</v>
      </c>
      <c r="E599" s="14" t="s">
        <v>79</v>
      </c>
      <c r="F599" s="15" t="s">
        <v>1340</v>
      </c>
      <c r="G599" s="14" t="s">
        <v>81</v>
      </c>
      <c r="H599" s="16">
        <v>41.75638</v>
      </c>
      <c r="I599" s="16">
        <v>-94.027450000000002</v>
      </c>
      <c r="J599" s="15" t="s">
        <v>87</v>
      </c>
      <c r="K599" s="14">
        <v>384</v>
      </c>
      <c r="L599" s="14">
        <v>143</v>
      </c>
      <c r="M599" s="14">
        <v>43194</v>
      </c>
      <c r="N599" s="14">
        <v>660394</v>
      </c>
      <c r="O599" s="14">
        <v>0</v>
      </c>
      <c r="P599" s="14" t="s">
        <v>83</v>
      </c>
    </row>
    <row r="600" spans="1:16" x14ac:dyDescent="0.25">
      <c r="A600" s="14">
        <v>6603</v>
      </c>
      <c r="B600" s="14" t="s">
        <v>1341</v>
      </c>
      <c r="C600" s="14" t="s">
        <v>236</v>
      </c>
      <c r="D600" s="14" t="s">
        <v>78</v>
      </c>
      <c r="E600" s="14" t="s">
        <v>79</v>
      </c>
      <c r="F600" s="15" t="s">
        <v>1342</v>
      </c>
      <c r="G600" s="14" t="s">
        <v>81</v>
      </c>
      <c r="H600" s="16">
        <v>41.466940000000001</v>
      </c>
      <c r="I600" s="16">
        <v>-95.542779999999993</v>
      </c>
      <c r="J600" s="15" t="s">
        <v>107</v>
      </c>
      <c r="K600" s="14">
        <v>594</v>
      </c>
      <c r="L600" s="14">
        <v>225</v>
      </c>
      <c r="M600" s="14">
        <v>58250</v>
      </c>
      <c r="N600" s="14">
        <v>1082251</v>
      </c>
      <c r="O600" s="14">
        <v>13322</v>
      </c>
      <c r="P600" s="14" t="s">
        <v>83</v>
      </c>
    </row>
    <row r="601" spans="1:16" x14ac:dyDescent="0.25">
      <c r="A601" s="14">
        <v>6596</v>
      </c>
      <c r="B601" s="14" t="s">
        <v>1328</v>
      </c>
      <c r="C601" s="14" t="s">
        <v>199</v>
      </c>
      <c r="D601" s="14" t="s">
        <v>78</v>
      </c>
      <c r="E601" s="14" t="s">
        <v>79</v>
      </c>
      <c r="F601" s="15" t="s">
        <v>1329</v>
      </c>
      <c r="G601" s="14" t="s">
        <v>81</v>
      </c>
      <c r="H601" s="16">
        <v>43.324689999999997</v>
      </c>
      <c r="I601" s="16">
        <v>-95.15</v>
      </c>
      <c r="J601" s="15" t="s">
        <v>107</v>
      </c>
      <c r="K601" s="14">
        <v>3018</v>
      </c>
      <c r="L601" s="14">
        <v>1303</v>
      </c>
      <c r="M601" s="14">
        <v>46427</v>
      </c>
      <c r="N601" s="14">
        <v>5904097</v>
      </c>
      <c r="O601" s="14">
        <v>28589</v>
      </c>
      <c r="P601" s="14" t="s">
        <v>83</v>
      </c>
    </row>
    <row r="602" spans="1:16" x14ac:dyDescent="0.25">
      <c r="A602" s="14">
        <v>6597</v>
      </c>
      <c r="B602" s="14" t="s">
        <v>1330</v>
      </c>
      <c r="C602" s="14" t="s">
        <v>376</v>
      </c>
      <c r="D602" s="14" t="s">
        <v>78</v>
      </c>
      <c r="E602" s="14" t="s">
        <v>79</v>
      </c>
      <c r="F602" s="15" t="s">
        <v>838</v>
      </c>
      <c r="G602" s="14" t="s">
        <v>153</v>
      </c>
      <c r="H602" s="16">
        <v>43.18412</v>
      </c>
      <c r="I602" s="16">
        <v>-93.600210000000004</v>
      </c>
      <c r="J602" s="15" t="s">
        <v>82</v>
      </c>
      <c r="K602" s="14">
        <v>0</v>
      </c>
      <c r="L602" s="14">
        <v>0</v>
      </c>
      <c r="M602" s="14">
        <v>0</v>
      </c>
      <c r="N602" s="14">
        <v>5440538</v>
      </c>
      <c r="O602" s="14">
        <v>0</v>
      </c>
      <c r="P602" s="14" t="s">
        <v>83</v>
      </c>
    </row>
    <row r="603" spans="1:16" x14ac:dyDescent="0.25">
      <c r="A603" s="14">
        <v>6598</v>
      </c>
      <c r="B603" s="14" t="s">
        <v>1331</v>
      </c>
      <c r="C603" s="14" t="s">
        <v>151</v>
      </c>
      <c r="D603" s="14" t="s">
        <v>78</v>
      </c>
      <c r="E603" s="14" t="s">
        <v>79</v>
      </c>
      <c r="F603" s="15" t="s">
        <v>1332</v>
      </c>
      <c r="G603" s="14" t="s">
        <v>81</v>
      </c>
      <c r="H603" s="16">
        <v>41.573340000000002</v>
      </c>
      <c r="I603" s="16">
        <v>-92.159899999999993</v>
      </c>
      <c r="J603" s="15" t="s">
        <v>103</v>
      </c>
      <c r="K603" s="14">
        <v>159</v>
      </c>
      <c r="L603" s="14">
        <v>93</v>
      </c>
      <c r="M603" s="14">
        <v>48068</v>
      </c>
      <c r="N603" s="14">
        <v>349981</v>
      </c>
      <c r="O603" s="14">
        <v>0</v>
      </c>
      <c r="P603" s="14" t="s">
        <v>83</v>
      </c>
    </row>
    <row r="604" spans="1:16" x14ac:dyDescent="0.25">
      <c r="A604" s="14">
        <v>6599</v>
      </c>
      <c r="B604" s="14" t="s">
        <v>1333</v>
      </c>
      <c r="C604" s="14" t="s">
        <v>132</v>
      </c>
      <c r="D604" s="14" t="s">
        <v>78</v>
      </c>
      <c r="E604" s="14" t="s">
        <v>79</v>
      </c>
      <c r="F604" s="15" t="s">
        <v>1334</v>
      </c>
      <c r="G604" s="14" t="s">
        <v>81</v>
      </c>
      <c r="H604" s="16">
        <v>40.849449999999997</v>
      </c>
      <c r="I604" s="16">
        <v>-93.305490000000006</v>
      </c>
      <c r="J604" s="15" t="s">
        <v>82</v>
      </c>
      <c r="K604" s="14">
        <v>45</v>
      </c>
      <c r="L604" s="14">
        <v>16</v>
      </c>
      <c r="M604" s="14">
        <v>81250</v>
      </c>
      <c r="N604" s="14">
        <v>536884</v>
      </c>
      <c r="O604" s="14">
        <v>0</v>
      </c>
      <c r="P604" s="14" t="s">
        <v>83</v>
      </c>
    </row>
    <row r="605" spans="1:16" x14ac:dyDescent="0.25">
      <c r="A605" s="14">
        <v>6600</v>
      </c>
      <c r="B605" s="14" t="s">
        <v>1335</v>
      </c>
      <c r="C605" s="14" t="s">
        <v>85</v>
      </c>
      <c r="D605" s="14" t="s">
        <v>78</v>
      </c>
      <c r="E605" s="14" t="s">
        <v>79</v>
      </c>
      <c r="F605" s="15" t="s">
        <v>1336</v>
      </c>
      <c r="G605" s="14" t="s">
        <v>81</v>
      </c>
      <c r="H605" s="16">
        <v>41.29166</v>
      </c>
      <c r="I605" s="16">
        <v>-93.442430000000002</v>
      </c>
      <c r="J605" s="15" t="s">
        <v>82</v>
      </c>
      <c r="K605" s="14">
        <v>772</v>
      </c>
      <c r="L605" s="14">
        <v>291</v>
      </c>
      <c r="M605" s="14">
        <v>58068</v>
      </c>
      <c r="N605" s="14">
        <v>1612646</v>
      </c>
      <c r="O605" s="14">
        <v>0</v>
      </c>
      <c r="P605" s="14" t="s">
        <v>83</v>
      </c>
    </row>
    <row r="606" spans="1:16" x14ac:dyDescent="0.25">
      <c r="A606" s="14">
        <v>6601</v>
      </c>
      <c r="B606" s="14" t="s">
        <v>1337</v>
      </c>
      <c r="C606" s="14" t="s">
        <v>318</v>
      </c>
      <c r="D606" s="14" t="s">
        <v>78</v>
      </c>
      <c r="E606" s="14" t="s">
        <v>79</v>
      </c>
      <c r="F606" s="15" t="s">
        <v>1338</v>
      </c>
      <c r="G606" s="14" t="s">
        <v>81</v>
      </c>
      <c r="H606" s="16">
        <v>40.673360000000002</v>
      </c>
      <c r="I606" s="16">
        <v>-92.162120000000002</v>
      </c>
      <c r="J606" s="15" t="s">
        <v>82</v>
      </c>
      <c r="K606" s="14">
        <v>413</v>
      </c>
      <c r="L606" s="14">
        <v>155</v>
      </c>
      <c r="M606" s="14">
        <v>33438</v>
      </c>
      <c r="N606" s="14">
        <v>6497528</v>
      </c>
      <c r="O606" s="14">
        <v>11551</v>
      </c>
      <c r="P606" s="14" t="s">
        <v>83</v>
      </c>
    </row>
    <row r="607" spans="1:16" x14ac:dyDescent="0.25">
      <c r="A607" s="14">
        <v>6602</v>
      </c>
      <c r="B607" s="14" t="s">
        <v>1339</v>
      </c>
      <c r="C607" s="14" t="s">
        <v>92</v>
      </c>
      <c r="D607" s="14" t="s">
        <v>78</v>
      </c>
      <c r="E607" s="14" t="s">
        <v>79</v>
      </c>
      <c r="F607" s="15" t="s">
        <v>1340</v>
      </c>
      <c r="G607" s="14" t="s">
        <v>81</v>
      </c>
      <c r="H607" s="16">
        <v>41.75638</v>
      </c>
      <c r="I607" s="16">
        <v>-94.027450000000002</v>
      </c>
      <c r="J607" s="15" t="s">
        <v>87</v>
      </c>
      <c r="K607" s="14">
        <v>384</v>
      </c>
      <c r="L607" s="14">
        <v>143</v>
      </c>
      <c r="M607" s="14">
        <v>43194</v>
      </c>
      <c r="N607" s="14">
        <v>660394</v>
      </c>
      <c r="O607" s="14">
        <v>0</v>
      </c>
      <c r="P607" s="14" t="s">
        <v>83</v>
      </c>
    </row>
    <row r="608" spans="1:16" x14ac:dyDescent="0.25">
      <c r="A608" s="14">
        <v>6603</v>
      </c>
      <c r="B608" s="14" t="s">
        <v>1341</v>
      </c>
      <c r="C608" s="14" t="s">
        <v>236</v>
      </c>
      <c r="D608" s="14" t="s">
        <v>78</v>
      </c>
      <c r="E608" s="14" t="s">
        <v>79</v>
      </c>
      <c r="F608" s="15" t="s">
        <v>1342</v>
      </c>
      <c r="G608" s="14" t="s">
        <v>81</v>
      </c>
      <c r="H608" s="16">
        <v>41.466940000000001</v>
      </c>
      <c r="I608" s="16">
        <v>-95.542779999999993</v>
      </c>
      <c r="J608" s="15" t="s">
        <v>107</v>
      </c>
      <c r="K608" s="14">
        <v>594</v>
      </c>
      <c r="L608" s="14">
        <v>225</v>
      </c>
      <c r="M608" s="14">
        <v>58250</v>
      </c>
      <c r="N608" s="14">
        <v>1082251</v>
      </c>
      <c r="O608" s="14">
        <v>13322</v>
      </c>
      <c r="P608" s="14" t="s">
        <v>83</v>
      </c>
    </row>
    <row r="609" spans="1:16" x14ac:dyDescent="0.25">
      <c r="A609" s="14">
        <v>6604</v>
      </c>
      <c r="B609" s="14" t="s">
        <v>1343</v>
      </c>
      <c r="C609" s="14" t="s">
        <v>755</v>
      </c>
      <c r="D609" s="14" t="s">
        <v>78</v>
      </c>
      <c r="E609" s="14" t="s">
        <v>79</v>
      </c>
      <c r="F609" s="15" t="s">
        <v>1344</v>
      </c>
      <c r="G609" s="14" t="s">
        <v>153</v>
      </c>
      <c r="H609" s="16">
        <v>41.143050000000002</v>
      </c>
      <c r="I609" s="16">
        <v>-95.69556</v>
      </c>
      <c r="J609" s="15" t="s">
        <v>107</v>
      </c>
      <c r="K609" s="14">
        <v>152</v>
      </c>
      <c r="L609" s="14">
        <v>75</v>
      </c>
      <c r="M609" s="14">
        <v>43792</v>
      </c>
      <c r="N609" s="14">
        <v>1070671</v>
      </c>
      <c r="O609" s="14">
        <v>0</v>
      </c>
      <c r="P609" s="14" t="s">
        <v>83</v>
      </c>
    </row>
    <row r="610" spans="1:16" x14ac:dyDescent="0.25">
      <c r="A610" s="14">
        <v>6605</v>
      </c>
      <c r="B610" s="14" t="s">
        <v>1345</v>
      </c>
      <c r="C610" s="14" t="s">
        <v>270</v>
      </c>
      <c r="D610" s="14" t="s">
        <v>78</v>
      </c>
      <c r="E610" s="14" t="s">
        <v>79</v>
      </c>
      <c r="F610" s="15" t="s">
        <v>1346</v>
      </c>
      <c r="G610" s="14" t="s">
        <v>81</v>
      </c>
      <c r="H610" s="16">
        <v>41.767490000000002</v>
      </c>
      <c r="I610" s="16">
        <v>-93.283540000000002</v>
      </c>
      <c r="J610" s="15" t="s">
        <v>82</v>
      </c>
      <c r="K610" s="14">
        <v>301</v>
      </c>
      <c r="L610" s="14">
        <v>108</v>
      </c>
      <c r="M610" s="14">
        <v>41429</v>
      </c>
      <c r="N610" s="14">
        <v>1573814</v>
      </c>
      <c r="O610" s="14">
        <v>0</v>
      </c>
      <c r="P610" s="14" t="s">
        <v>83</v>
      </c>
    </row>
    <row r="611" spans="1:16" x14ac:dyDescent="0.25">
      <c r="A611" s="14">
        <v>6606</v>
      </c>
      <c r="B611" s="14" t="s">
        <v>1347</v>
      </c>
      <c r="C611" s="14" t="s">
        <v>408</v>
      </c>
      <c r="D611" s="14" t="s">
        <v>78</v>
      </c>
      <c r="E611" s="14" t="s">
        <v>79</v>
      </c>
      <c r="F611" s="15" t="s">
        <v>409</v>
      </c>
      <c r="G611" s="14" t="s">
        <v>81</v>
      </c>
      <c r="H611" s="16">
        <v>41.556379999999997</v>
      </c>
      <c r="I611" s="16">
        <v>-95.887789999999995</v>
      </c>
      <c r="J611" s="15" t="s">
        <v>107</v>
      </c>
      <c r="K611" s="14">
        <v>2695</v>
      </c>
      <c r="L611" s="14">
        <v>1162</v>
      </c>
      <c r="M611" s="14">
        <v>48077</v>
      </c>
      <c r="N611" s="14">
        <v>8367405</v>
      </c>
      <c r="O611" s="14">
        <v>0</v>
      </c>
      <c r="P611" s="14" t="s">
        <v>83</v>
      </c>
    </row>
    <row r="612" spans="1:16" x14ac:dyDescent="0.25">
      <c r="A612" s="14">
        <v>6607</v>
      </c>
      <c r="B612" s="14" t="s">
        <v>1348</v>
      </c>
      <c r="C612" s="14" t="s">
        <v>428</v>
      </c>
      <c r="D612" s="14" t="s">
        <v>78</v>
      </c>
      <c r="E612" s="14" t="s">
        <v>79</v>
      </c>
      <c r="F612" s="15" t="s">
        <v>1349</v>
      </c>
      <c r="G612" s="14" t="s">
        <v>81</v>
      </c>
      <c r="H612" s="16">
        <v>43.321910000000003</v>
      </c>
      <c r="I612" s="16">
        <v>-92.867699999999999</v>
      </c>
      <c r="J612" s="15" t="s">
        <v>82</v>
      </c>
      <c r="K612" s="14">
        <v>137</v>
      </c>
      <c r="L612" s="14">
        <v>56</v>
      </c>
      <c r="M612" s="14">
        <v>45417</v>
      </c>
      <c r="N612" s="14">
        <v>1409683</v>
      </c>
      <c r="O612" s="14">
        <v>0</v>
      </c>
      <c r="P612" s="14" t="s">
        <v>83</v>
      </c>
    </row>
    <row r="613" spans="1:16" x14ac:dyDescent="0.25">
      <c r="A613" s="14">
        <v>6608</v>
      </c>
      <c r="B613" s="14" t="s">
        <v>1350</v>
      </c>
      <c r="C613" s="14" t="s">
        <v>129</v>
      </c>
      <c r="D613" s="14" t="s">
        <v>78</v>
      </c>
      <c r="E613" s="14" t="s">
        <v>79</v>
      </c>
      <c r="F613" s="15" t="s">
        <v>1351</v>
      </c>
      <c r="G613" s="14" t="s">
        <v>81</v>
      </c>
      <c r="H613" s="16">
        <v>41.668120000000002</v>
      </c>
      <c r="I613" s="16">
        <v>-93.363939999999999</v>
      </c>
      <c r="J613" s="15" t="s">
        <v>87</v>
      </c>
      <c r="K613" s="14">
        <v>2304</v>
      </c>
      <c r="L613" s="14">
        <v>681</v>
      </c>
      <c r="M613" s="14">
        <v>54432</v>
      </c>
      <c r="N613" s="14">
        <v>6046094</v>
      </c>
      <c r="O613" s="14">
        <v>15019</v>
      </c>
      <c r="P613" s="14" t="s">
        <v>83</v>
      </c>
    </row>
    <row r="614" spans="1:16" x14ac:dyDescent="0.25">
      <c r="A614" s="14">
        <v>6609</v>
      </c>
      <c r="B614" s="14" t="s">
        <v>1352</v>
      </c>
      <c r="C614" s="14" t="s">
        <v>408</v>
      </c>
      <c r="D614" s="14" t="s">
        <v>78</v>
      </c>
      <c r="E614" s="14" t="s">
        <v>79</v>
      </c>
      <c r="F614" s="15" t="s">
        <v>1353</v>
      </c>
      <c r="G614" s="14" t="s">
        <v>81</v>
      </c>
      <c r="H614" s="16">
        <v>41.619709999999998</v>
      </c>
      <c r="I614" s="16">
        <v>-96.011960000000002</v>
      </c>
      <c r="J614" s="15" t="s">
        <v>107</v>
      </c>
      <c r="K614" s="14">
        <v>262</v>
      </c>
      <c r="L614" s="14">
        <v>99</v>
      </c>
      <c r="M614" s="14">
        <v>47344</v>
      </c>
      <c r="N614" s="14">
        <v>2715091</v>
      </c>
      <c r="O614" s="14">
        <v>0</v>
      </c>
      <c r="P614" s="14" t="s">
        <v>83</v>
      </c>
    </row>
    <row r="615" spans="1:16" x14ac:dyDescent="0.25">
      <c r="A615" s="14">
        <v>6610</v>
      </c>
      <c r="B615" s="14" t="s">
        <v>1354</v>
      </c>
      <c r="C615" s="14" t="s">
        <v>428</v>
      </c>
      <c r="D615" s="14" t="s">
        <v>78</v>
      </c>
      <c r="E615" s="14" t="s">
        <v>79</v>
      </c>
      <c r="F615" s="15" t="s">
        <v>1355</v>
      </c>
      <c r="G615" s="14" t="s">
        <v>153</v>
      </c>
      <c r="H615" s="16">
        <v>43.487189999999998</v>
      </c>
      <c r="I615" s="16">
        <v>-92.941299999999998</v>
      </c>
      <c r="J615" s="15" t="s">
        <v>82</v>
      </c>
      <c r="K615" s="14">
        <v>34</v>
      </c>
      <c r="L615" s="14">
        <v>20</v>
      </c>
      <c r="M615" s="14">
        <v>33106</v>
      </c>
      <c r="N615" s="14">
        <v>3860485</v>
      </c>
      <c r="O615" s="14">
        <v>0</v>
      </c>
      <c r="P615" s="14" t="s">
        <v>83</v>
      </c>
    </row>
    <row r="616" spans="1:16" x14ac:dyDescent="0.25">
      <c r="A616" s="14">
        <v>6611</v>
      </c>
      <c r="B616" s="14" t="s">
        <v>1356</v>
      </c>
      <c r="C616" s="14" t="s">
        <v>408</v>
      </c>
      <c r="D616" s="14" t="s">
        <v>78</v>
      </c>
      <c r="E616" s="14" t="s">
        <v>79</v>
      </c>
      <c r="F616" s="15" t="s">
        <v>1357</v>
      </c>
      <c r="G616" s="14" t="s">
        <v>81</v>
      </c>
      <c r="H616" s="16">
        <v>41.710540000000002</v>
      </c>
      <c r="I616" s="16">
        <v>-96.021680000000003</v>
      </c>
      <c r="J616" s="15" t="s">
        <v>107</v>
      </c>
      <c r="K616" s="14">
        <v>374</v>
      </c>
      <c r="L616" s="14">
        <v>158</v>
      </c>
      <c r="M616" s="14">
        <v>46111</v>
      </c>
      <c r="N616" s="14">
        <v>1168557</v>
      </c>
      <c r="O616" s="14">
        <v>0</v>
      </c>
      <c r="P616" s="14" t="s">
        <v>83</v>
      </c>
    </row>
    <row r="617" spans="1:16" x14ac:dyDescent="0.25">
      <c r="A617" s="14">
        <v>6612</v>
      </c>
      <c r="B617" s="14" t="s">
        <v>1358</v>
      </c>
      <c r="C617" s="14" t="s">
        <v>168</v>
      </c>
      <c r="D617" s="14" t="s">
        <v>78</v>
      </c>
      <c r="E617" s="14" t="s">
        <v>79</v>
      </c>
      <c r="F617" s="15" t="s">
        <v>1359</v>
      </c>
      <c r="G617" s="14" t="s">
        <v>81</v>
      </c>
      <c r="H617" s="16">
        <v>42.07696</v>
      </c>
      <c r="I617" s="16">
        <v>-90.879859999999994</v>
      </c>
      <c r="J617" s="15" t="s">
        <v>166</v>
      </c>
      <c r="K617" s="14">
        <v>151</v>
      </c>
      <c r="L617" s="14">
        <v>50</v>
      </c>
      <c r="M617" s="14">
        <v>38750</v>
      </c>
      <c r="N617" s="14">
        <v>1456161</v>
      </c>
      <c r="O617" s="14">
        <v>0</v>
      </c>
      <c r="P617" s="14" t="s">
        <v>83</v>
      </c>
    </row>
    <row r="618" spans="1:16" x14ac:dyDescent="0.25">
      <c r="A618" s="14">
        <v>6613</v>
      </c>
      <c r="B618" s="14" t="s">
        <v>1360</v>
      </c>
      <c r="C618" s="14" t="s">
        <v>499</v>
      </c>
      <c r="D618" s="14" t="s">
        <v>78</v>
      </c>
      <c r="E618" s="14" t="s">
        <v>79</v>
      </c>
      <c r="F618" s="15" t="s">
        <v>1361</v>
      </c>
      <c r="G618" s="14" t="s">
        <v>81</v>
      </c>
      <c r="H618" s="16">
        <v>43.051650000000002</v>
      </c>
      <c r="I618" s="16">
        <v>-91.389300000000006</v>
      </c>
      <c r="J618" s="15" t="s">
        <v>166</v>
      </c>
      <c r="K618" s="14">
        <v>1500</v>
      </c>
      <c r="L618" s="14">
        <v>760</v>
      </c>
      <c r="M618" s="14">
        <v>50833</v>
      </c>
      <c r="N618" s="14">
        <v>3021812</v>
      </c>
      <c r="O618" s="14">
        <v>0</v>
      </c>
      <c r="P618" s="14" t="s">
        <v>83</v>
      </c>
    </row>
    <row r="619" spans="1:16" x14ac:dyDescent="0.25">
      <c r="A619" s="14">
        <v>6614</v>
      </c>
      <c r="B619" s="14" t="s">
        <v>1362</v>
      </c>
      <c r="C619" s="14" t="s">
        <v>270</v>
      </c>
      <c r="D619" s="14" t="s">
        <v>78</v>
      </c>
      <c r="E619" s="14" t="s">
        <v>79</v>
      </c>
      <c r="F619" s="15" t="s">
        <v>1363</v>
      </c>
      <c r="G619" s="14" t="s">
        <v>81</v>
      </c>
      <c r="H619" s="16">
        <v>41.522210000000001</v>
      </c>
      <c r="I619" s="16">
        <v>-93.101870000000005</v>
      </c>
      <c r="J619" s="15" t="s">
        <v>82</v>
      </c>
      <c r="K619" s="14">
        <v>1831</v>
      </c>
      <c r="L619" s="14">
        <v>740</v>
      </c>
      <c r="M619" s="14">
        <v>49167</v>
      </c>
      <c r="N619" s="14">
        <v>4386928</v>
      </c>
      <c r="O619" s="14">
        <v>0</v>
      </c>
      <c r="P619" s="14" t="s">
        <v>83</v>
      </c>
    </row>
    <row r="620" spans="1:16" x14ac:dyDescent="0.25">
      <c r="A620" s="14">
        <v>6615</v>
      </c>
      <c r="B620" s="14" t="s">
        <v>1364</v>
      </c>
      <c r="C620" s="14" t="s">
        <v>256</v>
      </c>
      <c r="D620" s="14" t="s">
        <v>78</v>
      </c>
      <c r="E620" s="14" t="s">
        <v>79</v>
      </c>
      <c r="F620" s="15" t="s">
        <v>1365</v>
      </c>
      <c r="G620" s="14" t="s">
        <v>81</v>
      </c>
      <c r="H620" s="16">
        <v>41.585830000000001</v>
      </c>
      <c r="I620" s="16">
        <v>-92.527410000000003</v>
      </c>
      <c r="J620" s="15" t="s">
        <v>82</v>
      </c>
      <c r="K620" s="14">
        <v>1411</v>
      </c>
      <c r="L620" s="14">
        <v>664</v>
      </c>
      <c r="M620" s="14">
        <v>53571</v>
      </c>
      <c r="N620" s="14">
        <v>6427001</v>
      </c>
      <c r="O620" s="14">
        <v>31040</v>
      </c>
      <c r="P620" s="14" t="s">
        <v>83</v>
      </c>
    </row>
    <row r="621" spans="1:16" x14ac:dyDescent="0.25">
      <c r="A621" s="14">
        <v>6616</v>
      </c>
      <c r="B621" s="14" t="s">
        <v>1366</v>
      </c>
      <c r="C621" s="14" t="s">
        <v>158</v>
      </c>
      <c r="D621" s="14" t="s">
        <v>78</v>
      </c>
      <c r="E621" s="14" t="s">
        <v>79</v>
      </c>
      <c r="F621" s="15" t="s">
        <v>1367</v>
      </c>
      <c r="G621" s="14" t="s">
        <v>81</v>
      </c>
      <c r="H621" s="16">
        <v>42.238340000000001</v>
      </c>
      <c r="I621" s="16">
        <v>-91.187089999999998</v>
      </c>
      <c r="J621" s="15" t="s">
        <v>103</v>
      </c>
      <c r="K621" s="14">
        <v>3825</v>
      </c>
      <c r="L621" s="14">
        <v>1666</v>
      </c>
      <c r="M621" s="14">
        <v>44307</v>
      </c>
      <c r="N621" s="14">
        <v>16357060</v>
      </c>
      <c r="O621" s="14">
        <v>109206</v>
      </c>
      <c r="P621" s="14" t="s">
        <v>83</v>
      </c>
    </row>
    <row r="622" spans="1:16" x14ac:dyDescent="0.25">
      <c r="A622" s="14">
        <v>6617</v>
      </c>
      <c r="B622" s="14" t="s">
        <v>1368</v>
      </c>
      <c r="C622" s="14" t="s">
        <v>475</v>
      </c>
      <c r="D622" s="14" t="s">
        <v>78</v>
      </c>
      <c r="E622" s="14" t="s">
        <v>79</v>
      </c>
      <c r="F622" s="15" t="s">
        <v>1369</v>
      </c>
      <c r="G622" s="14" t="s">
        <v>81</v>
      </c>
      <c r="H622" s="16">
        <v>41.981380000000001</v>
      </c>
      <c r="I622" s="16">
        <v>-92.714920000000006</v>
      </c>
      <c r="J622" s="15" t="s">
        <v>82</v>
      </c>
      <c r="K622" s="14">
        <v>247</v>
      </c>
      <c r="L622" s="14">
        <v>112</v>
      </c>
      <c r="M622" s="14">
        <v>57083</v>
      </c>
      <c r="N622" s="14">
        <v>1182517</v>
      </c>
      <c r="O622" s="14">
        <v>0</v>
      </c>
      <c r="P622" s="14" t="s">
        <v>83</v>
      </c>
    </row>
    <row r="623" spans="1:16" x14ac:dyDescent="0.25">
      <c r="A623" s="14">
        <v>6618</v>
      </c>
      <c r="B623" s="14" t="s">
        <v>1370</v>
      </c>
      <c r="C623" s="14" t="s">
        <v>644</v>
      </c>
      <c r="D623" s="14" t="s">
        <v>78</v>
      </c>
      <c r="E623" s="14" t="s">
        <v>79</v>
      </c>
      <c r="F623" s="15" t="s">
        <v>1371</v>
      </c>
      <c r="G623" s="14" t="s">
        <v>81</v>
      </c>
      <c r="H623" s="16">
        <v>40.532260000000001</v>
      </c>
      <c r="I623" s="16">
        <v>-91.414879999999997</v>
      </c>
      <c r="J623" s="15" t="s">
        <v>103</v>
      </c>
      <c r="K623" s="14">
        <v>885</v>
      </c>
      <c r="L623" s="14">
        <v>377</v>
      </c>
      <c r="M623" s="14">
        <v>44844</v>
      </c>
      <c r="N623" s="14">
        <v>2900418</v>
      </c>
      <c r="O623" s="14">
        <v>41929</v>
      </c>
      <c r="P623" s="14" t="s">
        <v>83</v>
      </c>
    </row>
    <row r="624" spans="1:16" x14ac:dyDescent="0.25">
      <c r="A624" s="14">
        <v>6619</v>
      </c>
      <c r="B624" s="14" t="s">
        <v>1372</v>
      </c>
      <c r="C624" s="14" t="s">
        <v>331</v>
      </c>
      <c r="D624" s="14" t="s">
        <v>78</v>
      </c>
      <c r="E624" s="14" t="s">
        <v>79</v>
      </c>
      <c r="F624" s="15" t="s">
        <v>1373</v>
      </c>
      <c r="G624" s="14" t="s">
        <v>81</v>
      </c>
      <c r="H624" s="16">
        <v>41.922490000000003</v>
      </c>
      <c r="I624" s="16">
        <v>-95.851399999999998</v>
      </c>
      <c r="J624" s="15" t="s">
        <v>107</v>
      </c>
      <c r="K624" s="14">
        <v>218</v>
      </c>
      <c r="L624" s="14">
        <v>122</v>
      </c>
      <c r="M624" s="14">
        <v>36875</v>
      </c>
      <c r="N624" s="14">
        <v>837209</v>
      </c>
      <c r="O624" s="14">
        <v>0</v>
      </c>
      <c r="P624" s="14" t="s">
        <v>83</v>
      </c>
    </row>
    <row r="625" spans="1:16" x14ac:dyDescent="0.25">
      <c r="A625" s="14">
        <v>6620</v>
      </c>
      <c r="B625" s="14" t="s">
        <v>1374</v>
      </c>
      <c r="C625" s="14" t="s">
        <v>242</v>
      </c>
      <c r="D625" s="14" t="s">
        <v>78</v>
      </c>
      <c r="E625" s="14" t="s">
        <v>79</v>
      </c>
      <c r="F625" s="15" t="s">
        <v>1375</v>
      </c>
      <c r="G625" s="14" t="s">
        <v>81</v>
      </c>
      <c r="H625" s="16">
        <v>42.44164</v>
      </c>
      <c r="I625" s="16">
        <v>-94.294970000000006</v>
      </c>
      <c r="J625" s="15" t="s">
        <v>87</v>
      </c>
      <c r="K625" s="14">
        <v>164</v>
      </c>
      <c r="L625" s="14">
        <v>86</v>
      </c>
      <c r="M625" s="14">
        <v>38438</v>
      </c>
      <c r="N625" s="14">
        <v>3833242</v>
      </c>
      <c r="O625" s="14">
        <v>0</v>
      </c>
      <c r="P625" s="14" t="s">
        <v>83</v>
      </c>
    </row>
    <row r="626" spans="1:16" x14ac:dyDescent="0.25">
      <c r="A626" s="14">
        <v>6621</v>
      </c>
      <c r="B626" s="14" t="s">
        <v>1376</v>
      </c>
      <c r="C626" s="14" t="s">
        <v>454</v>
      </c>
      <c r="D626" s="14" t="s">
        <v>78</v>
      </c>
      <c r="E626" s="14" t="s">
        <v>79</v>
      </c>
      <c r="F626" s="15" t="s">
        <v>1377</v>
      </c>
      <c r="G626" s="14" t="s">
        <v>81</v>
      </c>
      <c r="H626" s="16">
        <v>40.891719999999999</v>
      </c>
      <c r="I626" s="16">
        <v>-92.819980000000001</v>
      </c>
      <c r="J626" s="15" t="s">
        <v>82</v>
      </c>
      <c r="K626" s="14">
        <v>643</v>
      </c>
      <c r="L626" s="14">
        <v>331</v>
      </c>
      <c r="M626" s="14">
        <v>38750</v>
      </c>
      <c r="N626" s="14">
        <v>2897890</v>
      </c>
      <c r="O626" s="14">
        <v>630</v>
      </c>
      <c r="P626" s="14" t="s">
        <v>83</v>
      </c>
    </row>
    <row r="627" spans="1:16" x14ac:dyDescent="0.25">
      <c r="A627" s="14">
        <v>6622</v>
      </c>
      <c r="B627" s="14" t="s">
        <v>1378</v>
      </c>
      <c r="C627" s="14" t="s">
        <v>158</v>
      </c>
      <c r="D627" s="14" t="s">
        <v>78</v>
      </c>
      <c r="E627" s="14" t="s">
        <v>79</v>
      </c>
      <c r="F627" s="15" t="s">
        <v>1379</v>
      </c>
      <c r="G627" s="14" t="s">
        <v>81</v>
      </c>
      <c r="H627" s="16">
        <v>42.006120000000003</v>
      </c>
      <c r="I627" s="16">
        <v>-91.246269999999996</v>
      </c>
      <c r="J627" s="15" t="s">
        <v>103</v>
      </c>
      <c r="K627" s="14">
        <v>114</v>
      </c>
      <c r="L627" s="14">
        <v>66</v>
      </c>
      <c r="M627" s="14">
        <v>32500</v>
      </c>
      <c r="N627" s="14">
        <v>242871</v>
      </c>
      <c r="O627" s="14">
        <v>0</v>
      </c>
      <c r="P627" s="14" t="s">
        <v>83</v>
      </c>
    </row>
    <row r="628" spans="1:16" x14ac:dyDescent="0.25">
      <c r="A628" s="14">
        <v>6623</v>
      </c>
      <c r="B628" s="14" t="s">
        <v>1380</v>
      </c>
      <c r="C628" s="14" t="s">
        <v>541</v>
      </c>
      <c r="D628" s="14" t="s">
        <v>78</v>
      </c>
      <c r="E628" s="14" t="s">
        <v>79</v>
      </c>
      <c r="F628" s="15" t="s">
        <v>1381</v>
      </c>
      <c r="G628" s="14" t="s">
        <v>81</v>
      </c>
      <c r="H628" s="16">
        <v>41.096139999999998</v>
      </c>
      <c r="I628" s="16">
        <v>-91.257649999999998</v>
      </c>
      <c r="J628" s="15" t="s">
        <v>103</v>
      </c>
      <c r="K628" s="14">
        <v>821</v>
      </c>
      <c r="L628" s="14">
        <v>356</v>
      </c>
      <c r="M628" s="14">
        <v>51250</v>
      </c>
      <c r="N628" s="14">
        <v>2016233</v>
      </c>
      <c r="O628" s="14">
        <v>0</v>
      </c>
      <c r="P628" s="14" t="s">
        <v>83</v>
      </c>
    </row>
    <row r="629" spans="1:16" x14ac:dyDescent="0.25">
      <c r="A629" s="14">
        <v>6624</v>
      </c>
      <c r="B629" s="14" t="s">
        <v>1382</v>
      </c>
      <c r="C629" s="14" t="s">
        <v>281</v>
      </c>
      <c r="D629" s="14" t="s">
        <v>78</v>
      </c>
      <c r="E629" s="14" t="s">
        <v>79</v>
      </c>
      <c r="F629" s="15" t="s">
        <v>1383</v>
      </c>
      <c r="G629" s="14" t="s">
        <v>81</v>
      </c>
      <c r="H629" s="16">
        <v>42.344149999999999</v>
      </c>
      <c r="I629" s="16">
        <v>-92.673810000000003</v>
      </c>
      <c r="J629" s="15" t="s">
        <v>103</v>
      </c>
      <c r="K629" s="14">
        <v>93</v>
      </c>
      <c r="L629" s="14">
        <v>31</v>
      </c>
      <c r="M629" s="14">
        <v>50938</v>
      </c>
      <c r="N629" s="14">
        <v>247027</v>
      </c>
      <c r="O629" s="14">
        <v>0</v>
      </c>
      <c r="P629" s="14" t="s">
        <v>83</v>
      </c>
    </row>
    <row r="630" spans="1:16" x14ac:dyDescent="0.25">
      <c r="A630" s="14">
        <v>6625</v>
      </c>
      <c r="B630" s="14" t="s">
        <v>1384</v>
      </c>
      <c r="C630" s="14" t="s">
        <v>454</v>
      </c>
      <c r="D630" s="14" t="s">
        <v>78</v>
      </c>
      <c r="E630" s="14" t="s">
        <v>79</v>
      </c>
      <c r="F630" s="15" t="s">
        <v>1385</v>
      </c>
      <c r="G630" s="14" t="s">
        <v>81</v>
      </c>
      <c r="H630" s="16">
        <v>40.685850000000002</v>
      </c>
      <c r="I630" s="16">
        <v>-92.677409999999995</v>
      </c>
      <c r="J630" s="15" t="s">
        <v>82</v>
      </c>
      <c r="K630" s="14">
        <v>585</v>
      </c>
      <c r="L630" s="14">
        <v>244</v>
      </c>
      <c r="M630" s="14">
        <v>28750</v>
      </c>
      <c r="N630" s="14">
        <v>2613262</v>
      </c>
      <c r="O630" s="14">
        <v>0</v>
      </c>
      <c r="P630" s="14" t="s">
        <v>83</v>
      </c>
    </row>
    <row r="631" spans="1:16" x14ac:dyDescent="0.25">
      <c r="A631" s="14">
        <v>6626</v>
      </c>
      <c r="B631" s="14" t="s">
        <v>1386</v>
      </c>
      <c r="C631" s="14" t="s">
        <v>219</v>
      </c>
      <c r="D631" s="14" t="s">
        <v>78</v>
      </c>
      <c r="E631" s="14" t="s">
        <v>79</v>
      </c>
      <c r="F631" s="15" t="s">
        <v>1387</v>
      </c>
      <c r="G631" s="14" t="s">
        <v>81</v>
      </c>
      <c r="H631" s="16">
        <v>42.254989999999999</v>
      </c>
      <c r="I631" s="16">
        <v>-92.092680000000001</v>
      </c>
      <c r="J631" s="15" t="s">
        <v>103</v>
      </c>
      <c r="K631" s="14">
        <v>148</v>
      </c>
      <c r="L631" s="14">
        <v>46</v>
      </c>
      <c r="M631" s="14">
        <v>43750</v>
      </c>
      <c r="N631" s="14">
        <v>726043</v>
      </c>
      <c r="O631" s="14">
        <v>0</v>
      </c>
      <c r="P631" s="14" t="s">
        <v>83</v>
      </c>
    </row>
    <row r="632" spans="1:16" x14ac:dyDescent="0.25">
      <c r="A632" s="14">
        <v>6627</v>
      </c>
      <c r="B632" s="14" t="s">
        <v>1388</v>
      </c>
      <c r="C632" s="14" t="s">
        <v>278</v>
      </c>
      <c r="D632" s="14" t="s">
        <v>78</v>
      </c>
      <c r="E632" s="14" t="s">
        <v>79</v>
      </c>
      <c r="F632" s="15" t="s">
        <v>1389</v>
      </c>
      <c r="G632" s="14" t="s">
        <v>81</v>
      </c>
      <c r="H632" s="16">
        <v>40.714709999999997</v>
      </c>
      <c r="I632" s="16">
        <v>-94.235230000000001</v>
      </c>
      <c r="J632" s="15" t="s">
        <v>82</v>
      </c>
      <c r="K632" s="14">
        <v>1686</v>
      </c>
      <c r="L632" s="14">
        <v>716</v>
      </c>
      <c r="M632" s="14">
        <v>45865</v>
      </c>
      <c r="N632" s="14">
        <v>6878943</v>
      </c>
      <c r="O632" s="14">
        <v>53165</v>
      </c>
      <c r="P632" s="14" t="s">
        <v>83</v>
      </c>
    </row>
    <row r="633" spans="1:16" x14ac:dyDescent="0.25">
      <c r="A633" s="14">
        <v>6628</v>
      </c>
      <c r="B633" s="14" t="s">
        <v>1390</v>
      </c>
      <c r="C633" s="14" t="s">
        <v>977</v>
      </c>
      <c r="D633" s="14" t="s">
        <v>78</v>
      </c>
      <c r="E633" s="14" t="s">
        <v>79</v>
      </c>
      <c r="F633" s="15" t="s">
        <v>1391</v>
      </c>
      <c r="G633" s="14" t="s">
        <v>81</v>
      </c>
      <c r="H633" s="16">
        <v>40.963639999999998</v>
      </c>
      <c r="I633" s="16">
        <v>-91.557940000000002</v>
      </c>
      <c r="J633" s="15" t="s">
        <v>103</v>
      </c>
      <c r="K633" s="14">
        <v>8433</v>
      </c>
      <c r="L633" s="14">
        <v>3047</v>
      </c>
      <c r="M633" s="14">
        <v>45977</v>
      </c>
      <c r="N633" s="14">
        <v>22031144</v>
      </c>
      <c r="O633" s="14">
        <v>39135</v>
      </c>
      <c r="P633" s="14" t="s">
        <v>83</v>
      </c>
    </row>
    <row r="634" spans="1:16" x14ac:dyDescent="0.25">
      <c r="A634" s="14">
        <v>6629</v>
      </c>
      <c r="B634" s="14" t="s">
        <v>1392</v>
      </c>
      <c r="C634" s="14" t="s">
        <v>318</v>
      </c>
      <c r="D634" s="14" t="s">
        <v>78</v>
      </c>
      <c r="E634" s="14" t="s">
        <v>79</v>
      </c>
      <c r="F634" s="15" t="s">
        <v>1393</v>
      </c>
      <c r="G634" s="14" t="s">
        <v>153</v>
      </c>
      <c r="H634" s="16">
        <v>40.617809999999999</v>
      </c>
      <c r="I634" s="16">
        <v>-91.932119999999998</v>
      </c>
      <c r="J634" s="15" t="s">
        <v>103</v>
      </c>
      <c r="K634" s="14">
        <v>36</v>
      </c>
      <c r="L634" s="14">
        <v>17</v>
      </c>
      <c r="M634" s="14">
        <v>127639</v>
      </c>
      <c r="N634" s="14">
        <v>8529347</v>
      </c>
      <c r="O634" s="14">
        <v>5067</v>
      </c>
      <c r="P634" s="14" t="s">
        <v>83</v>
      </c>
    </row>
    <row r="635" spans="1:16" x14ac:dyDescent="0.25">
      <c r="A635" s="14">
        <v>6630</v>
      </c>
      <c r="B635" s="14" t="s">
        <v>1394</v>
      </c>
      <c r="C635" s="14" t="s">
        <v>977</v>
      </c>
      <c r="D635" s="14" t="s">
        <v>78</v>
      </c>
      <c r="E635" s="14" t="s">
        <v>79</v>
      </c>
      <c r="F635" s="15" t="s">
        <v>1395</v>
      </c>
      <c r="G635" s="14" t="s">
        <v>81</v>
      </c>
      <c r="H635" s="16">
        <v>41.057810000000003</v>
      </c>
      <c r="I635" s="16">
        <v>-91.390429999999995</v>
      </c>
      <c r="J635" s="15" t="s">
        <v>103</v>
      </c>
      <c r="K635" s="14">
        <v>107</v>
      </c>
      <c r="L635" s="14">
        <v>43</v>
      </c>
      <c r="M635" s="14">
        <v>55938</v>
      </c>
      <c r="N635" s="14">
        <v>290004</v>
      </c>
      <c r="O635" s="14">
        <v>0</v>
      </c>
      <c r="P635" s="14" t="s">
        <v>83</v>
      </c>
    </row>
    <row r="636" spans="1:16" x14ac:dyDescent="0.25">
      <c r="A636" s="14">
        <v>6631</v>
      </c>
      <c r="B636" s="14" t="s">
        <v>1396</v>
      </c>
      <c r="C636" s="14" t="s">
        <v>118</v>
      </c>
      <c r="D636" s="14" t="s">
        <v>78</v>
      </c>
      <c r="E636" s="14" t="s">
        <v>79</v>
      </c>
      <c r="F636" s="15" t="s">
        <v>1397</v>
      </c>
      <c r="G636" s="14" t="s">
        <v>81</v>
      </c>
      <c r="H636" s="16">
        <v>41.921950000000002</v>
      </c>
      <c r="I636" s="16">
        <v>-91.416839999999993</v>
      </c>
      <c r="J636" s="15" t="s">
        <v>103</v>
      </c>
      <c r="K636" s="14">
        <v>4486</v>
      </c>
      <c r="L636" s="14">
        <v>1273</v>
      </c>
      <c r="M636" s="14">
        <v>70809</v>
      </c>
      <c r="N636" s="14">
        <v>9045787</v>
      </c>
      <c r="O636" s="14">
        <v>16175</v>
      </c>
      <c r="P636" s="14" t="s">
        <v>83</v>
      </c>
    </row>
    <row r="637" spans="1:16" x14ac:dyDescent="0.25">
      <c r="A637" s="14">
        <v>6632</v>
      </c>
      <c r="B637" s="14" t="s">
        <v>1398</v>
      </c>
      <c r="C637" s="14" t="s">
        <v>176</v>
      </c>
      <c r="D637" s="14" t="s">
        <v>78</v>
      </c>
      <c r="E637" s="14" t="s">
        <v>79</v>
      </c>
      <c r="F637" s="15" t="s">
        <v>1399</v>
      </c>
      <c r="G637" s="14" t="s">
        <v>81</v>
      </c>
      <c r="H637" s="16">
        <v>42.488880000000002</v>
      </c>
      <c r="I637" s="16">
        <v>-96.072519999999997</v>
      </c>
      <c r="J637" s="15" t="s">
        <v>107</v>
      </c>
      <c r="K637" s="14">
        <v>1634</v>
      </c>
      <c r="L637" s="14">
        <v>561</v>
      </c>
      <c r="M637" s="14">
        <v>60972</v>
      </c>
      <c r="N637" s="14">
        <v>2312125</v>
      </c>
      <c r="O637" s="14">
        <v>0</v>
      </c>
      <c r="P637" s="14" t="s">
        <v>83</v>
      </c>
    </row>
    <row r="638" spans="1:16" x14ac:dyDescent="0.25">
      <c r="A638" s="14">
        <v>6633</v>
      </c>
      <c r="B638" s="14" t="s">
        <v>1400</v>
      </c>
      <c r="C638" s="14" t="s">
        <v>1401</v>
      </c>
      <c r="D638" s="14" t="s">
        <v>78</v>
      </c>
      <c r="E638" s="14" t="s">
        <v>79</v>
      </c>
      <c r="F638" s="15" t="s">
        <v>1402</v>
      </c>
      <c r="G638" s="14" t="s">
        <v>81</v>
      </c>
      <c r="H638" s="16">
        <v>41.04166</v>
      </c>
      <c r="I638" s="16">
        <v>-93.949389999999994</v>
      </c>
      <c r="J638" s="15" t="s">
        <v>82</v>
      </c>
      <c r="K638" s="14">
        <v>735</v>
      </c>
      <c r="L638" s="14">
        <v>270</v>
      </c>
      <c r="M638" s="14">
        <v>41458</v>
      </c>
      <c r="N638" s="14">
        <v>2056896</v>
      </c>
      <c r="O638" s="14">
        <v>0</v>
      </c>
      <c r="P638" s="14" t="s">
        <v>83</v>
      </c>
    </row>
    <row r="639" spans="1:16" x14ac:dyDescent="0.25">
      <c r="A639" s="14">
        <v>6634</v>
      </c>
      <c r="B639" s="14" t="s">
        <v>1403</v>
      </c>
      <c r="C639" s="14" t="s">
        <v>213</v>
      </c>
      <c r="D639" s="14" t="s">
        <v>78</v>
      </c>
      <c r="E639" s="14" t="s">
        <v>79</v>
      </c>
      <c r="F639" s="15" t="s">
        <v>1404</v>
      </c>
      <c r="G639" s="14" t="s">
        <v>81</v>
      </c>
      <c r="H639" s="16">
        <v>41.424469999999999</v>
      </c>
      <c r="I639" s="16">
        <v>-91.043210000000002</v>
      </c>
      <c r="J639" s="15" t="s">
        <v>166</v>
      </c>
      <c r="K639" s="14">
        <v>23968</v>
      </c>
      <c r="L639" s="14">
        <v>9413</v>
      </c>
      <c r="M639" s="14">
        <v>44535</v>
      </c>
      <c r="N639" s="14">
        <v>47043010</v>
      </c>
      <c r="O639" s="14">
        <v>2734135</v>
      </c>
      <c r="P639" s="14" t="s">
        <v>83</v>
      </c>
    </row>
    <row r="640" spans="1:16" x14ac:dyDescent="0.25">
      <c r="A640" s="14">
        <v>6635</v>
      </c>
      <c r="B640" s="14" t="s">
        <v>1405</v>
      </c>
      <c r="C640" s="14" t="s">
        <v>454</v>
      </c>
      <c r="D640" s="14" t="s">
        <v>78</v>
      </c>
      <c r="E640" s="14" t="s">
        <v>79</v>
      </c>
      <c r="F640" s="15" t="s">
        <v>1406</v>
      </c>
      <c r="G640" s="14" t="s">
        <v>81</v>
      </c>
      <c r="H640" s="16">
        <v>40.777509999999999</v>
      </c>
      <c r="I640" s="16">
        <v>-92.943809999999999</v>
      </c>
      <c r="J640" s="15" t="s">
        <v>82</v>
      </c>
      <c r="K640" s="14">
        <v>411</v>
      </c>
      <c r="L640" s="14">
        <v>173</v>
      </c>
      <c r="M640" s="14">
        <v>28977</v>
      </c>
      <c r="N640" s="14">
        <v>7558496</v>
      </c>
      <c r="O640" s="14">
        <v>0</v>
      </c>
      <c r="P640" s="14" t="s">
        <v>83</v>
      </c>
    </row>
    <row r="641" spans="1:16" x14ac:dyDescent="0.25">
      <c r="A641" s="14">
        <v>6636</v>
      </c>
      <c r="B641" s="14" t="s">
        <v>1407</v>
      </c>
      <c r="C641" s="14" t="s">
        <v>140</v>
      </c>
      <c r="D641" s="14" t="s">
        <v>78</v>
      </c>
      <c r="E641" s="14" t="s">
        <v>79</v>
      </c>
      <c r="F641" s="15" t="s">
        <v>1408</v>
      </c>
      <c r="G641" s="14" t="s">
        <v>81</v>
      </c>
      <c r="H641" s="16">
        <v>42.950389999999999</v>
      </c>
      <c r="I641" s="16">
        <v>-92.542540000000002</v>
      </c>
      <c r="J641" s="15" t="s">
        <v>82</v>
      </c>
      <c r="K641" s="14">
        <v>1621</v>
      </c>
      <c r="L641" s="14">
        <v>731</v>
      </c>
      <c r="M641" s="14">
        <v>40066</v>
      </c>
      <c r="N641" s="14">
        <v>7456465</v>
      </c>
      <c r="O641" s="14">
        <v>671683</v>
      </c>
      <c r="P641" s="14" t="s">
        <v>83</v>
      </c>
    </row>
    <row r="642" spans="1:16" x14ac:dyDescent="0.25">
      <c r="A642" s="14">
        <v>6637</v>
      </c>
      <c r="B642" s="14" t="s">
        <v>1409</v>
      </c>
      <c r="C642" s="14" t="s">
        <v>224</v>
      </c>
      <c r="D642" s="14" t="s">
        <v>78</v>
      </c>
      <c r="E642" s="14" t="s">
        <v>79</v>
      </c>
      <c r="F642" s="15" t="s">
        <v>1410</v>
      </c>
      <c r="G642" s="14" t="s">
        <v>81</v>
      </c>
      <c r="H642" s="16">
        <v>42.515810000000002</v>
      </c>
      <c r="I642" s="16">
        <v>-95.088319999999996</v>
      </c>
      <c r="J642" s="15" t="s">
        <v>107</v>
      </c>
      <c r="K642" s="14">
        <v>83</v>
      </c>
      <c r="L642" s="14">
        <v>36</v>
      </c>
      <c r="M642" s="14">
        <v>52500</v>
      </c>
      <c r="N642" s="14">
        <v>190439</v>
      </c>
      <c r="O642" s="14">
        <v>0</v>
      </c>
      <c r="P642" s="14" t="s">
        <v>83</v>
      </c>
    </row>
    <row r="643" spans="1:16" x14ac:dyDescent="0.25">
      <c r="A643" s="14">
        <v>6638</v>
      </c>
      <c r="B643" s="14" t="s">
        <v>1411</v>
      </c>
      <c r="C643" s="14" t="s">
        <v>236</v>
      </c>
      <c r="D643" s="14" t="s">
        <v>78</v>
      </c>
      <c r="E643" s="14" t="s">
        <v>79</v>
      </c>
      <c r="F643" s="15" t="s">
        <v>302</v>
      </c>
      <c r="G643" s="14" t="s">
        <v>81</v>
      </c>
      <c r="H643" s="16">
        <v>41.448880000000003</v>
      </c>
      <c r="I643" s="16">
        <v>-95.615560000000002</v>
      </c>
      <c r="J643" s="15" t="s">
        <v>107</v>
      </c>
      <c r="K643" s="14">
        <v>862</v>
      </c>
      <c r="L643" s="14">
        <v>345</v>
      </c>
      <c r="M643" s="14">
        <v>48906</v>
      </c>
      <c r="N643" s="14">
        <v>1224481</v>
      </c>
      <c r="O643" s="14">
        <v>9012</v>
      </c>
      <c r="P643" s="14" t="s">
        <v>83</v>
      </c>
    </row>
    <row r="644" spans="1:16" x14ac:dyDescent="0.25">
      <c r="A644" s="14">
        <v>6639</v>
      </c>
      <c r="B644" s="14" t="s">
        <v>1412</v>
      </c>
      <c r="C644" s="14" t="s">
        <v>155</v>
      </c>
      <c r="D644" s="14" t="s">
        <v>78</v>
      </c>
      <c r="E644" s="14" t="s">
        <v>79</v>
      </c>
      <c r="F644" s="15" t="s">
        <v>1413</v>
      </c>
      <c r="G644" s="14" t="s">
        <v>81</v>
      </c>
      <c r="H644" s="16">
        <v>42.022770000000001</v>
      </c>
      <c r="I644" s="16">
        <v>-93.452430000000007</v>
      </c>
      <c r="J644" s="15" t="s">
        <v>87</v>
      </c>
      <c r="K644" s="14">
        <v>6831</v>
      </c>
      <c r="L644" s="14">
        <v>2809</v>
      </c>
      <c r="M644" s="14">
        <v>55654</v>
      </c>
      <c r="N644" s="14">
        <v>14667751</v>
      </c>
      <c r="O644" s="14">
        <v>48040</v>
      </c>
      <c r="P644" s="14" t="s">
        <v>83</v>
      </c>
    </row>
    <row r="645" spans="1:16" x14ac:dyDescent="0.25">
      <c r="A645" s="14">
        <v>6640</v>
      </c>
      <c r="B645" s="14" t="s">
        <v>1414</v>
      </c>
      <c r="C645" s="14" t="s">
        <v>939</v>
      </c>
      <c r="D645" s="14" t="s">
        <v>78</v>
      </c>
      <c r="E645" s="14" t="s">
        <v>79</v>
      </c>
      <c r="F645" s="15" t="s">
        <v>1415</v>
      </c>
      <c r="G645" s="14" t="s">
        <v>81</v>
      </c>
      <c r="H645" s="16">
        <v>43.496639999999999</v>
      </c>
      <c r="I645" s="16">
        <v>-91.289580000000001</v>
      </c>
      <c r="J645" s="15" t="s">
        <v>166</v>
      </c>
      <c r="K645" s="14">
        <v>496</v>
      </c>
      <c r="L645" s="14">
        <v>241</v>
      </c>
      <c r="M645" s="14">
        <v>27266</v>
      </c>
      <c r="N645" s="14">
        <v>628819</v>
      </c>
      <c r="O645" s="14">
        <v>0</v>
      </c>
      <c r="P645" s="14" t="s">
        <v>83</v>
      </c>
    </row>
    <row r="646" spans="1:16" x14ac:dyDescent="0.25">
      <c r="A646" s="14">
        <v>6641</v>
      </c>
      <c r="B646" s="14" t="s">
        <v>1416</v>
      </c>
      <c r="C646" s="14" t="s">
        <v>109</v>
      </c>
      <c r="D646" s="14" t="s">
        <v>78</v>
      </c>
      <c r="E646" s="14" t="s">
        <v>79</v>
      </c>
      <c r="F646" s="15" t="s">
        <v>1417</v>
      </c>
      <c r="G646" s="14" t="s">
        <v>81</v>
      </c>
      <c r="H646" s="16">
        <v>42.605530000000002</v>
      </c>
      <c r="I646" s="16">
        <v>-95.002769999999998</v>
      </c>
      <c r="J646" s="15" t="s">
        <v>107</v>
      </c>
      <c r="K646" s="14">
        <v>871</v>
      </c>
      <c r="L646" s="14">
        <v>446</v>
      </c>
      <c r="M646" s="14">
        <v>47083</v>
      </c>
      <c r="N646" s="14">
        <v>3270701</v>
      </c>
      <c r="O646" s="14">
        <v>0</v>
      </c>
      <c r="P646" s="14" t="s">
        <v>83</v>
      </c>
    </row>
    <row r="647" spans="1:16" x14ac:dyDescent="0.25">
      <c r="A647" s="14">
        <v>6642</v>
      </c>
      <c r="B647" s="14" t="s">
        <v>1418</v>
      </c>
      <c r="C647" s="14" t="s">
        <v>219</v>
      </c>
      <c r="D647" s="14" t="s">
        <v>78</v>
      </c>
      <c r="E647" s="14" t="s">
        <v>79</v>
      </c>
      <c r="F647" s="15" t="s">
        <v>1419</v>
      </c>
      <c r="G647" s="14" t="s">
        <v>81</v>
      </c>
      <c r="H647" s="16">
        <v>41.995559999999998</v>
      </c>
      <c r="I647" s="16">
        <v>-91.967680000000001</v>
      </c>
      <c r="J647" s="15" t="s">
        <v>103</v>
      </c>
      <c r="K647" s="14">
        <v>850</v>
      </c>
      <c r="L647" s="14">
        <v>376</v>
      </c>
      <c r="M647" s="14">
        <v>60769</v>
      </c>
      <c r="N647" s="14">
        <v>818388</v>
      </c>
      <c r="O647" s="14">
        <v>0</v>
      </c>
      <c r="P647" s="14" t="s">
        <v>83</v>
      </c>
    </row>
    <row r="648" spans="1:16" x14ac:dyDescent="0.25">
      <c r="A648" s="14">
        <v>6643</v>
      </c>
      <c r="B648" s="14" t="s">
        <v>1420</v>
      </c>
      <c r="C648" s="14" t="s">
        <v>140</v>
      </c>
      <c r="D648" s="14" t="s">
        <v>78</v>
      </c>
      <c r="E648" s="14" t="s">
        <v>79</v>
      </c>
      <c r="F648" s="15" t="s">
        <v>1421</v>
      </c>
      <c r="G648" s="14" t="s">
        <v>81</v>
      </c>
      <c r="H648" s="16">
        <v>43.059139999999999</v>
      </c>
      <c r="I648" s="16">
        <v>-92.317679999999996</v>
      </c>
      <c r="J648" s="15" t="s">
        <v>82</v>
      </c>
      <c r="K648" s="14">
        <v>3452</v>
      </c>
      <c r="L648" s="14">
        <v>1546</v>
      </c>
      <c r="M648" s="14">
        <v>41210</v>
      </c>
      <c r="N648" s="14">
        <v>8189391</v>
      </c>
      <c r="O648" s="14">
        <v>0</v>
      </c>
      <c r="P648" s="14" t="s">
        <v>83</v>
      </c>
    </row>
    <row r="649" spans="1:16" x14ac:dyDescent="0.25">
      <c r="A649" s="14">
        <v>6644</v>
      </c>
      <c r="B649" s="14" t="s">
        <v>1422</v>
      </c>
      <c r="C649" s="14" t="s">
        <v>135</v>
      </c>
      <c r="D649" s="14" t="s">
        <v>78</v>
      </c>
      <c r="E649" s="14" t="s">
        <v>79</v>
      </c>
      <c r="F649" s="15" t="s">
        <v>1423</v>
      </c>
      <c r="G649" s="14" t="s">
        <v>81</v>
      </c>
      <c r="H649" s="16">
        <v>42.566929999999999</v>
      </c>
      <c r="I649" s="16">
        <v>-92.622140000000002</v>
      </c>
      <c r="J649" s="15" t="s">
        <v>103</v>
      </c>
      <c r="K649" s="14">
        <v>508</v>
      </c>
      <c r="L649" s="14">
        <v>265</v>
      </c>
      <c r="M649" s="14">
        <v>46685</v>
      </c>
      <c r="N649" s="14">
        <v>1291467</v>
      </c>
      <c r="O649" s="14">
        <v>0</v>
      </c>
      <c r="P649" s="14" t="s">
        <v>83</v>
      </c>
    </row>
    <row r="650" spans="1:16" x14ac:dyDescent="0.25">
      <c r="A650" s="14">
        <v>6645</v>
      </c>
      <c r="B650" s="14" t="s">
        <v>1424</v>
      </c>
      <c r="C650" s="14" t="s">
        <v>428</v>
      </c>
      <c r="D650" s="14" t="s">
        <v>78</v>
      </c>
      <c r="E650" s="14" t="s">
        <v>79</v>
      </c>
      <c r="F650" s="15" t="s">
        <v>1349</v>
      </c>
      <c r="G650" s="14" t="s">
        <v>153</v>
      </c>
      <c r="H650" s="16">
        <v>43.284419999999997</v>
      </c>
      <c r="I650" s="16">
        <v>-92.642129999999995</v>
      </c>
      <c r="J650" s="15" t="s">
        <v>82</v>
      </c>
      <c r="K650" s="14">
        <v>37</v>
      </c>
      <c r="L650" s="14">
        <v>29</v>
      </c>
      <c r="M650" s="14">
        <v>33106</v>
      </c>
      <c r="N650" s="14">
        <v>4989194</v>
      </c>
      <c r="O650" s="14">
        <v>0</v>
      </c>
      <c r="P650" s="14" t="s">
        <v>83</v>
      </c>
    </row>
    <row r="651" spans="1:16" x14ac:dyDescent="0.25">
      <c r="A651" s="14">
        <v>6646</v>
      </c>
      <c r="B651" s="14" t="s">
        <v>1425</v>
      </c>
      <c r="C651" s="14" t="s">
        <v>312</v>
      </c>
      <c r="D651" s="14" t="s">
        <v>78</v>
      </c>
      <c r="E651" s="14" t="s">
        <v>79</v>
      </c>
      <c r="F651" s="15" t="s">
        <v>1426</v>
      </c>
      <c r="G651" s="14" t="s">
        <v>81</v>
      </c>
      <c r="H651" s="16">
        <v>41.717799999999997</v>
      </c>
      <c r="I651" s="16">
        <v>-90.879040000000003</v>
      </c>
      <c r="J651" s="15" t="s">
        <v>166</v>
      </c>
      <c r="K651" s="14">
        <v>142</v>
      </c>
      <c r="L651" s="14">
        <v>54</v>
      </c>
      <c r="M651" s="14">
        <v>65833</v>
      </c>
      <c r="N651" s="14">
        <v>233728</v>
      </c>
      <c r="O651" s="14">
        <v>0</v>
      </c>
      <c r="P651" s="14" t="s">
        <v>83</v>
      </c>
    </row>
    <row r="652" spans="1:16" x14ac:dyDescent="0.25">
      <c r="A652" s="14">
        <v>6647</v>
      </c>
      <c r="B652" s="14" t="s">
        <v>1427</v>
      </c>
      <c r="C652" s="14" t="s">
        <v>977</v>
      </c>
      <c r="D652" s="14" t="s">
        <v>78</v>
      </c>
      <c r="E652" s="14" t="s">
        <v>79</v>
      </c>
      <c r="F652" s="15" t="s">
        <v>1428</v>
      </c>
      <c r="G652" s="14" t="s">
        <v>81</v>
      </c>
      <c r="H652" s="16">
        <v>40.92698</v>
      </c>
      <c r="I652" s="16">
        <v>-91.399600000000007</v>
      </c>
      <c r="J652" s="15" t="s">
        <v>103</v>
      </c>
      <c r="K652" s="14">
        <v>1882</v>
      </c>
      <c r="L652" s="14">
        <v>770</v>
      </c>
      <c r="M652" s="14">
        <v>42639</v>
      </c>
      <c r="N652" s="14">
        <v>2606812</v>
      </c>
      <c r="O652" s="14">
        <v>0</v>
      </c>
      <c r="P652" s="14" t="s">
        <v>83</v>
      </c>
    </row>
    <row r="653" spans="1:16" x14ac:dyDescent="0.25">
      <c r="A653" s="14">
        <v>6648</v>
      </c>
      <c r="B653" s="14" t="s">
        <v>1429</v>
      </c>
      <c r="C653" s="14" t="s">
        <v>216</v>
      </c>
      <c r="D653" s="14" t="s">
        <v>78</v>
      </c>
      <c r="E653" s="14" t="s">
        <v>79</v>
      </c>
      <c r="F653" s="15" t="s">
        <v>1430</v>
      </c>
      <c r="G653" s="14" t="s">
        <v>81</v>
      </c>
      <c r="H653" s="16">
        <v>40.731099999999998</v>
      </c>
      <c r="I653" s="16">
        <v>-94.899699999999996</v>
      </c>
      <c r="J653" s="15" t="s">
        <v>107</v>
      </c>
      <c r="K653" s="14">
        <v>408</v>
      </c>
      <c r="L653" s="14">
        <v>200</v>
      </c>
      <c r="M653" s="14">
        <v>41000</v>
      </c>
      <c r="N653" s="14">
        <v>1137520</v>
      </c>
      <c r="O653" s="14">
        <v>1856</v>
      </c>
      <c r="P653" s="14" t="s">
        <v>83</v>
      </c>
    </row>
    <row r="654" spans="1:16" x14ac:dyDescent="0.25">
      <c r="A654" s="14">
        <v>6649</v>
      </c>
      <c r="B654" s="14" t="s">
        <v>1431</v>
      </c>
      <c r="C654" s="14" t="s">
        <v>77</v>
      </c>
      <c r="D654" s="14" t="s">
        <v>78</v>
      </c>
      <c r="E654" s="14" t="s">
        <v>79</v>
      </c>
      <c r="F654" s="15" t="s">
        <v>1432</v>
      </c>
      <c r="G654" s="14" t="s">
        <v>81</v>
      </c>
      <c r="H654" s="16">
        <v>42.281100000000002</v>
      </c>
      <c r="I654" s="16">
        <v>-93.171589999999995</v>
      </c>
      <c r="J654" s="15" t="s">
        <v>82</v>
      </c>
      <c r="K654" s="14">
        <v>227</v>
      </c>
      <c r="L654" s="14">
        <v>90</v>
      </c>
      <c r="M654" s="14">
        <v>47692</v>
      </c>
      <c r="N654" s="14">
        <v>2608428</v>
      </c>
      <c r="O654" s="14">
        <v>0</v>
      </c>
      <c r="P654" s="14" t="s">
        <v>83</v>
      </c>
    </row>
    <row r="655" spans="1:16" x14ac:dyDescent="0.25">
      <c r="A655" s="14">
        <v>6650</v>
      </c>
      <c r="B655" s="14" t="s">
        <v>1433</v>
      </c>
      <c r="C655" s="14" t="s">
        <v>275</v>
      </c>
      <c r="D655" s="14" t="s">
        <v>78</v>
      </c>
      <c r="E655" s="14" t="s">
        <v>79</v>
      </c>
      <c r="F655" s="15" t="s">
        <v>1434</v>
      </c>
      <c r="G655" s="14" t="s">
        <v>81</v>
      </c>
      <c r="H655" s="16">
        <v>41.47</v>
      </c>
      <c r="I655" s="16">
        <v>-92.651300000000006</v>
      </c>
      <c r="J655" s="15" t="s">
        <v>82</v>
      </c>
      <c r="K655" s="14">
        <v>1291</v>
      </c>
      <c r="L655" s="14">
        <v>523</v>
      </c>
      <c r="M655" s="14">
        <v>52772</v>
      </c>
      <c r="N655" s="14">
        <v>2426057</v>
      </c>
      <c r="O655" s="14">
        <v>0</v>
      </c>
      <c r="P655" s="14" t="s">
        <v>83</v>
      </c>
    </row>
    <row r="656" spans="1:16" x14ac:dyDescent="0.25">
      <c r="A656" s="14">
        <v>6651</v>
      </c>
      <c r="B656" s="14" t="s">
        <v>1435</v>
      </c>
      <c r="C656" s="14" t="s">
        <v>270</v>
      </c>
      <c r="D656" s="14" t="s">
        <v>78</v>
      </c>
      <c r="E656" s="14" t="s">
        <v>79</v>
      </c>
      <c r="F656" s="15" t="s">
        <v>1113</v>
      </c>
      <c r="G656" s="14" t="s">
        <v>81</v>
      </c>
      <c r="H656" s="16">
        <v>41.699710000000003</v>
      </c>
      <c r="I656" s="16">
        <v>-93.047979999999995</v>
      </c>
      <c r="J656" s="15" t="s">
        <v>82</v>
      </c>
      <c r="K656" s="14">
        <v>15125</v>
      </c>
      <c r="L656" s="14">
        <v>6399</v>
      </c>
      <c r="M656" s="14">
        <v>45421</v>
      </c>
      <c r="N656" s="14">
        <v>28972980</v>
      </c>
      <c r="O656" s="14">
        <v>0</v>
      </c>
      <c r="P656" s="14" t="s">
        <v>83</v>
      </c>
    </row>
    <row r="657" spans="1:16" x14ac:dyDescent="0.25">
      <c r="A657" s="14">
        <v>6652</v>
      </c>
      <c r="B657" s="14" t="s">
        <v>1436</v>
      </c>
      <c r="C657" s="14" t="s">
        <v>205</v>
      </c>
      <c r="D657" s="14" t="s">
        <v>78</v>
      </c>
      <c r="E657" s="14" t="s">
        <v>79</v>
      </c>
      <c r="F657" s="15" t="s">
        <v>1220</v>
      </c>
      <c r="G657" s="14" t="s">
        <v>81</v>
      </c>
      <c r="H657" s="16">
        <v>42.548050000000003</v>
      </c>
      <c r="I657" s="16">
        <v>-91.1143</v>
      </c>
      <c r="J657" s="15" t="s">
        <v>166</v>
      </c>
      <c r="K657" s="14">
        <v>424</v>
      </c>
      <c r="L657" s="14">
        <v>214</v>
      </c>
      <c r="M657" s="14">
        <v>50714</v>
      </c>
      <c r="N657" s="14">
        <v>1207105</v>
      </c>
      <c r="O657" s="14">
        <v>0</v>
      </c>
      <c r="P657" s="14" t="s">
        <v>83</v>
      </c>
    </row>
    <row r="658" spans="1:16" x14ac:dyDescent="0.25">
      <c r="A658" s="14">
        <v>6653</v>
      </c>
      <c r="B658" s="14" t="s">
        <v>1437</v>
      </c>
      <c r="C658" s="14" t="s">
        <v>85</v>
      </c>
      <c r="D658" s="14" t="s">
        <v>78</v>
      </c>
      <c r="E658" s="14" t="s">
        <v>79</v>
      </c>
      <c r="F658" s="15" t="s">
        <v>1438</v>
      </c>
      <c r="G658" s="14" t="s">
        <v>81</v>
      </c>
      <c r="H658" s="16">
        <v>41.182220000000001</v>
      </c>
      <c r="I658" s="16">
        <v>-93.728830000000002</v>
      </c>
      <c r="J658" s="15" t="s">
        <v>82</v>
      </c>
      <c r="K658" s="14">
        <v>485</v>
      </c>
      <c r="L658" s="14">
        <v>187</v>
      </c>
      <c r="M658" s="14">
        <v>58393</v>
      </c>
      <c r="N658" s="14">
        <v>1196688</v>
      </c>
      <c r="O658" s="14">
        <v>0</v>
      </c>
      <c r="P658" s="14" t="s">
        <v>83</v>
      </c>
    </row>
    <row r="659" spans="1:16" x14ac:dyDescent="0.25">
      <c r="A659" s="14">
        <v>6654</v>
      </c>
      <c r="B659" s="14" t="s">
        <v>1439</v>
      </c>
      <c r="C659" s="14" t="s">
        <v>213</v>
      </c>
      <c r="D659" s="14" t="s">
        <v>78</v>
      </c>
      <c r="E659" s="14" t="s">
        <v>79</v>
      </c>
      <c r="F659" s="15" t="s">
        <v>1440</v>
      </c>
      <c r="G659" s="14" t="s">
        <v>81</v>
      </c>
      <c r="H659" s="16">
        <v>41.481140000000003</v>
      </c>
      <c r="I659" s="16">
        <v>-91.307659999999998</v>
      </c>
      <c r="J659" s="15" t="s">
        <v>103</v>
      </c>
      <c r="K659" s="14">
        <v>372</v>
      </c>
      <c r="L659" s="14">
        <v>156</v>
      </c>
      <c r="M659" s="14">
        <v>55833</v>
      </c>
      <c r="N659" s="14">
        <v>600795</v>
      </c>
      <c r="O659" s="14">
        <v>0</v>
      </c>
      <c r="P659" s="14" t="s">
        <v>83</v>
      </c>
    </row>
    <row r="660" spans="1:16" x14ac:dyDescent="0.25">
      <c r="A660" s="14">
        <v>6655</v>
      </c>
      <c r="B660" s="14" t="s">
        <v>1441</v>
      </c>
      <c r="C660" s="14" t="s">
        <v>423</v>
      </c>
      <c r="D660" s="14" t="s">
        <v>78</v>
      </c>
      <c r="E660" s="14" t="s">
        <v>79</v>
      </c>
      <c r="F660" s="15" t="s">
        <v>1442</v>
      </c>
      <c r="G660" s="14" t="s">
        <v>81</v>
      </c>
      <c r="H660" s="16">
        <v>40.93721</v>
      </c>
      <c r="I660" s="16">
        <v>-94.894980000000004</v>
      </c>
      <c r="J660" s="15" t="s">
        <v>107</v>
      </c>
      <c r="K660" s="14">
        <v>108</v>
      </c>
      <c r="L660" s="14">
        <v>61</v>
      </c>
      <c r="M660" s="14">
        <v>31875</v>
      </c>
      <c r="N660" s="14">
        <v>1386235</v>
      </c>
      <c r="O660" s="14">
        <v>0</v>
      </c>
      <c r="P660" s="14" t="s">
        <v>83</v>
      </c>
    </row>
    <row r="661" spans="1:16" x14ac:dyDescent="0.25">
      <c r="A661" s="14">
        <v>6656</v>
      </c>
      <c r="B661" s="14" t="s">
        <v>1443</v>
      </c>
      <c r="C661" s="14" t="s">
        <v>466</v>
      </c>
      <c r="D661" s="14" t="s">
        <v>78</v>
      </c>
      <c r="E661" s="14" t="s">
        <v>79</v>
      </c>
      <c r="F661" s="15" t="s">
        <v>1444</v>
      </c>
      <c r="G661" s="14" t="s">
        <v>81</v>
      </c>
      <c r="H661" s="16">
        <v>43.144080000000002</v>
      </c>
      <c r="I661" s="16">
        <v>-93.008930000000007</v>
      </c>
      <c r="J661" s="15" t="s">
        <v>82</v>
      </c>
      <c r="K661" s="14">
        <v>1389</v>
      </c>
      <c r="L661" s="14">
        <v>653</v>
      </c>
      <c r="M661" s="14">
        <v>43050</v>
      </c>
      <c r="N661" s="14">
        <v>5660055</v>
      </c>
      <c r="O661" s="14">
        <v>69206</v>
      </c>
      <c r="P661" s="14" t="s">
        <v>83</v>
      </c>
    </row>
    <row r="662" spans="1:16" x14ac:dyDescent="0.25">
      <c r="A662" s="14">
        <v>6657</v>
      </c>
      <c r="B662" s="14" t="s">
        <v>1445</v>
      </c>
      <c r="C662" s="14" t="s">
        <v>328</v>
      </c>
      <c r="D662" s="14" t="s">
        <v>78</v>
      </c>
      <c r="E662" s="14" t="s">
        <v>79</v>
      </c>
      <c r="F662" s="15" t="s">
        <v>1446</v>
      </c>
      <c r="G662" s="14" t="s">
        <v>81</v>
      </c>
      <c r="H662" s="16">
        <v>40.607770000000002</v>
      </c>
      <c r="I662" s="16">
        <v>-95.291650000000004</v>
      </c>
      <c r="J662" s="15" t="s">
        <v>107</v>
      </c>
      <c r="K662" s="14">
        <v>57</v>
      </c>
      <c r="L662" s="14">
        <v>19</v>
      </c>
      <c r="M662" s="14">
        <v>30625</v>
      </c>
      <c r="N662" s="14">
        <v>661699</v>
      </c>
      <c r="O662" s="14">
        <v>0</v>
      </c>
      <c r="P662" s="14" t="s">
        <v>83</v>
      </c>
    </row>
    <row r="663" spans="1:16" x14ac:dyDescent="0.25">
      <c r="A663" s="14">
        <v>6658</v>
      </c>
      <c r="B663" s="14" t="s">
        <v>1447</v>
      </c>
      <c r="C663" s="14" t="s">
        <v>499</v>
      </c>
      <c r="D663" s="14" t="s">
        <v>78</v>
      </c>
      <c r="E663" s="14" t="s">
        <v>79</v>
      </c>
      <c r="F663" s="15" t="s">
        <v>1448</v>
      </c>
      <c r="G663" s="14" t="s">
        <v>81</v>
      </c>
      <c r="H663" s="16">
        <v>42.679720000000003</v>
      </c>
      <c r="I663" s="16">
        <v>-90.956519999999998</v>
      </c>
      <c r="J663" s="15" t="s">
        <v>166</v>
      </c>
      <c r="K663" s="14">
        <v>113</v>
      </c>
      <c r="L663" s="14">
        <v>73</v>
      </c>
      <c r="M663" s="14">
        <v>36250</v>
      </c>
      <c r="N663" s="14">
        <v>2601505</v>
      </c>
      <c r="O663" s="14">
        <v>92469</v>
      </c>
      <c r="P663" s="14" t="s">
        <v>83</v>
      </c>
    </row>
    <row r="664" spans="1:16" x14ac:dyDescent="0.25">
      <c r="A664" s="14">
        <v>6659</v>
      </c>
      <c r="B664" s="14" t="s">
        <v>1449</v>
      </c>
      <c r="C664" s="14" t="s">
        <v>639</v>
      </c>
      <c r="D664" s="14" t="s">
        <v>78</v>
      </c>
      <c r="E664" s="14" t="s">
        <v>79</v>
      </c>
      <c r="F664" s="15" t="s">
        <v>1450</v>
      </c>
      <c r="G664" s="14" t="s">
        <v>81</v>
      </c>
      <c r="H664" s="16">
        <v>41.516399999999997</v>
      </c>
      <c r="I664" s="16">
        <v>-92.077629999999999</v>
      </c>
      <c r="J664" s="15" t="s">
        <v>103</v>
      </c>
      <c r="K664" s="14">
        <v>1022</v>
      </c>
      <c r="L664" s="14">
        <v>422</v>
      </c>
      <c r="M664" s="14">
        <v>45000</v>
      </c>
      <c r="N664" s="14">
        <v>1433069</v>
      </c>
      <c r="O664" s="14">
        <v>0</v>
      </c>
      <c r="P664" s="14" t="s">
        <v>83</v>
      </c>
    </row>
    <row r="665" spans="1:16" x14ac:dyDescent="0.25">
      <c r="A665" s="14">
        <v>6660</v>
      </c>
      <c r="B665" s="14" t="s">
        <v>1451</v>
      </c>
      <c r="C665" s="14" t="s">
        <v>558</v>
      </c>
      <c r="D665" s="14" t="s">
        <v>78</v>
      </c>
      <c r="E665" s="14" t="s">
        <v>79</v>
      </c>
      <c r="F665" s="15" t="s">
        <v>1452</v>
      </c>
      <c r="G665" s="14" t="s">
        <v>81</v>
      </c>
      <c r="H665" s="16">
        <v>41.749180000000003</v>
      </c>
      <c r="I665" s="16">
        <v>-91.597949999999997</v>
      </c>
      <c r="J665" s="15" t="s">
        <v>103</v>
      </c>
      <c r="K665" s="14">
        <v>15931</v>
      </c>
      <c r="L665" s="14">
        <v>5942</v>
      </c>
      <c r="M665" s="14">
        <v>72470</v>
      </c>
      <c r="N665" s="14">
        <v>22785087</v>
      </c>
      <c r="O665" s="14">
        <v>0</v>
      </c>
      <c r="P665" s="14" t="s">
        <v>83</v>
      </c>
    </row>
    <row r="666" spans="1:16" x14ac:dyDescent="0.25">
      <c r="A666" s="14">
        <v>6661</v>
      </c>
      <c r="B666" s="14" t="s">
        <v>1453</v>
      </c>
      <c r="C666" s="14" t="s">
        <v>140</v>
      </c>
      <c r="D666" s="14" t="s">
        <v>78</v>
      </c>
      <c r="E666" s="14" t="s">
        <v>79</v>
      </c>
      <c r="F666" s="15" t="s">
        <v>1421</v>
      </c>
      <c r="G666" s="14" t="s">
        <v>81</v>
      </c>
      <c r="H666" s="16">
        <v>43.118029999999997</v>
      </c>
      <c r="I666" s="16">
        <v>-92.416849999999997</v>
      </c>
      <c r="J666" s="15" t="s">
        <v>82</v>
      </c>
      <c r="K666" s="14">
        <v>115</v>
      </c>
      <c r="L666" s="14">
        <v>57</v>
      </c>
      <c r="M666" s="14">
        <v>60313</v>
      </c>
      <c r="N666" s="14">
        <v>514555</v>
      </c>
      <c r="O666" s="14">
        <v>0</v>
      </c>
      <c r="P666" s="14" t="s">
        <v>83</v>
      </c>
    </row>
    <row r="667" spans="1:16" x14ac:dyDescent="0.25">
      <c r="A667" s="14">
        <v>6662</v>
      </c>
      <c r="B667" s="14" t="s">
        <v>1454</v>
      </c>
      <c r="C667" s="14" t="s">
        <v>343</v>
      </c>
      <c r="D667" s="14" t="s">
        <v>78</v>
      </c>
      <c r="E667" s="14" t="s">
        <v>79</v>
      </c>
      <c r="F667" s="15" t="s">
        <v>1455</v>
      </c>
      <c r="G667" s="14" t="s">
        <v>81</v>
      </c>
      <c r="H667" s="16">
        <v>43.444119999999998</v>
      </c>
      <c r="I667" s="16">
        <v>-93.221040000000002</v>
      </c>
      <c r="J667" s="15" t="s">
        <v>82</v>
      </c>
      <c r="K667" s="14">
        <v>1995</v>
      </c>
      <c r="L667" s="14">
        <v>958</v>
      </c>
      <c r="M667" s="14">
        <v>42768</v>
      </c>
      <c r="N667" s="14">
        <v>9745770</v>
      </c>
      <c r="O667" s="14">
        <v>0</v>
      </c>
      <c r="P667" s="14" t="s">
        <v>83</v>
      </c>
    </row>
    <row r="668" spans="1:16" x14ac:dyDescent="0.25">
      <c r="A668" s="14">
        <v>6663</v>
      </c>
      <c r="B668" s="14" t="s">
        <v>1456</v>
      </c>
      <c r="C668" s="14" t="s">
        <v>85</v>
      </c>
      <c r="D668" s="14" t="s">
        <v>78</v>
      </c>
      <c r="E668" s="14" t="s">
        <v>79</v>
      </c>
      <c r="F668" s="15" t="s">
        <v>1457</v>
      </c>
      <c r="G668" s="14" t="s">
        <v>81</v>
      </c>
      <c r="H668" s="16">
        <v>41.491680000000002</v>
      </c>
      <c r="I668" s="16">
        <v>-93.702119999999994</v>
      </c>
      <c r="J668" s="15" t="s">
        <v>87</v>
      </c>
      <c r="K668" s="14">
        <v>10135</v>
      </c>
      <c r="L668" s="14">
        <v>3459</v>
      </c>
      <c r="M668" s="14">
        <v>80406</v>
      </c>
      <c r="N668" s="14">
        <v>27846854</v>
      </c>
      <c r="O668" s="14">
        <v>916531</v>
      </c>
      <c r="P668" s="14" t="s">
        <v>83</v>
      </c>
    </row>
    <row r="669" spans="1:16" x14ac:dyDescent="0.25">
      <c r="A669" s="14">
        <v>6664</v>
      </c>
      <c r="B669" s="14" t="s">
        <v>1458</v>
      </c>
      <c r="C669" s="14" t="s">
        <v>219</v>
      </c>
      <c r="D669" s="14" t="s">
        <v>78</v>
      </c>
      <c r="E669" s="14" t="s">
        <v>79</v>
      </c>
      <c r="F669" s="15" t="s">
        <v>1459</v>
      </c>
      <c r="G669" s="14" t="s">
        <v>81</v>
      </c>
      <c r="H669" s="16">
        <v>41.90278</v>
      </c>
      <c r="I669" s="16">
        <v>-91.921570000000003</v>
      </c>
      <c r="J669" s="15" t="s">
        <v>103</v>
      </c>
      <c r="K669" s="14">
        <v>526</v>
      </c>
      <c r="L669" s="14">
        <v>258</v>
      </c>
      <c r="M669" s="14">
        <v>48929</v>
      </c>
      <c r="N669" s="14">
        <v>1154591</v>
      </c>
      <c r="O669" s="14">
        <v>0</v>
      </c>
      <c r="P669" s="14" t="s">
        <v>83</v>
      </c>
    </row>
    <row r="670" spans="1:16" x14ac:dyDescent="0.25">
      <c r="A670" s="14">
        <v>6665</v>
      </c>
      <c r="B670" s="14" t="s">
        <v>1460</v>
      </c>
      <c r="C670" s="14" t="s">
        <v>454</v>
      </c>
      <c r="D670" s="14" t="s">
        <v>78</v>
      </c>
      <c r="E670" s="14" t="s">
        <v>79</v>
      </c>
      <c r="F670" s="15" t="s">
        <v>455</v>
      </c>
      <c r="G670" s="14" t="s">
        <v>81</v>
      </c>
      <c r="H670" s="16">
        <v>40.688070000000003</v>
      </c>
      <c r="I670" s="16">
        <v>-92.977980000000002</v>
      </c>
      <c r="J670" s="15" t="s">
        <v>82</v>
      </c>
      <c r="K670" s="14">
        <v>90</v>
      </c>
      <c r="L670" s="14">
        <v>32</v>
      </c>
      <c r="M670" s="14">
        <v>24167</v>
      </c>
      <c r="N670" s="14">
        <v>1146680</v>
      </c>
      <c r="O670" s="14">
        <v>0</v>
      </c>
      <c r="P670" s="14" t="s">
        <v>83</v>
      </c>
    </row>
    <row r="671" spans="1:16" x14ac:dyDescent="0.25">
      <c r="A671" s="14">
        <v>6666</v>
      </c>
      <c r="B671" s="14" t="s">
        <v>1461</v>
      </c>
      <c r="C671" s="14" t="s">
        <v>236</v>
      </c>
      <c r="D671" s="14" t="s">
        <v>78</v>
      </c>
      <c r="E671" s="14" t="s">
        <v>79</v>
      </c>
      <c r="F671" s="15" t="s">
        <v>1462</v>
      </c>
      <c r="G671" s="14" t="s">
        <v>81</v>
      </c>
      <c r="H671" s="16">
        <v>41.309159999999999</v>
      </c>
      <c r="I671" s="16">
        <v>-95.39667</v>
      </c>
      <c r="J671" s="15" t="s">
        <v>107</v>
      </c>
      <c r="K671" s="14">
        <v>1507</v>
      </c>
      <c r="L671" s="14">
        <v>599</v>
      </c>
      <c r="M671" s="14">
        <v>64464</v>
      </c>
      <c r="N671" s="14">
        <v>3686512</v>
      </c>
      <c r="O671" s="14">
        <v>403170</v>
      </c>
      <c r="P671" s="14" t="s">
        <v>83</v>
      </c>
    </row>
    <row r="672" spans="1:16" x14ac:dyDescent="0.25">
      <c r="A672" s="14">
        <v>6667</v>
      </c>
      <c r="B672" s="14" t="s">
        <v>1463</v>
      </c>
      <c r="C672" s="14" t="s">
        <v>270</v>
      </c>
      <c r="D672" s="14" t="s">
        <v>78</v>
      </c>
      <c r="E672" s="14" t="s">
        <v>79</v>
      </c>
      <c r="F672" s="15" t="s">
        <v>906</v>
      </c>
      <c r="G672" s="14" t="s">
        <v>81</v>
      </c>
      <c r="H672" s="16">
        <v>41.717219999999998</v>
      </c>
      <c r="I672" s="16">
        <v>-92.82047</v>
      </c>
      <c r="J672" s="15" t="s">
        <v>82</v>
      </c>
      <c r="K672" s="14">
        <v>155</v>
      </c>
      <c r="L672" s="14">
        <v>57</v>
      </c>
      <c r="M672" s="14">
        <v>82250</v>
      </c>
      <c r="N672" s="14">
        <v>733443</v>
      </c>
      <c r="O672" s="14">
        <v>57402</v>
      </c>
      <c r="P672" s="14" t="s">
        <v>83</v>
      </c>
    </row>
    <row r="673" spans="1:16" x14ac:dyDescent="0.25">
      <c r="A673" s="14">
        <v>6668</v>
      </c>
      <c r="B673" s="14" t="s">
        <v>1464</v>
      </c>
      <c r="C673" s="14" t="s">
        <v>541</v>
      </c>
      <c r="D673" s="14" t="s">
        <v>78</v>
      </c>
      <c r="E673" s="14" t="s">
        <v>79</v>
      </c>
      <c r="F673" s="15" t="s">
        <v>1465</v>
      </c>
      <c r="G673" s="14" t="s">
        <v>81</v>
      </c>
      <c r="H673" s="16">
        <v>41.099760000000003</v>
      </c>
      <c r="I673" s="16">
        <v>-91.044589999999999</v>
      </c>
      <c r="J673" s="15" t="s">
        <v>103</v>
      </c>
      <c r="K673" s="14">
        <v>170</v>
      </c>
      <c r="L673" s="14">
        <v>54</v>
      </c>
      <c r="M673" s="14">
        <v>26000</v>
      </c>
      <c r="N673" s="14">
        <v>1083945</v>
      </c>
      <c r="O673" s="14">
        <v>12814</v>
      </c>
      <c r="P673" s="14" t="s">
        <v>83</v>
      </c>
    </row>
    <row r="674" spans="1:16" x14ac:dyDescent="0.25">
      <c r="A674" s="14">
        <v>6669</v>
      </c>
      <c r="B674" s="14" t="s">
        <v>1466</v>
      </c>
      <c r="C674" s="14" t="s">
        <v>208</v>
      </c>
      <c r="D674" s="14" t="s">
        <v>78</v>
      </c>
      <c r="E674" s="14" t="s">
        <v>79</v>
      </c>
      <c r="F674" s="15" t="s">
        <v>1467</v>
      </c>
      <c r="G674" s="14" t="s">
        <v>81</v>
      </c>
      <c r="H674" s="16">
        <v>43.416080000000001</v>
      </c>
      <c r="I674" s="16">
        <v>-95.534729999999996</v>
      </c>
      <c r="J674" s="15" t="s">
        <v>107</v>
      </c>
      <c r="K674" s="14">
        <v>466</v>
      </c>
      <c r="L674" s="14">
        <v>223</v>
      </c>
      <c r="M674" s="14">
        <v>36932</v>
      </c>
      <c r="N674" s="14">
        <v>3011736</v>
      </c>
      <c r="O674" s="14">
        <v>0</v>
      </c>
      <c r="P674" s="14" t="s">
        <v>83</v>
      </c>
    </row>
    <row r="675" spans="1:16" x14ac:dyDescent="0.25">
      <c r="A675" s="14">
        <v>6670</v>
      </c>
      <c r="B675" s="14" t="s">
        <v>1468</v>
      </c>
      <c r="C675" s="14" t="s">
        <v>224</v>
      </c>
      <c r="D675" s="14" t="s">
        <v>78</v>
      </c>
      <c r="E675" s="14" t="s">
        <v>79</v>
      </c>
      <c r="F675" s="15" t="s">
        <v>1469</v>
      </c>
      <c r="G675" s="14" t="s">
        <v>81</v>
      </c>
      <c r="H675" s="16">
        <v>42.31221</v>
      </c>
      <c r="I675" s="16">
        <v>-95.250550000000004</v>
      </c>
      <c r="J675" s="15" t="s">
        <v>107</v>
      </c>
      <c r="K675" s="14">
        <v>978</v>
      </c>
      <c r="L675" s="14">
        <v>508</v>
      </c>
      <c r="M675" s="14">
        <v>45192</v>
      </c>
      <c r="N675" s="14">
        <v>2713561</v>
      </c>
      <c r="O675" s="14">
        <v>0</v>
      </c>
      <c r="P675" s="14" t="s">
        <v>83</v>
      </c>
    </row>
    <row r="676" spans="1:16" x14ac:dyDescent="0.25">
      <c r="A676" s="14">
        <v>6671</v>
      </c>
      <c r="B676" s="14" t="s">
        <v>1470</v>
      </c>
      <c r="C676" s="14" t="s">
        <v>193</v>
      </c>
      <c r="D676" s="14" t="s">
        <v>78</v>
      </c>
      <c r="E676" s="14" t="s">
        <v>79</v>
      </c>
      <c r="F676" s="15" t="s">
        <v>1471</v>
      </c>
      <c r="G676" s="14" t="s">
        <v>81</v>
      </c>
      <c r="H676" s="16">
        <v>42.673319999999997</v>
      </c>
      <c r="I676" s="16">
        <v>-91.913499999999999</v>
      </c>
      <c r="J676" s="15" t="s">
        <v>103</v>
      </c>
      <c r="K676" s="14">
        <v>6153</v>
      </c>
      <c r="L676" s="14">
        <v>2764</v>
      </c>
      <c r="M676" s="14">
        <v>39800</v>
      </c>
      <c r="N676" s="14">
        <v>12450068</v>
      </c>
      <c r="O676" s="14">
        <v>122922</v>
      </c>
      <c r="P676" s="14" t="s">
        <v>83</v>
      </c>
    </row>
    <row r="677" spans="1:16" x14ac:dyDescent="0.25">
      <c r="A677" s="14">
        <v>6672</v>
      </c>
      <c r="B677" s="14" t="s">
        <v>1472</v>
      </c>
      <c r="C677" s="14" t="s">
        <v>284</v>
      </c>
      <c r="D677" s="14" t="s">
        <v>78</v>
      </c>
      <c r="E677" s="14" t="s">
        <v>79</v>
      </c>
      <c r="F677" s="15" t="s">
        <v>285</v>
      </c>
      <c r="G677" s="14" t="s">
        <v>81</v>
      </c>
      <c r="H677" s="16">
        <v>42.039149999999999</v>
      </c>
      <c r="I677" s="16">
        <v>-94.027730000000005</v>
      </c>
      <c r="J677" s="15" t="s">
        <v>87</v>
      </c>
      <c r="K677" s="14">
        <v>2041</v>
      </c>
      <c r="L677" s="14">
        <v>848</v>
      </c>
      <c r="M677" s="14">
        <v>52500</v>
      </c>
      <c r="N677" s="14">
        <v>3557336</v>
      </c>
      <c r="O677" s="14">
        <v>0</v>
      </c>
      <c r="P677" s="14" t="s">
        <v>83</v>
      </c>
    </row>
    <row r="678" spans="1:16" x14ac:dyDescent="0.25">
      <c r="A678" s="14">
        <v>6673</v>
      </c>
      <c r="B678" s="14" t="s">
        <v>1473</v>
      </c>
      <c r="C678" s="14" t="s">
        <v>199</v>
      </c>
      <c r="D678" s="14" t="s">
        <v>78</v>
      </c>
      <c r="E678" s="14" t="s">
        <v>79</v>
      </c>
      <c r="F678" s="15" t="s">
        <v>1474</v>
      </c>
      <c r="G678" s="14" t="s">
        <v>81</v>
      </c>
      <c r="H678" s="16">
        <v>43.38635</v>
      </c>
      <c r="I678" s="16">
        <v>-95.148330000000001</v>
      </c>
      <c r="J678" s="15" t="s">
        <v>107</v>
      </c>
      <c r="K678" s="14">
        <v>818</v>
      </c>
      <c r="L678" s="14">
        <v>434</v>
      </c>
      <c r="M678" s="14">
        <v>58636</v>
      </c>
      <c r="N678" s="14">
        <v>4821794</v>
      </c>
      <c r="O678" s="14">
        <v>12936</v>
      </c>
      <c r="P678" s="14" t="s">
        <v>83</v>
      </c>
    </row>
    <row r="679" spans="1:16" x14ac:dyDescent="0.25">
      <c r="A679" s="14">
        <v>6674</v>
      </c>
      <c r="B679" s="14" t="s">
        <v>1475</v>
      </c>
      <c r="C679" s="14" t="s">
        <v>977</v>
      </c>
      <c r="D679" s="14" t="s">
        <v>78</v>
      </c>
      <c r="E679" s="14" t="s">
        <v>79</v>
      </c>
      <c r="F679" s="15" t="s">
        <v>1476</v>
      </c>
      <c r="G679" s="14" t="s">
        <v>81</v>
      </c>
      <c r="H679" s="16">
        <v>41.134189999999997</v>
      </c>
      <c r="I679" s="16">
        <v>-91.544880000000006</v>
      </c>
      <c r="J679" s="15" t="s">
        <v>103</v>
      </c>
      <c r="K679" s="14">
        <v>234</v>
      </c>
      <c r="L679" s="14">
        <v>83</v>
      </c>
      <c r="M679" s="14">
        <v>59375</v>
      </c>
      <c r="N679" s="14">
        <v>873753</v>
      </c>
      <c r="O679" s="14">
        <v>0</v>
      </c>
      <c r="P679" s="14" t="s">
        <v>83</v>
      </c>
    </row>
    <row r="680" spans="1:16" x14ac:dyDescent="0.25">
      <c r="A680" s="14">
        <v>6675</v>
      </c>
      <c r="B680" s="14" t="s">
        <v>1477</v>
      </c>
      <c r="C680" s="14" t="s">
        <v>158</v>
      </c>
      <c r="D680" s="14" t="s">
        <v>78</v>
      </c>
      <c r="E680" s="14" t="s">
        <v>79</v>
      </c>
      <c r="F680" s="15" t="s">
        <v>1478</v>
      </c>
      <c r="G680" s="14" t="s">
        <v>81</v>
      </c>
      <c r="H680" s="16">
        <v>41.998069999999998</v>
      </c>
      <c r="I680" s="16">
        <v>-91.141549999999995</v>
      </c>
      <c r="J680" s="15" t="s">
        <v>103</v>
      </c>
      <c r="K680" s="14">
        <v>688</v>
      </c>
      <c r="L680" s="14">
        <v>299</v>
      </c>
      <c r="M680" s="14">
        <v>43393</v>
      </c>
      <c r="N680" s="14">
        <v>2648687</v>
      </c>
      <c r="O680" s="14">
        <v>21490</v>
      </c>
      <c r="P680" s="14" t="s">
        <v>83</v>
      </c>
    </row>
    <row r="681" spans="1:16" x14ac:dyDescent="0.25">
      <c r="A681" s="14">
        <v>6676</v>
      </c>
      <c r="B681" s="14" t="s">
        <v>1479</v>
      </c>
      <c r="C681" s="14" t="s">
        <v>639</v>
      </c>
      <c r="D681" s="14" t="s">
        <v>78</v>
      </c>
      <c r="E681" s="14" t="s">
        <v>79</v>
      </c>
      <c r="F681" s="15" t="s">
        <v>1480</v>
      </c>
      <c r="G681" s="14" t="s">
        <v>81</v>
      </c>
      <c r="H681" s="16">
        <v>41.198070000000001</v>
      </c>
      <c r="I681" s="16">
        <v>-92.092399999999998</v>
      </c>
      <c r="J681" s="15" t="s">
        <v>82</v>
      </c>
      <c r="K681" s="14">
        <v>210</v>
      </c>
      <c r="L681" s="14">
        <v>104</v>
      </c>
      <c r="M681" s="14">
        <v>40441</v>
      </c>
      <c r="N681" s="14">
        <v>2562541</v>
      </c>
      <c r="O681" s="14">
        <v>0</v>
      </c>
      <c r="P681" s="14" t="s">
        <v>83</v>
      </c>
    </row>
    <row r="682" spans="1:16" x14ac:dyDescent="0.25">
      <c r="A682" s="14">
        <v>6677</v>
      </c>
      <c r="B682" s="14" t="s">
        <v>1481</v>
      </c>
      <c r="C682" s="14" t="s">
        <v>331</v>
      </c>
      <c r="D682" s="14" t="s">
        <v>78</v>
      </c>
      <c r="E682" s="14" t="s">
        <v>79</v>
      </c>
      <c r="F682" s="15" t="s">
        <v>1482</v>
      </c>
      <c r="G682" s="14" t="s">
        <v>81</v>
      </c>
      <c r="H682" s="16">
        <v>42.026649999999997</v>
      </c>
      <c r="I682" s="16">
        <v>-96.097239999999999</v>
      </c>
      <c r="J682" s="15" t="s">
        <v>107</v>
      </c>
      <c r="K682" s="14">
        <v>2881</v>
      </c>
      <c r="L682" s="14">
        <v>1233</v>
      </c>
      <c r="M682" s="14">
        <v>33678</v>
      </c>
      <c r="N682" s="14">
        <v>13435793</v>
      </c>
      <c r="O682" s="14">
        <v>0</v>
      </c>
      <c r="P682" s="14" t="s">
        <v>83</v>
      </c>
    </row>
    <row r="683" spans="1:16" x14ac:dyDescent="0.25">
      <c r="A683" s="14">
        <v>6678</v>
      </c>
      <c r="B683" s="14" t="s">
        <v>1483</v>
      </c>
      <c r="C683" s="14" t="s">
        <v>158</v>
      </c>
      <c r="D683" s="14" t="s">
        <v>78</v>
      </c>
      <c r="E683" s="14" t="s">
        <v>79</v>
      </c>
      <c r="F683" s="15" t="s">
        <v>1484</v>
      </c>
      <c r="G683" s="14" t="s">
        <v>81</v>
      </c>
      <c r="H683" s="16">
        <v>42.106960000000001</v>
      </c>
      <c r="I683" s="16">
        <v>-91.015150000000006</v>
      </c>
      <c r="J683" s="15" t="s">
        <v>103</v>
      </c>
      <c r="K683" s="14">
        <v>196</v>
      </c>
      <c r="L683" s="14">
        <v>103</v>
      </c>
      <c r="M683" s="14">
        <v>45114</v>
      </c>
      <c r="N683" s="14">
        <v>583274</v>
      </c>
      <c r="O683" s="14">
        <v>0</v>
      </c>
      <c r="P683" s="14" t="s">
        <v>83</v>
      </c>
    </row>
    <row r="684" spans="1:16" x14ac:dyDescent="0.25">
      <c r="A684" s="14">
        <v>6679</v>
      </c>
      <c r="B684" s="14" t="s">
        <v>1485</v>
      </c>
      <c r="C684" s="14" t="s">
        <v>143</v>
      </c>
      <c r="D684" s="14" t="s">
        <v>78</v>
      </c>
      <c r="E684" s="14" t="s">
        <v>79</v>
      </c>
      <c r="F684" s="15" t="s">
        <v>1486</v>
      </c>
      <c r="G684" s="14" t="s">
        <v>81</v>
      </c>
      <c r="H684" s="16">
        <v>43.007210000000001</v>
      </c>
      <c r="I684" s="16">
        <v>-96.058350000000004</v>
      </c>
      <c r="J684" s="15" t="s">
        <v>107</v>
      </c>
      <c r="K684" s="14">
        <v>6198</v>
      </c>
      <c r="L684" s="14">
        <v>1972</v>
      </c>
      <c r="M684" s="14">
        <v>62273</v>
      </c>
      <c r="N684" s="14">
        <v>11053201</v>
      </c>
      <c r="O684" s="14">
        <v>0</v>
      </c>
      <c r="P684" s="14" t="s">
        <v>83</v>
      </c>
    </row>
    <row r="685" spans="1:16" x14ac:dyDescent="0.25">
      <c r="A685" s="14">
        <v>6680</v>
      </c>
      <c r="B685" s="14" t="s">
        <v>1487</v>
      </c>
      <c r="C685" s="14" t="s">
        <v>428</v>
      </c>
      <c r="D685" s="14" t="s">
        <v>78</v>
      </c>
      <c r="E685" s="14" t="s">
        <v>79</v>
      </c>
      <c r="F685" s="15" t="s">
        <v>1488</v>
      </c>
      <c r="G685" s="14" t="s">
        <v>81</v>
      </c>
      <c r="H685" s="16">
        <v>43.227469999999997</v>
      </c>
      <c r="I685" s="16">
        <v>-92.772139999999993</v>
      </c>
      <c r="J685" s="15" t="s">
        <v>82</v>
      </c>
      <c r="K685" s="14">
        <v>70</v>
      </c>
      <c r="L685" s="14">
        <v>22</v>
      </c>
      <c r="M685" s="14">
        <v>33750</v>
      </c>
      <c r="N685" s="14">
        <v>229007</v>
      </c>
      <c r="O685" s="14">
        <v>0</v>
      </c>
      <c r="P685" s="14" t="s">
        <v>83</v>
      </c>
    </row>
    <row r="686" spans="1:16" x14ac:dyDescent="0.25">
      <c r="A686" s="14">
        <v>6681</v>
      </c>
      <c r="B686" s="14" t="s">
        <v>1489</v>
      </c>
      <c r="C686" s="14" t="s">
        <v>89</v>
      </c>
      <c r="D686" s="14" t="s">
        <v>78</v>
      </c>
      <c r="E686" s="14" t="s">
        <v>79</v>
      </c>
      <c r="F686" s="15" t="s">
        <v>1490</v>
      </c>
      <c r="G686" s="14" t="s">
        <v>81</v>
      </c>
      <c r="H686" s="16">
        <v>41.203040000000001</v>
      </c>
      <c r="I686" s="16">
        <v>-94.414680000000004</v>
      </c>
      <c r="J686" s="15" t="s">
        <v>82</v>
      </c>
      <c r="K686" s="14">
        <v>379</v>
      </c>
      <c r="L686" s="14">
        <v>182</v>
      </c>
      <c r="M686" s="14">
        <v>41250</v>
      </c>
      <c r="N686" s="14">
        <v>1175979</v>
      </c>
      <c r="O686" s="14">
        <v>0</v>
      </c>
      <c r="P686" s="14" t="s">
        <v>83</v>
      </c>
    </row>
    <row r="687" spans="1:16" x14ac:dyDescent="0.25">
      <c r="A687" s="14">
        <v>6682</v>
      </c>
      <c r="B687" s="14" t="s">
        <v>1491</v>
      </c>
      <c r="C687" s="14" t="s">
        <v>199</v>
      </c>
      <c r="D687" s="14" t="s">
        <v>78</v>
      </c>
      <c r="E687" s="14" t="s">
        <v>79</v>
      </c>
      <c r="F687" s="15" t="s">
        <v>1492</v>
      </c>
      <c r="G687" s="14" t="s">
        <v>81</v>
      </c>
      <c r="H687" s="16">
        <v>43.447180000000003</v>
      </c>
      <c r="I687" s="16">
        <v>-95.092489999999998</v>
      </c>
      <c r="J687" s="15" t="s">
        <v>107</v>
      </c>
      <c r="K687" s="14">
        <v>614</v>
      </c>
      <c r="L687" s="14">
        <v>224</v>
      </c>
      <c r="M687" s="14">
        <v>68750</v>
      </c>
      <c r="N687" s="14">
        <v>2904434</v>
      </c>
      <c r="O687" s="14">
        <v>21413</v>
      </c>
      <c r="P687" s="14" t="s">
        <v>83</v>
      </c>
    </row>
    <row r="688" spans="1:16" x14ac:dyDescent="0.25">
      <c r="A688" s="14">
        <v>6683</v>
      </c>
      <c r="B688" s="14" t="s">
        <v>1493</v>
      </c>
      <c r="C688" s="14" t="s">
        <v>428</v>
      </c>
      <c r="D688" s="14" t="s">
        <v>78</v>
      </c>
      <c r="E688" s="14" t="s">
        <v>79</v>
      </c>
      <c r="F688" s="15" t="s">
        <v>1349</v>
      </c>
      <c r="G688" s="14" t="s">
        <v>81</v>
      </c>
      <c r="H688" s="16">
        <v>43.284140000000001</v>
      </c>
      <c r="I688" s="16">
        <v>-92.811030000000002</v>
      </c>
      <c r="J688" s="15" t="s">
        <v>82</v>
      </c>
      <c r="K688" s="14">
        <v>3654</v>
      </c>
      <c r="L688" s="14">
        <v>1615</v>
      </c>
      <c r="M688" s="14">
        <v>44410</v>
      </c>
      <c r="N688" s="14">
        <v>5873195</v>
      </c>
      <c r="O688" s="14">
        <v>0</v>
      </c>
      <c r="P688" s="14" t="s">
        <v>83</v>
      </c>
    </row>
    <row r="689" spans="1:16" x14ac:dyDescent="0.25">
      <c r="A689" s="14">
        <v>6684</v>
      </c>
      <c r="B689" s="14" t="s">
        <v>1494</v>
      </c>
      <c r="C689" s="14" t="s">
        <v>1401</v>
      </c>
      <c r="D689" s="14" t="s">
        <v>78</v>
      </c>
      <c r="E689" s="14" t="s">
        <v>79</v>
      </c>
      <c r="F689" s="15" t="s">
        <v>1495</v>
      </c>
      <c r="G689" s="14" t="s">
        <v>81</v>
      </c>
      <c r="H689" s="16">
        <v>41.03389</v>
      </c>
      <c r="I689" s="16">
        <v>-93.765500000000003</v>
      </c>
      <c r="J689" s="15" t="s">
        <v>82</v>
      </c>
      <c r="K689" s="14">
        <v>4972</v>
      </c>
      <c r="L689" s="14">
        <v>2038</v>
      </c>
      <c r="M689" s="14">
        <v>38885</v>
      </c>
      <c r="N689" s="14">
        <v>16740435</v>
      </c>
      <c r="O689" s="14">
        <v>529183</v>
      </c>
      <c r="P689" s="14" t="s">
        <v>83</v>
      </c>
    </row>
    <row r="690" spans="1:16" x14ac:dyDescent="0.25">
      <c r="A690" s="14">
        <v>6685</v>
      </c>
      <c r="B690" s="14" t="s">
        <v>1496</v>
      </c>
      <c r="C690" s="14" t="s">
        <v>275</v>
      </c>
      <c r="D690" s="14" t="s">
        <v>78</v>
      </c>
      <c r="E690" s="14" t="s">
        <v>79</v>
      </c>
      <c r="F690" s="15" t="s">
        <v>1067</v>
      </c>
      <c r="G690" s="14" t="s">
        <v>81</v>
      </c>
      <c r="H690" s="16">
        <v>41.296399999999998</v>
      </c>
      <c r="I690" s="16">
        <v>-92.644360000000006</v>
      </c>
      <c r="J690" s="15" t="s">
        <v>82</v>
      </c>
      <c r="K690" s="14">
        <v>11607</v>
      </c>
      <c r="L690" s="14">
        <v>4932</v>
      </c>
      <c r="M690" s="14">
        <v>39385</v>
      </c>
      <c r="N690" s="14">
        <v>20688146</v>
      </c>
      <c r="O690" s="14">
        <v>39275</v>
      </c>
      <c r="P690" s="14" t="s">
        <v>83</v>
      </c>
    </row>
    <row r="691" spans="1:16" x14ac:dyDescent="0.25">
      <c r="A691" s="14">
        <v>6686</v>
      </c>
      <c r="B691" s="14" t="s">
        <v>1497</v>
      </c>
      <c r="C691" s="14" t="s">
        <v>398</v>
      </c>
      <c r="D691" s="14" t="s">
        <v>78</v>
      </c>
      <c r="E691" s="14" t="s">
        <v>79</v>
      </c>
      <c r="F691" s="15" t="s">
        <v>1498</v>
      </c>
      <c r="G691" s="14" t="s">
        <v>81</v>
      </c>
      <c r="H691" s="16">
        <v>43.146360000000001</v>
      </c>
      <c r="I691" s="16">
        <v>-91.764600000000002</v>
      </c>
      <c r="J691" s="15" t="s">
        <v>166</v>
      </c>
      <c r="K691" s="14">
        <v>819</v>
      </c>
      <c r="L691" s="14">
        <v>379</v>
      </c>
      <c r="M691" s="14">
        <v>54519</v>
      </c>
      <c r="N691" s="14">
        <v>2872247</v>
      </c>
      <c r="O691" s="14">
        <v>0</v>
      </c>
      <c r="P691" s="14" t="s">
        <v>83</v>
      </c>
    </row>
    <row r="692" spans="1:16" x14ac:dyDescent="0.25">
      <c r="A692" s="14">
        <v>6687</v>
      </c>
      <c r="B692" s="14" t="s">
        <v>1499</v>
      </c>
      <c r="C692" s="14" t="s">
        <v>499</v>
      </c>
      <c r="D692" s="14" t="s">
        <v>78</v>
      </c>
      <c r="E692" s="14" t="s">
        <v>79</v>
      </c>
      <c r="F692" s="15" t="s">
        <v>917</v>
      </c>
      <c r="G692" s="14" t="s">
        <v>81</v>
      </c>
      <c r="H692" s="16">
        <v>42.733600000000003</v>
      </c>
      <c r="I692" s="16">
        <v>-91.157910000000001</v>
      </c>
      <c r="J692" s="15" t="s">
        <v>166</v>
      </c>
      <c r="K692" s="14">
        <v>57</v>
      </c>
      <c r="L692" s="14">
        <v>33</v>
      </c>
      <c r="M692" s="14">
        <v>69375</v>
      </c>
      <c r="N692" s="14">
        <v>1190316</v>
      </c>
      <c r="O692" s="14">
        <v>0</v>
      </c>
      <c r="P692" s="14" t="s">
        <v>83</v>
      </c>
    </row>
    <row r="693" spans="1:16" x14ac:dyDescent="0.25">
      <c r="A693" s="14">
        <v>6688</v>
      </c>
      <c r="B693" s="14" t="s">
        <v>1500</v>
      </c>
      <c r="C693" s="14" t="s">
        <v>242</v>
      </c>
      <c r="D693" s="14" t="s">
        <v>78</v>
      </c>
      <c r="E693" s="14" t="s">
        <v>79</v>
      </c>
      <c r="F693" s="15" t="s">
        <v>1501</v>
      </c>
      <c r="G693" s="14" t="s">
        <v>81</v>
      </c>
      <c r="H693" s="16">
        <v>42.424689999999998</v>
      </c>
      <c r="I693" s="16">
        <v>-94.150239999999997</v>
      </c>
      <c r="J693" s="15" t="s">
        <v>87</v>
      </c>
      <c r="K693" s="14">
        <v>524</v>
      </c>
      <c r="L693" s="14">
        <v>234</v>
      </c>
      <c r="M693" s="14">
        <v>43958</v>
      </c>
      <c r="N693" s="14">
        <v>1186076</v>
      </c>
      <c r="O693" s="14">
        <v>0</v>
      </c>
      <c r="P693" s="14" t="s">
        <v>83</v>
      </c>
    </row>
    <row r="694" spans="1:16" x14ac:dyDescent="0.25">
      <c r="A694" s="14">
        <v>6689</v>
      </c>
      <c r="B694" s="14" t="s">
        <v>1502</v>
      </c>
      <c r="C694" s="14" t="s">
        <v>176</v>
      </c>
      <c r="D694" s="14" t="s">
        <v>78</v>
      </c>
      <c r="E694" s="14" t="s">
        <v>79</v>
      </c>
      <c r="F694" s="15" t="s">
        <v>1503</v>
      </c>
      <c r="G694" s="14" t="s">
        <v>81</v>
      </c>
      <c r="H694" s="16">
        <v>42.283880000000003</v>
      </c>
      <c r="I694" s="16">
        <v>-95.893069999999994</v>
      </c>
      <c r="J694" s="15" t="s">
        <v>107</v>
      </c>
      <c r="K694" s="14">
        <v>108</v>
      </c>
      <c r="L694" s="14">
        <v>35</v>
      </c>
      <c r="M694" s="14">
        <v>23750</v>
      </c>
      <c r="N694" s="14">
        <v>685907</v>
      </c>
      <c r="O694" s="14">
        <v>0</v>
      </c>
      <c r="P694" s="14" t="s">
        <v>83</v>
      </c>
    </row>
    <row r="695" spans="1:16" x14ac:dyDescent="0.25">
      <c r="A695" s="14">
        <v>6690</v>
      </c>
      <c r="B695" s="14" t="s">
        <v>1504</v>
      </c>
      <c r="C695" s="14" t="s">
        <v>428</v>
      </c>
      <c r="D695" s="14" t="s">
        <v>78</v>
      </c>
      <c r="E695" s="14" t="s">
        <v>79</v>
      </c>
      <c r="F695" s="15" t="s">
        <v>1355</v>
      </c>
      <c r="G695" s="14" t="s">
        <v>153</v>
      </c>
      <c r="H695" s="16">
        <v>43.458300000000001</v>
      </c>
      <c r="I695" s="16">
        <v>-92.985749999999996</v>
      </c>
      <c r="J695" s="15" t="s">
        <v>82</v>
      </c>
      <c r="K695" s="14">
        <v>7</v>
      </c>
      <c r="L695" s="14">
        <v>7</v>
      </c>
      <c r="M695" s="14">
        <v>33106</v>
      </c>
      <c r="N695" s="14">
        <v>1129880</v>
      </c>
      <c r="O695" s="14">
        <v>0</v>
      </c>
      <c r="P695" s="14" t="s">
        <v>83</v>
      </c>
    </row>
    <row r="696" spans="1:16" x14ac:dyDescent="0.25">
      <c r="A696" s="14">
        <v>6691</v>
      </c>
      <c r="B696" s="14" t="s">
        <v>1505</v>
      </c>
      <c r="C696" s="14" t="s">
        <v>340</v>
      </c>
      <c r="D696" s="14" t="s">
        <v>78</v>
      </c>
      <c r="E696" s="14" t="s">
        <v>79</v>
      </c>
      <c r="F696" s="15" t="s">
        <v>1506</v>
      </c>
      <c r="G696" s="14" t="s">
        <v>81</v>
      </c>
      <c r="H696" s="16">
        <v>42.894970000000001</v>
      </c>
      <c r="I696" s="16">
        <v>-94.37997</v>
      </c>
      <c r="J696" s="15" t="s">
        <v>87</v>
      </c>
      <c r="K696" s="14">
        <v>37</v>
      </c>
      <c r="L696" s="14">
        <v>27</v>
      </c>
      <c r="M696" s="14">
        <v>36875</v>
      </c>
      <c r="N696" s="14">
        <v>1469608</v>
      </c>
      <c r="O696" s="14">
        <v>0</v>
      </c>
      <c r="P696" s="14" t="s">
        <v>83</v>
      </c>
    </row>
    <row r="697" spans="1:16" x14ac:dyDescent="0.25">
      <c r="A697" s="14">
        <v>6692</v>
      </c>
      <c r="B697" s="14" t="s">
        <v>1507</v>
      </c>
      <c r="C697" s="14" t="s">
        <v>98</v>
      </c>
      <c r="D697" s="14" t="s">
        <v>78</v>
      </c>
      <c r="E697" s="14" t="s">
        <v>79</v>
      </c>
      <c r="F697" s="15" t="s">
        <v>1508</v>
      </c>
      <c r="G697" s="14" t="s">
        <v>81</v>
      </c>
      <c r="H697" s="16">
        <v>41.020009999999999</v>
      </c>
      <c r="I697" s="16">
        <v>-92.411299999999997</v>
      </c>
      <c r="J697" s="15" t="s">
        <v>82</v>
      </c>
      <c r="K697" s="14">
        <v>24624</v>
      </c>
      <c r="L697" s="14">
        <v>10253</v>
      </c>
      <c r="M697" s="14">
        <v>38095</v>
      </c>
      <c r="N697" s="14">
        <v>41076954</v>
      </c>
      <c r="O697" s="14">
        <v>1741889</v>
      </c>
      <c r="P697" s="14" t="s">
        <v>83</v>
      </c>
    </row>
    <row r="698" spans="1:16" x14ac:dyDescent="0.25">
      <c r="A698" s="14">
        <v>6693</v>
      </c>
      <c r="B698" s="14" t="s">
        <v>1509</v>
      </c>
      <c r="C698" s="14" t="s">
        <v>77</v>
      </c>
      <c r="D698" s="14" t="s">
        <v>78</v>
      </c>
      <c r="E698" s="14" t="s">
        <v>79</v>
      </c>
      <c r="F698" s="15" t="s">
        <v>1023</v>
      </c>
      <c r="G698" s="14" t="s">
        <v>81</v>
      </c>
      <c r="H698" s="16">
        <v>42.433590000000002</v>
      </c>
      <c r="I698" s="16">
        <v>-93.207149999999999</v>
      </c>
      <c r="J698" s="15" t="s">
        <v>82</v>
      </c>
      <c r="K698" s="14">
        <v>43</v>
      </c>
      <c r="L698" s="14">
        <v>14</v>
      </c>
      <c r="M698" s="14">
        <v>25000</v>
      </c>
      <c r="N698" s="14">
        <v>1462205</v>
      </c>
      <c r="O698" s="14">
        <v>0</v>
      </c>
      <c r="P698" s="14" t="s">
        <v>83</v>
      </c>
    </row>
    <row r="699" spans="1:16" x14ac:dyDescent="0.25">
      <c r="A699" s="14">
        <v>6694</v>
      </c>
      <c r="B699" s="14" t="s">
        <v>1510</v>
      </c>
      <c r="C699" s="14" t="s">
        <v>558</v>
      </c>
      <c r="D699" s="14" t="s">
        <v>78</v>
      </c>
      <c r="E699" s="14" t="s">
        <v>79</v>
      </c>
      <c r="F699" s="15" t="s">
        <v>1511</v>
      </c>
      <c r="G699" s="14" t="s">
        <v>81</v>
      </c>
      <c r="H699" s="16">
        <v>41.72334</v>
      </c>
      <c r="I699" s="16">
        <v>-91.790450000000007</v>
      </c>
      <c r="J699" s="15" t="s">
        <v>103</v>
      </c>
      <c r="K699" s="14">
        <v>825</v>
      </c>
      <c r="L699" s="14">
        <v>352</v>
      </c>
      <c r="M699" s="14">
        <v>62500</v>
      </c>
      <c r="N699" s="14">
        <v>2352536</v>
      </c>
      <c r="O699" s="14">
        <v>0</v>
      </c>
      <c r="P699" s="14" t="s">
        <v>83</v>
      </c>
    </row>
    <row r="700" spans="1:16" x14ac:dyDescent="0.25">
      <c r="A700" s="14">
        <v>6695</v>
      </c>
      <c r="B700" s="14" t="s">
        <v>1512</v>
      </c>
      <c r="C700" s="14" t="s">
        <v>158</v>
      </c>
      <c r="D700" s="14" t="s">
        <v>78</v>
      </c>
      <c r="E700" s="14" t="s">
        <v>79</v>
      </c>
      <c r="F700" s="15" t="s">
        <v>1513</v>
      </c>
      <c r="G700" s="14" t="s">
        <v>81</v>
      </c>
      <c r="H700" s="16">
        <v>41.983629999999998</v>
      </c>
      <c r="I700" s="16">
        <v>-90.95626</v>
      </c>
      <c r="J700" s="15" t="s">
        <v>166</v>
      </c>
      <c r="K700" s="14">
        <v>484</v>
      </c>
      <c r="L700" s="14">
        <v>226</v>
      </c>
      <c r="M700" s="14">
        <v>35625</v>
      </c>
      <c r="N700" s="14">
        <v>1799729</v>
      </c>
      <c r="O700" s="14">
        <v>0</v>
      </c>
      <c r="P700" s="14" t="s">
        <v>83</v>
      </c>
    </row>
    <row r="701" spans="1:16" x14ac:dyDescent="0.25">
      <c r="A701" s="14">
        <v>6696</v>
      </c>
      <c r="B701" s="14" t="s">
        <v>1514</v>
      </c>
      <c r="C701" s="14" t="s">
        <v>105</v>
      </c>
      <c r="D701" s="14" t="s">
        <v>78</v>
      </c>
      <c r="E701" s="14" t="s">
        <v>79</v>
      </c>
      <c r="F701" s="15" t="s">
        <v>577</v>
      </c>
      <c r="G701" s="14" t="s">
        <v>81</v>
      </c>
      <c r="H701" s="16">
        <v>42.820270000000001</v>
      </c>
      <c r="I701" s="16">
        <v>-96.0578</v>
      </c>
      <c r="J701" s="15" t="s">
        <v>107</v>
      </c>
      <c r="K701" s="14">
        <v>101</v>
      </c>
      <c r="L701" s="14">
        <v>27</v>
      </c>
      <c r="M701" s="14">
        <v>64688</v>
      </c>
      <c r="N701" s="14">
        <v>262693</v>
      </c>
      <c r="O701" s="14">
        <v>0</v>
      </c>
      <c r="P701" s="14" t="s">
        <v>83</v>
      </c>
    </row>
    <row r="702" spans="1:16" x14ac:dyDescent="0.25">
      <c r="A702" s="14">
        <v>6697</v>
      </c>
      <c r="B702" s="14" t="s">
        <v>1515</v>
      </c>
      <c r="C702" s="14" t="s">
        <v>755</v>
      </c>
      <c r="D702" s="14" t="s">
        <v>78</v>
      </c>
      <c r="E702" s="14" t="s">
        <v>79</v>
      </c>
      <c r="F702" s="15" t="s">
        <v>1516</v>
      </c>
      <c r="G702" s="14" t="s">
        <v>81</v>
      </c>
      <c r="H702" s="16">
        <v>41.018610000000002</v>
      </c>
      <c r="I702" s="16">
        <v>-95.799170000000004</v>
      </c>
      <c r="J702" s="15" t="s">
        <v>107</v>
      </c>
      <c r="K702" s="14">
        <v>457</v>
      </c>
      <c r="L702" s="14">
        <v>148</v>
      </c>
      <c r="M702" s="14">
        <v>39375</v>
      </c>
      <c r="N702" s="14">
        <v>1961815</v>
      </c>
      <c r="O702" s="14">
        <v>0</v>
      </c>
      <c r="P702" s="14" t="s">
        <v>83</v>
      </c>
    </row>
    <row r="703" spans="1:16" x14ac:dyDescent="0.25">
      <c r="A703" s="14">
        <v>6698</v>
      </c>
      <c r="B703" s="14" t="s">
        <v>1517</v>
      </c>
      <c r="C703" s="14" t="s">
        <v>265</v>
      </c>
      <c r="D703" s="14" t="s">
        <v>78</v>
      </c>
      <c r="E703" s="14" t="s">
        <v>79</v>
      </c>
      <c r="F703" s="15" t="s">
        <v>1518</v>
      </c>
      <c r="G703" s="14" t="s">
        <v>81</v>
      </c>
      <c r="H703" s="16">
        <v>41.13279</v>
      </c>
      <c r="I703" s="16">
        <v>-92.082679999999996</v>
      </c>
      <c r="J703" s="15" t="s">
        <v>103</v>
      </c>
      <c r="K703" s="14">
        <v>215</v>
      </c>
      <c r="L703" s="14">
        <v>104</v>
      </c>
      <c r="M703" s="14">
        <v>53125</v>
      </c>
      <c r="N703" s="14">
        <v>1967754</v>
      </c>
      <c r="O703" s="14">
        <v>0</v>
      </c>
      <c r="P703" s="14" t="s">
        <v>83</v>
      </c>
    </row>
    <row r="704" spans="1:16" x14ac:dyDescent="0.25">
      <c r="A704" s="14">
        <v>6699</v>
      </c>
      <c r="B704" s="14" t="s">
        <v>1519</v>
      </c>
      <c r="C704" s="14" t="s">
        <v>800</v>
      </c>
      <c r="D704" s="14" t="s">
        <v>78</v>
      </c>
      <c r="E704" s="14" t="s">
        <v>79</v>
      </c>
      <c r="F704" s="15" t="s">
        <v>1520</v>
      </c>
      <c r="G704" s="14" t="s">
        <v>81</v>
      </c>
      <c r="H704" s="16">
        <v>42.63053</v>
      </c>
      <c r="I704" s="16">
        <v>-94.600530000000006</v>
      </c>
      <c r="J704" s="15" t="s">
        <v>107</v>
      </c>
      <c r="K704" s="14">
        <v>160</v>
      </c>
      <c r="L704" s="14">
        <v>85</v>
      </c>
      <c r="M704" s="14">
        <v>31875</v>
      </c>
      <c r="N704" s="14">
        <v>1095799</v>
      </c>
      <c r="O704" s="14">
        <v>0</v>
      </c>
      <c r="P704" s="14" t="s">
        <v>83</v>
      </c>
    </row>
    <row r="705" spans="1:16" x14ac:dyDescent="0.25">
      <c r="A705" s="14">
        <v>6700</v>
      </c>
      <c r="B705" s="14" t="s">
        <v>1521</v>
      </c>
      <c r="C705" s="14" t="s">
        <v>118</v>
      </c>
      <c r="D705" s="14" t="s">
        <v>78</v>
      </c>
      <c r="E705" s="14" t="s">
        <v>79</v>
      </c>
      <c r="F705" s="15" t="s">
        <v>1522</v>
      </c>
      <c r="G705" s="14" t="s">
        <v>81</v>
      </c>
      <c r="H705" s="16">
        <v>42.066110000000002</v>
      </c>
      <c r="I705" s="16">
        <v>-91.795460000000006</v>
      </c>
      <c r="J705" s="15" t="s">
        <v>103</v>
      </c>
      <c r="K705" s="14">
        <v>1053</v>
      </c>
      <c r="L705" s="14">
        <v>331</v>
      </c>
      <c r="M705" s="14">
        <v>71625</v>
      </c>
      <c r="N705" s="14">
        <v>3179431</v>
      </c>
      <c r="O705" s="14">
        <v>2933</v>
      </c>
      <c r="P705" s="14" t="s">
        <v>83</v>
      </c>
    </row>
    <row r="706" spans="1:16" x14ac:dyDescent="0.25">
      <c r="A706" s="14">
        <v>6701</v>
      </c>
      <c r="B706" s="14" t="s">
        <v>1523</v>
      </c>
      <c r="C706" s="14" t="s">
        <v>561</v>
      </c>
      <c r="D706" s="14" t="s">
        <v>78</v>
      </c>
      <c r="E706" s="14" t="s">
        <v>79</v>
      </c>
      <c r="F706" s="15" t="s">
        <v>1524</v>
      </c>
      <c r="G706" s="14" t="s">
        <v>81</v>
      </c>
      <c r="H706" s="16">
        <v>41.726379999999999</v>
      </c>
      <c r="I706" s="16">
        <v>-95.472219999999993</v>
      </c>
      <c r="J706" s="15" t="s">
        <v>107</v>
      </c>
      <c r="K706" s="14">
        <v>218</v>
      </c>
      <c r="L706" s="14">
        <v>88</v>
      </c>
      <c r="M706" s="14">
        <v>54063</v>
      </c>
      <c r="N706" s="14">
        <v>740630</v>
      </c>
      <c r="O706" s="14">
        <v>0</v>
      </c>
      <c r="P706" s="14" t="s">
        <v>83</v>
      </c>
    </row>
    <row r="707" spans="1:16" x14ac:dyDescent="0.25">
      <c r="A707" s="14">
        <v>6702</v>
      </c>
      <c r="B707" s="14" t="s">
        <v>1525</v>
      </c>
      <c r="C707" s="14" t="s">
        <v>245</v>
      </c>
      <c r="D707" s="14" t="s">
        <v>78</v>
      </c>
      <c r="E707" s="14" t="s">
        <v>79</v>
      </c>
      <c r="F707" s="15" t="s">
        <v>1103</v>
      </c>
      <c r="G707" s="14" t="s">
        <v>81</v>
      </c>
      <c r="H707" s="16">
        <v>41.691650000000003</v>
      </c>
      <c r="I707" s="16">
        <v>-94.363020000000006</v>
      </c>
      <c r="J707" s="15" t="s">
        <v>82</v>
      </c>
      <c r="K707" s="14">
        <v>1085</v>
      </c>
      <c r="L707" s="14">
        <v>482</v>
      </c>
      <c r="M707" s="14">
        <v>46970</v>
      </c>
      <c r="N707" s="14">
        <v>4662596</v>
      </c>
      <c r="O707" s="14">
        <v>0</v>
      </c>
      <c r="P707" s="14" t="s">
        <v>83</v>
      </c>
    </row>
    <row r="708" spans="1:16" x14ac:dyDescent="0.25">
      <c r="A708" s="14">
        <v>6703</v>
      </c>
      <c r="B708" s="14" t="s">
        <v>1526</v>
      </c>
      <c r="C708" s="14" t="s">
        <v>312</v>
      </c>
      <c r="D708" s="14" t="s">
        <v>78</v>
      </c>
      <c r="E708" s="14" t="s">
        <v>79</v>
      </c>
      <c r="F708" s="15" t="s">
        <v>313</v>
      </c>
      <c r="G708" s="14" t="s">
        <v>81</v>
      </c>
      <c r="H708" s="16">
        <v>41.555590000000002</v>
      </c>
      <c r="I708" s="16">
        <v>-90.453190000000006</v>
      </c>
      <c r="J708" s="15" t="s">
        <v>166</v>
      </c>
      <c r="K708" s="14">
        <v>144</v>
      </c>
      <c r="L708" s="14">
        <v>50</v>
      </c>
      <c r="M708" s="14">
        <v>43750</v>
      </c>
      <c r="N708" s="14">
        <v>138641</v>
      </c>
      <c r="O708" s="14">
        <v>0</v>
      </c>
      <c r="P708" s="14" t="s">
        <v>83</v>
      </c>
    </row>
    <row r="709" spans="1:16" x14ac:dyDescent="0.25">
      <c r="A709" s="14">
        <v>6704</v>
      </c>
      <c r="B709" s="14" t="s">
        <v>1527</v>
      </c>
      <c r="C709" s="14" t="s">
        <v>135</v>
      </c>
      <c r="D709" s="14" t="s">
        <v>78</v>
      </c>
      <c r="E709" s="14" t="s">
        <v>79</v>
      </c>
      <c r="F709" s="15" t="s">
        <v>1528</v>
      </c>
      <c r="G709" s="14" t="s">
        <v>81</v>
      </c>
      <c r="H709" s="16">
        <v>42.577480000000001</v>
      </c>
      <c r="I709" s="16">
        <v>-92.786860000000004</v>
      </c>
      <c r="J709" s="15" t="s">
        <v>103</v>
      </c>
      <c r="K709" s="14">
        <v>1960</v>
      </c>
      <c r="L709" s="14">
        <v>821</v>
      </c>
      <c r="M709" s="14">
        <v>46292</v>
      </c>
      <c r="N709" s="14">
        <v>3665451</v>
      </c>
      <c r="O709" s="14">
        <v>0</v>
      </c>
      <c r="P709" s="14" t="s">
        <v>83</v>
      </c>
    </row>
    <row r="710" spans="1:16" x14ac:dyDescent="0.25">
      <c r="A710" s="14">
        <v>6705</v>
      </c>
      <c r="B710" s="14" t="s">
        <v>1529</v>
      </c>
      <c r="C710" s="14" t="s">
        <v>312</v>
      </c>
      <c r="D710" s="14" t="s">
        <v>78</v>
      </c>
      <c r="E710" s="14" t="s">
        <v>79</v>
      </c>
      <c r="F710" s="15" t="s">
        <v>732</v>
      </c>
      <c r="G710" s="14" t="s">
        <v>153</v>
      </c>
      <c r="H710" s="16">
        <v>41.694200000000002</v>
      </c>
      <c r="I710" s="16">
        <v>-90.545689999999993</v>
      </c>
      <c r="J710" s="15" t="s">
        <v>166</v>
      </c>
      <c r="K710" s="14">
        <v>2476</v>
      </c>
      <c r="L710" s="14">
        <v>923</v>
      </c>
      <c r="M710" s="14">
        <v>53406</v>
      </c>
      <c r="N710" s="14">
        <v>2738828</v>
      </c>
      <c r="O710" s="14">
        <v>0</v>
      </c>
      <c r="P710" s="14" t="s">
        <v>83</v>
      </c>
    </row>
    <row r="711" spans="1:16" x14ac:dyDescent="0.25">
      <c r="A711" s="14">
        <v>6706</v>
      </c>
      <c r="B711" s="14" t="s">
        <v>1530</v>
      </c>
      <c r="C711" s="14" t="s">
        <v>151</v>
      </c>
      <c r="D711" s="14" t="s">
        <v>78</v>
      </c>
      <c r="E711" s="14" t="s">
        <v>79</v>
      </c>
      <c r="F711" s="15" t="s">
        <v>1531</v>
      </c>
      <c r="G711" s="14" t="s">
        <v>81</v>
      </c>
      <c r="H711" s="16">
        <v>41.583060000000003</v>
      </c>
      <c r="I711" s="16">
        <v>-92.004069999999999</v>
      </c>
      <c r="J711" s="15" t="s">
        <v>103</v>
      </c>
      <c r="K711" s="14">
        <v>220</v>
      </c>
      <c r="L711" s="14">
        <v>91</v>
      </c>
      <c r="M711" s="14">
        <v>49531</v>
      </c>
      <c r="N711" s="14">
        <v>447582</v>
      </c>
      <c r="O711" s="14">
        <v>0</v>
      </c>
      <c r="P711" s="14" t="s">
        <v>83</v>
      </c>
    </row>
    <row r="712" spans="1:16" x14ac:dyDescent="0.25">
      <c r="A712" s="14">
        <v>6707</v>
      </c>
      <c r="B712" s="14" t="s">
        <v>1532</v>
      </c>
      <c r="C712" s="14" t="s">
        <v>484</v>
      </c>
      <c r="D712" s="14" t="s">
        <v>78</v>
      </c>
      <c r="E712" s="14" t="s">
        <v>79</v>
      </c>
      <c r="F712" s="15" t="s">
        <v>1533</v>
      </c>
      <c r="G712" s="14" t="s">
        <v>81</v>
      </c>
      <c r="H712" s="16">
        <v>42.16442</v>
      </c>
      <c r="I712" s="16">
        <v>-94.255240000000001</v>
      </c>
      <c r="J712" s="15" t="s">
        <v>87</v>
      </c>
      <c r="K712" s="14">
        <v>229</v>
      </c>
      <c r="L712" s="14">
        <v>120</v>
      </c>
      <c r="M712" s="14">
        <v>41250</v>
      </c>
      <c r="N712" s="14">
        <v>1460896</v>
      </c>
      <c r="O712" s="14">
        <v>2306</v>
      </c>
      <c r="P712" s="14" t="s">
        <v>83</v>
      </c>
    </row>
    <row r="713" spans="1:16" x14ac:dyDescent="0.25">
      <c r="A713" s="14">
        <v>6708</v>
      </c>
      <c r="B713" s="14" t="s">
        <v>1534</v>
      </c>
      <c r="C713" s="14" t="s">
        <v>315</v>
      </c>
      <c r="D713" s="14" t="s">
        <v>78</v>
      </c>
      <c r="E713" s="14" t="s">
        <v>79</v>
      </c>
      <c r="F713" s="15" t="s">
        <v>1535</v>
      </c>
      <c r="G713" s="14" t="s">
        <v>81</v>
      </c>
      <c r="H713" s="16">
        <v>41.348320000000001</v>
      </c>
      <c r="I713" s="16">
        <v>-93.880499999999998</v>
      </c>
      <c r="J713" s="15" t="s">
        <v>87</v>
      </c>
      <c r="K713" s="14">
        <v>161</v>
      </c>
      <c r="L713" s="14">
        <v>50</v>
      </c>
      <c r="M713" s="14">
        <v>65500</v>
      </c>
      <c r="N713" s="14">
        <v>1218997</v>
      </c>
      <c r="O713" s="14">
        <v>0</v>
      </c>
      <c r="P713" s="14" t="s">
        <v>83</v>
      </c>
    </row>
    <row r="714" spans="1:16" x14ac:dyDescent="0.25">
      <c r="A714" s="14">
        <v>6709</v>
      </c>
      <c r="B714" s="14" t="s">
        <v>1536</v>
      </c>
      <c r="C714" s="14" t="s">
        <v>184</v>
      </c>
      <c r="D714" s="14" t="s">
        <v>78</v>
      </c>
      <c r="E714" s="14" t="s">
        <v>79</v>
      </c>
      <c r="F714" s="15" t="s">
        <v>1537</v>
      </c>
      <c r="G714" s="14" t="s">
        <v>81</v>
      </c>
      <c r="H714" s="16">
        <v>42.979149999999997</v>
      </c>
      <c r="I714" s="16">
        <v>-95.688069999999996</v>
      </c>
      <c r="J714" s="15" t="s">
        <v>107</v>
      </c>
      <c r="K714" s="14">
        <v>1017</v>
      </c>
      <c r="L714" s="14">
        <v>451</v>
      </c>
      <c r="M714" s="14">
        <v>47891</v>
      </c>
      <c r="N714" s="14">
        <v>2189745</v>
      </c>
      <c r="O714" s="14">
        <v>0</v>
      </c>
      <c r="P714" s="14" t="s">
        <v>83</v>
      </c>
    </row>
    <row r="715" spans="1:16" x14ac:dyDescent="0.25">
      <c r="A715" s="14">
        <v>6710</v>
      </c>
      <c r="B715" s="14" t="s">
        <v>1538</v>
      </c>
      <c r="C715" s="14" t="s">
        <v>403</v>
      </c>
      <c r="D715" s="14" t="s">
        <v>78</v>
      </c>
      <c r="E715" s="14" t="s">
        <v>79</v>
      </c>
      <c r="F715" s="15" t="s">
        <v>1539</v>
      </c>
      <c r="G715" s="14" t="s">
        <v>81</v>
      </c>
      <c r="H715" s="16">
        <v>41.405140000000003</v>
      </c>
      <c r="I715" s="16">
        <v>-92.917749999999998</v>
      </c>
      <c r="J715" s="15" t="s">
        <v>82</v>
      </c>
      <c r="K715" s="14">
        <v>10363</v>
      </c>
      <c r="L715" s="14">
        <v>3748</v>
      </c>
      <c r="M715" s="14">
        <v>57096</v>
      </c>
      <c r="N715" s="14">
        <v>23294059</v>
      </c>
      <c r="O715" s="14">
        <v>0</v>
      </c>
      <c r="P715" s="14" t="s">
        <v>83</v>
      </c>
    </row>
    <row r="716" spans="1:16" x14ac:dyDescent="0.25">
      <c r="A716" s="14">
        <v>6711</v>
      </c>
      <c r="B716" s="14" t="s">
        <v>1540</v>
      </c>
      <c r="C716" s="14" t="s">
        <v>205</v>
      </c>
      <c r="D716" s="14" t="s">
        <v>78</v>
      </c>
      <c r="E716" s="14" t="s">
        <v>79</v>
      </c>
      <c r="F716" s="15" t="s">
        <v>459</v>
      </c>
      <c r="G716" s="14" t="s">
        <v>81</v>
      </c>
      <c r="H716" s="16">
        <v>42.450560000000003</v>
      </c>
      <c r="I716" s="16">
        <v>-90.850409999999997</v>
      </c>
      <c r="J716" s="15" t="s">
        <v>166</v>
      </c>
      <c r="K716" s="14">
        <v>1618</v>
      </c>
      <c r="L716" s="14">
        <v>477</v>
      </c>
      <c r="M716" s="14">
        <v>81750</v>
      </c>
      <c r="N716" s="14">
        <v>5337983</v>
      </c>
      <c r="O716" s="14">
        <v>0</v>
      </c>
      <c r="P716" s="14" t="s">
        <v>83</v>
      </c>
    </row>
    <row r="717" spans="1:16" x14ac:dyDescent="0.25">
      <c r="A717" s="14">
        <v>6712</v>
      </c>
      <c r="B717" s="14" t="s">
        <v>1541</v>
      </c>
      <c r="C717" s="14" t="s">
        <v>161</v>
      </c>
      <c r="D717" s="14" t="s">
        <v>78</v>
      </c>
      <c r="E717" s="14" t="s">
        <v>79</v>
      </c>
      <c r="F717" s="15" t="s">
        <v>1542</v>
      </c>
      <c r="G717" s="14" t="s">
        <v>153</v>
      </c>
      <c r="H717" s="16">
        <v>40.748890000000003</v>
      </c>
      <c r="I717" s="16">
        <v>-95.813609999999997</v>
      </c>
      <c r="J717" s="15" t="s">
        <v>107</v>
      </c>
      <c r="K717" s="14">
        <v>21</v>
      </c>
      <c r="L717" s="14">
        <v>16</v>
      </c>
      <c r="M717" s="14">
        <v>28500</v>
      </c>
      <c r="N717" s="14">
        <v>1139554</v>
      </c>
      <c r="O717" s="14">
        <v>0</v>
      </c>
      <c r="P717" s="14" t="s">
        <v>83</v>
      </c>
    </row>
    <row r="718" spans="1:16" x14ac:dyDescent="0.25">
      <c r="A718" s="14">
        <v>6713</v>
      </c>
      <c r="B718" s="14" t="s">
        <v>1543</v>
      </c>
      <c r="C718" s="14" t="s">
        <v>92</v>
      </c>
      <c r="D718" s="14" t="s">
        <v>78</v>
      </c>
      <c r="E718" s="14" t="s">
        <v>79</v>
      </c>
      <c r="F718" s="15" t="s">
        <v>306</v>
      </c>
      <c r="G718" s="14" t="s">
        <v>81</v>
      </c>
      <c r="H718" s="16">
        <v>41.8386</v>
      </c>
      <c r="I718" s="16">
        <v>-94.10718</v>
      </c>
      <c r="J718" s="15" t="s">
        <v>87</v>
      </c>
      <c r="K718" s="14">
        <v>8089</v>
      </c>
      <c r="L718" s="14">
        <v>2818</v>
      </c>
      <c r="M718" s="14">
        <v>45691</v>
      </c>
      <c r="N718" s="14">
        <v>13284727</v>
      </c>
      <c r="O718" s="14">
        <v>13354</v>
      </c>
      <c r="P718" s="14" t="s">
        <v>83</v>
      </c>
    </row>
    <row r="719" spans="1:16" x14ac:dyDescent="0.25">
      <c r="A719" s="14">
        <v>6714</v>
      </c>
      <c r="B719" s="14" t="s">
        <v>1544</v>
      </c>
      <c r="C719" s="14" t="s">
        <v>408</v>
      </c>
      <c r="D719" s="14" t="s">
        <v>78</v>
      </c>
      <c r="E719" s="14" t="s">
        <v>79</v>
      </c>
      <c r="F719" s="15" t="s">
        <v>1545</v>
      </c>
      <c r="G719" s="14" t="s">
        <v>81</v>
      </c>
      <c r="H719" s="16">
        <v>41.579990000000002</v>
      </c>
      <c r="I719" s="16">
        <v>-95.568060000000003</v>
      </c>
      <c r="J719" s="15" t="s">
        <v>107</v>
      </c>
      <c r="K719" s="14">
        <v>299</v>
      </c>
      <c r="L719" s="14">
        <v>120</v>
      </c>
      <c r="M719" s="14">
        <v>50000</v>
      </c>
      <c r="N719" s="14">
        <v>1218194</v>
      </c>
      <c r="O719" s="14">
        <v>0</v>
      </c>
      <c r="P719" s="14" t="s">
        <v>83</v>
      </c>
    </row>
    <row r="720" spans="1:16" x14ac:dyDescent="0.25">
      <c r="A720" s="14">
        <v>6715</v>
      </c>
      <c r="B720" s="14" t="s">
        <v>1546</v>
      </c>
      <c r="C720" s="14" t="s">
        <v>499</v>
      </c>
      <c r="D720" s="14" t="s">
        <v>78</v>
      </c>
      <c r="E720" s="14" t="s">
        <v>79</v>
      </c>
      <c r="F720" s="15" t="s">
        <v>1547</v>
      </c>
      <c r="G720" s="14" t="s">
        <v>81</v>
      </c>
      <c r="H720" s="16">
        <v>42.918030000000002</v>
      </c>
      <c r="I720" s="16">
        <v>-95.343890000000002</v>
      </c>
      <c r="J720" s="15" t="s">
        <v>107</v>
      </c>
      <c r="K720" s="14">
        <v>318</v>
      </c>
      <c r="L720" s="14">
        <v>174</v>
      </c>
      <c r="M720" s="14">
        <v>39643</v>
      </c>
      <c r="N720" s="14">
        <v>1344655</v>
      </c>
      <c r="O720" s="14">
        <v>56497</v>
      </c>
      <c r="P720" s="14" t="s">
        <v>83</v>
      </c>
    </row>
    <row r="721" spans="1:16" x14ac:dyDescent="0.25">
      <c r="A721" s="14">
        <v>6716</v>
      </c>
      <c r="B721" s="14" t="s">
        <v>1548</v>
      </c>
      <c r="C721" s="14" t="s">
        <v>176</v>
      </c>
      <c r="D721" s="14" t="s">
        <v>78</v>
      </c>
      <c r="E721" s="14" t="s">
        <v>79</v>
      </c>
      <c r="F721" s="15" t="s">
        <v>1549</v>
      </c>
      <c r="G721" s="14" t="s">
        <v>81</v>
      </c>
      <c r="H721" s="16">
        <v>42.544159999999998</v>
      </c>
      <c r="I721" s="16">
        <v>-95.867509999999996</v>
      </c>
      <c r="J721" s="15" t="s">
        <v>107</v>
      </c>
      <c r="K721" s="14">
        <v>357</v>
      </c>
      <c r="L721" s="14">
        <v>180</v>
      </c>
      <c r="M721" s="14">
        <v>44167</v>
      </c>
      <c r="N721" s="14">
        <v>1597582</v>
      </c>
      <c r="O721" s="14">
        <v>0</v>
      </c>
      <c r="P721" s="14" t="s">
        <v>83</v>
      </c>
    </row>
    <row r="722" spans="1:16" x14ac:dyDescent="0.25">
      <c r="A722" s="14">
        <v>6717</v>
      </c>
      <c r="B722" s="14" t="s">
        <v>1550</v>
      </c>
      <c r="C722" s="14" t="s">
        <v>284</v>
      </c>
      <c r="D722" s="14" t="s">
        <v>78</v>
      </c>
      <c r="E722" s="14" t="s">
        <v>79</v>
      </c>
      <c r="F722" s="15" t="s">
        <v>354</v>
      </c>
      <c r="G722" s="14" t="s">
        <v>81</v>
      </c>
      <c r="H722" s="16">
        <v>42.16442</v>
      </c>
      <c r="I722" s="16">
        <v>-94.016620000000003</v>
      </c>
      <c r="J722" s="15" t="s">
        <v>87</v>
      </c>
      <c r="K722" s="14">
        <v>175</v>
      </c>
      <c r="L722" s="14">
        <v>95</v>
      </c>
      <c r="M722" s="14">
        <v>28906</v>
      </c>
      <c r="N722" s="14">
        <v>2538608</v>
      </c>
      <c r="O722" s="14">
        <v>0</v>
      </c>
      <c r="P722" s="14" t="s">
        <v>83</v>
      </c>
    </row>
    <row r="723" spans="1:16" x14ac:dyDescent="0.25">
      <c r="A723" s="14">
        <v>6718</v>
      </c>
      <c r="B723" s="14" t="s">
        <v>1551</v>
      </c>
      <c r="C723" s="14" t="s">
        <v>340</v>
      </c>
      <c r="D723" s="14" t="s">
        <v>78</v>
      </c>
      <c r="E723" s="14" t="s">
        <v>79</v>
      </c>
      <c r="F723" s="15" t="s">
        <v>858</v>
      </c>
      <c r="G723" s="14" t="s">
        <v>81</v>
      </c>
      <c r="H723" s="16">
        <v>42.653860000000002</v>
      </c>
      <c r="I723" s="16">
        <v>-94.392470000000003</v>
      </c>
      <c r="J723" s="15" t="s">
        <v>87</v>
      </c>
      <c r="K723" s="14">
        <v>22</v>
      </c>
      <c r="L723" s="14">
        <v>2</v>
      </c>
      <c r="M723" s="14">
        <v>45524</v>
      </c>
      <c r="N723" s="14">
        <v>164585</v>
      </c>
      <c r="O723" s="14">
        <v>0</v>
      </c>
      <c r="P723" s="14" t="s">
        <v>83</v>
      </c>
    </row>
    <row r="724" spans="1:16" x14ac:dyDescent="0.25">
      <c r="A724" s="14">
        <v>6719</v>
      </c>
      <c r="B724" s="14" t="s">
        <v>1552</v>
      </c>
      <c r="C724" s="14" t="s">
        <v>408</v>
      </c>
      <c r="D724" s="14" t="s">
        <v>78</v>
      </c>
      <c r="E724" s="14" t="s">
        <v>79</v>
      </c>
      <c r="F724" s="15" t="s">
        <v>1553</v>
      </c>
      <c r="G724" s="14" t="s">
        <v>81</v>
      </c>
      <c r="H724" s="16">
        <v>41.831380000000003</v>
      </c>
      <c r="I724" s="16">
        <v>-95.925569999999993</v>
      </c>
      <c r="J724" s="15" t="s">
        <v>107</v>
      </c>
      <c r="K724" s="14">
        <v>239</v>
      </c>
      <c r="L724" s="14">
        <v>112</v>
      </c>
      <c r="M724" s="14">
        <v>40167</v>
      </c>
      <c r="N724" s="14">
        <v>2608748</v>
      </c>
      <c r="O724" s="14">
        <v>0</v>
      </c>
      <c r="P724" s="14" t="s">
        <v>83</v>
      </c>
    </row>
    <row r="725" spans="1:16" x14ac:dyDescent="0.25">
      <c r="A725" s="14">
        <v>6720</v>
      </c>
      <c r="B725" s="14" t="s">
        <v>1554</v>
      </c>
      <c r="C725" s="14" t="s">
        <v>647</v>
      </c>
      <c r="D725" s="14" t="s">
        <v>78</v>
      </c>
      <c r="E725" s="14" t="s">
        <v>79</v>
      </c>
      <c r="F725" s="15" t="s">
        <v>1555</v>
      </c>
      <c r="G725" s="14" t="s">
        <v>81</v>
      </c>
      <c r="H725" s="16">
        <v>42.847479999999997</v>
      </c>
      <c r="I725" s="16">
        <v>-92.537130000000005</v>
      </c>
      <c r="J725" s="15" t="s">
        <v>103</v>
      </c>
      <c r="K725" s="14">
        <v>425</v>
      </c>
      <c r="L725" s="14">
        <v>193</v>
      </c>
      <c r="M725" s="14">
        <v>48125</v>
      </c>
      <c r="N725" s="14">
        <v>844917</v>
      </c>
      <c r="O725" s="14">
        <v>0</v>
      </c>
      <c r="P725" s="14" t="s">
        <v>83</v>
      </c>
    </row>
    <row r="726" spans="1:16" x14ac:dyDescent="0.25">
      <c r="A726" s="14">
        <v>6721</v>
      </c>
      <c r="B726" s="14" t="s">
        <v>1556</v>
      </c>
      <c r="C726" s="14" t="s">
        <v>454</v>
      </c>
      <c r="D726" s="14" t="s">
        <v>78</v>
      </c>
      <c r="E726" s="14" t="s">
        <v>79</v>
      </c>
      <c r="F726" s="15" t="s">
        <v>1557</v>
      </c>
      <c r="G726" s="14" t="s">
        <v>81</v>
      </c>
      <c r="H726" s="16">
        <v>40.755560000000003</v>
      </c>
      <c r="I726" s="16">
        <v>-93.046589999999995</v>
      </c>
      <c r="J726" s="15" t="s">
        <v>82</v>
      </c>
      <c r="K726" s="14">
        <v>69</v>
      </c>
      <c r="L726" s="14">
        <v>31</v>
      </c>
      <c r="M726" s="14">
        <v>39583</v>
      </c>
      <c r="N726" s="14">
        <v>1461594</v>
      </c>
      <c r="O726" s="14">
        <v>0</v>
      </c>
      <c r="P726" s="14" t="s">
        <v>83</v>
      </c>
    </row>
    <row r="727" spans="1:16" x14ac:dyDescent="0.25">
      <c r="A727" s="14">
        <v>6722</v>
      </c>
      <c r="B727" s="14" t="s">
        <v>1558</v>
      </c>
      <c r="C727" s="14" t="s">
        <v>129</v>
      </c>
      <c r="D727" s="14" t="s">
        <v>78</v>
      </c>
      <c r="E727" s="14" t="s">
        <v>79</v>
      </c>
      <c r="F727" s="15" t="s">
        <v>1559</v>
      </c>
      <c r="G727" s="14" t="s">
        <v>81</v>
      </c>
      <c r="H727" s="16">
        <v>41.583880000000001</v>
      </c>
      <c r="I727" s="16">
        <v>-93.519940000000005</v>
      </c>
      <c r="J727" s="15" t="s">
        <v>87</v>
      </c>
      <c r="K727" s="14">
        <v>9314</v>
      </c>
      <c r="L727" s="14">
        <v>3482</v>
      </c>
      <c r="M727" s="14">
        <v>73224</v>
      </c>
      <c r="N727" s="14">
        <v>23587149</v>
      </c>
      <c r="O727" s="14">
        <v>814551</v>
      </c>
      <c r="P727" s="14" t="s">
        <v>83</v>
      </c>
    </row>
    <row r="728" spans="1:16" x14ac:dyDescent="0.25">
      <c r="A728" s="14">
        <v>6723</v>
      </c>
      <c r="B728" s="14" t="s">
        <v>1560</v>
      </c>
      <c r="C728" s="14" t="s">
        <v>613</v>
      </c>
      <c r="D728" s="14" t="s">
        <v>78</v>
      </c>
      <c r="E728" s="14" t="s">
        <v>79</v>
      </c>
      <c r="F728" s="15" t="s">
        <v>614</v>
      </c>
      <c r="G728" s="14" t="s">
        <v>81</v>
      </c>
      <c r="H728" s="16">
        <v>40.580559999999998</v>
      </c>
      <c r="I728" s="16">
        <v>-93.743830000000003</v>
      </c>
      <c r="J728" s="15" t="s">
        <v>82</v>
      </c>
      <c r="K728" s="14">
        <v>46</v>
      </c>
      <c r="L728" s="14">
        <v>6</v>
      </c>
      <c r="M728" s="14">
        <v>53750</v>
      </c>
      <c r="N728" s="14">
        <v>899130</v>
      </c>
      <c r="O728" s="14">
        <v>0</v>
      </c>
      <c r="P728" s="14" t="s">
        <v>83</v>
      </c>
    </row>
    <row r="729" spans="1:16" x14ac:dyDescent="0.25">
      <c r="A729" s="14">
        <v>6724</v>
      </c>
      <c r="B729" s="14" t="s">
        <v>1561</v>
      </c>
      <c r="C729" s="14" t="s">
        <v>265</v>
      </c>
      <c r="D729" s="14" t="s">
        <v>78</v>
      </c>
      <c r="E729" s="14" t="s">
        <v>79</v>
      </c>
      <c r="F729" s="15" t="s">
        <v>372</v>
      </c>
      <c r="G729" s="14" t="s">
        <v>81</v>
      </c>
      <c r="H729" s="16">
        <v>41.147239999999996</v>
      </c>
      <c r="I729" s="16">
        <v>-91.859059999999999</v>
      </c>
      <c r="J729" s="15" t="s">
        <v>103</v>
      </c>
      <c r="K729" s="14">
        <v>98</v>
      </c>
      <c r="L729" s="14">
        <v>28</v>
      </c>
      <c r="M729" s="14">
        <v>33333</v>
      </c>
      <c r="N729" s="14">
        <v>2637328</v>
      </c>
      <c r="O729" s="14">
        <v>0</v>
      </c>
      <c r="P729" s="14" t="s">
        <v>83</v>
      </c>
    </row>
    <row r="730" spans="1:16" x14ac:dyDescent="0.25">
      <c r="A730" s="14">
        <v>6725</v>
      </c>
      <c r="B730" s="14" t="s">
        <v>1562</v>
      </c>
      <c r="C730" s="14" t="s">
        <v>403</v>
      </c>
      <c r="D730" s="14" t="s">
        <v>78</v>
      </c>
      <c r="E730" s="14" t="s">
        <v>79</v>
      </c>
      <c r="F730" s="15" t="s">
        <v>1563</v>
      </c>
      <c r="G730" s="14" t="s">
        <v>81</v>
      </c>
      <c r="H730" s="16">
        <v>41.385829999999999</v>
      </c>
      <c r="I730" s="16">
        <v>-93.269369999999995</v>
      </c>
      <c r="J730" s="15" t="s">
        <v>87</v>
      </c>
      <c r="K730" s="14">
        <v>1669</v>
      </c>
      <c r="L730" s="14">
        <v>805</v>
      </c>
      <c r="M730" s="14">
        <v>49954</v>
      </c>
      <c r="N730" s="14">
        <v>6558223</v>
      </c>
      <c r="O730" s="14">
        <v>18922</v>
      </c>
      <c r="P730" s="14" t="s">
        <v>83</v>
      </c>
    </row>
    <row r="731" spans="1:16" x14ac:dyDescent="0.25">
      <c r="A731" s="14">
        <v>6726</v>
      </c>
      <c r="B731" s="14" t="s">
        <v>1564</v>
      </c>
      <c r="C731" s="14" t="s">
        <v>800</v>
      </c>
      <c r="D731" s="14" t="s">
        <v>78</v>
      </c>
      <c r="E731" s="14" t="s">
        <v>79</v>
      </c>
      <c r="F731" s="15" t="s">
        <v>1565</v>
      </c>
      <c r="G731" s="14" t="s">
        <v>81</v>
      </c>
      <c r="H731" s="16">
        <v>42.878300000000003</v>
      </c>
      <c r="I731" s="16">
        <v>-94.620530000000002</v>
      </c>
      <c r="J731" s="15" t="s">
        <v>107</v>
      </c>
      <c r="K731" s="14">
        <v>74</v>
      </c>
      <c r="L731" s="14">
        <v>24</v>
      </c>
      <c r="M731" s="14">
        <v>42500</v>
      </c>
      <c r="N731" s="14">
        <v>1406980</v>
      </c>
      <c r="O731" s="14">
        <v>0</v>
      </c>
      <c r="P731" s="14" t="s">
        <v>83</v>
      </c>
    </row>
    <row r="732" spans="1:16" x14ac:dyDescent="0.25">
      <c r="A732" s="14">
        <v>6727</v>
      </c>
      <c r="B732" s="14" t="s">
        <v>1566</v>
      </c>
      <c r="C732" s="14" t="s">
        <v>393</v>
      </c>
      <c r="D732" s="14" t="s">
        <v>78</v>
      </c>
      <c r="E732" s="14" t="s">
        <v>79</v>
      </c>
      <c r="F732" s="15" t="s">
        <v>1567</v>
      </c>
      <c r="G732" s="14" t="s">
        <v>81</v>
      </c>
      <c r="H732" s="16">
        <v>43.245800000000003</v>
      </c>
      <c r="I732" s="16">
        <v>-93.122979999999998</v>
      </c>
      <c r="J732" s="15" t="s">
        <v>82</v>
      </c>
      <c r="K732" s="14">
        <v>373</v>
      </c>
      <c r="L732" s="14">
        <v>174</v>
      </c>
      <c r="M732" s="14">
        <v>49167</v>
      </c>
      <c r="N732" s="14">
        <v>1131683</v>
      </c>
      <c r="O732" s="14">
        <v>0</v>
      </c>
      <c r="P732" s="14" t="s">
        <v>83</v>
      </c>
    </row>
    <row r="733" spans="1:16" x14ac:dyDescent="0.25">
      <c r="A733" s="14">
        <v>6728</v>
      </c>
      <c r="B733" s="14" t="s">
        <v>1568</v>
      </c>
      <c r="C733" s="14" t="s">
        <v>800</v>
      </c>
      <c r="D733" s="14" t="s">
        <v>78</v>
      </c>
      <c r="E733" s="14" t="s">
        <v>79</v>
      </c>
      <c r="F733" s="15" t="s">
        <v>1569</v>
      </c>
      <c r="G733" s="14" t="s">
        <v>81</v>
      </c>
      <c r="H733" s="16">
        <v>42.735529999999997</v>
      </c>
      <c r="I733" s="16">
        <v>-94.669150000000002</v>
      </c>
      <c r="J733" s="15" t="s">
        <v>107</v>
      </c>
      <c r="K733" s="14">
        <v>1740</v>
      </c>
      <c r="L733" s="14">
        <v>846</v>
      </c>
      <c r="M733" s="14">
        <v>41477</v>
      </c>
      <c r="N733" s="14">
        <v>5222760</v>
      </c>
      <c r="O733" s="14">
        <v>0</v>
      </c>
      <c r="P733" s="14" t="s">
        <v>83</v>
      </c>
    </row>
    <row r="734" spans="1:16" x14ac:dyDescent="0.25">
      <c r="A734" s="14">
        <v>6729</v>
      </c>
      <c r="B734" s="14" t="s">
        <v>1570</v>
      </c>
      <c r="C734" s="14" t="s">
        <v>129</v>
      </c>
      <c r="D734" s="14" t="s">
        <v>78</v>
      </c>
      <c r="E734" s="14" t="s">
        <v>79</v>
      </c>
      <c r="F734" s="15" t="s">
        <v>1571</v>
      </c>
      <c r="G734" s="14" t="s">
        <v>81</v>
      </c>
      <c r="H734" s="16">
        <v>41.771380000000001</v>
      </c>
      <c r="I734" s="16">
        <v>-93.712999999999994</v>
      </c>
      <c r="J734" s="15" t="s">
        <v>87</v>
      </c>
      <c r="K734" s="14">
        <v>4323</v>
      </c>
      <c r="L734" s="14">
        <v>1303</v>
      </c>
      <c r="M734" s="14">
        <v>90257</v>
      </c>
      <c r="N734" s="14">
        <v>12989541</v>
      </c>
      <c r="O734" s="14">
        <v>378926</v>
      </c>
      <c r="P734" s="14" t="s">
        <v>83</v>
      </c>
    </row>
    <row r="735" spans="1:16" x14ac:dyDescent="0.25">
      <c r="A735" s="14">
        <v>6730</v>
      </c>
      <c r="B735" s="14" t="s">
        <v>1572</v>
      </c>
      <c r="C735" s="14" t="s">
        <v>1048</v>
      </c>
      <c r="D735" s="14" t="s">
        <v>78</v>
      </c>
      <c r="E735" s="14" t="s">
        <v>79</v>
      </c>
      <c r="F735" s="15" t="s">
        <v>1573</v>
      </c>
      <c r="G735" s="14" t="s">
        <v>81</v>
      </c>
      <c r="H735" s="16">
        <v>42.551090000000002</v>
      </c>
      <c r="I735" s="16">
        <v>-94.683869999999999</v>
      </c>
      <c r="J735" s="15" t="s">
        <v>107</v>
      </c>
      <c r="K735" s="14">
        <v>625</v>
      </c>
      <c r="L735" s="14">
        <v>339</v>
      </c>
      <c r="M735" s="14">
        <v>37768</v>
      </c>
      <c r="N735" s="14">
        <v>5288443</v>
      </c>
      <c r="O735" s="14">
        <v>0</v>
      </c>
      <c r="P735" s="14" t="s">
        <v>83</v>
      </c>
    </row>
    <row r="736" spans="1:16" x14ac:dyDescent="0.25">
      <c r="A736" s="14">
        <v>6731</v>
      </c>
      <c r="B736" s="14" t="s">
        <v>1574</v>
      </c>
      <c r="C736" s="14" t="s">
        <v>123</v>
      </c>
      <c r="D736" s="14" t="s">
        <v>78</v>
      </c>
      <c r="E736" s="14" t="s">
        <v>79</v>
      </c>
      <c r="F736" s="15" t="s">
        <v>1575</v>
      </c>
      <c r="G736" s="14" t="s">
        <v>81</v>
      </c>
      <c r="H736" s="16">
        <v>42.593870000000003</v>
      </c>
      <c r="I736" s="16">
        <v>-93.42604</v>
      </c>
      <c r="J736" s="15" t="s">
        <v>87</v>
      </c>
      <c r="K736" s="14">
        <v>77</v>
      </c>
      <c r="L736" s="14">
        <v>18</v>
      </c>
      <c r="M736" s="14">
        <v>38750</v>
      </c>
      <c r="N736" s="14">
        <v>1916554</v>
      </c>
      <c r="O736" s="14">
        <v>0</v>
      </c>
      <c r="P736" s="14" t="s">
        <v>83</v>
      </c>
    </row>
    <row r="737" spans="1:16" x14ac:dyDescent="0.25">
      <c r="A737" s="14">
        <v>6732</v>
      </c>
      <c r="B737" s="14" t="s">
        <v>1576</v>
      </c>
      <c r="C737" s="14" t="s">
        <v>393</v>
      </c>
      <c r="D737" s="14" t="s">
        <v>78</v>
      </c>
      <c r="E737" s="14" t="s">
        <v>79</v>
      </c>
      <c r="F737" s="15" t="s">
        <v>1577</v>
      </c>
      <c r="G737" s="14" t="s">
        <v>153</v>
      </c>
      <c r="H737" s="16">
        <v>43.128579999999999</v>
      </c>
      <c r="I737" s="16">
        <v>-93.123540000000006</v>
      </c>
      <c r="J737" s="15" t="s">
        <v>82</v>
      </c>
      <c r="K737" s="14">
        <v>17</v>
      </c>
      <c r="L737" s="14">
        <v>11</v>
      </c>
      <c r="M737" s="14">
        <v>46642</v>
      </c>
      <c r="N737" s="14">
        <v>546441</v>
      </c>
      <c r="O737" s="14">
        <v>0</v>
      </c>
      <c r="P737" s="14" t="s">
        <v>83</v>
      </c>
    </row>
    <row r="738" spans="1:16" x14ac:dyDescent="0.25">
      <c r="A738" s="14">
        <v>6733</v>
      </c>
      <c r="B738" s="14" t="s">
        <v>1578</v>
      </c>
      <c r="C738" s="14" t="s">
        <v>561</v>
      </c>
      <c r="D738" s="14" t="s">
        <v>78</v>
      </c>
      <c r="E738" s="14" t="s">
        <v>79</v>
      </c>
      <c r="F738" s="15" t="s">
        <v>1579</v>
      </c>
      <c r="G738" s="14" t="s">
        <v>81</v>
      </c>
      <c r="H738" s="16">
        <v>41.650269999999999</v>
      </c>
      <c r="I738" s="16">
        <v>-95.518609999999995</v>
      </c>
      <c r="J738" s="15" t="s">
        <v>107</v>
      </c>
      <c r="K738" s="14">
        <v>190</v>
      </c>
      <c r="L738" s="14">
        <v>99</v>
      </c>
      <c r="M738" s="14">
        <v>44688</v>
      </c>
      <c r="N738" s="14">
        <v>714105</v>
      </c>
      <c r="O738" s="14">
        <v>1208</v>
      </c>
      <c r="P738" s="14" t="s">
        <v>83</v>
      </c>
    </row>
    <row r="739" spans="1:16" x14ac:dyDescent="0.25">
      <c r="A739" s="14">
        <v>6734</v>
      </c>
      <c r="B739" s="14" t="s">
        <v>1580</v>
      </c>
      <c r="C739" s="14" t="s">
        <v>499</v>
      </c>
      <c r="D739" s="14" t="s">
        <v>78</v>
      </c>
      <c r="E739" s="14" t="s">
        <v>79</v>
      </c>
      <c r="F739" s="15" t="s">
        <v>1581</v>
      </c>
      <c r="G739" s="14" t="s">
        <v>81</v>
      </c>
      <c r="H739" s="16">
        <v>43.083950000000002</v>
      </c>
      <c r="I739" s="16">
        <v>-91.568209999999993</v>
      </c>
      <c r="J739" s="15" t="s">
        <v>166</v>
      </c>
      <c r="K739" s="14">
        <v>2131</v>
      </c>
      <c r="L739" s="14">
        <v>849</v>
      </c>
      <c r="M739" s="14">
        <v>35089</v>
      </c>
      <c r="N739" s="14">
        <v>5465968</v>
      </c>
      <c r="O739" s="14">
        <v>0</v>
      </c>
      <c r="P739" s="14" t="s">
        <v>83</v>
      </c>
    </row>
    <row r="740" spans="1:16" x14ac:dyDescent="0.25">
      <c r="A740" s="14">
        <v>6735</v>
      </c>
      <c r="B740" s="14" t="s">
        <v>1582</v>
      </c>
      <c r="C740" s="14" t="s">
        <v>118</v>
      </c>
      <c r="D740" s="14" t="s">
        <v>78</v>
      </c>
      <c r="E740" s="14" t="s">
        <v>79</v>
      </c>
      <c r="F740" s="15" t="s">
        <v>1583</v>
      </c>
      <c r="G740" s="14" t="s">
        <v>81</v>
      </c>
      <c r="H740" s="16">
        <v>42.238329999999998</v>
      </c>
      <c r="I740" s="16">
        <v>-91.422380000000004</v>
      </c>
      <c r="J740" s="15" t="s">
        <v>103</v>
      </c>
      <c r="K740" s="14">
        <v>179</v>
      </c>
      <c r="L740" s="14">
        <v>81</v>
      </c>
      <c r="M740" s="14">
        <v>50625</v>
      </c>
      <c r="N740" s="14">
        <v>1194124</v>
      </c>
      <c r="O740" s="14">
        <v>0</v>
      </c>
      <c r="P740" s="14" t="s">
        <v>83</v>
      </c>
    </row>
    <row r="741" spans="1:16" x14ac:dyDescent="0.25">
      <c r="A741" s="14">
        <v>6736</v>
      </c>
      <c r="B741" s="14" t="s">
        <v>1584</v>
      </c>
      <c r="C741" s="14" t="s">
        <v>270</v>
      </c>
      <c r="D741" s="14" t="s">
        <v>78</v>
      </c>
      <c r="E741" s="14" t="s">
        <v>79</v>
      </c>
      <c r="F741" s="15" t="s">
        <v>1585</v>
      </c>
      <c r="G741" s="14" t="s">
        <v>81</v>
      </c>
      <c r="H741" s="16">
        <v>41.599429999999998</v>
      </c>
      <c r="I741" s="16">
        <v>-93.235209999999995</v>
      </c>
      <c r="J741" s="15" t="s">
        <v>87</v>
      </c>
      <c r="K741" s="14">
        <v>1709</v>
      </c>
      <c r="L741" s="14">
        <v>650</v>
      </c>
      <c r="M741" s="14">
        <v>60417</v>
      </c>
      <c r="N741" s="14">
        <v>3119959</v>
      </c>
      <c r="O741" s="14">
        <v>0</v>
      </c>
      <c r="P741" s="14" t="s">
        <v>83</v>
      </c>
    </row>
    <row r="742" spans="1:16" x14ac:dyDescent="0.25">
      <c r="A742" s="14">
        <v>6737</v>
      </c>
      <c r="B742" s="14" t="s">
        <v>1586</v>
      </c>
      <c r="C742" s="14" t="s">
        <v>423</v>
      </c>
      <c r="D742" s="14" t="s">
        <v>78</v>
      </c>
      <c r="E742" s="14" t="s">
        <v>79</v>
      </c>
      <c r="F742" s="15" t="s">
        <v>1587</v>
      </c>
      <c r="G742" s="14" t="s">
        <v>81</v>
      </c>
      <c r="H742" s="16">
        <v>41.023040000000002</v>
      </c>
      <c r="I742" s="16">
        <v>-94.613579999999999</v>
      </c>
      <c r="J742" s="15" t="s">
        <v>82</v>
      </c>
      <c r="K742" s="14">
        <v>246</v>
      </c>
      <c r="L742" s="14">
        <v>118</v>
      </c>
      <c r="M742" s="14">
        <v>52500</v>
      </c>
      <c r="N742" s="14">
        <v>1035851</v>
      </c>
      <c r="O742" s="14">
        <v>0</v>
      </c>
      <c r="P742" s="14" t="s">
        <v>83</v>
      </c>
    </row>
    <row r="743" spans="1:16" x14ac:dyDescent="0.25">
      <c r="A743" s="14">
        <v>6738</v>
      </c>
      <c r="B743" s="14" t="s">
        <v>1588</v>
      </c>
      <c r="C743" s="14" t="s">
        <v>168</v>
      </c>
      <c r="D743" s="14" t="s">
        <v>78</v>
      </c>
      <c r="E743" s="14" t="s">
        <v>79</v>
      </c>
      <c r="F743" s="15" t="s">
        <v>1589</v>
      </c>
      <c r="G743" s="14" t="s">
        <v>81</v>
      </c>
      <c r="H743" s="16">
        <v>42.0503</v>
      </c>
      <c r="I743" s="16">
        <v>-90.414019999999994</v>
      </c>
      <c r="J743" s="15" t="s">
        <v>166</v>
      </c>
      <c r="K743" s="14">
        <v>978</v>
      </c>
      <c r="L743" s="14">
        <v>436</v>
      </c>
      <c r="M743" s="14">
        <v>44063</v>
      </c>
      <c r="N743" s="14">
        <v>2493850</v>
      </c>
      <c r="O743" s="14">
        <v>0</v>
      </c>
      <c r="P743" s="14" t="s">
        <v>83</v>
      </c>
    </row>
    <row r="744" spans="1:16" x14ac:dyDescent="0.25">
      <c r="A744" s="14">
        <v>6739</v>
      </c>
      <c r="B744" s="14" t="s">
        <v>1590</v>
      </c>
      <c r="C744" s="14" t="s">
        <v>184</v>
      </c>
      <c r="D744" s="14" t="s">
        <v>78</v>
      </c>
      <c r="E744" s="14" t="s">
        <v>79</v>
      </c>
      <c r="F744" s="15" t="s">
        <v>1591</v>
      </c>
      <c r="G744" s="14" t="s">
        <v>81</v>
      </c>
      <c r="H744" s="16">
        <v>43.086919999999999</v>
      </c>
      <c r="I744" s="16">
        <v>-95.627229999999997</v>
      </c>
      <c r="J744" s="15" t="s">
        <v>107</v>
      </c>
      <c r="K744" s="14">
        <v>879</v>
      </c>
      <c r="L744" s="14">
        <v>344</v>
      </c>
      <c r="M744" s="14">
        <v>47727</v>
      </c>
      <c r="N744" s="14">
        <v>3582455</v>
      </c>
      <c r="O744" s="14">
        <v>0</v>
      </c>
      <c r="P744" s="14" t="s">
        <v>83</v>
      </c>
    </row>
    <row r="745" spans="1:16" x14ac:dyDescent="0.25">
      <c r="A745" s="14">
        <v>6740</v>
      </c>
      <c r="B745" s="14" t="s">
        <v>1592</v>
      </c>
      <c r="C745" s="14" t="s">
        <v>312</v>
      </c>
      <c r="D745" s="14" t="s">
        <v>78</v>
      </c>
      <c r="E745" s="14" t="s">
        <v>79</v>
      </c>
      <c r="F745" s="15" t="s">
        <v>1593</v>
      </c>
      <c r="G745" s="14" t="s">
        <v>81</v>
      </c>
      <c r="H745" s="16">
        <v>41.674750000000003</v>
      </c>
      <c r="I745" s="16">
        <v>-90.340410000000006</v>
      </c>
      <c r="J745" s="15" t="s">
        <v>166</v>
      </c>
      <c r="K745" s="14">
        <v>929</v>
      </c>
      <c r="L745" s="14">
        <v>405</v>
      </c>
      <c r="M745" s="14">
        <v>60865</v>
      </c>
      <c r="N745" s="14">
        <v>6673472</v>
      </c>
      <c r="O745" s="14">
        <v>134</v>
      </c>
      <c r="P745" s="14" t="s">
        <v>83</v>
      </c>
    </row>
    <row r="746" spans="1:16" x14ac:dyDescent="0.25">
      <c r="A746" s="14">
        <v>6741</v>
      </c>
      <c r="B746" s="14" t="s">
        <v>1594</v>
      </c>
      <c r="C746" s="14" t="s">
        <v>132</v>
      </c>
      <c r="D746" s="14" t="s">
        <v>78</v>
      </c>
      <c r="E746" s="14" t="s">
        <v>79</v>
      </c>
      <c r="F746" s="15" t="s">
        <v>1595</v>
      </c>
      <c r="G746" s="14" t="s">
        <v>81</v>
      </c>
      <c r="H746" s="16">
        <v>40.747509999999998</v>
      </c>
      <c r="I746" s="16">
        <v>-93.147149999999996</v>
      </c>
      <c r="J746" s="15" t="s">
        <v>82</v>
      </c>
      <c r="K746" s="14">
        <v>112</v>
      </c>
      <c r="L746" s="14">
        <v>69</v>
      </c>
      <c r="M746" s="14">
        <v>30625</v>
      </c>
      <c r="N746" s="14">
        <v>489474</v>
      </c>
      <c r="O746" s="14">
        <v>9751</v>
      </c>
      <c r="P746" s="14" t="s">
        <v>83</v>
      </c>
    </row>
    <row r="747" spans="1:16" x14ac:dyDescent="0.25">
      <c r="A747" s="14">
        <v>6742</v>
      </c>
      <c r="B747" s="14" t="s">
        <v>1596</v>
      </c>
      <c r="C747" s="14" t="s">
        <v>479</v>
      </c>
      <c r="D747" s="14" t="s">
        <v>78</v>
      </c>
      <c r="E747" s="14" t="s">
        <v>79</v>
      </c>
      <c r="F747" s="15" t="s">
        <v>1597</v>
      </c>
      <c r="G747" s="14" t="s">
        <v>81</v>
      </c>
      <c r="H747" s="16">
        <v>43.216430000000003</v>
      </c>
      <c r="I747" s="16">
        <v>-92.08914</v>
      </c>
      <c r="J747" s="15" t="s">
        <v>166</v>
      </c>
      <c r="K747" s="14">
        <v>279</v>
      </c>
      <c r="L747" s="14">
        <v>129</v>
      </c>
      <c r="M747" s="14">
        <v>34464</v>
      </c>
      <c r="N747" s="14">
        <v>1253550</v>
      </c>
      <c r="O747" s="14">
        <v>0</v>
      </c>
      <c r="P747" s="14" t="s">
        <v>83</v>
      </c>
    </row>
    <row r="748" spans="1:16" x14ac:dyDescent="0.25">
      <c r="A748" s="14">
        <v>6743</v>
      </c>
      <c r="B748" s="14" t="s">
        <v>1598</v>
      </c>
      <c r="C748" s="14" t="s">
        <v>335</v>
      </c>
      <c r="D748" s="14" t="s">
        <v>78</v>
      </c>
      <c r="E748" s="14" t="s">
        <v>79</v>
      </c>
      <c r="F748" s="15" t="s">
        <v>1599</v>
      </c>
      <c r="G748" s="14" t="s">
        <v>81</v>
      </c>
      <c r="H748" s="16">
        <v>40.69697</v>
      </c>
      <c r="I748" s="16">
        <v>-92.273240000000001</v>
      </c>
      <c r="J748" s="15" t="s">
        <v>82</v>
      </c>
      <c r="K748" s="14">
        <v>275</v>
      </c>
      <c r="L748" s="14">
        <v>120</v>
      </c>
      <c r="M748" s="14">
        <v>42500</v>
      </c>
      <c r="N748" s="14">
        <v>1328137</v>
      </c>
      <c r="O748" s="14">
        <v>2349</v>
      </c>
      <c r="P748" s="14" t="s">
        <v>83</v>
      </c>
    </row>
    <row r="749" spans="1:16" x14ac:dyDescent="0.25">
      <c r="A749" s="14">
        <v>6744</v>
      </c>
      <c r="B749" s="14" t="s">
        <v>1600</v>
      </c>
      <c r="C749" s="14" t="s">
        <v>233</v>
      </c>
      <c r="D749" s="14" t="s">
        <v>78</v>
      </c>
      <c r="E749" s="14" t="s">
        <v>79</v>
      </c>
      <c r="F749" s="15" t="s">
        <v>1601</v>
      </c>
      <c r="G749" s="14" t="s">
        <v>81</v>
      </c>
      <c r="H749" s="16">
        <v>42.39443</v>
      </c>
      <c r="I749" s="16">
        <v>-91.760999999999996</v>
      </c>
      <c r="J749" s="15" t="s">
        <v>103</v>
      </c>
      <c r="K749" s="14">
        <v>547</v>
      </c>
      <c r="L749" s="14">
        <v>232</v>
      </c>
      <c r="M749" s="14">
        <v>37321</v>
      </c>
      <c r="N749" s="14">
        <v>2933688</v>
      </c>
      <c r="O749" s="14">
        <v>85438</v>
      </c>
      <c r="P749" s="14" t="s">
        <v>83</v>
      </c>
    </row>
    <row r="750" spans="1:16" x14ac:dyDescent="0.25">
      <c r="A750" s="14">
        <v>6745</v>
      </c>
      <c r="B750" s="14" t="s">
        <v>1602</v>
      </c>
      <c r="C750" s="14" t="s">
        <v>230</v>
      </c>
      <c r="D750" s="14" t="s">
        <v>78</v>
      </c>
      <c r="E750" s="14" t="s">
        <v>79</v>
      </c>
      <c r="F750" s="15" t="s">
        <v>1603</v>
      </c>
      <c r="G750" s="14" t="s">
        <v>81</v>
      </c>
      <c r="H750" s="16">
        <v>42.63026</v>
      </c>
      <c r="I750" s="16">
        <v>-95.641949999999994</v>
      </c>
      <c r="J750" s="15" t="s">
        <v>107</v>
      </c>
      <c r="K750" s="14">
        <v>303</v>
      </c>
      <c r="L750" s="14">
        <v>116</v>
      </c>
      <c r="M750" s="14">
        <v>40000</v>
      </c>
      <c r="N750" s="14">
        <v>1052153</v>
      </c>
      <c r="O750" s="14">
        <v>0</v>
      </c>
      <c r="P750" s="14" t="s">
        <v>83</v>
      </c>
    </row>
    <row r="751" spans="1:16" x14ac:dyDescent="0.25">
      <c r="A751" s="14">
        <v>6746</v>
      </c>
      <c r="B751" s="14" t="s">
        <v>1604</v>
      </c>
      <c r="C751" s="14" t="s">
        <v>77</v>
      </c>
      <c r="D751" s="14" t="s">
        <v>78</v>
      </c>
      <c r="E751" s="14" t="s">
        <v>79</v>
      </c>
      <c r="F751" s="15" t="s">
        <v>1605</v>
      </c>
      <c r="G751" s="14" t="s">
        <v>81</v>
      </c>
      <c r="H751" s="16">
        <v>42.315260000000002</v>
      </c>
      <c r="I751" s="16">
        <v>-93.434380000000004</v>
      </c>
      <c r="J751" s="15" t="s">
        <v>87</v>
      </c>
      <c r="K751" s="14">
        <v>538</v>
      </c>
      <c r="L751" s="14">
        <v>241</v>
      </c>
      <c r="M751" s="14">
        <v>52875</v>
      </c>
      <c r="N751" s="14">
        <v>2581283</v>
      </c>
      <c r="O751" s="14">
        <v>0</v>
      </c>
      <c r="P751" s="14" t="s">
        <v>83</v>
      </c>
    </row>
    <row r="752" spans="1:16" x14ac:dyDescent="0.25">
      <c r="A752" s="14">
        <v>6747</v>
      </c>
      <c r="B752" s="14" t="s">
        <v>1606</v>
      </c>
      <c r="C752" s="14" t="s">
        <v>390</v>
      </c>
      <c r="D752" s="14" t="s">
        <v>78</v>
      </c>
      <c r="E752" s="14" t="s">
        <v>79</v>
      </c>
      <c r="F752" s="15" t="s">
        <v>1607</v>
      </c>
      <c r="G752" s="14" t="s">
        <v>81</v>
      </c>
      <c r="H752" s="16">
        <v>43.483840000000001</v>
      </c>
      <c r="I752" s="16">
        <v>-93.918840000000003</v>
      </c>
      <c r="J752" s="15" t="s">
        <v>82</v>
      </c>
      <c r="K752" s="14">
        <v>221</v>
      </c>
      <c r="L752" s="14">
        <v>95</v>
      </c>
      <c r="M752" s="14">
        <v>28875</v>
      </c>
      <c r="N752" s="14">
        <v>2094456</v>
      </c>
      <c r="O752" s="14">
        <v>0</v>
      </c>
      <c r="P752" s="14" t="s">
        <v>83</v>
      </c>
    </row>
    <row r="753" spans="1:16" x14ac:dyDescent="0.25">
      <c r="A753" s="14">
        <v>6748</v>
      </c>
      <c r="B753" s="14" t="s">
        <v>1608</v>
      </c>
      <c r="C753" s="14" t="s">
        <v>181</v>
      </c>
      <c r="D753" s="14" t="s">
        <v>78</v>
      </c>
      <c r="E753" s="14" t="s">
        <v>79</v>
      </c>
      <c r="F753" s="15" t="s">
        <v>1609</v>
      </c>
      <c r="G753" s="14" t="s">
        <v>81</v>
      </c>
      <c r="H753" s="16">
        <v>42.04177</v>
      </c>
      <c r="I753" s="16">
        <v>-94.629300000000001</v>
      </c>
      <c r="J753" s="15" t="s">
        <v>107</v>
      </c>
      <c r="K753" s="14">
        <v>75</v>
      </c>
      <c r="L753" s="14">
        <v>36</v>
      </c>
      <c r="M753" s="14">
        <v>41429</v>
      </c>
      <c r="N753" s="14">
        <v>5162218</v>
      </c>
      <c r="O753" s="14">
        <v>0</v>
      </c>
      <c r="P753" s="14" t="s">
        <v>83</v>
      </c>
    </row>
    <row r="754" spans="1:16" x14ac:dyDescent="0.25">
      <c r="A754" s="14">
        <v>6749</v>
      </c>
      <c r="B754" s="14" t="s">
        <v>1610</v>
      </c>
      <c r="C754" s="14" t="s">
        <v>193</v>
      </c>
      <c r="D754" s="14" t="s">
        <v>78</v>
      </c>
      <c r="E754" s="14" t="s">
        <v>79</v>
      </c>
      <c r="F754" s="15" t="s">
        <v>1611</v>
      </c>
      <c r="G754" s="14" t="s">
        <v>81</v>
      </c>
      <c r="H754" s="16">
        <v>42.863039999999998</v>
      </c>
      <c r="I754" s="16">
        <v>-91.885720000000006</v>
      </c>
      <c r="J754" s="15" t="s">
        <v>166</v>
      </c>
      <c r="K754" s="14">
        <v>66</v>
      </c>
      <c r="L754" s="14">
        <v>25</v>
      </c>
      <c r="M754" s="14">
        <v>36563</v>
      </c>
      <c r="N754" s="14">
        <v>562395</v>
      </c>
      <c r="O754" s="14">
        <v>0</v>
      </c>
      <c r="P754" s="14" t="s">
        <v>83</v>
      </c>
    </row>
    <row r="755" spans="1:16" x14ac:dyDescent="0.25">
      <c r="A755" s="14">
        <v>6750</v>
      </c>
      <c r="B755" s="14" t="s">
        <v>1612</v>
      </c>
      <c r="C755" s="14" t="s">
        <v>321</v>
      </c>
      <c r="D755" s="14" t="s">
        <v>78</v>
      </c>
      <c r="E755" s="14" t="s">
        <v>79</v>
      </c>
      <c r="F755" s="15" t="s">
        <v>1613</v>
      </c>
      <c r="G755" s="14" t="s">
        <v>81</v>
      </c>
      <c r="H755" s="16">
        <v>42.238320000000002</v>
      </c>
      <c r="I755" s="16">
        <v>-93.600769999999997</v>
      </c>
      <c r="J755" s="15" t="s">
        <v>87</v>
      </c>
      <c r="K755" s="14">
        <v>169</v>
      </c>
      <c r="L755" s="14">
        <v>75</v>
      </c>
      <c r="M755" s="14">
        <v>54375</v>
      </c>
      <c r="N755" s="14">
        <v>1065167</v>
      </c>
      <c r="O755" s="14">
        <v>0</v>
      </c>
      <c r="P755" s="14" t="s">
        <v>83</v>
      </c>
    </row>
    <row r="756" spans="1:16" x14ac:dyDescent="0.25">
      <c r="A756" s="14">
        <v>6751</v>
      </c>
      <c r="B756" s="14" t="s">
        <v>1614</v>
      </c>
      <c r="C756" s="14" t="s">
        <v>161</v>
      </c>
      <c r="D756" s="14" t="s">
        <v>78</v>
      </c>
      <c r="E756" s="14" t="s">
        <v>79</v>
      </c>
      <c r="F756" s="15" t="s">
        <v>1615</v>
      </c>
      <c r="G756" s="14" t="s">
        <v>81</v>
      </c>
      <c r="H756" s="16">
        <v>40.873049999999999</v>
      </c>
      <c r="I756" s="16">
        <v>-95.566389999999998</v>
      </c>
      <c r="J756" s="15" t="s">
        <v>107</v>
      </c>
      <c r="K756" s="14">
        <v>155</v>
      </c>
      <c r="L756" s="14">
        <v>79</v>
      </c>
      <c r="M756" s="14">
        <v>47292</v>
      </c>
      <c r="N756" s="14">
        <v>822468</v>
      </c>
      <c r="O756" s="14">
        <v>0</v>
      </c>
      <c r="P756" s="14" t="s">
        <v>83</v>
      </c>
    </row>
    <row r="757" spans="1:16" x14ac:dyDescent="0.25">
      <c r="A757" s="14">
        <v>6752</v>
      </c>
      <c r="B757" s="14" t="s">
        <v>1616</v>
      </c>
      <c r="C757" s="14" t="s">
        <v>454</v>
      </c>
      <c r="D757" s="14" t="s">
        <v>78</v>
      </c>
      <c r="E757" s="14" t="s">
        <v>79</v>
      </c>
      <c r="F757" s="15" t="s">
        <v>455</v>
      </c>
      <c r="G757" s="14" t="s">
        <v>81</v>
      </c>
      <c r="H757" s="16">
        <v>40.801119999999997</v>
      </c>
      <c r="I757" s="16">
        <v>-92.888810000000007</v>
      </c>
      <c r="J757" s="15" t="s">
        <v>82</v>
      </c>
      <c r="K757" s="14">
        <v>87</v>
      </c>
      <c r="L757" s="14">
        <v>37</v>
      </c>
      <c r="M757" s="14">
        <v>36094</v>
      </c>
      <c r="N757" s="14">
        <v>561674</v>
      </c>
      <c r="O757" s="14">
        <v>0</v>
      </c>
      <c r="P757" s="14" t="s">
        <v>83</v>
      </c>
    </row>
    <row r="758" spans="1:16" x14ac:dyDescent="0.25">
      <c r="A758" s="14">
        <v>6753</v>
      </c>
      <c r="B758" s="14" t="s">
        <v>1617</v>
      </c>
      <c r="C758" s="14" t="s">
        <v>445</v>
      </c>
      <c r="D758" s="14" t="s">
        <v>78</v>
      </c>
      <c r="E758" s="14" t="s">
        <v>79</v>
      </c>
      <c r="F758" s="15" t="s">
        <v>1618</v>
      </c>
      <c r="G758" s="14" t="s">
        <v>81</v>
      </c>
      <c r="H758" s="16">
        <v>42.468879999999999</v>
      </c>
      <c r="I758" s="16">
        <v>-92.219629999999995</v>
      </c>
      <c r="J758" s="15" t="s">
        <v>103</v>
      </c>
      <c r="K758" s="14">
        <v>816</v>
      </c>
      <c r="L758" s="14">
        <v>300</v>
      </c>
      <c r="M758" s="14">
        <v>69375</v>
      </c>
      <c r="N758" s="14">
        <v>4226354</v>
      </c>
      <c r="O758" s="14">
        <v>0</v>
      </c>
      <c r="P758" s="14" t="s">
        <v>83</v>
      </c>
    </row>
    <row r="759" spans="1:16" x14ac:dyDescent="0.25">
      <c r="A759" s="14">
        <v>6754</v>
      </c>
      <c r="B759" s="14" t="s">
        <v>1619</v>
      </c>
      <c r="C759" s="14" t="s">
        <v>647</v>
      </c>
      <c r="D759" s="14" t="s">
        <v>78</v>
      </c>
      <c r="E759" s="14" t="s">
        <v>79</v>
      </c>
      <c r="F759" s="15" t="s">
        <v>1620</v>
      </c>
      <c r="G759" s="14" t="s">
        <v>81</v>
      </c>
      <c r="H759" s="16">
        <v>42.702210000000001</v>
      </c>
      <c r="I759" s="16">
        <v>-92.225459999999998</v>
      </c>
      <c r="J759" s="15" t="s">
        <v>103</v>
      </c>
      <c r="K759" s="14">
        <v>826</v>
      </c>
      <c r="L759" s="14">
        <v>335</v>
      </c>
      <c r="M759" s="14">
        <v>57438</v>
      </c>
      <c r="N759" s="14">
        <v>851122</v>
      </c>
      <c r="O759" s="14">
        <v>0</v>
      </c>
      <c r="P759" s="14" t="s">
        <v>83</v>
      </c>
    </row>
    <row r="760" spans="1:16" x14ac:dyDescent="0.25">
      <c r="A760" s="14">
        <v>6755</v>
      </c>
      <c r="B760" s="14" t="s">
        <v>1621</v>
      </c>
      <c r="C760" s="14" t="s">
        <v>270</v>
      </c>
      <c r="D760" s="14" t="s">
        <v>78</v>
      </c>
      <c r="E760" s="14" t="s">
        <v>79</v>
      </c>
      <c r="F760" s="15" t="s">
        <v>1622</v>
      </c>
      <c r="G760" s="14" t="s">
        <v>81</v>
      </c>
      <c r="H760" s="16">
        <v>41.578330000000001</v>
      </c>
      <c r="I760" s="16">
        <v>-93.023250000000004</v>
      </c>
      <c r="J760" s="15" t="s">
        <v>82</v>
      </c>
      <c r="K760" s="14">
        <v>153</v>
      </c>
      <c r="L760" s="14">
        <v>61</v>
      </c>
      <c r="M760" s="14">
        <v>43750</v>
      </c>
      <c r="N760" s="14">
        <v>1434903</v>
      </c>
      <c r="O760" s="14">
        <v>0</v>
      </c>
      <c r="P760" s="14" t="s">
        <v>83</v>
      </c>
    </row>
    <row r="761" spans="1:16" x14ac:dyDescent="0.25">
      <c r="A761" s="14">
        <v>6756</v>
      </c>
      <c r="B761" s="14" t="s">
        <v>1623</v>
      </c>
      <c r="C761" s="14" t="s">
        <v>278</v>
      </c>
      <c r="D761" s="14" t="s">
        <v>78</v>
      </c>
      <c r="E761" s="14" t="s">
        <v>79</v>
      </c>
      <c r="F761" s="15" t="s">
        <v>637</v>
      </c>
      <c r="G761" s="14" t="s">
        <v>81</v>
      </c>
      <c r="H761" s="16">
        <v>40.604709999999997</v>
      </c>
      <c r="I761" s="16">
        <v>-94.387739999999994</v>
      </c>
      <c r="J761" s="15" t="s">
        <v>82</v>
      </c>
      <c r="K761" s="14">
        <v>81</v>
      </c>
      <c r="L761" s="14">
        <v>36</v>
      </c>
      <c r="M761" s="14">
        <v>22500</v>
      </c>
      <c r="N761" s="14">
        <v>2576395</v>
      </c>
      <c r="O761" s="14">
        <v>23764</v>
      </c>
      <c r="P761" s="14" t="s">
        <v>83</v>
      </c>
    </row>
    <row r="762" spans="1:16" x14ac:dyDescent="0.25">
      <c r="A762" s="14">
        <v>6757</v>
      </c>
      <c r="B762" s="14" t="s">
        <v>1624</v>
      </c>
      <c r="C762" s="14" t="s">
        <v>92</v>
      </c>
      <c r="D762" s="14" t="s">
        <v>78</v>
      </c>
      <c r="E762" s="14" t="s">
        <v>79</v>
      </c>
      <c r="F762" s="15" t="s">
        <v>1625</v>
      </c>
      <c r="G762" s="14" t="s">
        <v>81</v>
      </c>
      <c r="H762" s="16">
        <v>41.58943</v>
      </c>
      <c r="I762" s="16">
        <v>-94.196070000000006</v>
      </c>
      <c r="J762" s="15" t="s">
        <v>87</v>
      </c>
      <c r="K762" s="14">
        <v>873</v>
      </c>
      <c r="L762" s="14">
        <v>359</v>
      </c>
      <c r="M762" s="14">
        <v>52054</v>
      </c>
      <c r="N762" s="14">
        <v>3632482</v>
      </c>
      <c r="O762" s="14">
        <v>0</v>
      </c>
      <c r="P762" s="14" t="s">
        <v>83</v>
      </c>
    </row>
    <row r="763" spans="1:16" x14ac:dyDescent="0.25">
      <c r="A763" s="14">
        <v>6758</v>
      </c>
      <c r="B763" s="14" t="s">
        <v>1626</v>
      </c>
      <c r="C763" s="14" t="s">
        <v>523</v>
      </c>
      <c r="D763" s="14" t="s">
        <v>78</v>
      </c>
      <c r="E763" s="14" t="s">
        <v>79</v>
      </c>
      <c r="F763" s="14" t="s">
        <v>1627</v>
      </c>
      <c r="G763" s="14" t="s">
        <v>81</v>
      </c>
      <c r="H763" s="16">
        <v>41.009720000000002</v>
      </c>
      <c r="I763" s="16">
        <v>-95.225549999999998</v>
      </c>
      <c r="J763" s="15" t="s">
        <v>107</v>
      </c>
      <c r="K763" s="14">
        <v>5472</v>
      </c>
      <c r="L763" s="14">
        <v>2480</v>
      </c>
      <c r="M763" s="14">
        <v>33977</v>
      </c>
      <c r="N763" s="14">
        <v>10219132</v>
      </c>
      <c r="O763" s="14">
        <v>145797</v>
      </c>
      <c r="P763" s="14" t="s">
        <v>83</v>
      </c>
    </row>
    <row r="764" spans="1:16" x14ac:dyDescent="0.25">
      <c r="A764" s="14">
        <v>6759</v>
      </c>
      <c r="B764" s="14" t="s">
        <v>1628</v>
      </c>
      <c r="C764" s="14" t="s">
        <v>281</v>
      </c>
      <c r="D764" s="14" t="s">
        <v>78</v>
      </c>
      <c r="E764" s="14" t="s">
        <v>79</v>
      </c>
      <c r="F764" s="15" t="s">
        <v>1383</v>
      </c>
      <c r="G764" s="14" t="s">
        <v>81</v>
      </c>
      <c r="H764" s="16">
        <v>42.323599999999999</v>
      </c>
      <c r="I764" s="16">
        <v>-92.599360000000004</v>
      </c>
      <c r="J764" s="15" t="s">
        <v>103</v>
      </c>
      <c r="K764" s="14">
        <v>1639</v>
      </c>
      <c r="L764" s="14">
        <v>806</v>
      </c>
      <c r="M764" s="14">
        <v>49896</v>
      </c>
      <c r="N764" s="14">
        <v>5633309</v>
      </c>
      <c r="O764" s="14">
        <v>0</v>
      </c>
      <c r="P764" s="14" t="s">
        <v>83</v>
      </c>
    </row>
    <row r="765" spans="1:16" x14ac:dyDescent="0.25">
      <c r="A765" s="14">
        <v>6760</v>
      </c>
      <c r="B765" s="14" t="s">
        <v>1629</v>
      </c>
      <c r="C765" s="14" t="s">
        <v>109</v>
      </c>
      <c r="D765" s="14" t="s">
        <v>78</v>
      </c>
      <c r="E765" s="14" t="s">
        <v>79</v>
      </c>
      <c r="F765" s="15" t="s">
        <v>1630</v>
      </c>
      <c r="G765" s="14" t="s">
        <v>81</v>
      </c>
      <c r="H765" s="16">
        <v>42.825530000000001</v>
      </c>
      <c r="I765" s="16">
        <v>-95.166380000000004</v>
      </c>
      <c r="J765" s="15" t="s">
        <v>107</v>
      </c>
      <c r="K765" s="14">
        <v>204</v>
      </c>
      <c r="L765" s="14">
        <v>80</v>
      </c>
      <c r="M765" s="14">
        <v>38611</v>
      </c>
      <c r="N765" s="14">
        <v>608527</v>
      </c>
      <c r="O765" s="14">
        <v>0</v>
      </c>
      <c r="P765" s="14" t="s">
        <v>83</v>
      </c>
    </row>
    <row r="766" spans="1:16" x14ac:dyDescent="0.25">
      <c r="A766" s="14">
        <v>6761</v>
      </c>
      <c r="B766" s="14" t="s">
        <v>1631</v>
      </c>
      <c r="C766" s="14" t="s">
        <v>105</v>
      </c>
      <c r="D766" s="14" t="s">
        <v>78</v>
      </c>
      <c r="E766" s="14" t="s">
        <v>79</v>
      </c>
      <c r="F766" s="15" t="s">
        <v>1632</v>
      </c>
      <c r="G766" s="14" t="s">
        <v>81</v>
      </c>
      <c r="H766" s="16">
        <v>42.814709999999998</v>
      </c>
      <c r="I766" s="16">
        <v>-95.973349999999996</v>
      </c>
      <c r="J766" s="15" t="s">
        <v>107</v>
      </c>
      <c r="K766" s="14">
        <v>1632</v>
      </c>
      <c r="L766" s="14">
        <v>694</v>
      </c>
      <c r="M766" s="14">
        <v>51154</v>
      </c>
      <c r="N766" s="14">
        <v>3371052</v>
      </c>
      <c r="O766" s="14">
        <v>0</v>
      </c>
      <c r="P766" s="14" t="s">
        <v>83</v>
      </c>
    </row>
    <row r="767" spans="1:16" x14ac:dyDescent="0.25">
      <c r="A767" s="14">
        <v>6762</v>
      </c>
      <c r="B767" s="14" t="s">
        <v>1633</v>
      </c>
      <c r="C767" s="14" t="s">
        <v>340</v>
      </c>
      <c r="D767" s="14" t="s">
        <v>78</v>
      </c>
      <c r="E767" s="14" t="s">
        <v>79</v>
      </c>
      <c r="F767" s="15" t="s">
        <v>1634</v>
      </c>
      <c r="G767" s="14" t="s">
        <v>81</v>
      </c>
      <c r="H767" s="16">
        <v>42.828029999999998</v>
      </c>
      <c r="I767" s="16">
        <v>-93.981059999999999</v>
      </c>
      <c r="J767" s="15" t="s">
        <v>87</v>
      </c>
      <c r="K767" s="14">
        <v>235</v>
      </c>
      <c r="L767" s="14">
        <v>131</v>
      </c>
      <c r="M767" s="14">
        <v>40865</v>
      </c>
      <c r="N767" s="14">
        <v>2599913</v>
      </c>
      <c r="O767" s="14">
        <v>0</v>
      </c>
      <c r="P767" s="14" t="s">
        <v>83</v>
      </c>
    </row>
    <row r="768" spans="1:16" x14ac:dyDescent="0.25">
      <c r="A768" s="14">
        <v>6763</v>
      </c>
      <c r="B768" s="14" t="s">
        <v>1635</v>
      </c>
      <c r="C768" s="14" t="s">
        <v>115</v>
      </c>
      <c r="D768" s="14" t="s">
        <v>78</v>
      </c>
      <c r="E768" s="14" t="s">
        <v>79</v>
      </c>
      <c r="F768" s="15" t="s">
        <v>1636</v>
      </c>
      <c r="G768" s="14" t="s">
        <v>81</v>
      </c>
      <c r="H768" s="16">
        <v>41.925539999999998</v>
      </c>
      <c r="I768" s="16">
        <v>-93.186310000000006</v>
      </c>
      <c r="J768" s="15" t="s">
        <v>82</v>
      </c>
      <c r="K768" s="14">
        <v>308</v>
      </c>
      <c r="L768" s="14">
        <v>134</v>
      </c>
      <c r="M768" s="14">
        <v>42222</v>
      </c>
      <c r="N768" s="14">
        <v>2626326</v>
      </c>
      <c r="O768" s="14">
        <v>0</v>
      </c>
      <c r="P768" s="14" t="s">
        <v>83</v>
      </c>
    </row>
    <row r="769" spans="1:16" x14ac:dyDescent="0.25">
      <c r="A769" s="14">
        <v>6764</v>
      </c>
      <c r="B769" s="14" t="s">
        <v>1637</v>
      </c>
      <c r="C769" s="14" t="s">
        <v>479</v>
      </c>
      <c r="D769" s="14" t="s">
        <v>78</v>
      </c>
      <c r="E769" s="14" t="s">
        <v>79</v>
      </c>
      <c r="F769" s="15" t="s">
        <v>1638</v>
      </c>
      <c r="G769" s="14" t="s">
        <v>81</v>
      </c>
      <c r="H769" s="16">
        <v>43.362479999999998</v>
      </c>
      <c r="I769" s="16">
        <v>-92.553309999999996</v>
      </c>
      <c r="J769" s="15" t="s">
        <v>82</v>
      </c>
      <c r="K769" s="14">
        <v>810</v>
      </c>
      <c r="L769" s="14">
        <v>377</v>
      </c>
      <c r="M769" s="14">
        <v>38229</v>
      </c>
      <c r="N769" s="14">
        <v>2846857</v>
      </c>
      <c r="O769" s="14">
        <v>26844</v>
      </c>
      <c r="P769" s="14" t="s">
        <v>83</v>
      </c>
    </row>
    <row r="770" spans="1:16" x14ac:dyDescent="0.25">
      <c r="A770" s="14">
        <v>6765</v>
      </c>
      <c r="B770" s="14" t="s">
        <v>1639</v>
      </c>
      <c r="C770" s="14" t="s">
        <v>639</v>
      </c>
      <c r="D770" s="14" t="s">
        <v>78</v>
      </c>
      <c r="E770" s="14" t="s">
        <v>79</v>
      </c>
      <c r="F770" s="15" t="s">
        <v>1640</v>
      </c>
      <c r="G770" s="14" t="s">
        <v>81</v>
      </c>
      <c r="H770" s="16">
        <v>41.185569999999998</v>
      </c>
      <c r="I770" s="16">
        <v>-91.992949999999993</v>
      </c>
      <c r="J770" s="15" t="s">
        <v>103</v>
      </c>
      <c r="K770" s="14">
        <v>562</v>
      </c>
      <c r="L770" s="14">
        <v>255</v>
      </c>
      <c r="M770" s="14">
        <v>50729</v>
      </c>
      <c r="N770" s="14">
        <v>1988785</v>
      </c>
      <c r="O770" s="14">
        <v>0</v>
      </c>
      <c r="P770" s="14" t="s">
        <v>83</v>
      </c>
    </row>
    <row r="771" spans="1:16" x14ac:dyDescent="0.25">
      <c r="A771" s="14">
        <v>6766</v>
      </c>
      <c r="B771" s="14" t="s">
        <v>1641</v>
      </c>
      <c r="C771" s="14" t="s">
        <v>205</v>
      </c>
      <c r="D771" s="14" t="s">
        <v>78</v>
      </c>
      <c r="E771" s="14" t="s">
        <v>79</v>
      </c>
      <c r="F771" s="15" t="s">
        <v>700</v>
      </c>
      <c r="G771" s="14" t="s">
        <v>81</v>
      </c>
      <c r="H771" s="16">
        <v>42.583329999999997</v>
      </c>
      <c r="I771" s="16">
        <v>-90.884020000000007</v>
      </c>
      <c r="J771" s="15" t="s">
        <v>166</v>
      </c>
      <c r="K771" s="14">
        <v>181</v>
      </c>
      <c r="L771" s="14">
        <v>71</v>
      </c>
      <c r="M771" s="14">
        <v>68750</v>
      </c>
      <c r="N771" s="14">
        <v>2368705</v>
      </c>
      <c r="O771" s="14">
        <v>0</v>
      </c>
      <c r="P771" s="14" t="s">
        <v>83</v>
      </c>
    </row>
    <row r="772" spans="1:16" x14ac:dyDescent="0.25">
      <c r="A772" s="14">
        <v>6767</v>
      </c>
      <c r="B772" s="14" t="s">
        <v>1642</v>
      </c>
      <c r="C772" s="14" t="s">
        <v>189</v>
      </c>
      <c r="D772" s="14" t="s">
        <v>78</v>
      </c>
      <c r="E772" s="14" t="s">
        <v>79</v>
      </c>
      <c r="F772" s="15" t="s">
        <v>471</v>
      </c>
      <c r="G772" s="14" t="s">
        <v>81</v>
      </c>
      <c r="H772" s="16">
        <v>42.126930000000002</v>
      </c>
      <c r="I772" s="16">
        <v>-95.575000000000003</v>
      </c>
      <c r="J772" s="15" t="s">
        <v>107</v>
      </c>
      <c r="K772" s="14">
        <v>142</v>
      </c>
      <c r="L772" s="14">
        <v>59</v>
      </c>
      <c r="M772" s="14">
        <v>45583</v>
      </c>
      <c r="N772" s="14">
        <v>661788</v>
      </c>
      <c r="O772" s="14">
        <v>0</v>
      </c>
      <c r="P772" s="14" t="s">
        <v>83</v>
      </c>
    </row>
    <row r="773" spans="1:16" x14ac:dyDescent="0.25">
      <c r="A773" s="14">
        <v>6768</v>
      </c>
      <c r="B773" s="14" t="s">
        <v>1643</v>
      </c>
      <c r="C773" s="14" t="s">
        <v>398</v>
      </c>
      <c r="D773" s="14" t="s">
        <v>78</v>
      </c>
      <c r="E773" s="14" t="s">
        <v>79</v>
      </c>
      <c r="F773" s="15" t="s">
        <v>1644</v>
      </c>
      <c r="G773" s="14" t="s">
        <v>81</v>
      </c>
      <c r="H773" s="16">
        <v>43.297750000000001</v>
      </c>
      <c r="I773" s="16">
        <v>-91.987660000000005</v>
      </c>
      <c r="J773" s="15" t="s">
        <v>166</v>
      </c>
      <c r="K773" s="14">
        <v>309</v>
      </c>
      <c r="L773" s="14">
        <v>162</v>
      </c>
      <c r="M773" s="14">
        <v>44038</v>
      </c>
      <c r="N773" s="14">
        <v>2638045</v>
      </c>
      <c r="O773" s="14">
        <v>0</v>
      </c>
      <c r="P773" s="14" t="s">
        <v>83</v>
      </c>
    </row>
    <row r="774" spans="1:16" x14ac:dyDescent="0.25">
      <c r="A774" s="14">
        <v>6769</v>
      </c>
      <c r="B774" s="14" t="s">
        <v>1645</v>
      </c>
      <c r="C774" s="14" t="s">
        <v>1048</v>
      </c>
      <c r="D774" s="14" t="s">
        <v>78</v>
      </c>
      <c r="E774" s="14" t="s">
        <v>79</v>
      </c>
      <c r="F774" s="15" t="s">
        <v>1194</v>
      </c>
      <c r="G774" s="14" t="s">
        <v>81</v>
      </c>
      <c r="H774" s="16">
        <v>42.339700000000001</v>
      </c>
      <c r="I774" s="16">
        <v>-94.488579999999999</v>
      </c>
      <c r="J774" s="15" t="s">
        <v>87</v>
      </c>
      <c r="K774" s="14">
        <v>52</v>
      </c>
      <c r="L774" s="14">
        <v>30</v>
      </c>
      <c r="M774" s="14">
        <v>42500</v>
      </c>
      <c r="N774" s="14">
        <v>2590570</v>
      </c>
      <c r="O774" s="14">
        <v>0</v>
      </c>
      <c r="P774" s="14" t="s">
        <v>83</v>
      </c>
    </row>
    <row r="775" spans="1:16" x14ac:dyDescent="0.25">
      <c r="A775" s="14">
        <v>6770</v>
      </c>
      <c r="B775" s="14" t="s">
        <v>1646</v>
      </c>
      <c r="C775" s="14" t="s">
        <v>196</v>
      </c>
      <c r="D775" s="14" t="s">
        <v>78</v>
      </c>
      <c r="E775" s="14" t="s">
        <v>79</v>
      </c>
      <c r="F775" s="15" t="s">
        <v>1647</v>
      </c>
      <c r="G775" s="14" t="s">
        <v>81</v>
      </c>
      <c r="H775" s="16">
        <v>43.29468</v>
      </c>
      <c r="I775" s="16">
        <v>-94.51164</v>
      </c>
      <c r="J775" s="15" t="s">
        <v>107</v>
      </c>
      <c r="K775" s="14">
        <v>392</v>
      </c>
      <c r="L775" s="14">
        <v>188</v>
      </c>
      <c r="M775" s="14">
        <v>36250</v>
      </c>
      <c r="N775" s="14">
        <v>2793961</v>
      </c>
      <c r="O775" s="14">
        <v>0</v>
      </c>
      <c r="P775" s="14" t="s">
        <v>83</v>
      </c>
    </row>
    <row r="776" spans="1:16" x14ac:dyDescent="0.25">
      <c r="A776" s="14">
        <v>6771</v>
      </c>
      <c r="B776" s="14" t="s">
        <v>1648</v>
      </c>
      <c r="C776" s="14" t="s">
        <v>484</v>
      </c>
      <c r="D776" s="14" t="s">
        <v>78</v>
      </c>
      <c r="E776" s="14" t="s">
        <v>79</v>
      </c>
      <c r="F776" s="15" t="s">
        <v>1649</v>
      </c>
      <c r="G776" s="14" t="s">
        <v>81</v>
      </c>
      <c r="H776" s="16">
        <v>41.933869999999999</v>
      </c>
      <c r="I776" s="16">
        <v>-94.201350000000005</v>
      </c>
      <c r="J776" s="15" t="s">
        <v>87</v>
      </c>
      <c r="K776" s="14">
        <v>283</v>
      </c>
      <c r="L776" s="14">
        <v>88</v>
      </c>
      <c r="M776" s="14">
        <v>45357</v>
      </c>
      <c r="N776" s="14">
        <v>2180011</v>
      </c>
      <c r="O776" s="14">
        <v>0</v>
      </c>
      <c r="P776" s="14" t="s">
        <v>83</v>
      </c>
    </row>
    <row r="777" spans="1:16" x14ac:dyDescent="0.25">
      <c r="A777" s="14">
        <v>6772</v>
      </c>
      <c r="B777" s="14" t="s">
        <v>1650</v>
      </c>
      <c r="C777" s="14" t="s">
        <v>312</v>
      </c>
      <c r="D777" s="14" t="s">
        <v>78</v>
      </c>
      <c r="E777" s="14" t="s">
        <v>79</v>
      </c>
      <c r="F777" s="15" t="s">
        <v>313</v>
      </c>
      <c r="G777" s="14" t="s">
        <v>81</v>
      </c>
      <c r="H777" s="16">
        <v>41.54448</v>
      </c>
      <c r="I777" s="16">
        <v>-90.458190000000002</v>
      </c>
      <c r="J777" s="15" t="s">
        <v>166</v>
      </c>
      <c r="K777" s="14">
        <v>413</v>
      </c>
      <c r="L777" s="14">
        <v>207</v>
      </c>
      <c r="M777" s="14">
        <v>71875</v>
      </c>
      <c r="N777" s="14">
        <v>4752724</v>
      </c>
      <c r="O777" s="14">
        <v>931553</v>
      </c>
      <c r="P777" s="14" t="s">
        <v>83</v>
      </c>
    </row>
    <row r="778" spans="1:16" x14ac:dyDescent="0.25">
      <c r="A778" s="14">
        <v>6773</v>
      </c>
      <c r="B778" s="14" t="s">
        <v>1651</v>
      </c>
      <c r="C778" s="14" t="s">
        <v>101</v>
      </c>
      <c r="D778" s="14" t="s">
        <v>78</v>
      </c>
      <c r="E778" s="14" t="s">
        <v>79</v>
      </c>
      <c r="F778" s="15" t="s">
        <v>1652</v>
      </c>
      <c r="G778" s="14" t="s">
        <v>81</v>
      </c>
      <c r="H778" s="16">
        <v>41.47974</v>
      </c>
      <c r="I778" s="16">
        <v>-91.581280000000007</v>
      </c>
      <c r="J778" s="15" t="s">
        <v>103</v>
      </c>
      <c r="K778" s="14">
        <v>1045</v>
      </c>
      <c r="L778" s="14">
        <v>468</v>
      </c>
      <c r="M778" s="14">
        <v>47500</v>
      </c>
      <c r="N778" s="14">
        <v>4572527</v>
      </c>
      <c r="O778" s="14">
        <v>0</v>
      </c>
      <c r="P778" s="14" t="s">
        <v>83</v>
      </c>
    </row>
    <row r="779" spans="1:16" x14ac:dyDescent="0.25">
      <c r="A779" s="14">
        <v>6774</v>
      </c>
      <c r="B779" s="14" t="s">
        <v>1653</v>
      </c>
      <c r="C779" s="14" t="s">
        <v>408</v>
      </c>
      <c r="D779" s="14" t="s">
        <v>78</v>
      </c>
      <c r="E779" s="14" t="s">
        <v>79</v>
      </c>
      <c r="F779" s="15" t="s">
        <v>1186</v>
      </c>
      <c r="G779" s="14" t="s">
        <v>153</v>
      </c>
      <c r="H779" s="16">
        <v>41.805819999999997</v>
      </c>
      <c r="I779" s="16">
        <v>-96.046400000000006</v>
      </c>
      <c r="J779" s="15" t="s">
        <v>107</v>
      </c>
      <c r="K779" s="14">
        <v>138</v>
      </c>
      <c r="L779" s="14">
        <v>50</v>
      </c>
      <c r="M779" s="14">
        <v>19211</v>
      </c>
      <c r="N779" s="14">
        <v>985684</v>
      </c>
      <c r="O779" s="14">
        <v>0</v>
      </c>
      <c r="P779" s="14" t="s">
        <v>83</v>
      </c>
    </row>
    <row r="780" spans="1:16" x14ac:dyDescent="0.25">
      <c r="A780" s="14">
        <v>6775</v>
      </c>
      <c r="B780" s="14" t="s">
        <v>1654</v>
      </c>
      <c r="C780" s="14" t="s">
        <v>161</v>
      </c>
      <c r="D780" s="14" t="s">
        <v>78</v>
      </c>
      <c r="E780" s="14" t="s">
        <v>79</v>
      </c>
      <c r="F780" s="15" t="s">
        <v>1655</v>
      </c>
      <c r="G780" s="14" t="s">
        <v>81</v>
      </c>
      <c r="H780" s="16">
        <v>40.686950000000003</v>
      </c>
      <c r="I780" s="16">
        <v>-95.568600000000004</v>
      </c>
      <c r="J780" s="15" t="s">
        <v>107</v>
      </c>
      <c r="K780" s="14">
        <v>282</v>
      </c>
      <c r="L780" s="14">
        <v>139</v>
      </c>
      <c r="M780" s="14">
        <v>52596</v>
      </c>
      <c r="N780" s="14">
        <v>1537769</v>
      </c>
      <c r="O780" s="14">
        <v>0</v>
      </c>
      <c r="P780" s="14" t="s">
        <v>83</v>
      </c>
    </row>
    <row r="781" spans="1:16" x14ac:dyDescent="0.25">
      <c r="A781" s="14">
        <v>6776</v>
      </c>
      <c r="B781" s="14" t="s">
        <v>1656</v>
      </c>
      <c r="C781" s="14" t="s">
        <v>118</v>
      </c>
      <c r="D781" s="14" t="s">
        <v>78</v>
      </c>
      <c r="E781" s="14" t="s">
        <v>79</v>
      </c>
      <c r="F781" s="15" t="s">
        <v>1657</v>
      </c>
      <c r="G781" s="14" t="s">
        <v>81</v>
      </c>
      <c r="H781" s="16">
        <v>42.071109999999997</v>
      </c>
      <c r="I781" s="16">
        <v>-91.666839999999993</v>
      </c>
      <c r="J781" s="15" t="s">
        <v>103</v>
      </c>
      <c r="K781" s="14">
        <v>3454</v>
      </c>
      <c r="L781" s="14">
        <v>1130</v>
      </c>
      <c r="M781" s="14">
        <v>107639</v>
      </c>
      <c r="N781" s="14">
        <v>15049440</v>
      </c>
      <c r="O781" s="14">
        <v>20935</v>
      </c>
      <c r="P781" s="14" t="s">
        <v>83</v>
      </c>
    </row>
    <row r="782" spans="1:16" x14ac:dyDescent="0.25">
      <c r="A782" s="14">
        <v>6777</v>
      </c>
      <c r="B782" s="14" t="s">
        <v>1658</v>
      </c>
      <c r="C782" s="14" t="s">
        <v>299</v>
      </c>
      <c r="D782" s="14" t="s">
        <v>78</v>
      </c>
      <c r="E782" s="14" t="s">
        <v>79</v>
      </c>
      <c r="F782" s="15" t="s">
        <v>1659</v>
      </c>
      <c r="G782" s="14" t="s">
        <v>153</v>
      </c>
      <c r="H782" s="16">
        <v>41.673909999999999</v>
      </c>
      <c r="I782" s="16">
        <v>-91.15849</v>
      </c>
      <c r="J782" s="15" t="s">
        <v>166</v>
      </c>
      <c r="K782" s="14">
        <v>40</v>
      </c>
      <c r="L782" s="14">
        <v>20</v>
      </c>
      <c r="M782" s="14">
        <v>46467</v>
      </c>
      <c r="N782" s="14">
        <v>2464954</v>
      </c>
      <c r="O782" s="14">
        <v>62149</v>
      </c>
      <c r="P782" s="14" t="s">
        <v>83</v>
      </c>
    </row>
    <row r="783" spans="1:16" x14ac:dyDescent="0.25">
      <c r="A783" s="14">
        <v>6778</v>
      </c>
      <c r="B783" s="14" t="s">
        <v>1660</v>
      </c>
      <c r="C783" s="14" t="s">
        <v>393</v>
      </c>
      <c r="D783" s="14" t="s">
        <v>78</v>
      </c>
      <c r="E783" s="14" t="s">
        <v>79</v>
      </c>
      <c r="F783" s="15" t="s">
        <v>1661</v>
      </c>
      <c r="G783" s="14" t="s">
        <v>81</v>
      </c>
      <c r="H783" s="16">
        <v>43.207470000000001</v>
      </c>
      <c r="I783" s="16">
        <v>-93.084649999999996</v>
      </c>
      <c r="J783" s="15" t="s">
        <v>82</v>
      </c>
      <c r="K783" s="14">
        <v>152</v>
      </c>
      <c r="L783" s="14">
        <v>70</v>
      </c>
      <c r="M783" s="14">
        <v>46250</v>
      </c>
      <c r="N783" s="14">
        <v>547425</v>
      </c>
      <c r="O783" s="14">
        <v>0</v>
      </c>
      <c r="P783" s="14" t="s">
        <v>83</v>
      </c>
    </row>
    <row r="784" spans="1:16" x14ac:dyDescent="0.25">
      <c r="A784" s="14">
        <v>6779</v>
      </c>
      <c r="B784" s="14" t="s">
        <v>1662</v>
      </c>
      <c r="C784" s="14" t="s">
        <v>466</v>
      </c>
      <c r="D784" s="14" t="s">
        <v>78</v>
      </c>
      <c r="E784" s="14" t="s">
        <v>79</v>
      </c>
      <c r="F784" s="15" t="s">
        <v>1663</v>
      </c>
      <c r="G784" s="14" t="s">
        <v>81</v>
      </c>
      <c r="H784" s="16">
        <v>43.052190000000003</v>
      </c>
      <c r="I784" s="16">
        <v>-92.948530000000005</v>
      </c>
      <c r="J784" s="15" t="s">
        <v>82</v>
      </c>
      <c r="K784" s="14">
        <v>844</v>
      </c>
      <c r="L784" s="14">
        <v>321</v>
      </c>
      <c r="M784" s="14">
        <v>44688</v>
      </c>
      <c r="N784" s="14">
        <v>1635446</v>
      </c>
      <c r="O784" s="14">
        <v>0</v>
      </c>
      <c r="P784" s="14" t="s">
        <v>83</v>
      </c>
    </row>
    <row r="785" spans="1:16" x14ac:dyDescent="0.25">
      <c r="A785" s="14">
        <v>6780</v>
      </c>
      <c r="B785" s="14" t="s">
        <v>1664</v>
      </c>
      <c r="C785" s="14" t="s">
        <v>148</v>
      </c>
      <c r="D785" s="14" t="s">
        <v>78</v>
      </c>
      <c r="E785" s="14" t="s">
        <v>79</v>
      </c>
      <c r="F785" s="15" t="s">
        <v>1665</v>
      </c>
      <c r="G785" s="14" t="s">
        <v>81</v>
      </c>
      <c r="H785" s="16">
        <v>43.427190000000003</v>
      </c>
      <c r="I785" s="16">
        <v>-96.17586</v>
      </c>
      <c r="J785" s="15" t="s">
        <v>107</v>
      </c>
      <c r="K785" s="14">
        <v>2602</v>
      </c>
      <c r="L785" s="14">
        <v>1081</v>
      </c>
      <c r="M785" s="14">
        <v>52446</v>
      </c>
      <c r="N785" s="14">
        <v>10247793</v>
      </c>
      <c r="O785" s="14">
        <v>0</v>
      </c>
      <c r="P785" s="14" t="s">
        <v>83</v>
      </c>
    </row>
    <row r="786" spans="1:16" x14ac:dyDescent="0.25">
      <c r="A786" s="14">
        <v>6781</v>
      </c>
      <c r="B786" s="14" t="s">
        <v>1666</v>
      </c>
      <c r="C786" s="14" t="s">
        <v>143</v>
      </c>
      <c r="D786" s="14" t="s">
        <v>78</v>
      </c>
      <c r="E786" s="14" t="s">
        <v>79</v>
      </c>
      <c r="F786" s="15" t="s">
        <v>1667</v>
      </c>
      <c r="G786" s="14" t="s">
        <v>81</v>
      </c>
      <c r="H786" s="16">
        <v>43.205260000000003</v>
      </c>
      <c r="I786" s="16">
        <v>-96.295029999999997</v>
      </c>
      <c r="J786" s="15" t="s">
        <v>107</v>
      </c>
      <c r="K786" s="14">
        <v>3693</v>
      </c>
      <c r="L786" s="14">
        <v>1286</v>
      </c>
      <c r="M786" s="14">
        <v>55610</v>
      </c>
      <c r="N786" s="14">
        <v>8581425</v>
      </c>
      <c r="O786" s="14">
        <v>132703</v>
      </c>
      <c r="P786" s="14" t="s">
        <v>83</v>
      </c>
    </row>
    <row r="787" spans="1:16" x14ac:dyDescent="0.25">
      <c r="A787" s="14">
        <v>6782</v>
      </c>
      <c r="B787" s="14" t="s">
        <v>1668</v>
      </c>
      <c r="C787" s="14" t="s">
        <v>393</v>
      </c>
      <c r="D787" s="14" t="s">
        <v>78</v>
      </c>
      <c r="E787" s="14" t="s">
        <v>79</v>
      </c>
      <c r="F787" s="15" t="s">
        <v>394</v>
      </c>
      <c r="G787" s="14" t="s">
        <v>81</v>
      </c>
      <c r="H787" s="16">
        <v>42.985239999999997</v>
      </c>
      <c r="I787" s="16">
        <v>-93.191869999999994</v>
      </c>
      <c r="J787" s="15" t="s">
        <v>82</v>
      </c>
      <c r="K787" s="14">
        <v>1019</v>
      </c>
      <c r="L787" s="14">
        <v>471</v>
      </c>
      <c r="M787" s="14">
        <v>52760</v>
      </c>
      <c r="N787" s="14">
        <v>7724701</v>
      </c>
      <c r="O787" s="14">
        <v>0</v>
      </c>
      <c r="P787" s="14" t="s">
        <v>83</v>
      </c>
    </row>
    <row r="788" spans="1:16" x14ac:dyDescent="0.25">
      <c r="A788" s="14">
        <v>6783</v>
      </c>
      <c r="B788" s="14" t="s">
        <v>1669</v>
      </c>
      <c r="C788" s="14" t="s">
        <v>1048</v>
      </c>
      <c r="D788" s="14" t="s">
        <v>78</v>
      </c>
      <c r="E788" s="14" t="s">
        <v>79</v>
      </c>
      <c r="F788" s="15" t="s">
        <v>1670</v>
      </c>
      <c r="G788" s="14" t="s">
        <v>81</v>
      </c>
      <c r="H788" s="16">
        <v>42.39526</v>
      </c>
      <c r="I788" s="16">
        <v>-94.633870000000002</v>
      </c>
      <c r="J788" s="15" t="s">
        <v>107</v>
      </c>
      <c r="K788" s="14">
        <v>2141</v>
      </c>
      <c r="L788" s="14">
        <v>796</v>
      </c>
      <c r="M788" s="14">
        <v>41304</v>
      </c>
      <c r="N788" s="14">
        <v>10942257</v>
      </c>
      <c r="O788" s="14">
        <v>0</v>
      </c>
      <c r="P788" s="14" t="s">
        <v>83</v>
      </c>
    </row>
    <row r="789" spans="1:16" x14ac:dyDescent="0.25">
      <c r="A789" s="14">
        <v>6784</v>
      </c>
      <c r="B789" s="14" t="s">
        <v>1671</v>
      </c>
      <c r="C789" s="14" t="s">
        <v>239</v>
      </c>
      <c r="D789" s="14" t="s">
        <v>78</v>
      </c>
      <c r="E789" s="14" t="s">
        <v>79</v>
      </c>
      <c r="F789" s="15" t="s">
        <v>1672</v>
      </c>
      <c r="G789" s="14" t="s">
        <v>81</v>
      </c>
      <c r="H789" s="16">
        <v>43.028579999999998</v>
      </c>
      <c r="I789" s="16">
        <v>-94.531090000000006</v>
      </c>
      <c r="J789" s="15" t="s">
        <v>87</v>
      </c>
      <c r="K789" s="14">
        <v>44</v>
      </c>
      <c r="L789" s="14">
        <v>30</v>
      </c>
      <c r="M789" s="14">
        <v>26667</v>
      </c>
      <c r="N789" s="14">
        <v>441302</v>
      </c>
      <c r="O789" s="14">
        <v>0</v>
      </c>
      <c r="P789" s="14" t="s">
        <v>83</v>
      </c>
    </row>
    <row r="790" spans="1:16" x14ac:dyDescent="0.25">
      <c r="A790" s="14">
        <v>6785</v>
      </c>
      <c r="B790" s="14" t="s">
        <v>1673</v>
      </c>
      <c r="C790" s="14" t="s">
        <v>331</v>
      </c>
      <c r="D790" s="14" t="s">
        <v>78</v>
      </c>
      <c r="E790" s="14" t="s">
        <v>79</v>
      </c>
      <c r="F790" s="15" t="s">
        <v>1674</v>
      </c>
      <c r="G790" s="14" t="s">
        <v>81</v>
      </c>
      <c r="H790" s="16">
        <v>42.205550000000002</v>
      </c>
      <c r="I790" s="16">
        <v>-95.952510000000004</v>
      </c>
      <c r="J790" s="15" t="s">
        <v>107</v>
      </c>
      <c r="K790" s="14">
        <v>58</v>
      </c>
      <c r="L790" s="14">
        <v>34</v>
      </c>
      <c r="M790" s="14">
        <v>39500</v>
      </c>
      <c r="N790" s="14">
        <v>420736</v>
      </c>
      <c r="O790" s="14">
        <v>0</v>
      </c>
      <c r="P790" s="14" t="s">
        <v>83</v>
      </c>
    </row>
    <row r="791" spans="1:16" x14ac:dyDescent="0.25">
      <c r="A791" s="14">
        <v>6786</v>
      </c>
      <c r="B791" s="14" t="s">
        <v>1675</v>
      </c>
      <c r="C791" s="14" t="s">
        <v>155</v>
      </c>
      <c r="D791" s="14" t="s">
        <v>78</v>
      </c>
      <c r="E791" s="14" t="s">
        <v>79</v>
      </c>
      <c r="F791" s="15" t="s">
        <v>1676</v>
      </c>
      <c r="G791" s="14" t="s">
        <v>81</v>
      </c>
      <c r="H791" s="16">
        <v>42.166370000000001</v>
      </c>
      <c r="I791" s="16">
        <v>-93.50188</v>
      </c>
      <c r="J791" s="15" t="s">
        <v>87</v>
      </c>
      <c r="K791" s="14">
        <v>1304</v>
      </c>
      <c r="L791" s="14">
        <v>523</v>
      </c>
      <c r="M791" s="14">
        <v>64107</v>
      </c>
      <c r="N791" s="14">
        <v>2990944</v>
      </c>
      <c r="O791" s="14">
        <v>0</v>
      </c>
      <c r="P791" s="14" t="s">
        <v>83</v>
      </c>
    </row>
    <row r="792" spans="1:16" x14ac:dyDescent="0.25">
      <c r="A792" s="14">
        <v>6787</v>
      </c>
      <c r="B792" s="14" t="s">
        <v>1677</v>
      </c>
      <c r="C792" s="14" t="s">
        <v>800</v>
      </c>
      <c r="D792" s="14" t="s">
        <v>78</v>
      </c>
      <c r="E792" s="14" t="s">
        <v>79</v>
      </c>
      <c r="F792" s="15" t="s">
        <v>1678</v>
      </c>
      <c r="G792" s="14" t="s">
        <v>81</v>
      </c>
      <c r="H792" s="16">
        <v>42.812750000000001</v>
      </c>
      <c r="I792" s="16">
        <v>-94.526920000000004</v>
      </c>
      <c r="J792" s="15" t="s">
        <v>107</v>
      </c>
      <c r="K792" s="14">
        <v>559</v>
      </c>
      <c r="L792" s="14">
        <v>239</v>
      </c>
      <c r="M792" s="14">
        <v>36442</v>
      </c>
      <c r="N792" s="14">
        <v>2719090</v>
      </c>
      <c r="O792" s="14">
        <v>2880</v>
      </c>
      <c r="P792" s="14" t="s">
        <v>83</v>
      </c>
    </row>
    <row r="793" spans="1:16" x14ac:dyDescent="0.25">
      <c r="A793" s="14">
        <v>6788</v>
      </c>
      <c r="B793" s="14" t="s">
        <v>1679</v>
      </c>
      <c r="C793" s="14" t="s">
        <v>977</v>
      </c>
      <c r="D793" s="14" t="s">
        <v>78</v>
      </c>
      <c r="E793" s="14" t="s">
        <v>79</v>
      </c>
      <c r="F793" s="15" t="s">
        <v>1391</v>
      </c>
      <c r="G793" s="14" t="s">
        <v>81</v>
      </c>
      <c r="H793" s="16">
        <v>40.981409999999997</v>
      </c>
      <c r="I793" s="16">
        <v>-91.682389999999998</v>
      </c>
      <c r="J793" s="15" t="s">
        <v>103</v>
      </c>
      <c r="K793" s="14">
        <v>117</v>
      </c>
      <c r="L793" s="14">
        <v>58</v>
      </c>
      <c r="M793" s="14">
        <v>40000</v>
      </c>
      <c r="N793" s="14">
        <v>335369</v>
      </c>
      <c r="O793" s="14">
        <v>1561</v>
      </c>
      <c r="P793" s="14" t="s">
        <v>83</v>
      </c>
    </row>
    <row r="794" spans="1:16" x14ac:dyDescent="0.25">
      <c r="A794" s="14">
        <v>6789</v>
      </c>
      <c r="B794" s="14" t="s">
        <v>1680</v>
      </c>
      <c r="C794" s="14" t="s">
        <v>275</v>
      </c>
      <c r="D794" s="14" t="s">
        <v>78</v>
      </c>
      <c r="E794" s="14" t="s">
        <v>79</v>
      </c>
      <c r="F794" s="15" t="s">
        <v>1681</v>
      </c>
      <c r="G794" s="14" t="s">
        <v>81</v>
      </c>
      <c r="H794" s="16">
        <v>41.321950000000001</v>
      </c>
      <c r="I794" s="16">
        <v>-92.462130000000002</v>
      </c>
      <c r="J794" s="15" t="s">
        <v>82</v>
      </c>
      <c r="K794" s="14">
        <v>167</v>
      </c>
      <c r="L794" s="14">
        <v>62</v>
      </c>
      <c r="M794" s="14">
        <v>30556</v>
      </c>
      <c r="N794" s="14">
        <v>353762</v>
      </c>
      <c r="O794" s="14">
        <v>0</v>
      </c>
      <c r="P794" s="14" t="s">
        <v>83</v>
      </c>
    </row>
    <row r="795" spans="1:16" x14ac:dyDescent="0.25">
      <c r="A795" s="14">
        <v>6790</v>
      </c>
      <c r="B795" s="14" t="s">
        <v>1682</v>
      </c>
      <c r="C795" s="14" t="s">
        <v>466</v>
      </c>
      <c r="D795" s="14" t="s">
        <v>78</v>
      </c>
      <c r="E795" s="14" t="s">
        <v>79</v>
      </c>
      <c r="F795" s="15" t="s">
        <v>1663</v>
      </c>
      <c r="G795" s="14" t="s">
        <v>153</v>
      </c>
      <c r="H795" s="16">
        <v>43.009140000000002</v>
      </c>
      <c r="I795" s="16">
        <v>-92.809920000000005</v>
      </c>
      <c r="J795" s="15" t="s">
        <v>82</v>
      </c>
      <c r="K795" s="14">
        <v>0</v>
      </c>
      <c r="L795" s="14">
        <v>0</v>
      </c>
      <c r="M795" s="14">
        <v>0</v>
      </c>
      <c r="N795" s="14">
        <v>9561005</v>
      </c>
      <c r="O795" s="14">
        <v>0</v>
      </c>
      <c r="P795" s="14" t="s">
        <v>83</v>
      </c>
    </row>
    <row r="796" spans="1:16" x14ac:dyDescent="0.25">
      <c r="A796" s="14">
        <v>6791</v>
      </c>
      <c r="B796" s="14" t="s">
        <v>1683</v>
      </c>
      <c r="C796" s="14" t="s">
        <v>499</v>
      </c>
      <c r="D796" s="14" t="s">
        <v>78</v>
      </c>
      <c r="E796" s="14" t="s">
        <v>79</v>
      </c>
      <c r="F796" s="15" t="s">
        <v>1684</v>
      </c>
      <c r="G796" s="14" t="s">
        <v>81</v>
      </c>
      <c r="H796" s="16">
        <v>43.013309999999997</v>
      </c>
      <c r="I796" s="16">
        <v>-95.188609999999997</v>
      </c>
      <c r="J796" s="15" t="s">
        <v>107</v>
      </c>
      <c r="K796" s="14">
        <v>71</v>
      </c>
      <c r="L796" s="14">
        <v>37</v>
      </c>
      <c r="M796" s="14">
        <v>45625</v>
      </c>
      <c r="N796" s="14">
        <v>374235</v>
      </c>
      <c r="O796" s="14">
        <v>0</v>
      </c>
      <c r="P796" s="14" t="s">
        <v>83</v>
      </c>
    </row>
    <row r="797" spans="1:16" x14ac:dyDescent="0.25">
      <c r="A797" s="14">
        <v>6792</v>
      </c>
      <c r="B797" s="14" t="s">
        <v>1685</v>
      </c>
      <c r="C797" s="14" t="s">
        <v>296</v>
      </c>
      <c r="D797" s="14" t="s">
        <v>78</v>
      </c>
      <c r="E797" s="14" t="s">
        <v>79</v>
      </c>
      <c r="F797" s="15" t="s">
        <v>1686</v>
      </c>
      <c r="G797" s="14" t="s">
        <v>81</v>
      </c>
      <c r="H797" s="16">
        <v>42.740810000000003</v>
      </c>
      <c r="I797" s="16">
        <v>-93.552710000000005</v>
      </c>
      <c r="J797" s="15" t="s">
        <v>82</v>
      </c>
      <c r="K797" s="14">
        <v>155</v>
      </c>
      <c r="L797" s="14">
        <v>74</v>
      </c>
      <c r="M797" s="14">
        <v>32292</v>
      </c>
      <c r="N797" s="14">
        <v>1266617</v>
      </c>
      <c r="O797" s="14">
        <v>0</v>
      </c>
      <c r="P797" s="14" t="s">
        <v>83</v>
      </c>
    </row>
    <row r="798" spans="1:16" x14ac:dyDescent="0.25">
      <c r="A798" s="14">
        <v>6793</v>
      </c>
      <c r="B798" s="14" t="s">
        <v>1687</v>
      </c>
      <c r="C798" s="14" t="s">
        <v>233</v>
      </c>
      <c r="D798" s="14" t="s">
        <v>78</v>
      </c>
      <c r="E798" s="14" t="s">
        <v>79</v>
      </c>
      <c r="F798" s="15" t="s">
        <v>1688</v>
      </c>
      <c r="G798" s="14" t="s">
        <v>81</v>
      </c>
      <c r="H798" s="16">
        <v>42.369990000000001</v>
      </c>
      <c r="I798" s="16">
        <v>-91.844059999999999</v>
      </c>
      <c r="J798" s="15" t="s">
        <v>103</v>
      </c>
      <c r="K798" s="14">
        <v>267</v>
      </c>
      <c r="L798" s="14">
        <v>98</v>
      </c>
      <c r="M798" s="14">
        <v>55556</v>
      </c>
      <c r="N798" s="14">
        <v>925194</v>
      </c>
      <c r="O798" s="14">
        <v>0</v>
      </c>
      <c r="P798" s="14" t="s">
        <v>83</v>
      </c>
    </row>
    <row r="799" spans="1:16" x14ac:dyDescent="0.25">
      <c r="A799" s="14">
        <v>6794</v>
      </c>
      <c r="B799" s="14" t="s">
        <v>1689</v>
      </c>
      <c r="C799" s="14" t="s">
        <v>499</v>
      </c>
      <c r="D799" s="14" t="s">
        <v>78</v>
      </c>
      <c r="E799" s="14" t="s">
        <v>79</v>
      </c>
      <c r="F799" s="15" t="s">
        <v>1684</v>
      </c>
      <c r="G799" s="14" t="s">
        <v>81</v>
      </c>
      <c r="H799" s="16">
        <v>43.065530000000003</v>
      </c>
      <c r="I799" s="16">
        <v>-95.28389</v>
      </c>
      <c r="J799" s="15" t="s">
        <v>107</v>
      </c>
      <c r="K799" s="14">
        <v>427</v>
      </c>
      <c r="L799" s="14">
        <v>218</v>
      </c>
      <c r="M799" s="14">
        <v>46786</v>
      </c>
      <c r="N799" s="14">
        <v>764163</v>
      </c>
      <c r="O799" s="14">
        <v>0</v>
      </c>
      <c r="P799" s="14" t="s">
        <v>83</v>
      </c>
    </row>
    <row r="800" spans="1:16" x14ac:dyDescent="0.25">
      <c r="A800" s="14">
        <v>6795</v>
      </c>
      <c r="B800" s="14" t="s">
        <v>1690</v>
      </c>
      <c r="C800" s="14" t="s">
        <v>466</v>
      </c>
      <c r="D800" s="14" t="s">
        <v>78</v>
      </c>
      <c r="E800" s="14" t="s">
        <v>79</v>
      </c>
      <c r="F800" s="15" t="s">
        <v>1691</v>
      </c>
      <c r="G800" s="14" t="s">
        <v>81</v>
      </c>
      <c r="H800" s="16">
        <v>43.126080000000002</v>
      </c>
      <c r="I800" s="16">
        <v>-92.905749999999998</v>
      </c>
      <c r="J800" s="15" t="s">
        <v>82</v>
      </c>
      <c r="K800" s="14">
        <v>361</v>
      </c>
      <c r="L800" s="14">
        <v>182</v>
      </c>
      <c r="M800" s="14">
        <v>43125</v>
      </c>
      <c r="N800" s="14">
        <v>2253970</v>
      </c>
      <c r="O800" s="14">
        <v>0</v>
      </c>
      <c r="P800" s="14" t="s">
        <v>83</v>
      </c>
    </row>
    <row r="801" spans="1:16" x14ac:dyDescent="0.25">
      <c r="A801" s="14">
        <v>6796</v>
      </c>
      <c r="B801" s="14" t="s">
        <v>1692</v>
      </c>
      <c r="C801" s="14" t="s">
        <v>129</v>
      </c>
      <c r="D801" s="14" t="s">
        <v>78</v>
      </c>
      <c r="E801" s="14" t="s">
        <v>79</v>
      </c>
      <c r="F801" s="15" t="s">
        <v>1693</v>
      </c>
      <c r="G801" s="14" t="s">
        <v>81</v>
      </c>
      <c r="H801" s="16">
        <v>41.511099999999999</v>
      </c>
      <c r="I801" s="16">
        <v>-93.357429999999994</v>
      </c>
      <c r="J801" s="15" t="s">
        <v>87</v>
      </c>
      <c r="K801" s="14">
        <v>516</v>
      </c>
      <c r="L801" s="14">
        <v>208</v>
      </c>
      <c r="M801" s="14">
        <v>67500</v>
      </c>
      <c r="N801" s="14">
        <v>1103387</v>
      </c>
      <c r="O801" s="14">
        <v>0</v>
      </c>
      <c r="P801" s="14" t="s">
        <v>83</v>
      </c>
    </row>
    <row r="802" spans="1:16" x14ac:dyDescent="0.25">
      <c r="A802" s="14">
        <v>6797</v>
      </c>
      <c r="B802" s="14" t="s">
        <v>1694</v>
      </c>
      <c r="C802" s="14" t="s">
        <v>463</v>
      </c>
      <c r="D802" s="14" t="s">
        <v>78</v>
      </c>
      <c r="E802" s="14" t="s">
        <v>79</v>
      </c>
      <c r="F802" s="15" t="s">
        <v>1695</v>
      </c>
      <c r="G802" s="14" t="s">
        <v>81</v>
      </c>
      <c r="H802" s="16">
        <v>40.981949999999998</v>
      </c>
      <c r="I802" s="16">
        <v>-93.198539999999994</v>
      </c>
      <c r="J802" s="15" t="s">
        <v>82</v>
      </c>
      <c r="K802" s="14">
        <v>537</v>
      </c>
      <c r="L802" s="14">
        <v>221</v>
      </c>
      <c r="M802" s="14">
        <v>32750</v>
      </c>
      <c r="N802" s="14">
        <v>2685787</v>
      </c>
      <c r="O802" s="14">
        <v>692</v>
      </c>
      <c r="P802" s="14" t="s">
        <v>83</v>
      </c>
    </row>
    <row r="803" spans="1:16" x14ac:dyDescent="0.25">
      <c r="A803" s="14">
        <v>6798</v>
      </c>
      <c r="B803" s="14" t="s">
        <v>1696</v>
      </c>
      <c r="C803" s="14" t="s">
        <v>239</v>
      </c>
      <c r="D803" s="14" t="s">
        <v>78</v>
      </c>
      <c r="E803" s="14" t="s">
        <v>79</v>
      </c>
      <c r="F803" s="15" t="s">
        <v>1697</v>
      </c>
      <c r="G803" s="14" t="s">
        <v>81</v>
      </c>
      <c r="H803" s="16">
        <v>43.129130000000004</v>
      </c>
      <c r="I803" s="16">
        <v>-94.899150000000006</v>
      </c>
      <c r="J803" s="15" t="s">
        <v>107</v>
      </c>
      <c r="K803" s="14">
        <v>704</v>
      </c>
      <c r="L803" s="14">
        <v>285</v>
      </c>
      <c r="M803" s="14">
        <v>36875</v>
      </c>
      <c r="N803" s="14">
        <v>1084187</v>
      </c>
      <c r="O803" s="14">
        <v>0</v>
      </c>
      <c r="P803" s="14" t="s">
        <v>83</v>
      </c>
    </row>
    <row r="804" spans="1:16" x14ac:dyDescent="0.25">
      <c r="A804" s="14">
        <v>6799</v>
      </c>
      <c r="B804" s="14" t="s">
        <v>1698</v>
      </c>
      <c r="C804" s="14" t="s">
        <v>340</v>
      </c>
      <c r="D804" s="14" t="s">
        <v>78</v>
      </c>
      <c r="E804" s="14" t="s">
        <v>79</v>
      </c>
      <c r="F804" s="15" t="s">
        <v>1699</v>
      </c>
      <c r="G804" s="14" t="s">
        <v>81</v>
      </c>
      <c r="H804" s="16">
        <v>42.759140000000002</v>
      </c>
      <c r="I804" s="16">
        <v>-94.297740000000005</v>
      </c>
      <c r="J804" s="15" t="s">
        <v>87</v>
      </c>
      <c r="K804" s="14">
        <v>126</v>
      </c>
      <c r="L804" s="14">
        <v>51</v>
      </c>
      <c r="M804" s="14">
        <v>32813</v>
      </c>
      <c r="N804" s="14">
        <v>2333844</v>
      </c>
      <c r="O804" s="14">
        <v>0</v>
      </c>
      <c r="P804" s="14" t="s">
        <v>83</v>
      </c>
    </row>
    <row r="805" spans="1:16" x14ac:dyDescent="0.25">
      <c r="A805" s="14">
        <v>6800</v>
      </c>
      <c r="B805" s="14" t="s">
        <v>1700</v>
      </c>
      <c r="C805" s="14" t="s">
        <v>530</v>
      </c>
      <c r="D805" s="14" t="s">
        <v>78</v>
      </c>
      <c r="E805" s="14" t="s">
        <v>79</v>
      </c>
      <c r="F805" s="15" t="s">
        <v>1701</v>
      </c>
      <c r="G805" s="14" t="s">
        <v>81</v>
      </c>
      <c r="H805" s="16">
        <v>42.351379999999999</v>
      </c>
      <c r="I805" s="16">
        <v>-91.481549999999999</v>
      </c>
      <c r="J805" s="15" t="s">
        <v>166</v>
      </c>
      <c r="K805" s="14">
        <v>362</v>
      </c>
      <c r="L805" s="14">
        <v>162</v>
      </c>
      <c r="M805" s="14">
        <v>57692</v>
      </c>
      <c r="N805" s="14">
        <v>1111252</v>
      </c>
      <c r="O805" s="14">
        <v>0</v>
      </c>
      <c r="P805" s="14" t="s">
        <v>83</v>
      </c>
    </row>
    <row r="806" spans="1:16" x14ac:dyDescent="0.25">
      <c r="A806" s="14">
        <v>6801</v>
      </c>
      <c r="B806" s="14" t="s">
        <v>1702</v>
      </c>
      <c r="C806" s="14" t="s">
        <v>168</v>
      </c>
      <c r="D806" s="14" t="s">
        <v>78</v>
      </c>
      <c r="E806" s="14" t="s">
        <v>79</v>
      </c>
      <c r="F806" s="15" t="s">
        <v>1703</v>
      </c>
      <c r="G806" s="14" t="s">
        <v>81</v>
      </c>
      <c r="H806" s="16">
        <v>42.071129999999997</v>
      </c>
      <c r="I806" s="16">
        <v>-90.174019999999999</v>
      </c>
      <c r="J806" s="15" t="s">
        <v>166</v>
      </c>
      <c r="K806" s="14">
        <v>552</v>
      </c>
      <c r="L806" s="14">
        <v>271</v>
      </c>
      <c r="M806" s="14">
        <v>43264</v>
      </c>
      <c r="N806" s="14">
        <v>1046219</v>
      </c>
      <c r="O806" s="14">
        <v>2222239</v>
      </c>
      <c r="P806" s="14" t="s">
        <v>83</v>
      </c>
    </row>
    <row r="807" spans="1:16" x14ac:dyDescent="0.25">
      <c r="A807" s="14">
        <v>6802</v>
      </c>
      <c r="B807" s="14" t="s">
        <v>1704</v>
      </c>
      <c r="C807" s="14" t="s">
        <v>224</v>
      </c>
      <c r="D807" s="14" t="s">
        <v>78</v>
      </c>
      <c r="E807" s="14" t="s">
        <v>79</v>
      </c>
      <c r="F807" s="15" t="s">
        <v>1705</v>
      </c>
      <c r="G807" s="14" t="s">
        <v>81</v>
      </c>
      <c r="H807" s="16">
        <v>42.422199999999997</v>
      </c>
      <c r="I807" s="16">
        <v>-94.989710000000002</v>
      </c>
      <c r="J807" s="15" t="s">
        <v>107</v>
      </c>
      <c r="K807" s="14">
        <v>2144</v>
      </c>
      <c r="L807" s="14">
        <v>1031</v>
      </c>
      <c r="M807" s="14">
        <v>45434</v>
      </c>
      <c r="N807" s="14">
        <v>12589226</v>
      </c>
      <c r="O807" s="14">
        <v>173993</v>
      </c>
      <c r="P807" s="14" t="s">
        <v>83</v>
      </c>
    </row>
    <row r="808" spans="1:16" x14ac:dyDescent="0.25">
      <c r="A808" s="14">
        <v>6803</v>
      </c>
      <c r="B808" s="14" t="s">
        <v>1706</v>
      </c>
      <c r="C808" s="14" t="s">
        <v>205</v>
      </c>
      <c r="D808" s="14" t="s">
        <v>78</v>
      </c>
      <c r="E808" s="14" t="s">
        <v>79</v>
      </c>
      <c r="F808" s="15" t="s">
        <v>1707</v>
      </c>
      <c r="G808" s="14" t="s">
        <v>81</v>
      </c>
      <c r="H808" s="16">
        <v>42.552779999999998</v>
      </c>
      <c r="I808" s="16">
        <v>-90.709019999999995</v>
      </c>
      <c r="J808" s="15" t="s">
        <v>166</v>
      </c>
      <c r="K808" s="14">
        <v>103</v>
      </c>
      <c r="L808" s="14">
        <v>39</v>
      </c>
      <c r="M808" s="14">
        <v>49792</v>
      </c>
      <c r="N808" s="14">
        <v>2230413</v>
      </c>
      <c r="O808" s="14">
        <v>0</v>
      </c>
      <c r="P808" s="14" t="s">
        <v>83</v>
      </c>
    </row>
    <row r="809" spans="1:16" x14ac:dyDescent="0.25">
      <c r="A809" s="14">
        <v>6804</v>
      </c>
      <c r="B809" s="14" t="s">
        <v>1708</v>
      </c>
      <c r="C809" s="14" t="s">
        <v>977</v>
      </c>
      <c r="D809" s="14" t="s">
        <v>78</v>
      </c>
      <c r="E809" s="14" t="s">
        <v>79</v>
      </c>
      <c r="F809" s="15" t="s">
        <v>1709</v>
      </c>
      <c r="G809" s="14" t="s">
        <v>81</v>
      </c>
      <c r="H809" s="16">
        <v>40.852809999999998</v>
      </c>
      <c r="I809" s="16">
        <v>-91.620159999999998</v>
      </c>
      <c r="J809" s="15" t="s">
        <v>103</v>
      </c>
      <c r="K809" s="14">
        <v>376</v>
      </c>
      <c r="L809" s="14">
        <v>171</v>
      </c>
      <c r="M809" s="14">
        <v>33750</v>
      </c>
      <c r="N809" s="14">
        <v>1581926</v>
      </c>
      <c r="O809" s="14">
        <v>9631</v>
      </c>
      <c r="P809" s="14" t="s">
        <v>83</v>
      </c>
    </row>
    <row r="810" spans="1:16" x14ac:dyDescent="0.25">
      <c r="A810" s="14">
        <v>6805</v>
      </c>
      <c r="B810" s="14" t="s">
        <v>1710</v>
      </c>
      <c r="C810" s="14" t="s">
        <v>176</v>
      </c>
      <c r="D810" s="14" t="s">
        <v>78</v>
      </c>
      <c r="E810" s="14" t="s">
        <v>79</v>
      </c>
      <c r="F810" s="15" t="s">
        <v>1711</v>
      </c>
      <c r="G810" s="14" t="s">
        <v>81</v>
      </c>
      <c r="H810" s="16">
        <v>42.308329999999998</v>
      </c>
      <c r="I810" s="16">
        <v>-96.287800000000004</v>
      </c>
      <c r="J810" s="15" t="s">
        <v>107</v>
      </c>
      <c r="K810" s="14">
        <v>380</v>
      </c>
      <c r="L810" s="14">
        <v>146</v>
      </c>
      <c r="M810" s="14">
        <v>53611</v>
      </c>
      <c r="N810" s="14">
        <v>3924122</v>
      </c>
      <c r="O810" s="14">
        <v>33829</v>
      </c>
      <c r="P810" s="14" t="s">
        <v>83</v>
      </c>
    </row>
    <row r="811" spans="1:16" x14ac:dyDescent="0.25">
      <c r="A811" s="14">
        <v>6806</v>
      </c>
      <c r="B811" s="14" t="s">
        <v>1712</v>
      </c>
      <c r="C811" s="14" t="s">
        <v>184</v>
      </c>
      <c r="D811" s="14" t="s">
        <v>78</v>
      </c>
      <c r="E811" s="14" t="s">
        <v>79</v>
      </c>
      <c r="F811" s="15" t="s">
        <v>1713</v>
      </c>
      <c r="G811" s="14" t="s">
        <v>81</v>
      </c>
      <c r="H811" s="16">
        <v>43.181640000000002</v>
      </c>
      <c r="I811" s="16">
        <v>-95.655569999999997</v>
      </c>
      <c r="J811" s="15" t="s">
        <v>107</v>
      </c>
      <c r="K811" s="14">
        <v>1385</v>
      </c>
      <c r="L811" s="14">
        <v>544</v>
      </c>
      <c r="M811" s="14">
        <v>45583</v>
      </c>
      <c r="N811" s="14">
        <v>4913243</v>
      </c>
      <c r="O811" s="14">
        <v>0</v>
      </c>
      <c r="P811" s="14" t="s">
        <v>83</v>
      </c>
    </row>
    <row r="812" spans="1:16" x14ac:dyDescent="0.25">
      <c r="A812" s="14">
        <v>6807</v>
      </c>
      <c r="B812" s="14" t="s">
        <v>1714</v>
      </c>
      <c r="C812" s="14" t="s">
        <v>85</v>
      </c>
      <c r="D812" s="14" t="s">
        <v>78</v>
      </c>
      <c r="E812" s="14" t="s">
        <v>79</v>
      </c>
      <c r="F812" s="15" t="s">
        <v>86</v>
      </c>
      <c r="G812" s="14" t="s">
        <v>81</v>
      </c>
      <c r="H812" s="16">
        <v>41.370829999999998</v>
      </c>
      <c r="I812" s="16">
        <v>-93.386319999999998</v>
      </c>
      <c r="J812" s="15" t="s">
        <v>87</v>
      </c>
      <c r="K812" s="14">
        <v>51</v>
      </c>
      <c r="L812" s="14">
        <v>24</v>
      </c>
      <c r="M812" s="14">
        <v>30625</v>
      </c>
      <c r="N812" s="14">
        <v>1314244</v>
      </c>
      <c r="O812" s="14">
        <v>0</v>
      </c>
      <c r="P812" s="14" t="s">
        <v>83</v>
      </c>
    </row>
    <row r="813" spans="1:16" x14ac:dyDescent="0.25">
      <c r="A813" s="14">
        <v>6808</v>
      </c>
      <c r="B813" s="14" t="s">
        <v>1715</v>
      </c>
      <c r="C813" s="14" t="s">
        <v>129</v>
      </c>
      <c r="D813" s="14" t="s">
        <v>78</v>
      </c>
      <c r="E813" s="14" t="s">
        <v>79</v>
      </c>
      <c r="F813" s="15" t="s">
        <v>1716</v>
      </c>
      <c r="G813" s="14" t="s">
        <v>153</v>
      </c>
      <c r="H813" s="16">
        <v>41.678600000000003</v>
      </c>
      <c r="I813" s="16">
        <v>-93.629660000000001</v>
      </c>
      <c r="J813" s="15" t="s">
        <v>87</v>
      </c>
      <c r="K813" s="14">
        <v>2944</v>
      </c>
      <c r="L813" s="14">
        <v>1211</v>
      </c>
      <c r="M813" s="14">
        <v>71079</v>
      </c>
      <c r="N813" s="14">
        <v>18216698</v>
      </c>
      <c r="O813" s="14">
        <v>0</v>
      </c>
      <c r="P813" s="14" t="s">
        <v>83</v>
      </c>
    </row>
    <row r="814" spans="1:16" x14ac:dyDescent="0.25">
      <c r="A814" s="14">
        <v>6809</v>
      </c>
      <c r="B814" s="14" t="s">
        <v>1717</v>
      </c>
      <c r="C814" s="14" t="s">
        <v>390</v>
      </c>
      <c r="D814" s="14" t="s">
        <v>78</v>
      </c>
      <c r="E814" s="14" t="s">
        <v>79</v>
      </c>
      <c r="F814" s="15" t="s">
        <v>1718</v>
      </c>
      <c r="G814" s="14" t="s">
        <v>81</v>
      </c>
      <c r="H814" s="16">
        <v>43.470509999999997</v>
      </c>
      <c r="I814" s="16">
        <v>-93.617720000000006</v>
      </c>
      <c r="J814" s="15" t="s">
        <v>82</v>
      </c>
      <c r="K814" s="14">
        <v>71</v>
      </c>
      <c r="L814" s="14">
        <v>44</v>
      </c>
      <c r="M814" s="14">
        <v>40000</v>
      </c>
      <c r="N814" s="14">
        <v>213985</v>
      </c>
      <c r="O814" s="14">
        <v>0</v>
      </c>
      <c r="P814" s="14" t="s">
        <v>83</v>
      </c>
    </row>
    <row r="815" spans="1:16" x14ac:dyDescent="0.25">
      <c r="A815" s="14">
        <v>6810</v>
      </c>
      <c r="B815" s="14" t="s">
        <v>1719</v>
      </c>
      <c r="C815" s="14" t="s">
        <v>224</v>
      </c>
      <c r="D815" s="14" t="s">
        <v>78</v>
      </c>
      <c r="E815" s="14" t="s">
        <v>79</v>
      </c>
      <c r="F815" s="15" t="s">
        <v>1720</v>
      </c>
      <c r="G815" s="14" t="s">
        <v>81</v>
      </c>
      <c r="H815" s="16">
        <v>42.499699999999997</v>
      </c>
      <c r="I815" s="16">
        <v>-95.293049999999994</v>
      </c>
      <c r="J815" s="15" t="s">
        <v>107</v>
      </c>
      <c r="K815" s="14">
        <v>745</v>
      </c>
      <c r="L815" s="14">
        <v>314</v>
      </c>
      <c r="M815" s="14">
        <v>41125</v>
      </c>
      <c r="N815" s="14">
        <v>3260453</v>
      </c>
      <c r="O815" s="14">
        <v>0</v>
      </c>
      <c r="P815" s="14" t="s">
        <v>83</v>
      </c>
    </row>
    <row r="816" spans="1:16" x14ac:dyDescent="0.25">
      <c r="A816" s="14">
        <v>6811</v>
      </c>
      <c r="B816" s="14" t="s">
        <v>1721</v>
      </c>
      <c r="C816" s="14" t="s">
        <v>189</v>
      </c>
      <c r="D816" s="14" t="s">
        <v>78</v>
      </c>
      <c r="E816" s="14" t="s">
        <v>79</v>
      </c>
      <c r="F816" s="15" t="s">
        <v>1722</v>
      </c>
      <c r="G816" s="14" t="s">
        <v>81</v>
      </c>
      <c r="H816" s="16">
        <v>42.16527</v>
      </c>
      <c r="I816" s="16">
        <v>-95.436940000000007</v>
      </c>
      <c r="J816" s="15" t="s">
        <v>107</v>
      </c>
      <c r="K816" s="14">
        <v>881</v>
      </c>
      <c r="L816" s="14">
        <v>395</v>
      </c>
      <c r="M816" s="14">
        <v>47250</v>
      </c>
      <c r="N816" s="14">
        <v>3361682</v>
      </c>
      <c r="O816" s="14">
        <v>31306</v>
      </c>
      <c r="P816" s="14" t="s">
        <v>83</v>
      </c>
    </row>
    <row r="817" spans="1:16" x14ac:dyDescent="0.25">
      <c r="A817" s="14">
        <v>6812</v>
      </c>
      <c r="B817" s="14" t="s">
        <v>1723</v>
      </c>
      <c r="C817" s="14" t="s">
        <v>484</v>
      </c>
      <c r="D817" s="14" t="s">
        <v>78</v>
      </c>
      <c r="E817" s="14" t="s">
        <v>79</v>
      </c>
      <c r="F817" s="15" t="s">
        <v>1724</v>
      </c>
      <c r="G817" s="14" t="s">
        <v>81</v>
      </c>
      <c r="H817" s="16">
        <v>42.022480000000002</v>
      </c>
      <c r="I817" s="16">
        <v>-94.545249999999996</v>
      </c>
      <c r="J817" s="15" t="s">
        <v>107</v>
      </c>
      <c r="K817" s="14">
        <v>530</v>
      </c>
      <c r="L817" s="14">
        <v>241</v>
      </c>
      <c r="M817" s="14">
        <v>43393</v>
      </c>
      <c r="N817" s="14">
        <v>4861045</v>
      </c>
      <c r="O817" s="14">
        <v>0</v>
      </c>
      <c r="P817" s="14" t="s">
        <v>83</v>
      </c>
    </row>
    <row r="818" spans="1:16" x14ac:dyDescent="0.25">
      <c r="A818" s="14">
        <v>6813</v>
      </c>
      <c r="B818" s="14" t="s">
        <v>1725</v>
      </c>
      <c r="C818" s="14" t="s">
        <v>256</v>
      </c>
      <c r="D818" s="14" t="s">
        <v>78</v>
      </c>
      <c r="E818" s="14" t="s">
        <v>79</v>
      </c>
      <c r="F818" s="15" t="s">
        <v>1726</v>
      </c>
      <c r="G818" s="14" t="s">
        <v>81</v>
      </c>
      <c r="H818" s="16">
        <v>41.580550000000002</v>
      </c>
      <c r="I818" s="16">
        <v>-92.703519999999997</v>
      </c>
      <c r="J818" s="15" t="s">
        <v>82</v>
      </c>
      <c r="K818" s="14">
        <v>143</v>
      </c>
      <c r="L818" s="14">
        <v>68</v>
      </c>
      <c r="M818" s="14">
        <v>33056</v>
      </c>
      <c r="N818" s="14">
        <v>1162255</v>
      </c>
      <c r="O818" s="14">
        <v>0</v>
      </c>
      <c r="P818" s="14" t="s">
        <v>83</v>
      </c>
    </row>
    <row r="819" spans="1:16" x14ac:dyDescent="0.25">
      <c r="A819" s="14">
        <v>6814</v>
      </c>
      <c r="B819" s="14" t="s">
        <v>1727</v>
      </c>
      <c r="C819" s="14" t="s">
        <v>176</v>
      </c>
      <c r="D819" s="14" t="s">
        <v>78</v>
      </c>
      <c r="E819" s="14" t="s">
        <v>79</v>
      </c>
      <c r="F819" s="15" t="s">
        <v>1728</v>
      </c>
      <c r="G819" s="14" t="s">
        <v>81</v>
      </c>
      <c r="H819" s="16">
        <v>42.403880000000001</v>
      </c>
      <c r="I819" s="16">
        <v>-96.358639999999994</v>
      </c>
      <c r="J819" s="15" t="s">
        <v>107</v>
      </c>
      <c r="K819" s="14">
        <v>4520</v>
      </c>
      <c r="L819" s="14">
        <v>1429</v>
      </c>
      <c r="M819" s="14">
        <v>72614</v>
      </c>
      <c r="N819" s="14">
        <v>5486100</v>
      </c>
      <c r="O819" s="14">
        <v>802</v>
      </c>
      <c r="P819" s="14" t="s">
        <v>83</v>
      </c>
    </row>
    <row r="820" spans="1:16" x14ac:dyDescent="0.25">
      <c r="A820" s="14">
        <v>6815</v>
      </c>
      <c r="B820" s="14" t="s">
        <v>1729</v>
      </c>
      <c r="C820" s="14" t="s">
        <v>126</v>
      </c>
      <c r="D820" s="14" t="s">
        <v>78</v>
      </c>
      <c r="E820" s="14" t="s">
        <v>79</v>
      </c>
      <c r="F820" s="15" t="s">
        <v>127</v>
      </c>
      <c r="G820" s="14" t="s">
        <v>153</v>
      </c>
      <c r="H820" s="16">
        <v>43.082740000000001</v>
      </c>
      <c r="I820" s="16">
        <v>-94.089119999999994</v>
      </c>
      <c r="J820" s="15" t="s">
        <v>87</v>
      </c>
      <c r="K820" s="14">
        <v>46</v>
      </c>
      <c r="L820" s="14">
        <v>15</v>
      </c>
      <c r="M820" s="14">
        <v>42285</v>
      </c>
      <c r="N820" s="14">
        <v>5701923</v>
      </c>
      <c r="O820" s="14">
        <v>0</v>
      </c>
      <c r="P820" s="14" t="s">
        <v>83</v>
      </c>
    </row>
    <row r="821" spans="1:16" x14ac:dyDescent="0.25">
      <c r="A821" s="14">
        <v>6816</v>
      </c>
      <c r="B821" s="14" t="s">
        <v>1730</v>
      </c>
      <c r="C821" s="14" t="s">
        <v>132</v>
      </c>
      <c r="D821" s="14" t="s">
        <v>78</v>
      </c>
      <c r="E821" s="14" t="s">
        <v>79</v>
      </c>
      <c r="F821" s="15" t="s">
        <v>1731</v>
      </c>
      <c r="G821" s="14" t="s">
        <v>81</v>
      </c>
      <c r="H821" s="16">
        <v>40.682510000000001</v>
      </c>
      <c r="I821" s="16">
        <v>-93.121039999999994</v>
      </c>
      <c r="J821" s="15" t="s">
        <v>82</v>
      </c>
      <c r="K821" s="14">
        <v>696</v>
      </c>
      <c r="L821" s="14">
        <v>322</v>
      </c>
      <c r="M821" s="14">
        <v>34231</v>
      </c>
      <c r="N821" s="14">
        <v>6074815</v>
      </c>
      <c r="O821" s="14">
        <v>10601</v>
      </c>
      <c r="P821" s="14" t="s">
        <v>83</v>
      </c>
    </row>
    <row r="822" spans="1:16" x14ac:dyDescent="0.25">
      <c r="A822" s="14">
        <v>6817</v>
      </c>
      <c r="B822" s="14" t="s">
        <v>1732</v>
      </c>
      <c r="C822" s="14" t="s">
        <v>328</v>
      </c>
      <c r="D822" s="14" t="s">
        <v>78</v>
      </c>
      <c r="E822" s="14" t="s">
        <v>79</v>
      </c>
      <c r="F822" s="15" t="s">
        <v>493</v>
      </c>
      <c r="G822" s="14" t="s">
        <v>81</v>
      </c>
      <c r="H822" s="16">
        <v>40.658880000000003</v>
      </c>
      <c r="I822" s="16">
        <v>-95.03192</v>
      </c>
      <c r="J822" s="15" t="s">
        <v>107</v>
      </c>
      <c r="K822" s="14">
        <v>186</v>
      </c>
      <c r="L822" s="14">
        <v>85</v>
      </c>
      <c r="M822" s="14">
        <v>39750</v>
      </c>
      <c r="N822" s="14">
        <v>943238</v>
      </c>
      <c r="O822" s="14">
        <v>0</v>
      </c>
      <c r="P822" s="14" t="s">
        <v>83</v>
      </c>
    </row>
    <row r="823" spans="1:16" x14ac:dyDescent="0.25">
      <c r="A823" s="14">
        <v>6818</v>
      </c>
      <c r="B823" s="14" t="s">
        <v>1733</v>
      </c>
      <c r="C823" s="14" t="s">
        <v>278</v>
      </c>
      <c r="D823" s="14" t="s">
        <v>78</v>
      </c>
      <c r="E823" s="14" t="s">
        <v>79</v>
      </c>
      <c r="F823" s="15" t="s">
        <v>1734</v>
      </c>
      <c r="G823" s="14" t="s">
        <v>81</v>
      </c>
      <c r="H823" s="16">
        <v>40.89875</v>
      </c>
      <c r="I823" s="16">
        <v>-94.263649999999998</v>
      </c>
      <c r="J823" s="15" t="s">
        <v>82</v>
      </c>
      <c r="K823" s="14">
        <v>70</v>
      </c>
      <c r="L823" s="14">
        <v>25</v>
      </c>
      <c r="M823" s="14">
        <v>28750</v>
      </c>
      <c r="N823" s="14">
        <v>1066714</v>
      </c>
      <c r="O823" s="14">
        <v>5196</v>
      </c>
      <c r="P823" s="14" t="s">
        <v>83</v>
      </c>
    </row>
    <row r="824" spans="1:16" x14ac:dyDescent="0.25">
      <c r="A824" s="14">
        <v>6819</v>
      </c>
      <c r="B824" s="14" t="s">
        <v>1735</v>
      </c>
      <c r="C824" s="14" t="s">
        <v>216</v>
      </c>
      <c r="D824" s="14" t="s">
        <v>78</v>
      </c>
      <c r="E824" s="14" t="s">
        <v>79</v>
      </c>
      <c r="F824" s="15" t="s">
        <v>1736</v>
      </c>
      <c r="G824" s="14" t="s">
        <v>81</v>
      </c>
      <c r="H824" s="16">
        <v>40.802489999999999</v>
      </c>
      <c r="I824" s="16">
        <v>-94.642470000000003</v>
      </c>
      <c r="J824" s="15" t="s">
        <v>82</v>
      </c>
      <c r="K824" s="14">
        <v>88</v>
      </c>
      <c r="L824" s="14">
        <v>57</v>
      </c>
      <c r="M824" s="14">
        <v>26750</v>
      </c>
      <c r="N824" s="14">
        <v>938593</v>
      </c>
      <c r="O824" s="14">
        <v>18565</v>
      </c>
      <c r="P824" s="14" t="s">
        <v>83</v>
      </c>
    </row>
    <row r="825" spans="1:16" x14ac:dyDescent="0.25">
      <c r="A825" s="14">
        <v>6820</v>
      </c>
      <c r="B825" s="14" t="s">
        <v>1737</v>
      </c>
      <c r="C825" s="14" t="s">
        <v>123</v>
      </c>
      <c r="D825" s="14" t="s">
        <v>78</v>
      </c>
      <c r="E825" s="14" t="s">
        <v>79</v>
      </c>
      <c r="F825" s="15" t="s">
        <v>461</v>
      </c>
      <c r="G825" s="14" t="s">
        <v>81</v>
      </c>
      <c r="H825" s="16">
        <v>42.893300000000004</v>
      </c>
      <c r="I825" s="16">
        <v>-93.215199999999996</v>
      </c>
      <c r="J825" s="15" t="s">
        <v>82</v>
      </c>
      <c r="K825" s="14">
        <v>1140</v>
      </c>
      <c r="L825" s="14">
        <v>427</v>
      </c>
      <c r="M825" s="14">
        <v>49375</v>
      </c>
      <c r="N825" s="14">
        <v>14382610</v>
      </c>
      <c r="O825" s="14">
        <v>74080</v>
      </c>
      <c r="P825" s="14" t="s">
        <v>83</v>
      </c>
    </row>
    <row r="826" spans="1:16" x14ac:dyDescent="0.25">
      <c r="A826" s="14">
        <v>6821</v>
      </c>
      <c r="B826" s="14" t="s">
        <v>1738</v>
      </c>
      <c r="C826" s="14" t="s">
        <v>561</v>
      </c>
      <c r="D826" s="14" t="s">
        <v>78</v>
      </c>
      <c r="E826" s="14" t="s">
        <v>79</v>
      </c>
      <c r="F826" s="15" t="s">
        <v>1739</v>
      </c>
      <c r="G826" s="14" t="s">
        <v>81</v>
      </c>
      <c r="H826" s="16">
        <v>41.50667</v>
      </c>
      <c r="I826" s="16">
        <v>-95.450559999999996</v>
      </c>
      <c r="J826" s="15" t="s">
        <v>107</v>
      </c>
      <c r="K826" s="14">
        <v>618</v>
      </c>
      <c r="L826" s="14">
        <v>270</v>
      </c>
      <c r="M826" s="14">
        <v>41389</v>
      </c>
      <c r="N826" s="14">
        <v>4846450</v>
      </c>
      <c r="O826" s="14">
        <v>0</v>
      </c>
      <c r="P826" s="14" t="s">
        <v>83</v>
      </c>
    </row>
    <row r="827" spans="1:16" x14ac:dyDescent="0.25">
      <c r="A827" s="14">
        <v>6822</v>
      </c>
      <c r="B827" s="14" t="s">
        <v>1740</v>
      </c>
      <c r="C827" s="14" t="s">
        <v>155</v>
      </c>
      <c r="D827" s="14" t="s">
        <v>78</v>
      </c>
      <c r="E827" s="14" t="s">
        <v>79</v>
      </c>
      <c r="F827" s="15" t="s">
        <v>1741</v>
      </c>
      <c r="G827" s="14" t="s">
        <v>81</v>
      </c>
      <c r="H827" s="16">
        <v>41.864289999999997</v>
      </c>
      <c r="I827" s="16">
        <v>-93.696719999999999</v>
      </c>
      <c r="J827" s="15" t="s">
        <v>87</v>
      </c>
      <c r="K827" s="14">
        <v>320</v>
      </c>
      <c r="L827" s="14">
        <v>97</v>
      </c>
      <c r="M827" s="14">
        <v>50625</v>
      </c>
      <c r="N827" s="14">
        <v>2177716</v>
      </c>
      <c r="O827" s="14">
        <v>0</v>
      </c>
      <c r="P827" s="14" t="s">
        <v>83</v>
      </c>
    </row>
    <row r="828" spans="1:16" x14ac:dyDescent="0.25">
      <c r="A828" s="14">
        <v>6823</v>
      </c>
      <c r="B828" s="14" t="s">
        <v>1742</v>
      </c>
      <c r="C828" s="14" t="s">
        <v>184</v>
      </c>
      <c r="D828" s="14" t="s">
        <v>78</v>
      </c>
      <c r="E828" s="14" t="s">
        <v>79</v>
      </c>
      <c r="F828" s="15" t="s">
        <v>1743</v>
      </c>
      <c r="G828" s="14" t="s">
        <v>81</v>
      </c>
      <c r="H828" s="16">
        <v>43.17962</v>
      </c>
      <c r="I828" s="16">
        <v>-95.844009999999997</v>
      </c>
      <c r="J828" s="15" t="s">
        <v>107</v>
      </c>
      <c r="K828" s="14">
        <v>5088</v>
      </c>
      <c r="L828" s="14">
        <v>2348</v>
      </c>
      <c r="M828" s="14">
        <v>46646</v>
      </c>
      <c r="N828" s="14">
        <v>12030140</v>
      </c>
      <c r="O828" s="14">
        <v>0</v>
      </c>
      <c r="P828" s="14" t="s">
        <v>83</v>
      </c>
    </row>
    <row r="829" spans="1:16" x14ac:dyDescent="0.25">
      <c r="A829" s="14">
        <v>6824</v>
      </c>
      <c r="B829" s="14" t="s">
        <v>1744</v>
      </c>
      <c r="C829" s="14" t="s">
        <v>135</v>
      </c>
      <c r="D829" s="14" t="s">
        <v>78</v>
      </c>
      <c r="E829" s="14" t="s">
        <v>79</v>
      </c>
      <c r="F829" s="15" t="s">
        <v>1745</v>
      </c>
      <c r="G829" s="14" t="s">
        <v>81</v>
      </c>
      <c r="H829" s="16">
        <v>42.710259999999998</v>
      </c>
      <c r="I829" s="16">
        <v>-92.582970000000003</v>
      </c>
      <c r="J829" s="15" t="s">
        <v>103</v>
      </c>
      <c r="K829" s="14">
        <v>1323</v>
      </c>
      <c r="L829" s="14">
        <v>531</v>
      </c>
      <c r="M829" s="14">
        <v>50521</v>
      </c>
      <c r="N829" s="14">
        <v>4043759</v>
      </c>
      <c r="O829" s="14">
        <v>248030</v>
      </c>
      <c r="P829" s="14" t="s">
        <v>83</v>
      </c>
    </row>
    <row r="830" spans="1:16" x14ac:dyDescent="0.25">
      <c r="A830" s="14">
        <v>6825</v>
      </c>
      <c r="B830" s="14" t="s">
        <v>1746</v>
      </c>
      <c r="C830" s="14" t="s">
        <v>219</v>
      </c>
      <c r="D830" s="14" t="s">
        <v>78</v>
      </c>
      <c r="E830" s="14" t="s">
        <v>79</v>
      </c>
      <c r="F830" s="15" t="s">
        <v>1747</v>
      </c>
      <c r="G830" s="14" t="s">
        <v>81</v>
      </c>
      <c r="H830" s="16">
        <v>42.094439999999999</v>
      </c>
      <c r="I830" s="16">
        <v>-91.869349999999997</v>
      </c>
      <c r="J830" s="15" t="s">
        <v>103</v>
      </c>
      <c r="K830" s="14">
        <v>951</v>
      </c>
      <c r="L830" s="14">
        <v>396</v>
      </c>
      <c r="M830" s="14">
        <v>46667</v>
      </c>
      <c r="N830" s="14">
        <v>1984679</v>
      </c>
      <c r="O830" s="14">
        <v>0</v>
      </c>
      <c r="P830" s="14" t="s">
        <v>83</v>
      </c>
    </row>
    <row r="831" spans="1:16" x14ac:dyDescent="0.25">
      <c r="A831" s="14">
        <v>6826</v>
      </c>
      <c r="B831" s="14" t="s">
        <v>1748</v>
      </c>
      <c r="C831" s="14" t="s">
        <v>328</v>
      </c>
      <c r="D831" s="14" t="s">
        <v>78</v>
      </c>
      <c r="E831" s="14" t="s">
        <v>79</v>
      </c>
      <c r="F831" s="14" t="s">
        <v>1749</v>
      </c>
      <c r="G831" s="14" t="s">
        <v>81</v>
      </c>
      <c r="H831" s="16">
        <v>40.758299999999998</v>
      </c>
      <c r="I831" s="16">
        <v>-95.372060000000005</v>
      </c>
      <c r="J831" s="15" t="s">
        <v>107</v>
      </c>
      <c r="K831" s="14">
        <v>5021</v>
      </c>
      <c r="L831" s="14">
        <v>2180</v>
      </c>
      <c r="M831" s="14">
        <v>41310</v>
      </c>
      <c r="N831" s="14">
        <v>9703911</v>
      </c>
      <c r="O831" s="14">
        <v>0</v>
      </c>
      <c r="P831" s="14" t="s">
        <v>83</v>
      </c>
    </row>
    <row r="832" spans="1:16" x14ac:dyDescent="0.25">
      <c r="A832" s="14">
        <v>6827</v>
      </c>
      <c r="B832" s="14" t="s">
        <v>1750</v>
      </c>
      <c r="C832" s="14" t="s">
        <v>205</v>
      </c>
      <c r="D832" s="14" t="s">
        <v>78</v>
      </c>
      <c r="E832" s="14" t="s">
        <v>79</v>
      </c>
      <c r="F832" s="15" t="s">
        <v>250</v>
      </c>
      <c r="G832" s="14" t="s">
        <v>81</v>
      </c>
      <c r="H832" s="16">
        <v>42.60389</v>
      </c>
      <c r="I832" s="16">
        <v>-90.784570000000002</v>
      </c>
      <c r="J832" s="15" t="s">
        <v>166</v>
      </c>
      <c r="K832" s="14">
        <v>176</v>
      </c>
      <c r="L832" s="14">
        <v>79</v>
      </c>
      <c r="M832" s="14">
        <v>69107</v>
      </c>
      <c r="N832" s="14">
        <v>330461</v>
      </c>
      <c r="O832" s="14">
        <v>0</v>
      </c>
      <c r="P832" s="14" t="s">
        <v>83</v>
      </c>
    </row>
    <row r="833" spans="1:16" x14ac:dyDescent="0.25">
      <c r="A833" s="14">
        <v>6828</v>
      </c>
      <c r="B833" s="14" t="s">
        <v>1751</v>
      </c>
      <c r="C833" s="14" t="s">
        <v>558</v>
      </c>
      <c r="D833" s="14" t="s">
        <v>78</v>
      </c>
      <c r="E833" s="14" t="s">
        <v>79</v>
      </c>
      <c r="F833" s="15" t="s">
        <v>1752</v>
      </c>
      <c r="G833" s="14" t="s">
        <v>81</v>
      </c>
      <c r="H833" s="16">
        <v>41.850560000000002</v>
      </c>
      <c r="I833" s="16">
        <v>-91.646559999999994</v>
      </c>
      <c r="J833" s="15" t="s">
        <v>103</v>
      </c>
      <c r="K833" s="14">
        <v>672</v>
      </c>
      <c r="L833" s="14">
        <v>181</v>
      </c>
      <c r="M833" s="14">
        <v>95208</v>
      </c>
      <c r="N833" s="14">
        <v>4625040</v>
      </c>
      <c r="O833" s="14">
        <v>0</v>
      </c>
      <c r="P833" s="14" t="s">
        <v>83</v>
      </c>
    </row>
    <row r="834" spans="1:16" x14ac:dyDescent="0.25">
      <c r="A834" s="14">
        <v>6829</v>
      </c>
      <c r="B834" s="14" t="s">
        <v>1753</v>
      </c>
      <c r="C834" s="14" t="s">
        <v>208</v>
      </c>
      <c r="D834" s="14" t="s">
        <v>78</v>
      </c>
      <c r="E834" s="14" t="s">
        <v>79</v>
      </c>
      <c r="F834" s="15" t="s">
        <v>1754</v>
      </c>
      <c r="G834" s="14" t="s">
        <v>81</v>
      </c>
      <c r="H834" s="16">
        <v>43.399140000000003</v>
      </c>
      <c r="I834" s="16">
        <v>-95.751959999999997</v>
      </c>
      <c r="J834" s="15" t="s">
        <v>107</v>
      </c>
      <c r="K834" s="14">
        <v>2668</v>
      </c>
      <c r="L834" s="14">
        <v>1109</v>
      </c>
      <c r="M834" s="14">
        <v>48393</v>
      </c>
      <c r="N834" s="14">
        <v>4357730</v>
      </c>
      <c r="O834" s="14">
        <v>0</v>
      </c>
      <c r="P834" s="14" t="s">
        <v>83</v>
      </c>
    </row>
    <row r="835" spans="1:16" x14ac:dyDescent="0.25">
      <c r="A835" s="14">
        <v>6830</v>
      </c>
      <c r="B835" s="14" t="s">
        <v>1755</v>
      </c>
      <c r="C835" s="14" t="s">
        <v>161</v>
      </c>
      <c r="D835" s="14" t="s">
        <v>78</v>
      </c>
      <c r="E835" s="14" t="s">
        <v>79</v>
      </c>
      <c r="F835" s="15" t="s">
        <v>162</v>
      </c>
      <c r="G835" s="14" t="s">
        <v>81</v>
      </c>
      <c r="H835" s="16">
        <v>40.748330000000003</v>
      </c>
      <c r="I835" s="16">
        <v>-95.647499999999994</v>
      </c>
      <c r="J835" s="15" t="s">
        <v>107</v>
      </c>
      <c r="K835" s="14">
        <v>1044</v>
      </c>
      <c r="L835" s="14">
        <v>404</v>
      </c>
      <c r="M835" s="14">
        <v>50109</v>
      </c>
      <c r="N835" s="14">
        <v>3574674</v>
      </c>
      <c r="O835" s="14">
        <v>0</v>
      </c>
      <c r="P835" s="14" t="s">
        <v>83</v>
      </c>
    </row>
    <row r="836" spans="1:16" x14ac:dyDescent="0.25">
      <c r="A836" s="14">
        <v>6831</v>
      </c>
      <c r="B836" s="14" t="s">
        <v>1756</v>
      </c>
      <c r="C836" s="14" t="s">
        <v>639</v>
      </c>
      <c r="D836" s="14" t="s">
        <v>78</v>
      </c>
      <c r="E836" s="14" t="s">
        <v>79</v>
      </c>
      <c r="F836" s="15" t="s">
        <v>962</v>
      </c>
      <c r="G836" s="14" t="s">
        <v>81</v>
      </c>
      <c r="H836" s="16">
        <v>41.33334</v>
      </c>
      <c r="I836" s="16">
        <v>-92.204629999999995</v>
      </c>
      <c r="J836" s="15" t="s">
        <v>82</v>
      </c>
      <c r="K836" s="14">
        <v>2005</v>
      </c>
      <c r="L836" s="14">
        <v>978</v>
      </c>
      <c r="M836" s="14">
        <v>42500</v>
      </c>
      <c r="N836" s="14">
        <v>5654114</v>
      </c>
      <c r="O836" s="14">
        <v>0</v>
      </c>
      <c r="P836" s="14" t="s">
        <v>83</v>
      </c>
    </row>
    <row r="837" spans="1:16" x14ac:dyDescent="0.25">
      <c r="A837" s="14">
        <v>6832</v>
      </c>
      <c r="B837" s="14" t="s">
        <v>1757</v>
      </c>
      <c r="C837" s="14" t="s">
        <v>755</v>
      </c>
      <c r="D837" s="14" t="s">
        <v>78</v>
      </c>
      <c r="E837" s="14" t="s">
        <v>79</v>
      </c>
      <c r="F837" s="15" t="s">
        <v>1758</v>
      </c>
      <c r="G837" s="14" t="s">
        <v>81</v>
      </c>
      <c r="H837" s="16">
        <v>41.113329999999998</v>
      </c>
      <c r="I837" s="16">
        <v>-95.637230000000002</v>
      </c>
      <c r="J837" s="15" t="s">
        <v>107</v>
      </c>
      <c r="K837" s="14">
        <v>243</v>
      </c>
      <c r="L837" s="14">
        <v>66</v>
      </c>
      <c r="M837" s="14">
        <v>51250</v>
      </c>
      <c r="N837" s="14">
        <v>563372</v>
      </c>
      <c r="O837" s="14">
        <v>0</v>
      </c>
      <c r="P837" s="14" t="s">
        <v>83</v>
      </c>
    </row>
    <row r="838" spans="1:16" x14ac:dyDescent="0.25">
      <c r="A838" s="14">
        <v>6833</v>
      </c>
      <c r="B838" s="14" t="s">
        <v>1759</v>
      </c>
      <c r="C838" s="14" t="s">
        <v>143</v>
      </c>
      <c r="D838" s="14" t="s">
        <v>78</v>
      </c>
      <c r="E838" s="14" t="s">
        <v>79</v>
      </c>
      <c r="F838" s="15" t="s">
        <v>1760</v>
      </c>
      <c r="G838" s="14" t="s">
        <v>81</v>
      </c>
      <c r="H838" s="16">
        <v>43.079709999999999</v>
      </c>
      <c r="I838" s="16">
        <v>-96.175579999999997</v>
      </c>
      <c r="J838" s="15" t="s">
        <v>107</v>
      </c>
      <c r="K838" s="14">
        <v>7461</v>
      </c>
      <c r="L838" s="14">
        <v>2227</v>
      </c>
      <c r="M838" s="14">
        <v>64238</v>
      </c>
      <c r="N838" s="14">
        <v>16364423</v>
      </c>
      <c r="O838" s="14">
        <v>0</v>
      </c>
      <c r="P838" s="14" t="s">
        <v>83</v>
      </c>
    </row>
    <row r="839" spans="1:16" x14ac:dyDescent="0.25">
      <c r="A839" s="14">
        <v>6834</v>
      </c>
      <c r="B839" s="14" t="s">
        <v>1761</v>
      </c>
      <c r="C839" s="14" t="s">
        <v>105</v>
      </c>
      <c r="D839" s="14" t="s">
        <v>78</v>
      </c>
      <c r="E839" s="14" t="s">
        <v>79</v>
      </c>
      <c r="F839" s="14" t="s">
        <v>1762</v>
      </c>
      <c r="G839" s="14" t="s">
        <v>81</v>
      </c>
      <c r="H839" s="16">
        <v>42.495669999999997</v>
      </c>
      <c r="I839" s="16">
        <v>-96.390529999999998</v>
      </c>
      <c r="J839" s="15" t="s">
        <v>107</v>
      </c>
      <c r="K839" s="14">
        <v>82821</v>
      </c>
      <c r="L839" s="14">
        <v>31419</v>
      </c>
      <c r="M839" s="14">
        <v>43629</v>
      </c>
      <c r="N839" s="14">
        <v>151384492</v>
      </c>
      <c r="O839" s="14">
        <v>3018320</v>
      </c>
      <c r="P839" s="14" t="s">
        <v>83</v>
      </c>
    </row>
    <row r="840" spans="1:16" x14ac:dyDescent="0.25">
      <c r="A840" s="14">
        <v>6835</v>
      </c>
      <c r="B840" s="14" t="s">
        <v>1763</v>
      </c>
      <c r="C840" s="14" t="s">
        <v>109</v>
      </c>
      <c r="D840" s="14" t="s">
        <v>78</v>
      </c>
      <c r="E840" s="14" t="s">
        <v>79</v>
      </c>
      <c r="F840" s="15" t="s">
        <v>1764</v>
      </c>
      <c r="G840" s="14" t="s">
        <v>81</v>
      </c>
      <c r="H840" s="16">
        <v>42.89331</v>
      </c>
      <c r="I840" s="16">
        <v>-95.151110000000003</v>
      </c>
      <c r="J840" s="15" t="s">
        <v>107</v>
      </c>
      <c r="K840" s="14">
        <v>777</v>
      </c>
      <c r="L840" s="14">
        <v>297</v>
      </c>
      <c r="M840" s="14">
        <v>37560</v>
      </c>
      <c r="N840" s="14">
        <v>2143971</v>
      </c>
      <c r="O840" s="14">
        <v>0</v>
      </c>
      <c r="P840" s="14" t="s">
        <v>83</v>
      </c>
    </row>
    <row r="841" spans="1:16" x14ac:dyDescent="0.25">
      <c r="A841" s="14">
        <v>6836</v>
      </c>
      <c r="B841" s="14" t="s">
        <v>1765</v>
      </c>
      <c r="C841" s="14" t="s">
        <v>155</v>
      </c>
      <c r="D841" s="14" t="s">
        <v>78</v>
      </c>
      <c r="E841" s="14" t="s">
        <v>79</v>
      </c>
      <c r="F841" s="15" t="s">
        <v>1766</v>
      </c>
      <c r="G841" s="14" t="s">
        <v>81</v>
      </c>
      <c r="H841" s="16">
        <v>41.877760000000002</v>
      </c>
      <c r="I841" s="16">
        <v>-93.678550000000001</v>
      </c>
      <c r="J841" s="15" t="s">
        <v>87</v>
      </c>
      <c r="K841" s="14">
        <v>1506</v>
      </c>
      <c r="L841" s="14">
        <v>564</v>
      </c>
      <c r="M841" s="14">
        <v>73971</v>
      </c>
      <c r="N841" s="14">
        <v>3481234</v>
      </c>
      <c r="O841" s="14">
        <v>0</v>
      </c>
      <c r="P841" s="14" t="s">
        <v>83</v>
      </c>
    </row>
    <row r="842" spans="1:16" x14ac:dyDescent="0.25">
      <c r="A842" s="14">
        <v>6837</v>
      </c>
      <c r="B842" s="14" t="s">
        <v>1767</v>
      </c>
      <c r="C842" s="14" t="s">
        <v>176</v>
      </c>
      <c r="D842" s="14" t="s">
        <v>78</v>
      </c>
      <c r="E842" s="14" t="s">
        <v>79</v>
      </c>
      <c r="F842" s="15" t="s">
        <v>1768</v>
      </c>
      <c r="G842" s="14" t="s">
        <v>81</v>
      </c>
      <c r="H842" s="16">
        <v>42.232770000000002</v>
      </c>
      <c r="I842" s="16">
        <v>-96.228080000000006</v>
      </c>
      <c r="J842" s="15" t="s">
        <v>107</v>
      </c>
      <c r="K842" s="14">
        <v>979</v>
      </c>
      <c r="L842" s="14">
        <v>403</v>
      </c>
      <c r="M842" s="14">
        <v>55417</v>
      </c>
      <c r="N842" s="14">
        <v>1611552</v>
      </c>
      <c r="O842" s="14">
        <v>0</v>
      </c>
      <c r="P842" s="14" t="s">
        <v>83</v>
      </c>
    </row>
    <row r="843" spans="1:16" x14ac:dyDescent="0.25">
      <c r="A843" s="14">
        <v>6838</v>
      </c>
      <c r="B843" s="14" t="s">
        <v>1769</v>
      </c>
      <c r="C843" s="14" t="s">
        <v>176</v>
      </c>
      <c r="D843" s="14" t="s">
        <v>78</v>
      </c>
      <c r="E843" s="14" t="s">
        <v>79</v>
      </c>
      <c r="F843" s="15" t="s">
        <v>1770</v>
      </c>
      <c r="G843" s="14" t="s">
        <v>81</v>
      </c>
      <c r="H843" s="16">
        <v>42.22916</v>
      </c>
      <c r="I843" s="16">
        <v>-95.930840000000003</v>
      </c>
      <c r="J843" s="15" t="s">
        <v>107</v>
      </c>
      <c r="K843" s="14">
        <v>225</v>
      </c>
      <c r="L843" s="14">
        <v>78</v>
      </c>
      <c r="M843" s="14">
        <v>36250</v>
      </c>
      <c r="N843" s="14">
        <v>956520</v>
      </c>
      <c r="O843" s="14">
        <v>0</v>
      </c>
      <c r="P843" s="14" t="s">
        <v>83</v>
      </c>
    </row>
    <row r="844" spans="1:16" x14ac:dyDescent="0.25">
      <c r="A844" s="14">
        <v>6839</v>
      </c>
      <c r="B844" s="14" t="s">
        <v>1771</v>
      </c>
      <c r="C844" s="14" t="s">
        <v>331</v>
      </c>
      <c r="D844" s="14" t="s">
        <v>78</v>
      </c>
      <c r="E844" s="14" t="s">
        <v>79</v>
      </c>
      <c r="F844" s="15" t="s">
        <v>1772</v>
      </c>
      <c r="G844" s="14" t="s">
        <v>81</v>
      </c>
      <c r="H844" s="16">
        <v>41.98527</v>
      </c>
      <c r="I844" s="16">
        <v>-95.779449999999997</v>
      </c>
      <c r="J844" s="15" t="s">
        <v>107</v>
      </c>
      <c r="K844" s="14">
        <v>168</v>
      </c>
      <c r="L844" s="14">
        <v>75</v>
      </c>
      <c r="M844" s="14">
        <v>34063</v>
      </c>
      <c r="N844" s="14">
        <v>759541</v>
      </c>
      <c r="O844" s="14">
        <v>0</v>
      </c>
      <c r="P844" s="14" t="s">
        <v>83</v>
      </c>
    </row>
    <row r="845" spans="1:16" x14ac:dyDescent="0.25">
      <c r="A845" s="14">
        <v>6840</v>
      </c>
      <c r="B845" s="14" t="s">
        <v>1773</v>
      </c>
      <c r="C845" s="14" t="s">
        <v>558</v>
      </c>
      <c r="D845" s="14" t="s">
        <v>78</v>
      </c>
      <c r="E845" s="14" t="s">
        <v>79</v>
      </c>
      <c r="F845" s="15" t="s">
        <v>1774</v>
      </c>
      <c r="G845" s="14" t="s">
        <v>81</v>
      </c>
      <c r="H845" s="16">
        <v>41.807229999999997</v>
      </c>
      <c r="I845" s="16">
        <v>-91.494060000000005</v>
      </c>
      <c r="J845" s="15" t="s">
        <v>103</v>
      </c>
      <c r="K845" s="14">
        <v>2545</v>
      </c>
      <c r="L845" s="14">
        <v>852</v>
      </c>
      <c r="M845" s="14">
        <v>65000</v>
      </c>
      <c r="N845" s="14">
        <v>3686858</v>
      </c>
      <c r="O845" s="14">
        <v>0</v>
      </c>
      <c r="P845" s="14" t="s">
        <v>83</v>
      </c>
    </row>
    <row r="846" spans="1:16" x14ac:dyDescent="0.25">
      <c r="A846" s="14">
        <v>6841</v>
      </c>
      <c r="B846" s="14" t="s">
        <v>1775</v>
      </c>
      <c r="C846" s="14" t="s">
        <v>1048</v>
      </c>
      <c r="D846" s="14" t="s">
        <v>78</v>
      </c>
      <c r="E846" s="14" t="s">
        <v>79</v>
      </c>
      <c r="F846" s="15" t="s">
        <v>1776</v>
      </c>
      <c r="G846" s="14" t="s">
        <v>81</v>
      </c>
      <c r="H846" s="16">
        <v>42.378309999999999</v>
      </c>
      <c r="I846" s="16">
        <v>-94.429969999999997</v>
      </c>
      <c r="J846" s="15" t="s">
        <v>87</v>
      </c>
      <c r="K846" s="14">
        <v>109</v>
      </c>
      <c r="L846" s="14">
        <v>58</v>
      </c>
      <c r="M846" s="14">
        <v>41250</v>
      </c>
      <c r="N846" s="14">
        <v>896389</v>
      </c>
      <c r="O846" s="14">
        <v>0</v>
      </c>
      <c r="P846" s="14" t="s">
        <v>83</v>
      </c>
    </row>
    <row r="847" spans="1:16" x14ac:dyDescent="0.25">
      <c r="A847" s="14">
        <v>6842</v>
      </c>
      <c r="B847" s="14" t="s">
        <v>1777</v>
      </c>
      <c r="C847" s="14" t="s">
        <v>151</v>
      </c>
      <c r="D847" s="14" t="s">
        <v>78</v>
      </c>
      <c r="E847" s="14" t="s">
        <v>79</v>
      </c>
      <c r="F847" s="15" t="s">
        <v>718</v>
      </c>
      <c r="G847" s="14" t="s">
        <v>153</v>
      </c>
      <c r="H847" s="16">
        <v>41.776119999999999</v>
      </c>
      <c r="I847" s="16">
        <v>-91.967399999999998</v>
      </c>
      <c r="J847" s="15" t="s">
        <v>103</v>
      </c>
      <c r="K847" s="14">
        <v>160</v>
      </c>
      <c r="L847" s="14">
        <v>67</v>
      </c>
      <c r="M847" s="14">
        <v>61971</v>
      </c>
      <c r="N847" s="14">
        <v>3586675</v>
      </c>
      <c r="O847" s="14">
        <v>0</v>
      </c>
      <c r="P847" s="14" t="s">
        <v>83</v>
      </c>
    </row>
    <row r="848" spans="1:16" x14ac:dyDescent="0.25">
      <c r="A848" s="14">
        <v>6843</v>
      </c>
      <c r="B848" s="14" t="s">
        <v>1778</v>
      </c>
      <c r="C848" s="14" t="s">
        <v>639</v>
      </c>
      <c r="D848" s="14" t="s">
        <v>78</v>
      </c>
      <c r="E848" s="14" t="s">
        <v>79</v>
      </c>
      <c r="F848" s="15" t="s">
        <v>1081</v>
      </c>
      <c r="G848" s="14" t="s">
        <v>81</v>
      </c>
      <c r="H848" s="16">
        <v>41.45223</v>
      </c>
      <c r="I848" s="16">
        <v>-92.090459999999993</v>
      </c>
      <c r="J848" s="15" t="s">
        <v>103</v>
      </c>
      <c r="K848" s="14">
        <v>207</v>
      </c>
      <c r="L848" s="14">
        <v>90</v>
      </c>
      <c r="M848" s="14">
        <v>51250</v>
      </c>
      <c r="N848" s="14">
        <v>776438</v>
      </c>
      <c r="O848" s="14">
        <v>0</v>
      </c>
      <c r="P848" s="14" t="s">
        <v>83</v>
      </c>
    </row>
    <row r="849" spans="1:16" x14ac:dyDescent="0.25">
      <c r="A849" s="14">
        <v>6844</v>
      </c>
      <c r="B849" s="14" t="s">
        <v>1779</v>
      </c>
      <c r="C849" s="14" t="s">
        <v>499</v>
      </c>
      <c r="D849" s="14" t="s">
        <v>78</v>
      </c>
      <c r="E849" s="14" t="s">
        <v>79</v>
      </c>
      <c r="F849" s="15" t="s">
        <v>812</v>
      </c>
      <c r="G849" s="14" t="s">
        <v>81</v>
      </c>
      <c r="H849" s="16">
        <v>43.141359999999999</v>
      </c>
      <c r="I849" s="16">
        <v>-95.144440000000003</v>
      </c>
      <c r="J849" s="15" t="s">
        <v>107</v>
      </c>
      <c r="K849" s="14">
        <v>11212</v>
      </c>
      <c r="L849" s="14">
        <v>5015</v>
      </c>
      <c r="M849" s="14">
        <v>44467</v>
      </c>
      <c r="N849" s="14">
        <v>28053419</v>
      </c>
      <c r="O849" s="14">
        <v>415322</v>
      </c>
      <c r="P849" s="14" t="s">
        <v>83</v>
      </c>
    </row>
    <row r="850" spans="1:16" x14ac:dyDescent="0.25">
      <c r="A850" s="14">
        <v>6845</v>
      </c>
      <c r="B850" s="14" t="s">
        <v>1780</v>
      </c>
      <c r="C850" s="14" t="s">
        <v>398</v>
      </c>
      <c r="D850" s="14" t="s">
        <v>78</v>
      </c>
      <c r="E850" s="14" t="s">
        <v>79</v>
      </c>
      <c r="F850" s="15" t="s">
        <v>413</v>
      </c>
      <c r="G850" s="14" t="s">
        <v>81</v>
      </c>
      <c r="H850" s="16">
        <v>43.204970000000003</v>
      </c>
      <c r="I850" s="16">
        <v>-91.950999999999993</v>
      </c>
      <c r="J850" s="15" t="s">
        <v>166</v>
      </c>
      <c r="K850" s="14">
        <v>355</v>
      </c>
      <c r="L850" s="14">
        <v>165</v>
      </c>
      <c r="M850" s="14">
        <v>36964</v>
      </c>
      <c r="N850" s="14">
        <v>1093926</v>
      </c>
      <c r="O850" s="14">
        <v>20332</v>
      </c>
      <c r="P850" s="14" t="s">
        <v>83</v>
      </c>
    </row>
    <row r="851" spans="1:16" x14ac:dyDescent="0.25">
      <c r="A851" s="14">
        <v>6846</v>
      </c>
      <c r="B851" s="14" t="s">
        <v>1781</v>
      </c>
      <c r="C851" s="14" t="s">
        <v>199</v>
      </c>
      <c r="D851" s="14" t="s">
        <v>78</v>
      </c>
      <c r="E851" s="14" t="s">
        <v>79</v>
      </c>
      <c r="F851" s="15" t="s">
        <v>1492</v>
      </c>
      <c r="G851" s="14" t="s">
        <v>81</v>
      </c>
      <c r="H851" s="16">
        <v>43.422179999999997</v>
      </c>
      <c r="I851" s="16">
        <v>-95.102220000000003</v>
      </c>
      <c r="J851" s="15" t="s">
        <v>107</v>
      </c>
      <c r="K851" s="14">
        <v>5018</v>
      </c>
      <c r="L851" s="14">
        <v>2354</v>
      </c>
      <c r="M851" s="14">
        <v>53971</v>
      </c>
      <c r="N851" s="14">
        <v>11784222</v>
      </c>
      <c r="O851" s="14">
        <v>50684</v>
      </c>
      <c r="P851" s="14" t="s">
        <v>83</v>
      </c>
    </row>
    <row r="852" spans="1:16" x14ac:dyDescent="0.25">
      <c r="A852" s="14">
        <v>6847</v>
      </c>
      <c r="B852" s="14" t="s">
        <v>1782</v>
      </c>
      <c r="C852" s="14" t="s">
        <v>168</v>
      </c>
      <c r="D852" s="14" t="s">
        <v>78</v>
      </c>
      <c r="E852" s="14" t="s">
        <v>79</v>
      </c>
      <c r="F852" s="15" t="s">
        <v>1783</v>
      </c>
      <c r="G852" s="14" t="s">
        <v>81</v>
      </c>
      <c r="H852" s="16">
        <v>42.072519999999997</v>
      </c>
      <c r="I852" s="16">
        <v>-90.435130000000001</v>
      </c>
      <c r="J852" s="15" t="s">
        <v>166</v>
      </c>
      <c r="K852" s="14">
        <v>81</v>
      </c>
      <c r="L852" s="14">
        <v>48</v>
      </c>
      <c r="M852" s="14">
        <v>40833</v>
      </c>
      <c r="N852" s="14">
        <v>1727287</v>
      </c>
      <c r="O852" s="14">
        <v>0</v>
      </c>
      <c r="P852" s="14" t="s">
        <v>83</v>
      </c>
    </row>
    <row r="853" spans="1:16" x14ac:dyDescent="0.25">
      <c r="A853" s="14">
        <v>6848</v>
      </c>
      <c r="B853" s="14" t="s">
        <v>1784</v>
      </c>
      <c r="C853" s="14" t="s">
        <v>168</v>
      </c>
      <c r="D853" s="14" t="s">
        <v>78</v>
      </c>
      <c r="E853" s="14" t="s">
        <v>79</v>
      </c>
      <c r="F853" s="15" t="s">
        <v>294</v>
      </c>
      <c r="G853" s="14" t="s">
        <v>81</v>
      </c>
      <c r="H853" s="16">
        <v>42.164189999999998</v>
      </c>
      <c r="I853" s="16">
        <v>-90.476519999999994</v>
      </c>
      <c r="J853" s="15" t="s">
        <v>166</v>
      </c>
      <c r="K853" s="14">
        <v>140</v>
      </c>
      <c r="L853" s="14">
        <v>71</v>
      </c>
      <c r="M853" s="14">
        <v>75250</v>
      </c>
      <c r="N853" s="14">
        <v>1549068</v>
      </c>
      <c r="O853" s="14">
        <v>0</v>
      </c>
      <c r="P853" s="14" t="s">
        <v>83</v>
      </c>
    </row>
    <row r="854" spans="1:16" x14ac:dyDescent="0.25">
      <c r="A854" s="14">
        <v>6849</v>
      </c>
      <c r="B854" s="14" t="s">
        <v>1785</v>
      </c>
      <c r="C854" s="14" t="s">
        <v>85</v>
      </c>
      <c r="D854" s="14" t="s">
        <v>78</v>
      </c>
      <c r="E854" s="14" t="s">
        <v>79</v>
      </c>
      <c r="F854" s="15" t="s">
        <v>1016</v>
      </c>
      <c r="G854" s="14" t="s">
        <v>81</v>
      </c>
      <c r="H854" s="16">
        <v>41.411380000000001</v>
      </c>
      <c r="I854" s="16">
        <v>-93.644940000000005</v>
      </c>
      <c r="J854" s="15" t="s">
        <v>87</v>
      </c>
      <c r="K854" s="14">
        <v>63</v>
      </c>
      <c r="L854" s="14">
        <v>14</v>
      </c>
      <c r="M854" s="14">
        <v>35000</v>
      </c>
      <c r="N854" s="14">
        <v>312287</v>
      </c>
      <c r="O854" s="14">
        <v>0</v>
      </c>
      <c r="P854" s="14" t="s">
        <v>83</v>
      </c>
    </row>
    <row r="855" spans="1:16" x14ac:dyDescent="0.25">
      <c r="A855" s="14">
        <v>6850</v>
      </c>
      <c r="B855" s="14" t="s">
        <v>1786</v>
      </c>
      <c r="C855" s="14" t="s">
        <v>118</v>
      </c>
      <c r="D855" s="14" t="s">
        <v>78</v>
      </c>
      <c r="E855" s="14" t="s">
        <v>79</v>
      </c>
      <c r="F855" s="15" t="s">
        <v>1787</v>
      </c>
      <c r="G855" s="14" t="s">
        <v>81</v>
      </c>
      <c r="H855" s="16">
        <v>42.059449999999998</v>
      </c>
      <c r="I855" s="16">
        <v>-91.442670000000007</v>
      </c>
      <c r="J855" s="15" t="s">
        <v>103</v>
      </c>
      <c r="K855" s="14">
        <v>1139</v>
      </c>
      <c r="L855" s="14">
        <v>439</v>
      </c>
      <c r="M855" s="14">
        <v>57750</v>
      </c>
      <c r="N855" s="14">
        <v>1849921</v>
      </c>
      <c r="O855" s="14">
        <v>5871</v>
      </c>
      <c r="P855" s="14" t="s">
        <v>83</v>
      </c>
    </row>
    <row r="856" spans="1:16" x14ac:dyDescent="0.25">
      <c r="A856" s="14">
        <v>6851</v>
      </c>
      <c r="B856" s="14" t="s">
        <v>1788</v>
      </c>
      <c r="C856" s="14" t="s">
        <v>428</v>
      </c>
      <c r="D856" s="14" t="s">
        <v>78</v>
      </c>
      <c r="E856" s="14" t="s">
        <v>79</v>
      </c>
      <c r="F856" s="15" t="s">
        <v>1789</v>
      </c>
      <c r="G856" s="14" t="s">
        <v>81</v>
      </c>
      <c r="H856" s="16">
        <v>43.436079999999997</v>
      </c>
      <c r="I856" s="16">
        <v>-92.782409999999999</v>
      </c>
      <c r="J856" s="15" t="s">
        <v>82</v>
      </c>
      <c r="K856" s="14">
        <v>473</v>
      </c>
      <c r="L856" s="14">
        <v>258</v>
      </c>
      <c r="M856" s="14">
        <v>41000</v>
      </c>
      <c r="N856" s="14">
        <v>1328474</v>
      </c>
      <c r="O856" s="14">
        <v>59025</v>
      </c>
      <c r="P856" s="14" t="s">
        <v>83</v>
      </c>
    </row>
    <row r="857" spans="1:16" x14ac:dyDescent="0.25">
      <c r="A857" s="14">
        <v>6852</v>
      </c>
      <c r="B857" s="14" t="s">
        <v>1790</v>
      </c>
      <c r="C857" s="14" t="s">
        <v>321</v>
      </c>
      <c r="D857" s="14" t="s">
        <v>78</v>
      </c>
      <c r="E857" s="14" t="s">
        <v>79</v>
      </c>
      <c r="F857" s="15" t="s">
        <v>1791</v>
      </c>
      <c r="G857" s="14" t="s">
        <v>81</v>
      </c>
      <c r="H857" s="16">
        <v>42.288870000000003</v>
      </c>
      <c r="I857" s="16">
        <v>-93.796059999999997</v>
      </c>
      <c r="J857" s="15" t="s">
        <v>87</v>
      </c>
      <c r="K857" s="14">
        <v>412</v>
      </c>
      <c r="L857" s="14">
        <v>176</v>
      </c>
      <c r="M857" s="14">
        <v>48333</v>
      </c>
      <c r="N857" s="14">
        <v>2507860</v>
      </c>
      <c r="O857" s="14">
        <v>0</v>
      </c>
      <c r="P857" s="14" t="s">
        <v>83</v>
      </c>
    </row>
    <row r="858" spans="1:16" x14ac:dyDescent="0.25">
      <c r="A858" s="14">
        <v>6853</v>
      </c>
      <c r="B858" s="14" t="s">
        <v>1792</v>
      </c>
      <c r="C858" s="14" t="s">
        <v>193</v>
      </c>
      <c r="D858" s="14" t="s">
        <v>78</v>
      </c>
      <c r="E858" s="14" t="s">
        <v>79</v>
      </c>
      <c r="F858" s="15" t="s">
        <v>1793</v>
      </c>
      <c r="G858" s="14" t="s">
        <v>81</v>
      </c>
      <c r="H858" s="16">
        <v>42.641959999999997</v>
      </c>
      <c r="I858" s="16">
        <v>-91.811890000000005</v>
      </c>
      <c r="J858" s="15" t="s">
        <v>103</v>
      </c>
      <c r="K858" s="14">
        <v>125</v>
      </c>
      <c r="L858" s="14">
        <v>42</v>
      </c>
      <c r="M858" s="14">
        <v>45000</v>
      </c>
      <c r="N858" s="14">
        <v>623254</v>
      </c>
      <c r="O858" s="14">
        <v>1113</v>
      </c>
      <c r="P858" s="14" t="s">
        <v>83</v>
      </c>
    </row>
    <row r="859" spans="1:16" x14ac:dyDescent="0.25">
      <c r="A859" s="14">
        <v>6854</v>
      </c>
      <c r="B859" s="14" t="s">
        <v>1794</v>
      </c>
      <c r="C859" s="14" t="s">
        <v>428</v>
      </c>
      <c r="D859" s="14" t="s">
        <v>78</v>
      </c>
      <c r="E859" s="14" t="s">
        <v>79</v>
      </c>
      <c r="F859" s="15" t="s">
        <v>1355</v>
      </c>
      <c r="G859" s="14" t="s">
        <v>81</v>
      </c>
      <c r="H859" s="16">
        <v>43.378300000000003</v>
      </c>
      <c r="I859" s="16">
        <v>-92.918809999999993</v>
      </c>
      <c r="J859" s="15" t="s">
        <v>82</v>
      </c>
      <c r="K859" s="14">
        <v>1156</v>
      </c>
      <c r="L859" s="14">
        <v>483</v>
      </c>
      <c r="M859" s="14">
        <v>46771</v>
      </c>
      <c r="N859" s="14">
        <v>2797934</v>
      </c>
      <c r="O859" s="14">
        <v>0</v>
      </c>
      <c r="P859" s="14" t="s">
        <v>83</v>
      </c>
    </row>
    <row r="860" spans="1:16" x14ac:dyDescent="0.25">
      <c r="A860" s="14">
        <v>6855</v>
      </c>
      <c r="B860" s="14" t="s">
        <v>1795</v>
      </c>
      <c r="C860" s="14" t="s">
        <v>115</v>
      </c>
      <c r="D860" s="14" t="s">
        <v>78</v>
      </c>
      <c r="E860" s="14" t="s">
        <v>79</v>
      </c>
      <c r="F860" s="15" t="s">
        <v>1796</v>
      </c>
      <c r="G860" s="14" t="s">
        <v>81</v>
      </c>
      <c r="H860" s="16">
        <v>42.122210000000003</v>
      </c>
      <c r="I860" s="16">
        <v>-93.194929999999999</v>
      </c>
      <c r="J860" s="15" t="s">
        <v>82</v>
      </c>
      <c r="K860" s="14">
        <v>103</v>
      </c>
      <c r="L860" s="14">
        <v>36</v>
      </c>
      <c r="M860" s="14">
        <v>40833</v>
      </c>
      <c r="N860" s="14">
        <v>1451590</v>
      </c>
      <c r="O860" s="14">
        <v>0</v>
      </c>
      <c r="P860" s="14" t="s">
        <v>83</v>
      </c>
    </row>
    <row r="861" spans="1:16" x14ac:dyDescent="0.25">
      <c r="A861" s="14">
        <v>6856</v>
      </c>
      <c r="B861" s="14" t="s">
        <v>1797</v>
      </c>
      <c r="C861" s="14" t="s">
        <v>523</v>
      </c>
      <c r="D861" s="14" t="s">
        <v>78</v>
      </c>
      <c r="E861" s="14" t="s">
        <v>79</v>
      </c>
      <c r="F861" s="15" t="s">
        <v>1798</v>
      </c>
      <c r="G861" s="14" t="s">
        <v>81</v>
      </c>
      <c r="H861" s="16">
        <v>40.981659999999998</v>
      </c>
      <c r="I861" s="16">
        <v>-95.104150000000004</v>
      </c>
      <c r="J861" s="15" t="s">
        <v>107</v>
      </c>
      <c r="K861" s="14">
        <v>639</v>
      </c>
      <c r="L861" s="14">
        <v>291</v>
      </c>
      <c r="M861" s="14">
        <v>58942</v>
      </c>
      <c r="N861" s="14">
        <v>2370924</v>
      </c>
      <c r="O861" s="14">
        <v>0</v>
      </c>
      <c r="P861" s="14" t="s">
        <v>83</v>
      </c>
    </row>
    <row r="862" spans="1:16" x14ac:dyDescent="0.25">
      <c r="A862" s="14">
        <v>6857</v>
      </c>
      <c r="B862" s="14" t="s">
        <v>1799</v>
      </c>
      <c r="C862" s="14" t="s">
        <v>299</v>
      </c>
      <c r="D862" s="14" t="s">
        <v>78</v>
      </c>
      <c r="E862" s="14" t="s">
        <v>79</v>
      </c>
      <c r="F862" s="15" t="s">
        <v>1800</v>
      </c>
      <c r="G862" s="14" t="s">
        <v>81</v>
      </c>
      <c r="H862" s="16">
        <v>41.893070000000002</v>
      </c>
      <c r="I862" s="16">
        <v>-91.150710000000004</v>
      </c>
      <c r="J862" s="15" t="s">
        <v>103</v>
      </c>
      <c r="K862" s="14">
        <v>662</v>
      </c>
      <c r="L862" s="14">
        <v>272</v>
      </c>
      <c r="M862" s="14">
        <v>48500</v>
      </c>
      <c r="N862" s="14">
        <v>1851629</v>
      </c>
      <c r="O862" s="14">
        <v>0</v>
      </c>
      <c r="P862" s="14" t="s">
        <v>83</v>
      </c>
    </row>
    <row r="863" spans="1:16" x14ac:dyDescent="0.25">
      <c r="A863" s="14">
        <v>6858</v>
      </c>
      <c r="B863" s="14" t="s">
        <v>1801</v>
      </c>
      <c r="C863" s="14" t="s">
        <v>115</v>
      </c>
      <c r="D863" s="14" t="s">
        <v>78</v>
      </c>
      <c r="E863" s="14" t="s">
        <v>79</v>
      </c>
      <c r="F863" s="15" t="s">
        <v>1802</v>
      </c>
      <c r="G863" s="14" t="s">
        <v>81</v>
      </c>
      <c r="H863" s="16">
        <v>42.016649999999998</v>
      </c>
      <c r="I863" s="16">
        <v>-93.163539999999998</v>
      </c>
      <c r="J863" s="15" t="s">
        <v>82</v>
      </c>
      <c r="K863" s="14">
        <v>1470</v>
      </c>
      <c r="L863" s="14">
        <v>540</v>
      </c>
      <c r="M863" s="14">
        <v>57661</v>
      </c>
      <c r="N863" s="14">
        <v>2552724</v>
      </c>
      <c r="O863" s="14">
        <v>0</v>
      </c>
      <c r="P863" s="14" t="s">
        <v>83</v>
      </c>
    </row>
    <row r="864" spans="1:16" x14ac:dyDescent="0.25">
      <c r="A864" s="14">
        <v>6859</v>
      </c>
      <c r="B864" s="14" t="s">
        <v>1803</v>
      </c>
      <c r="C864" s="14" t="s">
        <v>126</v>
      </c>
      <c r="D864" s="14" t="s">
        <v>78</v>
      </c>
      <c r="E864" s="14" t="s">
        <v>79</v>
      </c>
      <c r="F864" s="15" t="s">
        <v>127</v>
      </c>
      <c r="G864" s="14" t="s">
        <v>153</v>
      </c>
      <c r="H864" s="16">
        <v>43.038020000000003</v>
      </c>
      <c r="I864" s="16">
        <v>-94.064400000000006</v>
      </c>
      <c r="J864" s="15" t="s">
        <v>87</v>
      </c>
      <c r="K864" s="14">
        <v>29</v>
      </c>
      <c r="L864" s="14">
        <v>13</v>
      </c>
      <c r="M864" s="14">
        <v>65313</v>
      </c>
      <c r="N864" s="14">
        <v>1986738</v>
      </c>
      <c r="O864" s="14">
        <v>0</v>
      </c>
      <c r="P864" s="14" t="s">
        <v>83</v>
      </c>
    </row>
    <row r="865" spans="1:16" x14ac:dyDescent="0.25">
      <c r="A865" s="14">
        <v>6860</v>
      </c>
      <c r="B865" s="14" t="s">
        <v>1804</v>
      </c>
      <c r="C865" s="14" t="s">
        <v>315</v>
      </c>
      <c r="D865" s="14" t="s">
        <v>78</v>
      </c>
      <c r="E865" s="14" t="s">
        <v>79</v>
      </c>
      <c r="F865" s="15" t="s">
        <v>316</v>
      </c>
      <c r="G865" s="14" t="s">
        <v>81</v>
      </c>
      <c r="H865" s="16">
        <v>41.288330000000002</v>
      </c>
      <c r="I865" s="16">
        <v>-93.809389999999993</v>
      </c>
      <c r="J865" s="15" t="s">
        <v>82</v>
      </c>
      <c r="K865" s="14">
        <v>628</v>
      </c>
      <c r="L865" s="14">
        <v>261</v>
      </c>
      <c r="M865" s="14">
        <v>65250</v>
      </c>
      <c r="N865" s="14">
        <v>1391701</v>
      </c>
      <c r="O865" s="14">
        <v>0</v>
      </c>
      <c r="P865" s="14" t="s">
        <v>83</v>
      </c>
    </row>
    <row r="866" spans="1:16" x14ac:dyDescent="0.25">
      <c r="A866" s="14">
        <v>6861</v>
      </c>
      <c r="B866" s="14" t="s">
        <v>1805</v>
      </c>
      <c r="C866" s="14" t="s">
        <v>168</v>
      </c>
      <c r="D866" s="14" t="s">
        <v>78</v>
      </c>
      <c r="E866" s="14" t="s">
        <v>79</v>
      </c>
      <c r="F866" s="15" t="s">
        <v>294</v>
      </c>
      <c r="G866" s="14" t="s">
        <v>81</v>
      </c>
      <c r="H866" s="16">
        <v>42.360840000000003</v>
      </c>
      <c r="I866" s="16">
        <v>-90.539299999999997</v>
      </c>
      <c r="J866" s="15" t="s">
        <v>166</v>
      </c>
      <c r="K866" s="14">
        <v>131</v>
      </c>
      <c r="L866" s="14">
        <v>49</v>
      </c>
      <c r="M866" s="14">
        <v>50313</v>
      </c>
      <c r="N866" s="14">
        <v>959951</v>
      </c>
      <c r="O866" s="14">
        <v>0</v>
      </c>
      <c r="P866" s="14" t="s">
        <v>83</v>
      </c>
    </row>
    <row r="867" spans="1:16" x14ac:dyDescent="0.25">
      <c r="A867" s="14">
        <v>6862</v>
      </c>
      <c r="B867" s="14" t="s">
        <v>1806</v>
      </c>
      <c r="C867" s="14" t="s">
        <v>77</v>
      </c>
      <c r="D867" s="14" t="s">
        <v>78</v>
      </c>
      <c r="E867" s="14" t="s">
        <v>79</v>
      </c>
      <c r="F867" s="15" t="s">
        <v>1807</v>
      </c>
      <c r="G867" s="14" t="s">
        <v>81</v>
      </c>
      <c r="H867" s="16">
        <v>42.40943</v>
      </c>
      <c r="I867" s="16">
        <v>-93.065759999999997</v>
      </c>
      <c r="J867" s="15" t="s">
        <v>82</v>
      </c>
      <c r="K867" s="14">
        <v>309</v>
      </c>
      <c r="L867" s="14">
        <v>117</v>
      </c>
      <c r="M867" s="14">
        <v>34063</v>
      </c>
      <c r="N867" s="14">
        <v>1411264</v>
      </c>
      <c r="O867" s="14">
        <v>0</v>
      </c>
      <c r="P867" s="14" t="s">
        <v>83</v>
      </c>
    </row>
    <row r="868" spans="1:16" x14ac:dyDescent="0.25">
      <c r="A868" s="14">
        <v>6863</v>
      </c>
      <c r="B868" s="14" t="s">
        <v>1808</v>
      </c>
      <c r="C868" s="14" t="s">
        <v>126</v>
      </c>
      <c r="D868" s="14" t="s">
        <v>78</v>
      </c>
      <c r="E868" s="14" t="s">
        <v>79</v>
      </c>
      <c r="F868" s="15" t="s">
        <v>341</v>
      </c>
      <c r="G868" s="14" t="s">
        <v>153</v>
      </c>
      <c r="H868" s="16">
        <v>42.9133</v>
      </c>
      <c r="I868" s="16">
        <v>-94.227189999999993</v>
      </c>
      <c r="J868" s="15" t="s">
        <v>87</v>
      </c>
      <c r="K868" s="14">
        <v>43</v>
      </c>
      <c r="L868" s="14">
        <v>6</v>
      </c>
      <c r="M868" s="14">
        <v>42285</v>
      </c>
      <c r="N868" s="14">
        <v>2231673</v>
      </c>
      <c r="O868" s="14">
        <v>0</v>
      </c>
      <c r="P868" s="14" t="s">
        <v>83</v>
      </c>
    </row>
    <row r="869" spans="1:16" x14ac:dyDescent="0.25">
      <c r="A869" s="14">
        <v>6864</v>
      </c>
      <c r="B869" s="14" t="s">
        <v>1809</v>
      </c>
      <c r="C869" s="14" t="s">
        <v>193</v>
      </c>
      <c r="D869" s="14" t="s">
        <v>78</v>
      </c>
      <c r="E869" s="14" t="s">
        <v>79</v>
      </c>
      <c r="F869" s="15" t="s">
        <v>1810</v>
      </c>
      <c r="G869" s="14" t="s">
        <v>81</v>
      </c>
      <c r="H869" s="16">
        <v>43.066360000000003</v>
      </c>
      <c r="I869" s="16">
        <v>-91.933499999999995</v>
      </c>
      <c r="J869" s="15" t="s">
        <v>166</v>
      </c>
      <c r="K869" s="14">
        <v>138</v>
      </c>
      <c r="L869" s="14">
        <v>78</v>
      </c>
      <c r="M869" s="14">
        <v>56389</v>
      </c>
      <c r="N869" s="14">
        <v>689164</v>
      </c>
      <c r="O869" s="14">
        <v>0</v>
      </c>
      <c r="P869" s="14" t="s">
        <v>83</v>
      </c>
    </row>
    <row r="870" spans="1:16" x14ac:dyDescent="0.25">
      <c r="A870" s="14">
        <v>6865</v>
      </c>
      <c r="B870" s="14" t="s">
        <v>1811</v>
      </c>
      <c r="C870" s="14" t="s">
        <v>85</v>
      </c>
      <c r="D870" s="14" t="s">
        <v>78</v>
      </c>
      <c r="E870" s="14" t="s">
        <v>79</v>
      </c>
      <c r="F870" s="15" t="s">
        <v>1812</v>
      </c>
      <c r="G870" s="14" t="s">
        <v>81</v>
      </c>
      <c r="H870" s="16">
        <v>41.308050000000001</v>
      </c>
      <c r="I870" s="16">
        <v>-93.729659999999996</v>
      </c>
      <c r="J870" s="15" t="s">
        <v>82</v>
      </c>
      <c r="K870" s="14">
        <v>128</v>
      </c>
      <c r="L870" s="14">
        <v>79</v>
      </c>
      <c r="M870" s="14">
        <v>77574</v>
      </c>
      <c r="N870" s="14">
        <v>361422</v>
      </c>
      <c r="O870" s="14">
        <v>0</v>
      </c>
      <c r="P870" s="14" t="s">
        <v>83</v>
      </c>
    </row>
    <row r="871" spans="1:16" x14ac:dyDescent="0.25">
      <c r="A871" s="14">
        <v>6866</v>
      </c>
      <c r="B871" s="14" t="s">
        <v>1813</v>
      </c>
      <c r="C871" s="14" t="s">
        <v>318</v>
      </c>
      <c r="D871" s="14" t="s">
        <v>78</v>
      </c>
      <c r="E871" s="14" t="s">
        <v>79</v>
      </c>
      <c r="F871" s="15" t="s">
        <v>1814</v>
      </c>
      <c r="G871" s="14" t="s">
        <v>81</v>
      </c>
      <c r="H871" s="16">
        <v>40.857529999999997</v>
      </c>
      <c r="I871" s="16">
        <v>-91.835170000000005</v>
      </c>
      <c r="J871" s="15" t="s">
        <v>103</v>
      </c>
      <c r="K871" s="14">
        <v>293</v>
      </c>
      <c r="L871" s="14">
        <v>112</v>
      </c>
      <c r="M871" s="14">
        <v>37500</v>
      </c>
      <c r="N871" s="14">
        <v>2656369</v>
      </c>
      <c r="O871" s="14">
        <v>0</v>
      </c>
      <c r="P871" s="14" t="s">
        <v>83</v>
      </c>
    </row>
    <row r="872" spans="1:16" x14ac:dyDescent="0.25">
      <c r="A872" s="14">
        <v>6867</v>
      </c>
      <c r="B872" s="14" t="s">
        <v>1815</v>
      </c>
      <c r="C872" s="14" t="s">
        <v>213</v>
      </c>
      <c r="D872" s="14" t="s">
        <v>78</v>
      </c>
      <c r="E872" s="14" t="s">
        <v>79</v>
      </c>
      <c r="F872" s="15" t="s">
        <v>1816</v>
      </c>
      <c r="G872" s="14" t="s">
        <v>81</v>
      </c>
      <c r="H872" s="16">
        <v>41.591419999999999</v>
      </c>
      <c r="I872" s="16">
        <v>-90.858760000000004</v>
      </c>
      <c r="J872" s="15" t="s">
        <v>166</v>
      </c>
      <c r="K872" s="14">
        <v>197</v>
      </c>
      <c r="L872" s="14">
        <v>71</v>
      </c>
      <c r="M872" s="14">
        <v>47917</v>
      </c>
      <c r="N872" s="14">
        <v>281357</v>
      </c>
      <c r="O872" s="14">
        <v>0</v>
      </c>
      <c r="P872" s="14" t="s">
        <v>83</v>
      </c>
    </row>
    <row r="873" spans="1:16" x14ac:dyDescent="0.25">
      <c r="A873" s="14">
        <v>6868</v>
      </c>
      <c r="B873" s="14" t="s">
        <v>1817</v>
      </c>
      <c r="C873" s="14" t="s">
        <v>499</v>
      </c>
      <c r="D873" s="14" t="s">
        <v>78</v>
      </c>
      <c r="E873" s="14" t="s">
        <v>79</v>
      </c>
      <c r="F873" s="15" t="s">
        <v>1818</v>
      </c>
      <c r="G873" s="14" t="s">
        <v>81</v>
      </c>
      <c r="H873" s="16">
        <v>42.928600000000003</v>
      </c>
      <c r="I873" s="16">
        <v>-91.386250000000004</v>
      </c>
      <c r="J873" s="15" t="s">
        <v>166</v>
      </c>
      <c r="K873" s="14">
        <v>106</v>
      </c>
      <c r="L873" s="14">
        <v>54</v>
      </c>
      <c r="M873" s="14">
        <v>38889</v>
      </c>
      <c r="N873" s="14">
        <v>632230</v>
      </c>
      <c r="O873" s="14">
        <v>0</v>
      </c>
      <c r="P873" s="14" t="s">
        <v>83</v>
      </c>
    </row>
    <row r="874" spans="1:16" x14ac:dyDescent="0.25">
      <c r="A874" s="14">
        <v>6869</v>
      </c>
      <c r="B874" s="14" t="s">
        <v>1819</v>
      </c>
      <c r="C874" s="14" t="s">
        <v>158</v>
      </c>
      <c r="D874" s="14" t="s">
        <v>78</v>
      </c>
      <c r="E874" s="14" t="s">
        <v>79</v>
      </c>
      <c r="F874" s="15" t="s">
        <v>159</v>
      </c>
      <c r="G874" s="14" t="s">
        <v>153</v>
      </c>
      <c r="H874" s="16">
        <v>42.113889999999998</v>
      </c>
      <c r="I874" s="16">
        <v>-91.349329999999995</v>
      </c>
      <c r="J874" s="15" t="s">
        <v>103</v>
      </c>
      <c r="K874" s="14">
        <v>231</v>
      </c>
      <c r="L874" s="14">
        <v>79</v>
      </c>
      <c r="M874" s="14">
        <v>120703</v>
      </c>
      <c r="N874" s="14">
        <v>4523237</v>
      </c>
      <c r="O874" s="14">
        <v>144340</v>
      </c>
      <c r="P874" s="14" t="s">
        <v>83</v>
      </c>
    </row>
    <row r="875" spans="1:16" x14ac:dyDescent="0.25">
      <c r="A875" s="14">
        <v>6870</v>
      </c>
      <c r="B875" s="14" t="s">
        <v>1820</v>
      </c>
      <c r="C875" s="14" t="s">
        <v>109</v>
      </c>
      <c r="D875" s="14" t="s">
        <v>78</v>
      </c>
      <c r="E875" s="14" t="s">
        <v>79</v>
      </c>
      <c r="F875" s="15" t="s">
        <v>1107</v>
      </c>
      <c r="G875" s="14" t="s">
        <v>81</v>
      </c>
      <c r="H875" s="16">
        <v>42.641089999999998</v>
      </c>
      <c r="I875" s="16">
        <v>-95.209720000000004</v>
      </c>
      <c r="J875" s="15" t="s">
        <v>107</v>
      </c>
      <c r="K875" s="14">
        <v>10910</v>
      </c>
      <c r="L875" s="14">
        <v>3665</v>
      </c>
      <c r="M875" s="14">
        <v>44164</v>
      </c>
      <c r="N875" s="14">
        <v>13657402</v>
      </c>
      <c r="O875" s="14">
        <v>0</v>
      </c>
      <c r="P875" s="14" t="s">
        <v>83</v>
      </c>
    </row>
    <row r="876" spans="1:16" x14ac:dyDescent="0.25">
      <c r="A876" s="14">
        <v>6871</v>
      </c>
      <c r="B876" s="14" t="s">
        <v>1821</v>
      </c>
      <c r="C876" s="14" t="s">
        <v>155</v>
      </c>
      <c r="D876" s="14" t="s">
        <v>78</v>
      </c>
      <c r="E876" s="14" t="s">
        <v>79</v>
      </c>
      <c r="F876" s="15" t="s">
        <v>1822</v>
      </c>
      <c r="G876" s="14" t="s">
        <v>81</v>
      </c>
      <c r="H876" s="16">
        <v>42.18721</v>
      </c>
      <c r="I876" s="16">
        <v>-93.595770000000002</v>
      </c>
      <c r="J876" s="15" t="s">
        <v>87</v>
      </c>
      <c r="K876" s="14">
        <v>3438</v>
      </c>
      <c r="L876" s="14">
        <v>1495</v>
      </c>
      <c r="M876" s="14">
        <v>52750</v>
      </c>
      <c r="N876" s="14">
        <v>7097956</v>
      </c>
      <c r="O876" s="14">
        <v>5179</v>
      </c>
      <c r="P876" s="14" t="s">
        <v>83</v>
      </c>
    </row>
    <row r="877" spans="1:16" x14ac:dyDescent="0.25">
      <c r="A877" s="14">
        <v>6872</v>
      </c>
      <c r="B877" s="14" t="s">
        <v>1823</v>
      </c>
      <c r="C877" s="14" t="s">
        <v>281</v>
      </c>
      <c r="D877" s="14" t="s">
        <v>78</v>
      </c>
      <c r="E877" s="14" t="s">
        <v>79</v>
      </c>
      <c r="F877" s="15" t="s">
        <v>1824</v>
      </c>
      <c r="G877" s="14" t="s">
        <v>81</v>
      </c>
      <c r="H877" s="16">
        <v>42.52637</v>
      </c>
      <c r="I877" s="16">
        <v>-92.711860000000001</v>
      </c>
      <c r="J877" s="15" t="s">
        <v>103</v>
      </c>
      <c r="K877" s="14">
        <v>223</v>
      </c>
      <c r="L877" s="14">
        <v>90</v>
      </c>
      <c r="M877" s="14">
        <v>58125</v>
      </c>
      <c r="N877" s="14">
        <v>765894</v>
      </c>
      <c r="O877" s="14">
        <v>0</v>
      </c>
      <c r="P877" s="14" t="s">
        <v>83</v>
      </c>
    </row>
    <row r="878" spans="1:16" x14ac:dyDescent="0.25">
      <c r="A878" s="14">
        <v>6873</v>
      </c>
      <c r="B878" s="14" t="s">
        <v>1825</v>
      </c>
      <c r="C878" s="14" t="s">
        <v>644</v>
      </c>
      <c r="D878" s="14" t="s">
        <v>78</v>
      </c>
      <c r="E878" s="14" t="s">
        <v>79</v>
      </c>
      <c r="F878" s="15" t="s">
        <v>1826</v>
      </c>
      <c r="G878" s="14" t="s">
        <v>81</v>
      </c>
      <c r="H878" s="16">
        <v>40.769480000000001</v>
      </c>
      <c r="I878" s="16">
        <v>-91.517099999999999</v>
      </c>
      <c r="J878" s="15" t="s">
        <v>103</v>
      </c>
      <c r="K878" s="14">
        <v>130</v>
      </c>
      <c r="L878" s="14">
        <v>41</v>
      </c>
      <c r="M878" s="14">
        <v>51250</v>
      </c>
      <c r="N878" s="14">
        <v>983113</v>
      </c>
      <c r="O878" s="14">
        <v>0</v>
      </c>
      <c r="P878" s="14" t="s">
        <v>83</v>
      </c>
    </row>
    <row r="879" spans="1:16" x14ac:dyDescent="0.25">
      <c r="A879" s="14">
        <v>6874</v>
      </c>
      <c r="B879" s="14" t="s">
        <v>1827</v>
      </c>
      <c r="C879" s="14" t="s">
        <v>242</v>
      </c>
      <c r="D879" s="14" t="s">
        <v>78</v>
      </c>
      <c r="E879" s="14" t="s">
        <v>79</v>
      </c>
      <c r="F879" s="15" t="s">
        <v>1828</v>
      </c>
      <c r="G879" s="14" t="s">
        <v>81</v>
      </c>
      <c r="H879" s="16">
        <v>42.269120000000001</v>
      </c>
      <c r="I879" s="16">
        <v>-93.927239999999998</v>
      </c>
      <c r="J879" s="15" t="s">
        <v>87</v>
      </c>
      <c r="K879" s="14">
        <v>725</v>
      </c>
      <c r="L879" s="14">
        <v>272</v>
      </c>
      <c r="M879" s="14">
        <v>45500</v>
      </c>
      <c r="N879" s="14">
        <v>4951978</v>
      </c>
      <c r="O879" s="14">
        <v>0</v>
      </c>
      <c r="P879" s="14" t="s">
        <v>83</v>
      </c>
    </row>
    <row r="880" spans="1:16" x14ac:dyDescent="0.25">
      <c r="A880" s="14">
        <v>6875</v>
      </c>
      <c r="B880" s="14" t="s">
        <v>1829</v>
      </c>
      <c r="C880" s="14" t="s">
        <v>499</v>
      </c>
      <c r="D880" s="14" t="s">
        <v>78</v>
      </c>
      <c r="E880" s="14" t="s">
        <v>79</v>
      </c>
      <c r="F880" s="15" t="s">
        <v>1830</v>
      </c>
      <c r="G880" s="14" t="s">
        <v>81</v>
      </c>
      <c r="H880" s="16">
        <v>42.683599999999998</v>
      </c>
      <c r="I880" s="16">
        <v>-91.534030000000001</v>
      </c>
      <c r="J880" s="15" t="s">
        <v>166</v>
      </c>
      <c r="K880" s="14">
        <v>1236</v>
      </c>
      <c r="L880" s="14">
        <v>578</v>
      </c>
      <c r="M880" s="14">
        <v>43365</v>
      </c>
      <c r="N880" s="14">
        <v>5471678</v>
      </c>
      <c r="O880" s="14">
        <v>0</v>
      </c>
      <c r="P880" s="14" t="s">
        <v>83</v>
      </c>
    </row>
    <row r="881" spans="1:16" x14ac:dyDescent="0.25">
      <c r="A881" s="14">
        <v>6876</v>
      </c>
      <c r="B881" s="14" t="s">
        <v>1831</v>
      </c>
      <c r="C881" s="14" t="s">
        <v>105</v>
      </c>
      <c r="D881" s="14" t="s">
        <v>78</v>
      </c>
      <c r="E881" s="14" t="s">
        <v>79</v>
      </c>
      <c r="F881" s="15" t="s">
        <v>577</v>
      </c>
      <c r="G881" s="14" t="s">
        <v>81</v>
      </c>
      <c r="H881" s="16">
        <v>42.895270000000004</v>
      </c>
      <c r="I881" s="16">
        <v>-96.195300000000003</v>
      </c>
      <c r="J881" s="15" t="s">
        <v>107</v>
      </c>
      <c r="K881" s="14">
        <v>77</v>
      </c>
      <c r="L881" s="14">
        <v>29</v>
      </c>
      <c r="M881" s="14">
        <v>58750</v>
      </c>
      <c r="N881" s="14">
        <v>402496</v>
      </c>
      <c r="O881" s="14">
        <v>0</v>
      </c>
      <c r="P881" s="14" t="s">
        <v>83</v>
      </c>
    </row>
    <row r="882" spans="1:16" x14ac:dyDescent="0.25">
      <c r="A882" s="14">
        <v>6877</v>
      </c>
      <c r="B882" s="14" t="s">
        <v>1832</v>
      </c>
      <c r="C882" s="14" t="s">
        <v>89</v>
      </c>
      <c r="D882" s="14" t="s">
        <v>78</v>
      </c>
      <c r="E882" s="14" t="s">
        <v>79</v>
      </c>
      <c r="F882" s="15" t="s">
        <v>1833</v>
      </c>
      <c r="G882" s="14" t="s">
        <v>81</v>
      </c>
      <c r="H882" s="16">
        <v>41.50027</v>
      </c>
      <c r="I882" s="16">
        <v>-94.318680000000001</v>
      </c>
      <c r="J882" s="15" t="s">
        <v>87</v>
      </c>
      <c r="K882" s="14">
        <v>1602</v>
      </c>
      <c r="L882" s="14">
        <v>687</v>
      </c>
      <c r="M882" s="14">
        <v>47679</v>
      </c>
      <c r="N882" s="14">
        <v>7129121</v>
      </c>
      <c r="O882" s="14">
        <v>0</v>
      </c>
      <c r="P882" s="14" t="s">
        <v>83</v>
      </c>
    </row>
    <row r="883" spans="1:16" x14ac:dyDescent="0.25">
      <c r="A883" s="14">
        <v>6878</v>
      </c>
      <c r="B883" s="14" t="s">
        <v>1834</v>
      </c>
      <c r="C883" s="14" t="s">
        <v>270</v>
      </c>
      <c r="D883" s="14" t="s">
        <v>78</v>
      </c>
      <c r="E883" s="14" t="s">
        <v>79</v>
      </c>
      <c r="F883" s="15" t="s">
        <v>1835</v>
      </c>
      <c r="G883" s="14" t="s">
        <v>81</v>
      </c>
      <c r="H883" s="16">
        <v>41.578330000000001</v>
      </c>
      <c r="I883" s="16">
        <v>-92.844920000000002</v>
      </c>
      <c r="J883" s="15" t="s">
        <v>82</v>
      </c>
      <c r="K883" s="14">
        <v>822</v>
      </c>
      <c r="L883" s="14">
        <v>322</v>
      </c>
      <c r="M883" s="14">
        <v>58362</v>
      </c>
      <c r="N883" s="14">
        <v>1515957</v>
      </c>
      <c r="O883" s="14">
        <v>0</v>
      </c>
      <c r="P883" s="14" t="s">
        <v>83</v>
      </c>
    </row>
    <row r="884" spans="1:16" x14ac:dyDescent="0.25">
      <c r="A884" s="14">
        <v>6879</v>
      </c>
      <c r="B884" s="14" t="s">
        <v>1836</v>
      </c>
      <c r="C884" s="14" t="s">
        <v>193</v>
      </c>
      <c r="D884" s="14" t="s">
        <v>78</v>
      </c>
      <c r="E884" s="14" t="s">
        <v>79</v>
      </c>
      <c r="F884" s="15" t="s">
        <v>1837</v>
      </c>
      <c r="G884" s="14" t="s">
        <v>81</v>
      </c>
      <c r="H884" s="16">
        <v>42.84937</v>
      </c>
      <c r="I884" s="16">
        <v>-92.097149999999999</v>
      </c>
      <c r="J884" s="15" t="s">
        <v>166</v>
      </c>
      <c r="K884" s="14">
        <v>2009</v>
      </c>
      <c r="L884" s="14">
        <v>901</v>
      </c>
      <c r="M884" s="14">
        <v>48641</v>
      </c>
      <c r="N884" s="14">
        <v>6524265</v>
      </c>
      <c r="O884" s="14">
        <v>34944</v>
      </c>
      <c r="P884" s="14" t="s">
        <v>83</v>
      </c>
    </row>
    <row r="885" spans="1:16" x14ac:dyDescent="0.25">
      <c r="A885" s="14">
        <v>6880</v>
      </c>
      <c r="B885" s="14" t="s">
        <v>1838</v>
      </c>
      <c r="C885" s="14" t="s">
        <v>278</v>
      </c>
      <c r="D885" s="14" t="s">
        <v>78</v>
      </c>
      <c r="E885" s="14" t="s">
        <v>79</v>
      </c>
      <c r="F885" s="15" t="s">
        <v>279</v>
      </c>
      <c r="G885" s="14" t="s">
        <v>153</v>
      </c>
      <c r="H885" s="16">
        <v>40.849110000000003</v>
      </c>
      <c r="I885" s="16">
        <v>-94.068129999999996</v>
      </c>
      <c r="J885" s="15" t="s">
        <v>82</v>
      </c>
      <c r="K885" s="14">
        <v>181</v>
      </c>
      <c r="L885" s="14">
        <v>97</v>
      </c>
      <c r="M885" s="14">
        <v>93281</v>
      </c>
      <c r="N885" s="14">
        <v>6264503</v>
      </c>
      <c r="O885" s="14">
        <v>1694185</v>
      </c>
      <c r="P885" s="14" t="s">
        <v>83</v>
      </c>
    </row>
    <row r="886" spans="1:16" x14ac:dyDescent="0.25">
      <c r="A886" s="14">
        <v>6881</v>
      </c>
      <c r="B886" s="14" t="s">
        <v>1839</v>
      </c>
      <c r="C886" s="14" t="s">
        <v>199</v>
      </c>
      <c r="D886" s="14" t="s">
        <v>78</v>
      </c>
      <c r="E886" s="14" t="s">
        <v>79</v>
      </c>
      <c r="F886" s="15" t="s">
        <v>1840</v>
      </c>
      <c r="G886" s="14" t="s">
        <v>81</v>
      </c>
      <c r="H886" s="16">
        <v>43.430239999999998</v>
      </c>
      <c r="I886" s="16">
        <v>-94.946380000000005</v>
      </c>
      <c r="J886" s="15" t="s">
        <v>107</v>
      </c>
      <c r="K886" s="14">
        <v>129</v>
      </c>
      <c r="L886" s="14">
        <v>55</v>
      </c>
      <c r="M886" s="14">
        <v>53750</v>
      </c>
      <c r="N886" s="14">
        <v>1050224</v>
      </c>
      <c r="O886" s="14">
        <v>0</v>
      </c>
      <c r="P886" s="14" t="s">
        <v>83</v>
      </c>
    </row>
    <row r="887" spans="1:16" x14ac:dyDescent="0.25">
      <c r="A887" s="14">
        <v>6882</v>
      </c>
      <c r="B887" s="14" t="s">
        <v>1841</v>
      </c>
      <c r="C887" s="14" t="s">
        <v>184</v>
      </c>
      <c r="D887" s="14" t="s">
        <v>78</v>
      </c>
      <c r="E887" s="14" t="s">
        <v>79</v>
      </c>
      <c r="F887" s="15" t="s">
        <v>1842</v>
      </c>
      <c r="G887" s="14" t="s">
        <v>81</v>
      </c>
      <c r="H887" s="16">
        <v>42.974139999999998</v>
      </c>
      <c r="I887" s="16">
        <v>-95.497510000000005</v>
      </c>
      <c r="J887" s="15" t="s">
        <v>107</v>
      </c>
      <c r="K887" s="14">
        <v>618</v>
      </c>
      <c r="L887" s="14">
        <v>286</v>
      </c>
      <c r="M887" s="14">
        <v>48173</v>
      </c>
      <c r="N887" s="14">
        <v>2256464</v>
      </c>
      <c r="O887" s="14">
        <v>0</v>
      </c>
      <c r="P887" s="14" t="s">
        <v>83</v>
      </c>
    </row>
    <row r="888" spans="1:16" x14ac:dyDescent="0.25">
      <c r="A888" s="14">
        <v>6883</v>
      </c>
      <c r="B888" s="14" t="s">
        <v>1843</v>
      </c>
      <c r="C888" s="14" t="s">
        <v>393</v>
      </c>
      <c r="D888" s="14" t="s">
        <v>78</v>
      </c>
      <c r="E888" s="14" t="s">
        <v>79</v>
      </c>
      <c r="F888" s="15" t="s">
        <v>1844</v>
      </c>
      <c r="G888" s="14" t="s">
        <v>81</v>
      </c>
      <c r="H888" s="16">
        <v>42.978580000000001</v>
      </c>
      <c r="I888" s="16">
        <v>-93.316869999999994</v>
      </c>
      <c r="J888" s="15" t="s">
        <v>82</v>
      </c>
      <c r="K888" s="14">
        <v>160</v>
      </c>
      <c r="L888" s="14">
        <v>74</v>
      </c>
      <c r="M888" s="14">
        <v>33750</v>
      </c>
      <c r="N888" s="14">
        <v>633910</v>
      </c>
      <c r="O888" s="14">
        <v>0</v>
      </c>
      <c r="P888" s="14" t="s">
        <v>83</v>
      </c>
    </row>
    <row r="889" spans="1:16" x14ac:dyDescent="0.25">
      <c r="A889" s="14">
        <v>6884</v>
      </c>
      <c r="B889" s="14" t="s">
        <v>1845</v>
      </c>
      <c r="C889" s="14" t="s">
        <v>403</v>
      </c>
      <c r="D889" s="14" t="s">
        <v>78</v>
      </c>
      <c r="E889" s="14" t="s">
        <v>79</v>
      </c>
      <c r="F889" s="15" t="s">
        <v>1846</v>
      </c>
      <c r="G889" s="14" t="s">
        <v>81</v>
      </c>
      <c r="H889" s="16">
        <v>41.465269999999997</v>
      </c>
      <c r="I889" s="16">
        <v>-93.311319999999995</v>
      </c>
      <c r="J889" s="15" t="s">
        <v>87</v>
      </c>
      <c r="K889" s="14">
        <v>72</v>
      </c>
      <c r="L889" s="14">
        <v>24</v>
      </c>
      <c r="M889" s="14">
        <v>26250</v>
      </c>
      <c r="N889" s="14">
        <v>1666158</v>
      </c>
      <c r="O889" s="14">
        <v>0</v>
      </c>
      <c r="P889" s="14" t="s">
        <v>83</v>
      </c>
    </row>
    <row r="890" spans="1:16" x14ac:dyDescent="0.25">
      <c r="A890" s="14">
        <v>6885</v>
      </c>
      <c r="B890" s="14" t="s">
        <v>1847</v>
      </c>
      <c r="C890" s="14" t="s">
        <v>126</v>
      </c>
      <c r="D890" s="14" t="s">
        <v>78</v>
      </c>
      <c r="E890" s="14" t="s">
        <v>79</v>
      </c>
      <c r="F890" s="15" t="s">
        <v>1848</v>
      </c>
      <c r="G890" s="14" t="s">
        <v>81</v>
      </c>
      <c r="H890" s="16">
        <v>43.384399999999999</v>
      </c>
      <c r="I890" s="16">
        <v>-94.314970000000002</v>
      </c>
      <c r="J890" s="15" t="s">
        <v>87</v>
      </c>
      <c r="K890" s="14">
        <v>521</v>
      </c>
      <c r="L890" s="14">
        <v>260</v>
      </c>
      <c r="M890" s="14">
        <v>38214</v>
      </c>
      <c r="N890" s="14">
        <v>1906738</v>
      </c>
      <c r="O890" s="14">
        <v>0</v>
      </c>
      <c r="P890" s="14" t="s">
        <v>83</v>
      </c>
    </row>
    <row r="891" spans="1:16" x14ac:dyDescent="0.25">
      <c r="A891" s="14">
        <v>6886</v>
      </c>
      <c r="B891" s="14" t="s">
        <v>1849</v>
      </c>
      <c r="C891" s="14" t="s">
        <v>558</v>
      </c>
      <c r="D891" s="14" t="s">
        <v>78</v>
      </c>
      <c r="E891" s="14" t="s">
        <v>79</v>
      </c>
      <c r="F891" s="15" t="s">
        <v>1752</v>
      </c>
      <c r="G891" s="14" t="s">
        <v>81</v>
      </c>
      <c r="H891" s="16">
        <v>41.845559999999999</v>
      </c>
      <c r="I891" s="16">
        <v>-91.692949999999996</v>
      </c>
      <c r="J891" s="15" t="s">
        <v>103</v>
      </c>
      <c r="K891" s="14">
        <v>943</v>
      </c>
      <c r="L891" s="14">
        <v>312</v>
      </c>
      <c r="M891" s="14">
        <v>74444</v>
      </c>
      <c r="N891" s="14">
        <v>2113830</v>
      </c>
      <c r="O891" s="14">
        <v>0</v>
      </c>
      <c r="P891" s="14" t="s">
        <v>83</v>
      </c>
    </row>
    <row r="892" spans="1:16" x14ac:dyDescent="0.25">
      <c r="A892" s="14">
        <v>6887</v>
      </c>
      <c r="B892" s="14" t="s">
        <v>1850</v>
      </c>
      <c r="C892" s="14" t="s">
        <v>755</v>
      </c>
      <c r="D892" s="14" t="s">
        <v>78</v>
      </c>
      <c r="E892" s="14" t="s">
        <v>79</v>
      </c>
      <c r="F892" s="15" t="s">
        <v>1851</v>
      </c>
      <c r="G892" s="14" t="s">
        <v>81</v>
      </c>
      <c r="H892" s="16">
        <v>40.894939999999998</v>
      </c>
      <c r="I892" s="16">
        <v>-95.67371</v>
      </c>
      <c r="J892" s="15" t="s">
        <v>107</v>
      </c>
      <c r="K892" s="14">
        <v>979</v>
      </c>
      <c r="L892" s="14">
        <v>435</v>
      </c>
      <c r="M892" s="14">
        <v>51875</v>
      </c>
      <c r="N892" s="14">
        <v>3335069</v>
      </c>
      <c r="O892" s="14">
        <v>0</v>
      </c>
      <c r="P892" s="14" t="s">
        <v>83</v>
      </c>
    </row>
    <row r="893" spans="1:16" x14ac:dyDescent="0.25">
      <c r="A893" s="14">
        <v>6888</v>
      </c>
      <c r="B893" s="14" t="s">
        <v>1852</v>
      </c>
      <c r="C893" s="14" t="s">
        <v>475</v>
      </c>
      <c r="D893" s="14" t="s">
        <v>78</v>
      </c>
      <c r="E893" s="14" t="s">
        <v>79</v>
      </c>
      <c r="F893" s="15" t="s">
        <v>1853</v>
      </c>
      <c r="G893" s="14" t="s">
        <v>81</v>
      </c>
      <c r="H893" s="16">
        <v>41.966659999999997</v>
      </c>
      <c r="I893" s="16">
        <v>-92.576859999999996</v>
      </c>
      <c r="J893" s="15" t="s">
        <v>82</v>
      </c>
      <c r="K893" s="14">
        <v>2819</v>
      </c>
      <c r="L893" s="14">
        <v>1032</v>
      </c>
      <c r="M893" s="14">
        <v>50610</v>
      </c>
      <c r="N893" s="14">
        <v>8440177</v>
      </c>
      <c r="O893" s="14">
        <v>383923</v>
      </c>
      <c r="P893" s="14" t="s">
        <v>83</v>
      </c>
    </row>
    <row r="894" spans="1:16" x14ac:dyDescent="0.25">
      <c r="A894" s="14">
        <v>6889</v>
      </c>
      <c r="B894" s="14" t="s">
        <v>1854</v>
      </c>
      <c r="C894" s="14" t="s">
        <v>181</v>
      </c>
      <c r="D894" s="14" t="s">
        <v>78</v>
      </c>
      <c r="E894" s="14" t="s">
        <v>79</v>
      </c>
      <c r="F894" s="15" t="s">
        <v>1855</v>
      </c>
      <c r="G894" s="14" t="s">
        <v>81</v>
      </c>
      <c r="H894" s="16">
        <v>41.918320000000001</v>
      </c>
      <c r="I894" s="16">
        <v>-94.942769999999996</v>
      </c>
      <c r="J894" s="15" t="s">
        <v>107</v>
      </c>
      <c r="K894" s="14">
        <v>348</v>
      </c>
      <c r="L894" s="14">
        <v>154</v>
      </c>
      <c r="M894" s="14">
        <v>46250</v>
      </c>
      <c r="N894" s="14">
        <v>1106765</v>
      </c>
      <c r="O894" s="14">
        <v>0</v>
      </c>
      <c r="P894" s="14" t="s">
        <v>83</v>
      </c>
    </row>
    <row r="895" spans="1:16" x14ac:dyDescent="0.25">
      <c r="A895" s="14">
        <v>6890</v>
      </c>
      <c r="B895" s="14" t="s">
        <v>1856</v>
      </c>
      <c r="C895" s="14" t="s">
        <v>561</v>
      </c>
      <c r="D895" s="14" t="s">
        <v>78</v>
      </c>
      <c r="E895" s="14" t="s">
        <v>79</v>
      </c>
      <c r="F895" s="15" t="s">
        <v>1739</v>
      </c>
      <c r="G895" s="14" t="s">
        <v>81</v>
      </c>
      <c r="H895" s="16">
        <v>41.593600000000002</v>
      </c>
      <c r="I895" s="16">
        <v>-95.441109999999995</v>
      </c>
      <c r="J895" s="15" t="s">
        <v>107</v>
      </c>
      <c r="K895" s="14">
        <v>66</v>
      </c>
      <c r="L895" s="14">
        <v>21</v>
      </c>
      <c r="M895" s="14">
        <v>24375</v>
      </c>
      <c r="N895" s="14">
        <v>1841699</v>
      </c>
      <c r="O895" s="14">
        <v>0</v>
      </c>
      <c r="P895" s="14" t="s">
        <v>83</v>
      </c>
    </row>
    <row r="896" spans="1:16" x14ac:dyDescent="0.25">
      <c r="A896" s="14">
        <v>6891</v>
      </c>
      <c r="B896" s="14" t="s">
        <v>1857</v>
      </c>
      <c r="C896" s="14" t="s">
        <v>199</v>
      </c>
      <c r="D896" s="14" t="s">
        <v>78</v>
      </c>
      <c r="E896" s="14" t="s">
        <v>79</v>
      </c>
      <c r="F896" s="15" t="s">
        <v>1858</v>
      </c>
      <c r="G896" s="14" t="s">
        <v>81</v>
      </c>
      <c r="H896" s="16">
        <v>43.305790000000002</v>
      </c>
      <c r="I896" s="16">
        <v>-94.97166</v>
      </c>
      <c r="J896" s="15" t="s">
        <v>107</v>
      </c>
      <c r="K896" s="14">
        <v>364</v>
      </c>
      <c r="L896" s="14">
        <v>183</v>
      </c>
      <c r="M896" s="14">
        <v>35625</v>
      </c>
      <c r="N896" s="14">
        <v>1412923</v>
      </c>
      <c r="O896" s="14">
        <v>0</v>
      </c>
      <c r="P896" s="14" t="s">
        <v>83</v>
      </c>
    </row>
    <row r="897" spans="1:16" x14ac:dyDescent="0.25">
      <c r="A897" s="14">
        <v>6892</v>
      </c>
      <c r="B897" s="14" t="s">
        <v>1859</v>
      </c>
      <c r="C897" s="14" t="s">
        <v>95</v>
      </c>
      <c r="D897" s="14" t="s">
        <v>78</v>
      </c>
      <c r="E897" s="14" t="s">
        <v>79</v>
      </c>
      <c r="F897" s="15" t="s">
        <v>1860</v>
      </c>
      <c r="G897" s="14" t="s">
        <v>81</v>
      </c>
      <c r="H897" s="16">
        <v>41.02805</v>
      </c>
      <c r="I897" s="16">
        <v>-94.050780000000003</v>
      </c>
      <c r="J897" s="15" t="s">
        <v>82</v>
      </c>
      <c r="K897" s="14">
        <v>56</v>
      </c>
      <c r="L897" s="14">
        <v>29</v>
      </c>
      <c r="M897" s="14">
        <v>43125</v>
      </c>
      <c r="N897" s="14">
        <v>239726</v>
      </c>
      <c r="O897" s="14">
        <v>0</v>
      </c>
      <c r="P897" s="14" t="s">
        <v>83</v>
      </c>
    </row>
    <row r="898" spans="1:16" x14ac:dyDescent="0.25">
      <c r="A898" s="14">
        <v>6893</v>
      </c>
      <c r="B898" s="14" t="s">
        <v>1861</v>
      </c>
      <c r="C898" s="14" t="s">
        <v>390</v>
      </c>
      <c r="D898" s="14" t="s">
        <v>78</v>
      </c>
      <c r="E898" s="14" t="s">
        <v>79</v>
      </c>
      <c r="F898" s="15" t="s">
        <v>1862</v>
      </c>
      <c r="G898" s="14" t="s">
        <v>81</v>
      </c>
      <c r="H898" s="16">
        <v>43.371340000000004</v>
      </c>
      <c r="I898" s="16">
        <v>-93.773560000000003</v>
      </c>
      <c r="J898" s="15" t="s">
        <v>82</v>
      </c>
      <c r="K898" s="14">
        <v>487</v>
      </c>
      <c r="L898" s="14">
        <v>263</v>
      </c>
      <c r="M898" s="14">
        <v>42750</v>
      </c>
      <c r="N898" s="14">
        <v>2272042</v>
      </c>
      <c r="O898" s="14">
        <v>0</v>
      </c>
      <c r="P898" s="14" t="s">
        <v>83</v>
      </c>
    </row>
    <row r="899" spans="1:16" x14ac:dyDescent="0.25">
      <c r="A899" s="14">
        <v>6894</v>
      </c>
      <c r="B899" s="14" t="s">
        <v>1863</v>
      </c>
      <c r="C899" s="14" t="s">
        <v>340</v>
      </c>
      <c r="D899" s="14" t="s">
        <v>78</v>
      </c>
      <c r="E899" s="14" t="s">
        <v>79</v>
      </c>
      <c r="F899" s="15" t="s">
        <v>1864</v>
      </c>
      <c r="G899" s="14" t="s">
        <v>81</v>
      </c>
      <c r="H899" s="16">
        <v>42.688029999999998</v>
      </c>
      <c r="I899" s="16">
        <v>-94.049400000000006</v>
      </c>
      <c r="J899" s="15" t="s">
        <v>87</v>
      </c>
      <c r="K899" s="14">
        <v>181</v>
      </c>
      <c r="L899" s="14">
        <v>81</v>
      </c>
      <c r="M899" s="14">
        <v>47813</v>
      </c>
      <c r="N899" s="14">
        <v>2584007</v>
      </c>
      <c r="O899" s="14">
        <v>0</v>
      </c>
      <c r="P899" s="14" t="s">
        <v>83</v>
      </c>
    </row>
    <row r="900" spans="1:16" x14ac:dyDescent="0.25">
      <c r="A900" s="14">
        <v>6895</v>
      </c>
      <c r="B900" s="14" t="s">
        <v>1865</v>
      </c>
      <c r="C900" s="14" t="s">
        <v>639</v>
      </c>
      <c r="D900" s="14" t="s">
        <v>78</v>
      </c>
      <c r="E900" s="14" t="s">
        <v>79</v>
      </c>
      <c r="F900" s="15" t="s">
        <v>1866</v>
      </c>
      <c r="G900" s="14" t="s">
        <v>81</v>
      </c>
      <c r="H900" s="16">
        <v>41.454729999999998</v>
      </c>
      <c r="I900" s="16">
        <v>-92.335740000000001</v>
      </c>
      <c r="J900" s="15" t="s">
        <v>82</v>
      </c>
      <c r="K900" s="14">
        <v>61</v>
      </c>
      <c r="L900" s="14">
        <v>33</v>
      </c>
      <c r="M900" s="14">
        <v>62917</v>
      </c>
      <c r="N900" s="14">
        <v>509586</v>
      </c>
      <c r="O900" s="14">
        <v>0</v>
      </c>
      <c r="P900" s="14" t="s">
        <v>83</v>
      </c>
    </row>
    <row r="901" spans="1:16" x14ac:dyDescent="0.25">
      <c r="A901" s="14">
        <v>6896</v>
      </c>
      <c r="B901" s="14" t="s">
        <v>1867</v>
      </c>
      <c r="C901" s="14" t="s">
        <v>393</v>
      </c>
      <c r="D901" s="14" t="s">
        <v>78</v>
      </c>
      <c r="E901" s="14" t="s">
        <v>79</v>
      </c>
      <c r="F901" s="15" t="s">
        <v>1868</v>
      </c>
      <c r="G901" s="14" t="s">
        <v>81</v>
      </c>
      <c r="H901" s="16">
        <v>42.944690000000001</v>
      </c>
      <c r="I901" s="16">
        <v>-93.384649999999993</v>
      </c>
      <c r="J901" s="15" t="s">
        <v>82</v>
      </c>
      <c r="K901" s="14">
        <v>408</v>
      </c>
      <c r="L901" s="14">
        <v>189</v>
      </c>
      <c r="M901" s="14">
        <v>41563</v>
      </c>
      <c r="N901" s="14">
        <v>3228769</v>
      </c>
      <c r="O901" s="14">
        <v>0</v>
      </c>
      <c r="P901" s="14" t="s">
        <v>83</v>
      </c>
    </row>
    <row r="902" spans="1:16" x14ac:dyDescent="0.25">
      <c r="A902" s="14">
        <v>6897</v>
      </c>
      <c r="B902" s="14" t="s">
        <v>1869</v>
      </c>
      <c r="C902" s="14" t="s">
        <v>161</v>
      </c>
      <c r="D902" s="14" t="s">
        <v>78</v>
      </c>
      <c r="E902" s="14" t="s">
        <v>79</v>
      </c>
      <c r="F902" s="15" t="s">
        <v>261</v>
      </c>
      <c r="G902" s="14" t="s">
        <v>81</v>
      </c>
      <c r="H902" s="16">
        <v>40.82</v>
      </c>
      <c r="I902" s="16">
        <v>-95.747780000000006</v>
      </c>
      <c r="J902" s="15" t="s">
        <v>107</v>
      </c>
      <c r="K902" s="14">
        <v>214</v>
      </c>
      <c r="L902" s="14">
        <v>83</v>
      </c>
      <c r="M902" s="14">
        <v>48250</v>
      </c>
      <c r="N902" s="14">
        <v>1440574</v>
      </c>
      <c r="O902" s="14">
        <v>0</v>
      </c>
      <c r="P902" s="14" t="s">
        <v>83</v>
      </c>
    </row>
    <row r="903" spans="1:16" x14ac:dyDescent="0.25">
      <c r="A903" s="14">
        <v>6898</v>
      </c>
      <c r="B903" s="14" t="s">
        <v>1870</v>
      </c>
      <c r="C903" s="14" t="s">
        <v>558</v>
      </c>
      <c r="D903" s="14" t="s">
        <v>78</v>
      </c>
      <c r="E903" s="14" t="s">
        <v>79</v>
      </c>
      <c r="F903" s="15" t="s">
        <v>1871</v>
      </c>
      <c r="G903" s="14" t="s">
        <v>81</v>
      </c>
      <c r="H903" s="16">
        <v>41.705849999999998</v>
      </c>
      <c r="I903" s="16">
        <v>-91.662949999999995</v>
      </c>
      <c r="J903" s="15" t="s">
        <v>103</v>
      </c>
      <c r="K903" s="14">
        <v>2657</v>
      </c>
      <c r="L903" s="14">
        <v>832</v>
      </c>
      <c r="M903" s="14">
        <v>51000</v>
      </c>
      <c r="N903" s="14">
        <v>10702755</v>
      </c>
      <c r="O903" s="14">
        <v>20868</v>
      </c>
      <c r="P903" s="14" t="s">
        <v>83</v>
      </c>
    </row>
    <row r="904" spans="1:16" x14ac:dyDescent="0.25">
      <c r="A904" s="14">
        <v>6899</v>
      </c>
      <c r="B904" s="14" t="s">
        <v>1872</v>
      </c>
      <c r="C904" s="14" t="s">
        <v>278</v>
      </c>
      <c r="D904" s="14" t="s">
        <v>78</v>
      </c>
      <c r="E904" s="14" t="s">
        <v>79</v>
      </c>
      <c r="F904" s="15" t="s">
        <v>1873</v>
      </c>
      <c r="G904" s="14" t="s">
        <v>81</v>
      </c>
      <c r="H904" s="16">
        <v>40.85277</v>
      </c>
      <c r="I904" s="16">
        <v>-94.195229999999995</v>
      </c>
      <c r="J904" s="15" t="s">
        <v>82</v>
      </c>
      <c r="K904" s="14">
        <v>182</v>
      </c>
      <c r="L904" s="14">
        <v>85</v>
      </c>
      <c r="M904" s="14">
        <v>51875</v>
      </c>
      <c r="N904" s="14">
        <v>1750542</v>
      </c>
      <c r="O904" s="14">
        <v>5413</v>
      </c>
      <c r="P904" s="14" t="s">
        <v>83</v>
      </c>
    </row>
    <row r="905" spans="1:16" x14ac:dyDescent="0.25">
      <c r="A905" s="14">
        <v>6900</v>
      </c>
      <c r="B905" s="14" t="s">
        <v>1874</v>
      </c>
      <c r="C905" s="14" t="s">
        <v>299</v>
      </c>
      <c r="D905" s="14" t="s">
        <v>78</v>
      </c>
      <c r="E905" s="14" t="s">
        <v>79</v>
      </c>
      <c r="F905" s="15" t="s">
        <v>1659</v>
      </c>
      <c r="G905" s="14" t="s">
        <v>81</v>
      </c>
      <c r="H905" s="16">
        <v>41.769739999999999</v>
      </c>
      <c r="I905" s="16">
        <v>-91.127939999999995</v>
      </c>
      <c r="J905" s="15" t="s">
        <v>166</v>
      </c>
      <c r="K905" s="14">
        <v>3200</v>
      </c>
      <c r="L905" s="14">
        <v>1394</v>
      </c>
      <c r="M905" s="14">
        <v>47727</v>
      </c>
      <c r="N905" s="14">
        <v>5415222</v>
      </c>
      <c r="O905" s="14">
        <v>0</v>
      </c>
      <c r="P905" s="14" t="s">
        <v>83</v>
      </c>
    </row>
    <row r="906" spans="1:16" x14ac:dyDescent="0.25">
      <c r="A906" s="14">
        <v>6901</v>
      </c>
      <c r="B906" s="14" t="s">
        <v>1875</v>
      </c>
      <c r="C906" s="14" t="s">
        <v>126</v>
      </c>
      <c r="D906" s="14" t="s">
        <v>78</v>
      </c>
      <c r="E906" s="14" t="s">
        <v>79</v>
      </c>
      <c r="F906" s="15" t="s">
        <v>1876</v>
      </c>
      <c r="G906" s="14" t="s">
        <v>81</v>
      </c>
      <c r="H906" s="16">
        <v>43.236910000000002</v>
      </c>
      <c r="I906" s="16">
        <v>-94.041340000000005</v>
      </c>
      <c r="J906" s="15" t="s">
        <v>87</v>
      </c>
      <c r="K906" s="14">
        <v>452</v>
      </c>
      <c r="L906" s="14">
        <v>201</v>
      </c>
      <c r="M906" s="14">
        <v>35521</v>
      </c>
      <c r="N906" s="14">
        <v>726375</v>
      </c>
      <c r="O906" s="14">
        <v>0</v>
      </c>
      <c r="P906" s="14" t="s">
        <v>83</v>
      </c>
    </row>
    <row r="907" spans="1:16" x14ac:dyDescent="0.25">
      <c r="A907" s="14">
        <v>6902</v>
      </c>
      <c r="B907" s="14" t="s">
        <v>1877</v>
      </c>
      <c r="C907" s="14" t="s">
        <v>428</v>
      </c>
      <c r="D907" s="14" t="s">
        <v>78</v>
      </c>
      <c r="E907" s="14" t="s">
        <v>79</v>
      </c>
      <c r="F907" s="15" t="s">
        <v>1355</v>
      </c>
      <c r="G907" s="14" t="s">
        <v>153</v>
      </c>
      <c r="H907" s="16">
        <v>43.442189999999997</v>
      </c>
      <c r="I907" s="16">
        <v>-92.890469999999993</v>
      </c>
      <c r="J907" s="15" t="s">
        <v>82</v>
      </c>
      <c r="K907" s="14">
        <v>36</v>
      </c>
      <c r="L907" s="14">
        <v>27</v>
      </c>
      <c r="M907" s="14">
        <v>24028</v>
      </c>
      <c r="N907" s="14">
        <v>2312831</v>
      </c>
      <c r="O907" s="14">
        <v>0</v>
      </c>
      <c r="P907" s="14" t="s">
        <v>83</v>
      </c>
    </row>
    <row r="908" spans="1:16" x14ac:dyDescent="0.25">
      <c r="A908" s="14">
        <v>6903</v>
      </c>
      <c r="B908" s="14" t="s">
        <v>1878</v>
      </c>
      <c r="C908" s="14" t="s">
        <v>475</v>
      </c>
      <c r="D908" s="14" t="s">
        <v>78</v>
      </c>
      <c r="E908" s="14" t="s">
        <v>79</v>
      </c>
      <c r="F908" s="15" t="s">
        <v>1879</v>
      </c>
      <c r="G908" s="14" t="s">
        <v>81</v>
      </c>
      <c r="H908" s="16">
        <v>41.995550000000001</v>
      </c>
      <c r="I908" s="16">
        <v>-92.576859999999996</v>
      </c>
      <c r="J908" s="15" t="s">
        <v>82</v>
      </c>
      <c r="K908" s="14">
        <v>2202</v>
      </c>
      <c r="L908" s="14">
        <v>847</v>
      </c>
      <c r="M908" s="14">
        <v>42708</v>
      </c>
      <c r="N908" s="14">
        <v>5955274</v>
      </c>
      <c r="O908" s="14">
        <v>0</v>
      </c>
      <c r="P908" s="14" t="s">
        <v>83</v>
      </c>
    </row>
    <row r="909" spans="1:16" x14ac:dyDescent="0.25">
      <c r="A909" s="14">
        <v>6904</v>
      </c>
      <c r="B909" s="14" t="s">
        <v>1880</v>
      </c>
      <c r="C909" s="14" t="s">
        <v>164</v>
      </c>
      <c r="D909" s="14" t="s">
        <v>78</v>
      </c>
      <c r="E909" s="14" t="s">
        <v>79</v>
      </c>
      <c r="F909" s="15" t="s">
        <v>1881</v>
      </c>
      <c r="G909" s="14" t="s">
        <v>81</v>
      </c>
      <c r="H909" s="16">
        <v>41.90502</v>
      </c>
      <c r="I909" s="16">
        <v>-90.86403</v>
      </c>
      <c r="J909" s="15" t="s">
        <v>166</v>
      </c>
      <c r="K909" s="14">
        <v>120</v>
      </c>
      <c r="L909" s="14">
        <v>54</v>
      </c>
      <c r="M909" s="14">
        <v>51250</v>
      </c>
      <c r="N909" s="14">
        <v>482622</v>
      </c>
      <c r="O909" s="14">
        <v>0</v>
      </c>
      <c r="P909" s="14" t="s">
        <v>83</v>
      </c>
    </row>
    <row r="910" spans="1:16" x14ac:dyDescent="0.25">
      <c r="A910" s="14">
        <v>6905</v>
      </c>
      <c r="B910" s="14" t="s">
        <v>1882</v>
      </c>
      <c r="C910" s="14" t="s">
        <v>475</v>
      </c>
      <c r="D910" s="14" t="s">
        <v>78</v>
      </c>
      <c r="E910" s="14" t="s">
        <v>79</v>
      </c>
      <c r="F910" s="15" t="s">
        <v>1883</v>
      </c>
      <c r="G910" s="14" t="s">
        <v>81</v>
      </c>
      <c r="H910" s="16">
        <v>42.193600000000004</v>
      </c>
      <c r="I910" s="16">
        <v>-92.465469999999996</v>
      </c>
      <c r="J910" s="15" t="s">
        <v>103</v>
      </c>
      <c r="K910" s="14">
        <v>1655</v>
      </c>
      <c r="L910" s="14">
        <v>724</v>
      </c>
      <c r="M910" s="14">
        <v>48889</v>
      </c>
      <c r="N910" s="14">
        <v>3064287</v>
      </c>
      <c r="O910" s="14">
        <v>0</v>
      </c>
      <c r="P910" s="14" t="s">
        <v>83</v>
      </c>
    </row>
    <row r="911" spans="1:16" x14ac:dyDescent="0.25">
      <c r="A911" s="14">
        <v>6906</v>
      </c>
      <c r="B911" s="14" t="s">
        <v>1884</v>
      </c>
      <c r="C911" s="14" t="s">
        <v>236</v>
      </c>
      <c r="D911" s="14" t="s">
        <v>78</v>
      </c>
      <c r="E911" s="14" t="s">
        <v>79</v>
      </c>
      <c r="F911" s="15" t="s">
        <v>1885</v>
      </c>
      <c r="G911" s="14" t="s">
        <v>81</v>
      </c>
      <c r="H911" s="16">
        <v>41.232500000000002</v>
      </c>
      <c r="I911" s="16">
        <v>-95.613060000000004</v>
      </c>
      <c r="J911" s="15" t="s">
        <v>107</v>
      </c>
      <c r="K911" s="14">
        <v>952</v>
      </c>
      <c r="L911" s="14">
        <v>387</v>
      </c>
      <c r="M911" s="14">
        <v>66420</v>
      </c>
      <c r="N911" s="14">
        <v>1501129</v>
      </c>
      <c r="O911" s="14">
        <v>0</v>
      </c>
      <c r="P911" s="14" t="s">
        <v>83</v>
      </c>
    </row>
    <row r="912" spans="1:16" x14ac:dyDescent="0.25">
      <c r="A912" s="14">
        <v>6907</v>
      </c>
      <c r="B912" s="14" t="s">
        <v>1886</v>
      </c>
      <c r="C912" s="14" t="s">
        <v>647</v>
      </c>
      <c r="D912" s="14" t="s">
        <v>78</v>
      </c>
      <c r="E912" s="14" t="s">
        <v>79</v>
      </c>
      <c r="F912" s="15" t="s">
        <v>819</v>
      </c>
      <c r="G912" s="14" t="s">
        <v>81</v>
      </c>
      <c r="H912" s="16">
        <v>42.808039999999998</v>
      </c>
      <c r="I912" s="16">
        <v>-92.258229999999998</v>
      </c>
      <c r="J912" s="15" t="s">
        <v>103</v>
      </c>
      <c r="K912" s="14">
        <v>1342</v>
      </c>
      <c r="L912" s="14">
        <v>516</v>
      </c>
      <c r="M912" s="14">
        <v>47125</v>
      </c>
      <c r="N912" s="14">
        <v>3650129</v>
      </c>
      <c r="O912" s="14">
        <v>0</v>
      </c>
      <c r="P912" s="14" t="s">
        <v>83</v>
      </c>
    </row>
    <row r="913" spans="1:16" x14ac:dyDescent="0.25">
      <c r="A913" s="14">
        <v>6908</v>
      </c>
      <c r="B913" s="14" t="s">
        <v>1887</v>
      </c>
      <c r="C913" s="14" t="s">
        <v>109</v>
      </c>
      <c r="D913" s="14" t="s">
        <v>78</v>
      </c>
      <c r="E913" s="14" t="s">
        <v>79</v>
      </c>
      <c r="F913" s="15" t="s">
        <v>1107</v>
      </c>
      <c r="G913" s="14" t="s">
        <v>81</v>
      </c>
      <c r="H913" s="16">
        <v>42.729149999999997</v>
      </c>
      <c r="I913" s="16">
        <v>-95.182770000000005</v>
      </c>
      <c r="J913" s="15" t="s">
        <v>107</v>
      </c>
      <c r="K913" s="14">
        <v>81</v>
      </c>
      <c r="L913" s="14">
        <v>61</v>
      </c>
      <c r="M913" s="14">
        <v>36875</v>
      </c>
      <c r="N913" s="14">
        <v>377840</v>
      </c>
      <c r="O913" s="14">
        <v>0</v>
      </c>
      <c r="P913" s="14" t="s">
        <v>83</v>
      </c>
    </row>
    <row r="914" spans="1:16" x14ac:dyDescent="0.25">
      <c r="A914" s="14">
        <v>6909</v>
      </c>
      <c r="B914" s="14" t="s">
        <v>1888</v>
      </c>
      <c r="C914" s="14" t="s">
        <v>315</v>
      </c>
      <c r="D914" s="14" t="s">
        <v>78</v>
      </c>
      <c r="E914" s="14" t="s">
        <v>79</v>
      </c>
      <c r="F914" s="15" t="s">
        <v>1889</v>
      </c>
      <c r="G914" s="14" t="s">
        <v>81</v>
      </c>
      <c r="H914" s="16">
        <v>41.209719999999997</v>
      </c>
      <c r="I914" s="16">
        <v>-93.846609999999998</v>
      </c>
      <c r="J914" s="15" t="s">
        <v>82</v>
      </c>
      <c r="K914" s="14">
        <v>483</v>
      </c>
      <c r="L914" s="14">
        <v>178</v>
      </c>
      <c r="M914" s="14">
        <v>53333</v>
      </c>
      <c r="N914" s="14">
        <v>2523886</v>
      </c>
      <c r="O914" s="14">
        <v>0</v>
      </c>
      <c r="P914" s="14" t="s">
        <v>83</v>
      </c>
    </row>
    <row r="915" spans="1:16" x14ac:dyDescent="0.25">
      <c r="A915" s="14">
        <v>6910</v>
      </c>
      <c r="B915" s="14" t="s">
        <v>1890</v>
      </c>
      <c r="C915" s="14" t="s">
        <v>331</v>
      </c>
      <c r="D915" s="14" t="s">
        <v>78</v>
      </c>
      <c r="E915" s="14" t="s">
        <v>79</v>
      </c>
      <c r="F915" s="15" t="s">
        <v>1482</v>
      </c>
      <c r="G915" s="14" t="s">
        <v>81</v>
      </c>
      <c r="H915" s="16">
        <v>42.01943</v>
      </c>
      <c r="I915" s="16">
        <v>-95.966399999999993</v>
      </c>
      <c r="J915" s="15" t="s">
        <v>107</v>
      </c>
      <c r="K915" s="14">
        <v>66</v>
      </c>
      <c r="L915" s="14">
        <v>41</v>
      </c>
      <c r="M915" s="14">
        <v>41250</v>
      </c>
      <c r="N915" s="14">
        <v>230264</v>
      </c>
      <c r="O915" s="14">
        <v>0</v>
      </c>
      <c r="P915" s="14" t="s">
        <v>83</v>
      </c>
    </row>
    <row r="916" spans="1:16" x14ac:dyDescent="0.25">
      <c r="A916" s="14">
        <v>6911</v>
      </c>
      <c r="B916" s="14" t="s">
        <v>1891</v>
      </c>
      <c r="C916" s="14" t="s">
        <v>1048</v>
      </c>
      <c r="D916" s="14" t="s">
        <v>78</v>
      </c>
      <c r="E916" s="14" t="s">
        <v>79</v>
      </c>
      <c r="F916" s="15" t="s">
        <v>1091</v>
      </c>
      <c r="G916" s="14" t="s">
        <v>153</v>
      </c>
      <c r="H916" s="16">
        <v>42.484699999999997</v>
      </c>
      <c r="I916" s="16">
        <v>-94.635890000000003</v>
      </c>
      <c r="J916" s="15" t="s">
        <v>107</v>
      </c>
      <c r="K916" s="14">
        <v>288</v>
      </c>
      <c r="L916" s="14">
        <v>164</v>
      </c>
      <c r="M916" s="14">
        <v>72000</v>
      </c>
      <c r="N916" s="14">
        <v>3554578</v>
      </c>
      <c r="O916" s="14">
        <v>3891269</v>
      </c>
      <c r="P916" s="14" t="s">
        <v>83</v>
      </c>
    </row>
    <row r="917" spans="1:16" x14ac:dyDescent="0.25">
      <c r="A917" s="14">
        <v>6912</v>
      </c>
      <c r="B917" s="14" t="s">
        <v>1892</v>
      </c>
      <c r="C917" s="14" t="s">
        <v>454</v>
      </c>
      <c r="D917" s="14" t="s">
        <v>78</v>
      </c>
      <c r="E917" s="14" t="s">
        <v>79</v>
      </c>
      <c r="F917" s="15" t="s">
        <v>1893</v>
      </c>
      <c r="G917" s="14" t="s">
        <v>81</v>
      </c>
      <c r="H917" s="16">
        <v>40.780850000000001</v>
      </c>
      <c r="I917" s="16">
        <v>-92.742140000000006</v>
      </c>
      <c r="J917" s="15" t="s">
        <v>82</v>
      </c>
      <c r="K917" s="14">
        <v>46</v>
      </c>
      <c r="L917" s="14">
        <v>17</v>
      </c>
      <c r="M917" s="14">
        <v>35625</v>
      </c>
      <c r="N917" s="14">
        <v>825068</v>
      </c>
      <c r="O917" s="14">
        <v>0</v>
      </c>
      <c r="P917" s="14" t="s">
        <v>83</v>
      </c>
    </row>
    <row r="918" spans="1:16" x14ac:dyDescent="0.25">
      <c r="A918" s="14">
        <v>6913</v>
      </c>
      <c r="B918" s="14" t="s">
        <v>1894</v>
      </c>
      <c r="C918" s="14" t="s">
        <v>236</v>
      </c>
      <c r="D918" s="14" t="s">
        <v>78</v>
      </c>
      <c r="E918" s="14" t="s">
        <v>79</v>
      </c>
      <c r="F918" s="15" t="s">
        <v>1895</v>
      </c>
      <c r="G918" s="14" t="s">
        <v>81</v>
      </c>
      <c r="H918" s="16">
        <v>41.386940000000003</v>
      </c>
      <c r="I918" s="16">
        <v>-95.676670000000001</v>
      </c>
      <c r="J918" s="15" t="s">
        <v>107</v>
      </c>
      <c r="K918" s="14">
        <v>940</v>
      </c>
      <c r="L918" s="14">
        <v>314</v>
      </c>
      <c r="M918" s="14">
        <v>75192</v>
      </c>
      <c r="N918" s="14">
        <v>2842033</v>
      </c>
      <c r="O918" s="14">
        <v>65068</v>
      </c>
      <c r="P918" s="14" t="s">
        <v>83</v>
      </c>
    </row>
    <row r="919" spans="1:16" x14ac:dyDescent="0.25">
      <c r="A919" s="14">
        <v>6914</v>
      </c>
      <c r="B919" s="14" t="s">
        <v>1896</v>
      </c>
      <c r="C919" s="14" t="s">
        <v>77</v>
      </c>
      <c r="D919" s="14" t="s">
        <v>78</v>
      </c>
      <c r="E919" s="14" t="s">
        <v>79</v>
      </c>
      <c r="F919" s="15" t="s">
        <v>1897</v>
      </c>
      <c r="G919" s="14" t="s">
        <v>81</v>
      </c>
      <c r="H919" s="16">
        <v>42.245539999999998</v>
      </c>
      <c r="I919" s="16">
        <v>-93.06465</v>
      </c>
      <c r="J919" s="15" t="s">
        <v>82</v>
      </c>
      <c r="K919" s="14">
        <v>386</v>
      </c>
      <c r="L919" s="14">
        <v>192</v>
      </c>
      <c r="M919" s="14">
        <v>41563</v>
      </c>
      <c r="N919" s="14">
        <v>1423361</v>
      </c>
      <c r="O919" s="14">
        <v>0</v>
      </c>
      <c r="P919" s="14" t="s">
        <v>83</v>
      </c>
    </row>
    <row r="920" spans="1:16" x14ac:dyDescent="0.25">
      <c r="A920" s="14">
        <v>6915</v>
      </c>
      <c r="B920" s="14" t="s">
        <v>1898</v>
      </c>
      <c r="C920" s="14" t="s">
        <v>454</v>
      </c>
      <c r="D920" s="14" t="s">
        <v>78</v>
      </c>
      <c r="E920" s="14" t="s">
        <v>79</v>
      </c>
      <c r="F920" s="15" t="s">
        <v>1899</v>
      </c>
      <c r="G920" s="14" t="s">
        <v>81</v>
      </c>
      <c r="H920" s="16">
        <v>40.818350000000002</v>
      </c>
      <c r="I920" s="16">
        <v>-92.69547</v>
      </c>
      <c r="J920" s="15" t="s">
        <v>82</v>
      </c>
      <c r="K920" s="14">
        <v>100</v>
      </c>
      <c r="L920" s="14">
        <v>39</v>
      </c>
      <c r="M920" s="14">
        <v>49688</v>
      </c>
      <c r="N920" s="14">
        <v>1929361</v>
      </c>
      <c r="O920" s="14">
        <v>0</v>
      </c>
      <c r="P920" s="14" t="s">
        <v>83</v>
      </c>
    </row>
    <row r="921" spans="1:16" x14ac:dyDescent="0.25">
      <c r="A921" s="14">
        <v>6916</v>
      </c>
      <c r="B921" s="14" t="s">
        <v>1900</v>
      </c>
      <c r="C921" s="14" t="s">
        <v>558</v>
      </c>
      <c r="D921" s="14" t="s">
        <v>78</v>
      </c>
      <c r="E921" s="14" t="s">
        <v>79</v>
      </c>
      <c r="F921" s="15" t="s">
        <v>1901</v>
      </c>
      <c r="G921" s="14" t="s">
        <v>81</v>
      </c>
      <c r="H921" s="16">
        <v>41.65502</v>
      </c>
      <c r="I921" s="16">
        <v>-91.556839999999994</v>
      </c>
      <c r="J921" s="15" t="s">
        <v>103</v>
      </c>
      <c r="K921" s="14">
        <v>1119</v>
      </c>
      <c r="L921" s="14">
        <v>534</v>
      </c>
      <c r="M921" s="14">
        <v>52500</v>
      </c>
      <c r="N921" s="14">
        <v>694931</v>
      </c>
      <c r="O921" s="14">
        <v>0</v>
      </c>
      <c r="P921" s="14" t="s">
        <v>83</v>
      </c>
    </row>
    <row r="922" spans="1:16" x14ac:dyDescent="0.25">
      <c r="A922" s="14">
        <v>6917</v>
      </c>
      <c r="B922" s="14" t="s">
        <v>1902</v>
      </c>
      <c r="C922" s="14" t="s">
        <v>275</v>
      </c>
      <c r="D922" s="14" t="s">
        <v>78</v>
      </c>
      <c r="E922" s="14" t="s">
        <v>79</v>
      </c>
      <c r="F922" s="15" t="s">
        <v>1903</v>
      </c>
      <c r="G922" s="14" t="s">
        <v>81</v>
      </c>
      <c r="H922" s="16">
        <v>41.286949999999997</v>
      </c>
      <c r="I922" s="16">
        <v>-92.618530000000007</v>
      </c>
      <c r="J922" s="15" t="s">
        <v>82</v>
      </c>
      <c r="K922" s="14">
        <v>477</v>
      </c>
      <c r="L922" s="14">
        <v>198</v>
      </c>
      <c r="M922" s="14">
        <v>45625</v>
      </c>
      <c r="N922" s="14">
        <v>2002007</v>
      </c>
      <c r="O922" s="14">
        <v>0</v>
      </c>
      <c r="P922" s="14" t="s">
        <v>83</v>
      </c>
    </row>
    <row r="923" spans="1:16" x14ac:dyDescent="0.25">
      <c r="A923" s="14">
        <v>6918</v>
      </c>
      <c r="B923" s="14" t="s">
        <v>1904</v>
      </c>
      <c r="C923" s="14" t="s">
        <v>219</v>
      </c>
      <c r="D923" s="14" t="s">
        <v>78</v>
      </c>
      <c r="E923" s="14" t="s">
        <v>79</v>
      </c>
      <c r="F923" s="15" t="s">
        <v>1905</v>
      </c>
      <c r="G923" s="14" t="s">
        <v>81</v>
      </c>
      <c r="H923" s="16">
        <v>42.224159999999998</v>
      </c>
      <c r="I923" s="16">
        <v>-91.874340000000004</v>
      </c>
      <c r="J923" s="15" t="s">
        <v>103</v>
      </c>
      <c r="K923" s="14">
        <v>1459</v>
      </c>
      <c r="L923" s="14">
        <v>544</v>
      </c>
      <c r="M923" s="14">
        <v>71375</v>
      </c>
      <c r="N923" s="14">
        <v>5715255</v>
      </c>
      <c r="O923" s="14">
        <v>565</v>
      </c>
      <c r="P923" s="14" t="s">
        <v>83</v>
      </c>
    </row>
    <row r="924" spans="1:16" x14ac:dyDescent="0.25">
      <c r="A924" s="14">
        <v>6919</v>
      </c>
      <c r="B924" s="14" t="s">
        <v>1906</v>
      </c>
      <c r="C924" s="14" t="s">
        <v>92</v>
      </c>
      <c r="D924" s="14" t="s">
        <v>78</v>
      </c>
      <c r="E924" s="14" t="s">
        <v>79</v>
      </c>
      <c r="F924" s="14" t="s">
        <v>1907</v>
      </c>
      <c r="G924" s="14" t="s">
        <v>81</v>
      </c>
      <c r="H924" s="16">
        <v>41.636789999999998</v>
      </c>
      <c r="I924" s="16">
        <v>-93.779830000000004</v>
      </c>
      <c r="J924" s="15" t="s">
        <v>87</v>
      </c>
      <c r="K924" s="14">
        <v>44062</v>
      </c>
      <c r="L924" s="14">
        <v>16289</v>
      </c>
      <c r="M924" s="14">
        <v>79909</v>
      </c>
      <c r="N924" s="14">
        <v>58164701</v>
      </c>
      <c r="O924" s="14">
        <v>59113</v>
      </c>
      <c r="P924" s="14" t="s">
        <v>83</v>
      </c>
    </row>
    <row r="925" spans="1:16" x14ac:dyDescent="0.25">
      <c r="A925" s="14">
        <v>6920</v>
      </c>
      <c r="B925" s="14" t="s">
        <v>1908</v>
      </c>
      <c r="C925" s="14" t="s">
        <v>331</v>
      </c>
      <c r="D925" s="14" t="s">
        <v>78</v>
      </c>
      <c r="E925" s="14" t="s">
        <v>79</v>
      </c>
      <c r="F925" s="15" t="s">
        <v>1909</v>
      </c>
      <c r="G925" s="14" t="s">
        <v>81</v>
      </c>
      <c r="H925" s="16">
        <v>42.050269999999998</v>
      </c>
      <c r="I925" s="16">
        <v>-95.706389999999999</v>
      </c>
      <c r="J925" s="15" t="s">
        <v>107</v>
      </c>
      <c r="K925" s="14">
        <v>353</v>
      </c>
      <c r="L925" s="14">
        <v>185</v>
      </c>
      <c r="M925" s="14">
        <v>36583</v>
      </c>
      <c r="N925" s="14">
        <v>1020456</v>
      </c>
      <c r="O925" s="14">
        <v>0</v>
      </c>
      <c r="P925" s="14" t="s">
        <v>83</v>
      </c>
    </row>
    <row r="926" spans="1:16" x14ac:dyDescent="0.25">
      <c r="A926" s="14">
        <v>6921</v>
      </c>
      <c r="B926" s="14" t="s">
        <v>1910</v>
      </c>
      <c r="C926" s="14" t="s">
        <v>189</v>
      </c>
      <c r="D926" s="14" t="s">
        <v>78</v>
      </c>
      <c r="E926" s="14" t="s">
        <v>79</v>
      </c>
      <c r="F926" s="15" t="s">
        <v>1911</v>
      </c>
      <c r="G926" s="14" t="s">
        <v>81</v>
      </c>
      <c r="H926" s="16">
        <v>42.061929999999997</v>
      </c>
      <c r="I926" s="16">
        <v>-95.19999</v>
      </c>
      <c r="J926" s="15" t="s">
        <v>107</v>
      </c>
      <c r="K926" s="14">
        <v>424</v>
      </c>
      <c r="L926" s="14">
        <v>161</v>
      </c>
      <c r="M926" s="14">
        <v>40417</v>
      </c>
      <c r="N926" s="14">
        <v>1478914</v>
      </c>
      <c r="O926" s="14">
        <v>0</v>
      </c>
      <c r="P926" s="14" t="s">
        <v>83</v>
      </c>
    </row>
    <row r="927" spans="1:16" x14ac:dyDescent="0.25">
      <c r="A927" s="14">
        <v>6922</v>
      </c>
      <c r="B927" s="14" t="s">
        <v>1912</v>
      </c>
      <c r="C927" s="14" t="s">
        <v>270</v>
      </c>
      <c r="D927" s="14" t="s">
        <v>78</v>
      </c>
      <c r="E927" s="14" t="s">
        <v>79</v>
      </c>
      <c r="F927" s="15" t="s">
        <v>533</v>
      </c>
      <c r="G927" s="14" t="s">
        <v>81</v>
      </c>
      <c r="H927" s="16">
        <v>41.729990000000001</v>
      </c>
      <c r="I927" s="16">
        <v>-93.325209999999998</v>
      </c>
      <c r="J927" s="15" t="s">
        <v>87</v>
      </c>
      <c r="K927" s="14">
        <v>57</v>
      </c>
      <c r="L927" s="14">
        <v>22</v>
      </c>
      <c r="M927" s="14">
        <v>68333</v>
      </c>
      <c r="N927" s="14">
        <v>129337</v>
      </c>
      <c r="O927" s="14">
        <v>0</v>
      </c>
      <c r="P927" s="14" t="s">
        <v>83</v>
      </c>
    </row>
    <row r="928" spans="1:16" x14ac:dyDescent="0.25">
      <c r="A928" s="14">
        <v>6923</v>
      </c>
      <c r="B928" s="14" t="s">
        <v>1913</v>
      </c>
      <c r="C928" s="14" t="s">
        <v>219</v>
      </c>
      <c r="D928" s="14" t="s">
        <v>78</v>
      </c>
      <c r="E928" s="14" t="s">
        <v>79</v>
      </c>
      <c r="F928" s="15" t="s">
        <v>1914</v>
      </c>
      <c r="G928" s="14" t="s">
        <v>81</v>
      </c>
      <c r="H928" s="16">
        <v>42.008609999999997</v>
      </c>
      <c r="I928" s="16">
        <v>-92.09102</v>
      </c>
      <c r="J928" s="15" t="s">
        <v>103</v>
      </c>
      <c r="K928" s="14">
        <v>664</v>
      </c>
      <c r="L928" s="14">
        <v>300</v>
      </c>
      <c r="M928" s="14">
        <v>54615</v>
      </c>
      <c r="N928" s="14">
        <v>1780836</v>
      </c>
      <c r="O928" s="14">
        <v>0</v>
      </c>
      <c r="P928" s="14" t="s">
        <v>83</v>
      </c>
    </row>
    <row r="929" spans="1:16" x14ac:dyDescent="0.25">
      <c r="A929" s="14">
        <v>6924</v>
      </c>
      <c r="B929" s="14" t="s">
        <v>1915</v>
      </c>
      <c r="C929" s="14" t="s">
        <v>92</v>
      </c>
      <c r="D929" s="14" t="s">
        <v>78</v>
      </c>
      <c r="E929" s="14" t="s">
        <v>79</v>
      </c>
      <c r="F929" s="15" t="s">
        <v>1916</v>
      </c>
      <c r="G929" s="14" t="s">
        <v>81</v>
      </c>
      <c r="H929" s="16">
        <v>41.531930000000003</v>
      </c>
      <c r="I929" s="16">
        <v>-93.954120000000003</v>
      </c>
      <c r="J929" s="15" t="s">
        <v>87</v>
      </c>
      <c r="K929" s="14">
        <v>1142</v>
      </c>
      <c r="L929" s="14">
        <v>478</v>
      </c>
      <c r="M929" s="14">
        <v>83261</v>
      </c>
      <c r="N929" s="14">
        <v>5155499</v>
      </c>
      <c r="O929" s="14">
        <v>55049</v>
      </c>
      <c r="P929" s="14" t="s">
        <v>83</v>
      </c>
    </row>
    <row r="930" spans="1:16" x14ac:dyDescent="0.25">
      <c r="A930" s="14">
        <v>6925</v>
      </c>
      <c r="B930" s="14" t="s">
        <v>1917</v>
      </c>
      <c r="C930" s="14" t="s">
        <v>613</v>
      </c>
      <c r="D930" s="14" t="s">
        <v>78</v>
      </c>
      <c r="E930" s="14" t="s">
        <v>79</v>
      </c>
      <c r="F930" s="15" t="s">
        <v>1918</v>
      </c>
      <c r="G930" s="14" t="s">
        <v>81</v>
      </c>
      <c r="H930" s="16">
        <v>40.869720000000001</v>
      </c>
      <c r="I930" s="16">
        <v>-93.793000000000006</v>
      </c>
      <c r="J930" s="15" t="s">
        <v>82</v>
      </c>
      <c r="K930" s="14">
        <v>215</v>
      </c>
      <c r="L930" s="14">
        <v>81</v>
      </c>
      <c r="M930" s="14">
        <v>33750</v>
      </c>
      <c r="N930" s="14">
        <v>855418</v>
      </c>
      <c r="O930" s="14">
        <v>12230</v>
      </c>
      <c r="P930" s="14" t="s">
        <v>83</v>
      </c>
    </row>
    <row r="931" spans="1:16" x14ac:dyDescent="0.25">
      <c r="A931" s="14">
        <v>6926</v>
      </c>
      <c r="B931" s="14" t="s">
        <v>1919</v>
      </c>
      <c r="C931" s="14" t="s">
        <v>800</v>
      </c>
      <c r="D931" s="14" t="s">
        <v>78</v>
      </c>
      <c r="E931" s="14" t="s">
        <v>79</v>
      </c>
      <c r="F931" s="15" t="s">
        <v>1920</v>
      </c>
      <c r="G931" s="14" t="s">
        <v>81</v>
      </c>
      <c r="H931" s="16">
        <v>42.658029999999997</v>
      </c>
      <c r="I931" s="16">
        <v>-94.897760000000005</v>
      </c>
      <c r="J931" s="15" t="s">
        <v>107</v>
      </c>
      <c r="K931" s="14">
        <v>69</v>
      </c>
      <c r="L931" s="14">
        <v>31</v>
      </c>
      <c r="M931" s="14">
        <v>24904</v>
      </c>
      <c r="N931" s="14">
        <v>701175</v>
      </c>
      <c r="O931" s="14">
        <v>0</v>
      </c>
      <c r="P931" s="14" t="s">
        <v>83</v>
      </c>
    </row>
    <row r="932" spans="1:16" x14ac:dyDescent="0.25">
      <c r="A932" s="14">
        <v>6927</v>
      </c>
      <c r="B932" s="14" t="s">
        <v>1921</v>
      </c>
      <c r="C932" s="14" t="s">
        <v>393</v>
      </c>
      <c r="D932" s="14" t="s">
        <v>78</v>
      </c>
      <c r="E932" s="14" t="s">
        <v>79</v>
      </c>
      <c r="F932" s="15" t="s">
        <v>1922</v>
      </c>
      <c r="G932" s="14" t="s">
        <v>81</v>
      </c>
      <c r="H932" s="16">
        <v>43.126350000000002</v>
      </c>
      <c r="I932" s="16">
        <v>-93.477710000000002</v>
      </c>
      <c r="J932" s="15" t="s">
        <v>82</v>
      </c>
      <c r="K932" s="14">
        <v>718</v>
      </c>
      <c r="L932" s="14">
        <v>348</v>
      </c>
      <c r="M932" s="14">
        <v>61250</v>
      </c>
      <c r="N932" s="14">
        <v>4595586</v>
      </c>
      <c r="O932" s="14">
        <v>1712714</v>
      </c>
      <c r="P932" s="14" t="s">
        <v>83</v>
      </c>
    </row>
    <row r="933" spans="1:16" x14ac:dyDescent="0.25">
      <c r="A933" s="14">
        <v>6928</v>
      </c>
      <c r="B933" s="14" t="s">
        <v>1923</v>
      </c>
      <c r="C933" s="14" t="s">
        <v>256</v>
      </c>
      <c r="D933" s="14" t="s">
        <v>78</v>
      </c>
      <c r="E933" s="14" t="s">
        <v>79</v>
      </c>
      <c r="F933" s="15" t="s">
        <v>1924</v>
      </c>
      <c r="G933" s="14" t="s">
        <v>81</v>
      </c>
      <c r="H933" s="16">
        <v>41.730739999999997</v>
      </c>
      <c r="I933" s="16">
        <v>-92.294740000000004</v>
      </c>
      <c r="J933" s="15" t="s">
        <v>103</v>
      </c>
      <c r="K933" s="14">
        <v>888</v>
      </c>
      <c r="L933" s="14">
        <v>449</v>
      </c>
      <c r="M933" s="14">
        <v>46172</v>
      </c>
      <c r="N933" s="14">
        <v>1255187</v>
      </c>
      <c r="O933" s="14">
        <v>0</v>
      </c>
      <c r="P933" s="14" t="s">
        <v>83</v>
      </c>
    </row>
    <row r="934" spans="1:16" x14ac:dyDescent="0.25">
      <c r="A934" s="14">
        <v>6929</v>
      </c>
      <c r="B934" s="14" t="s">
        <v>1925</v>
      </c>
      <c r="C934" s="14" t="s">
        <v>523</v>
      </c>
      <c r="D934" s="14" t="s">
        <v>78</v>
      </c>
      <c r="E934" s="14" t="s">
        <v>79</v>
      </c>
      <c r="F934" s="15" t="s">
        <v>1926</v>
      </c>
      <c r="G934" s="14" t="s">
        <v>81</v>
      </c>
      <c r="H934" s="16">
        <v>40.92971</v>
      </c>
      <c r="I934" s="16">
        <v>-94.976089999999999</v>
      </c>
      <c r="J934" s="15" t="s">
        <v>107</v>
      </c>
      <c r="K934" s="14">
        <v>1194</v>
      </c>
      <c r="L934" s="14">
        <v>565</v>
      </c>
      <c r="M934" s="14">
        <v>32930</v>
      </c>
      <c r="N934" s="14">
        <v>4929899</v>
      </c>
      <c r="O934" s="14">
        <v>0</v>
      </c>
      <c r="P934" s="14" t="s">
        <v>83</v>
      </c>
    </row>
    <row r="935" spans="1:16" x14ac:dyDescent="0.25">
      <c r="A935" s="14">
        <v>6930</v>
      </c>
      <c r="B935" s="14" t="s">
        <v>1927</v>
      </c>
      <c r="C935" s="14" t="s">
        <v>242</v>
      </c>
      <c r="D935" s="14" t="s">
        <v>78</v>
      </c>
      <c r="E935" s="14" t="s">
        <v>79</v>
      </c>
      <c r="F935" s="15" t="s">
        <v>1928</v>
      </c>
      <c r="G935" s="14" t="s">
        <v>81</v>
      </c>
      <c r="H935" s="16">
        <v>42.591909999999999</v>
      </c>
      <c r="I935" s="16">
        <v>-94.020229999999998</v>
      </c>
      <c r="J935" s="15" t="s">
        <v>87</v>
      </c>
      <c r="K935" s="14">
        <v>169</v>
      </c>
      <c r="L935" s="14">
        <v>71</v>
      </c>
      <c r="M935" s="14">
        <v>50568</v>
      </c>
      <c r="N935" s="14">
        <v>659352</v>
      </c>
      <c r="O935" s="14">
        <v>0</v>
      </c>
      <c r="P935" s="14" t="s">
        <v>83</v>
      </c>
    </row>
    <row r="936" spans="1:16" x14ac:dyDescent="0.25">
      <c r="A936" s="14">
        <v>6931</v>
      </c>
      <c r="B936" s="14" t="s">
        <v>1929</v>
      </c>
      <c r="C936" s="14" t="s">
        <v>475</v>
      </c>
      <c r="D936" s="14" t="s">
        <v>78</v>
      </c>
      <c r="E936" s="14" t="s">
        <v>79</v>
      </c>
      <c r="F936" s="15" t="s">
        <v>1930</v>
      </c>
      <c r="G936" s="14" t="s">
        <v>81</v>
      </c>
      <c r="H936" s="16">
        <v>41.989989999999999</v>
      </c>
      <c r="I936" s="16">
        <v>-92.379909999999995</v>
      </c>
      <c r="J936" s="15" t="s">
        <v>82</v>
      </c>
      <c r="K936" s="14">
        <v>49</v>
      </c>
      <c r="L936" s="14">
        <v>33</v>
      </c>
      <c r="M936" s="14">
        <v>61250</v>
      </c>
      <c r="N936" s="14">
        <v>1485921</v>
      </c>
      <c r="O936" s="14">
        <v>0</v>
      </c>
      <c r="P936" s="14" t="s">
        <v>83</v>
      </c>
    </row>
    <row r="937" spans="1:16" x14ac:dyDescent="0.25">
      <c r="A937" s="14">
        <v>6932</v>
      </c>
      <c r="B937" s="14" t="s">
        <v>1931</v>
      </c>
      <c r="C937" s="14" t="s">
        <v>219</v>
      </c>
      <c r="D937" s="14" t="s">
        <v>78</v>
      </c>
      <c r="E937" s="14" t="s">
        <v>79</v>
      </c>
      <c r="F937" s="15" t="s">
        <v>1932</v>
      </c>
      <c r="G937" s="14" t="s">
        <v>81</v>
      </c>
      <c r="H937" s="16">
        <v>42.168610000000001</v>
      </c>
      <c r="I937" s="16">
        <v>-92.023510000000002</v>
      </c>
      <c r="J937" s="15" t="s">
        <v>103</v>
      </c>
      <c r="K937" s="14">
        <v>5148</v>
      </c>
      <c r="L937" s="14">
        <v>2113</v>
      </c>
      <c r="M937" s="14">
        <v>52679</v>
      </c>
      <c r="N937" s="14">
        <v>12267986</v>
      </c>
      <c r="O937" s="14">
        <v>227413</v>
      </c>
      <c r="P937" s="14" t="s">
        <v>83</v>
      </c>
    </row>
    <row r="938" spans="1:16" x14ac:dyDescent="0.25">
      <c r="A938" s="14">
        <v>6933</v>
      </c>
      <c r="B938" s="14" t="s">
        <v>1933</v>
      </c>
      <c r="C938" s="14" t="s">
        <v>499</v>
      </c>
      <c r="D938" s="14" t="s">
        <v>78</v>
      </c>
      <c r="E938" s="14" t="s">
        <v>79</v>
      </c>
      <c r="F938" s="15" t="s">
        <v>1934</v>
      </c>
      <c r="G938" s="14" t="s">
        <v>81</v>
      </c>
      <c r="H938" s="16">
        <v>42.80471</v>
      </c>
      <c r="I938" s="16">
        <v>-91.540980000000005</v>
      </c>
      <c r="J938" s="15" t="s">
        <v>166</v>
      </c>
      <c r="K938" s="14">
        <v>205</v>
      </c>
      <c r="L938" s="14">
        <v>102</v>
      </c>
      <c r="M938" s="14">
        <v>34667</v>
      </c>
      <c r="N938" s="14">
        <v>2027420</v>
      </c>
      <c r="O938" s="14">
        <v>0</v>
      </c>
      <c r="P938" s="14" t="s">
        <v>83</v>
      </c>
    </row>
    <row r="939" spans="1:16" x14ac:dyDescent="0.25">
      <c r="A939" s="14">
        <v>6934</v>
      </c>
      <c r="B939" s="14" t="s">
        <v>1935</v>
      </c>
      <c r="C939" s="14" t="s">
        <v>193</v>
      </c>
      <c r="D939" s="14" t="s">
        <v>78</v>
      </c>
      <c r="E939" s="14" t="s">
        <v>79</v>
      </c>
      <c r="F939" s="15" t="s">
        <v>1936</v>
      </c>
      <c r="G939" s="14" t="s">
        <v>81</v>
      </c>
      <c r="H939" s="16">
        <v>42.842759999999998</v>
      </c>
      <c r="I939" s="16">
        <v>-91.656819999999996</v>
      </c>
      <c r="J939" s="15" t="s">
        <v>166</v>
      </c>
      <c r="K939" s="14">
        <v>253</v>
      </c>
      <c r="L939" s="14">
        <v>118</v>
      </c>
      <c r="M939" s="14">
        <v>40625</v>
      </c>
      <c r="N939" s="14">
        <v>1913455</v>
      </c>
      <c r="O939" s="14">
        <v>0</v>
      </c>
      <c r="P939" s="14" t="s">
        <v>83</v>
      </c>
    </row>
    <row r="940" spans="1:16" x14ac:dyDescent="0.25">
      <c r="A940" s="14">
        <v>6935</v>
      </c>
      <c r="B940" s="14" t="s">
        <v>1937</v>
      </c>
      <c r="C940" s="14" t="s">
        <v>199</v>
      </c>
      <c r="D940" s="14" t="s">
        <v>78</v>
      </c>
      <c r="E940" s="14" t="s">
        <v>79</v>
      </c>
      <c r="F940" s="15" t="s">
        <v>1329</v>
      </c>
      <c r="G940" s="14" t="s">
        <v>81</v>
      </c>
      <c r="H940" s="16">
        <v>43.366079999999997</v>
      </c>
      <c r="I940" s="16">
        <v>-95.171940000000006</v>
      </c>
      <c r="J940" s="15" t="s">
        <v>107</v>
      </c>
      <c r="K940" s="14">
        <v>343</v>
      </c>
      <c r="L940" s="14">
        <v>184</v>
      </c>
      <c r="M940" s="14">
        <v>67500</v>
      </c>
      <c r="N940" s="14">
        <v>3134474</v>
      </c>
      <c r="O940" s="14">
        <v>66522</v>
      </c>
      <c r="P940" s="14" t="s">
        <v>83</v>
      </c>
    </row>
    <row r="941" spans="1:16" x14ac:dyDescent="0.25">
      <c r="A941" s="14">
        <v>6936</v>
      </c>
      <c r="B941" s="14" t="s">
        <v>1938</v>
      </c>
      <c r="C941" s="14" t="s">
        <v>312</v>
      </c>
      <c r="D941" s="14" t="s">
        <v>78</v>
      </c>
      <c r="E941" s="14" t="s">
        <v>79</v>
      </c>
      <c r="F941" s="15" t="s">
        <v>1291</v>
      </c>
      <c r="G941" s="14" t="s">
        <v>81</v>
      </c>
      <c r="H941" s="16">
        <v>41.587319999999998</v>
      </c>
      <c r="I941" s="16">
        <v>-90.780519999999996</v>
      </c>
      <c r="J941" s="15" t="s">
        <v>166</v>
      </c>
      <c r="K941" s="14">
        <v>1636</v>
      </c>
      <c r="L941" s="14">
        <v>694</v>
      </c>
      <c r="M941" s="14">
        <v>52500</v>
      </c>
      <c r="N941" s="14">
        <v>8067470</v>
      </c>
      <c r="O941" s="14">
        <v>62620</v>
      </c>
      <c r="P941" s="14" t="s">
        <v>83</v>
      </c>
    </row>
    <row r="942" spans="1:16" x14ac:dyDescent="0.25">
      <c r="A942" s="14">
        <v>6937</v>
      </c>
      <c r="B942" s="14" t="s">
        <v>1939</v>
      </c>
      <c r="C942" s="14" t="s">
        <v>219</v>
      </c>
      <c r="D942" s="14" t="s">
        <v>78</v>
      </c>
      <c r="E942" s="14" t="s">
        <v>79</v>
      </c>
      <c r="F942" s="15" t="s">
        <v>1940</v>
      </c>
      <c r="G942" s="14" t="s">
        <v>81</v>
      </c>
      <c r="H942" s="16">
        <v>41.879660000000001</v>
      </c>
      <c r="I942" s="16">
        <v>-91.830520000000007</v>
      </c>
      <c r="J942" s="15" t="s">
        <v>103</v>
      </c>
      <c r="K942" s="14">
        <v>1459</v>
      </c>
      <c r="L942" s="14">
        <v>495</v>
      </c>
      <c r="M942" s="14">
        <v>92303</v>
      </c>
      <c r="N942" s="14">
        <v>2507811</v>
      </c>
      <c r="O942" s="14">
        <v>0</v>
      </c>
      <c r="P942" s="14" t="s">
        <v>83</v>
      </c>
    </row>
    <row r="943" spans="1:16" x14ac:dyDescent="0.25">
      <c r="A943" s="14">
        <v>6938</v>
      </c>
      <c r="B943" s="14" t="s">
        <v>1941</v>
      </c>
      <c r="C943" s="14" t="s">
        <v>118</v>
      </c>
      <c r="D943" s="14" t="s">
        <v>78</v>
      </c>
      <c r="E943" s="14" t="s">
        <v>79</v>
      </c>
      <c r="F943" s="15" t="s">
        <v>1942</v>
      </c>
      <c r="G943" s="14" t="s">
        <v>81</v>
      </c>
      <c r="H943" s="16">
        <v>42.286659999999998</v>
      </c>
      <c r="I943" s="16">
        <v>-91.780730000000005</v>
      </c>
      <c r="J943" s="15" t="s">
        <v>103</v>
      </c>
      <c r="K943" s="14">
        <v>792</v>
      </c>
      <c r="L943" s="14">
        <v>276</v>
      </c>
      <c r="M943" s="14">
        <v>65357</v>
      </c>
      <c r="N943" s="14">
        <v>1960673</v>
      </c>
      <c r="O943" s="14">
        <v>25984</v>
      </c>
      <c r="P943" s="14" t="s">
        <v>83</v>
      </c>
    </row>
    <row r="944" spans="1:16" x14ac:dyDescent="0.25">
      <c r="A944" s="14">
        <v>6939</v>
      </c>
      <c r="B944" s="14" t="s">
        <v>1943</v>
      </c>
      <c r="C944" s="14" t="s">
        <v>196</v>
      </c>
      <c r="D944" s="14" t="s">
        <v>78</v>
      </c>
      <c r="E944" s="14" t="s">
        <v>79</v>
      </c>
      <c r="F944" s="15" t="s">
        <v>1944</v>
      </c>
      <c r="G944" s="14" t="s">
        <v>81</v>
      </c>
      <c r="H944" s="16">
        <v>43.319679999999998</v>
      </c>
      <c r="I944" s="16">
        <v>-94.792760000000001</v>
      </c>
      <c r="J944" s="15" t="s">
        <v>107</v>
      </c>
      <c r="K944" s="14">
        <v>187</v>
      </c>
      <c r="L944" s="14">
        <v>67</v>
      </c>
      <c r="M944" s="14">
        <v>49107</v>
      </c>
      <c r="N944" s="14">
        <v>2519344</v>
      </c>
      <c r="O944" s="14">
        <v>0</v>
      </c>
      <c r="P944" s="14" t="s">
        <v>83</v>
      </c>
    </row>
    <row r="945" spans="1:16" x14ac:dyDescent="0.25">
      <c r="A945" s="14">
        <v>6940</v>
      </c>
      <c r="B945" s="14" t="s">
        <v>1945</v>
      </c>
      <c r="C945" s="14" t="s">
        <v>224</v>
      </c>
      <c r="D945" s="14" t="s">
        <v>78</v>
      </c>
      <c r="E945" s="14" t="s">
        <v>79</v>
      </c>
      <c r="F945" s="15" t="s">
        <v>1946</v>
      </c>
      <c r="G945" s="14" t="s">
        <v>81</v>
      </c>
      <c r="H945" s="16">
        <v>42.271099999999997</v>
      </c>
      <c r="I945" s="16">
        <v>-95.093050000000005</v>
      </c>
      <c r="J945" s="15" t="s">
        <v>107</v>
      </c>
      <c r="K945" s="14">
        <v>795</v>
      </c>
      <c r="L945" s="14">
        <v>293</v>
      </c>
      <c r="M945" s="14">
        <v>46635</v>
      </c>
      <c r="N945" s="14">
        <v>3190174</v>
      </c>
      <c r="O945" s="14">
        <v>0</v>
      </c>
      <c r="P945" s="14" t="s">
        <v>83</v>
      </c>
    </row>
    <row r="946" spans="1:16" x14ac:dyDescent="0.25">
      <c r="A946" s="14">
        <v>6941</v>
      </c>
      <c r="B946" s="14" t="s">
        <v>1947</v>
      </c>
      <c r="C946" s="14" t="s">
        <v>236</v>
      </c>
      <c r="D946" s="14" t="s">
        <v>78</v>
      </c>
      <c r="E946" s="14" t="s">
        <v>79</v>
      </c>
      <c r="F946" s="15" t="s">
        <v>1948</v>
      </c>
      <c r="G946" s="14" t="s">
        <v>81</v>
      </c>
      <c r="H946" s="16">
        <v>41.477490000000003</v>
      </c>
      <c r="I946" s="16">
        <v>-95.221940000000004</v>
      </c>
      <c r="J946" s="15" t="s">
        <v>107</v>
      </c>
      <c r="K946" s="14">
        <v>776</v>
      </c>
      <c r="L946" s="14">
        <v>334</v>
      </c>
      <c r="M946" s="14">
        <v>46250</v>
      </c>
      <c r="N946" s="14">
        <v>5576495</v>
      </c>
      <c r="O946" s="14">
        <v>0</v>
      </c>
      <c r="P946" s="14" t="s">
        <v>83</v>
      </c>
    </row>
    <row r="947" spans="1:16" x14ac:dyDescent="0.25">
      <c r="A947" s="14">
        <v>6942</v>
      </c>
      <c r="B947" s="14" t="s">
        <v>1949</v>
      </c>
      <c r="C947" s="14" t="s">
        <v>541</v>
      </c>
      <c r="D947" s="14" t="s">
        <v>78</v>
      </c>
      <c r="E947" s="14" t="s">
        <v>79</v>
      </c>
      <c r="F947" s="15" t="s">
        <v>1950</v>
      </c>
      <c r="G947" s="14" t="s">
        <v>81</v>
      </c>
      <c r="H947" s="16">
        <v>41.181420000000003</v>
      </c>
      <c r="I947" s="16">
        <v>-91.185429999999997</v>
      </c>
      <c r="J947" s="15" t="s">
        <v>103</v>
      </c>
      <c r="K947" s="14">
        <v>2041</v>
      </c>
      <c r="L947" s="14">
        <v>748</v>
      </c>
      <c r="M947" s="14">
        <v>39231</v>
      </c>
      <c r="N947" s="14">
        <v>3352626</v>
      </c>
      <c r="O947" s="14">
        <v>124379</v>
      </c>
      <c r="P947" s="14" t="s">
        <v>83</v>
      </c>
    </row>
    <row r="948" spans="1:16" x14ac:dyDescent="0.25">
      <c r="A948" s="14">
        <v>6943</v>
      </c>
      <c r="B948" s="14" t="s">
        <v>1951</v>
      </c>
      <c r="C948" s="14" t="s">
        <v>445</v>
      </c>
      <c r="D948" s="14" t="s">
        <v>78</v>
      </c>
      <c r="E948" s="14" t="s">
        <v>79</v>
      </c>
      <c r="F948" s="15" t="s">
        <v>1952</v>
      </c>
      <c r="G948" s="14" t="s">
        <v>153</v>
      </c>
      <c r="H948" s="16">
        <v>42.411659999999998</v>
      </c>
      <c r="I948" s="16">
        <v>-92.267409999999998</v>
      </c>
      <c r="J948" s="15" t="s">
        <v>103</v>
      </c>
      <c r="K948" s="14">
        <v>957</v>
      </c>
      <c r="L948" s="14">
        <v>406</v>
      </c>
      <c r="M948" s="14">
        <v>55583</v>
      </c>
      <c r="N948" s="14">
        <v>3201939</v>
      </c>
      <c r="O948" s="14">
        <v>27902</v>
      </c>
      <c r="P948" s="14" t="s">
        <v>83</v>
      </c>
    </row>
    <row r="949" spans="1:16" x14ac:dyDescent="0.25">
      <c r="A949" s="14">
        <v>6944</v>
      </c>
      <c r="B949" s="14" t="s">
        <v>1953</v>
      </c>
      <c r="C949" s="14" t="s">
        <v>101</v>
      </c>
      <c r="D949" s="14" t="s">
        <v>78</v>
      </c>
      <c r="E949" s="14" t="s">
        <v>79</v>
      </c>
      <c r="F949" s="15" t="s">
        <v>1954</v>
      </c>
      <c r="G949" s="14" t="s">
        <v>81</v>
      </c>
      <c r="H949" s="16">
        <v>41.29918</v>
      </c>
      <c r="I949" s="16">
        <v>-91.692939999999993</v>
      </c>
      <c r="J949" s="15" t="s">
        <v>103</v>
      </c>
      <c r="K949" s="14">
        <v>7408</v>
      </c>
      <c r="L949" s="14">
        <v>3161</v>
      </c>
      <c r="M949" s="14">
        <v>48708</v>
      </c>
      <c r="N949" s="14">
        <v>13581359</v>
      </c>
      <c r="O949" s="14">
        <v>6154</v>
      </c>
      <c r="P949" s="14" t="s">
        <v>83</v>
      </c>
    </row>
    <row r="950" spans="1:16" x14ac:dyDescent="0.25">
      <c r="A950" s="14">
        <v>6945</v>
      </c>
      <c r="B950" s="14" t="s">
        <v>1955</v>
      </c>
      <c r="C950" s="14" t="s">
        <v>230</v>
      </c>
      <c r="D950" s="14" t="s">
        <v>78</v>
      </c>
      <c r="E950" s="14" t="s">
        <v>79</v>
      </c>
      <c r="F950" s="15" t="s">
        <v>1956</v>
      </c>
      <c r="G950" s="14" t="s">
        <v>81</v>
      </c>
      <c r="H950" s="16">
        <v>42.575539999999997</v>
      </c>
      <c r="I950" s="16">
        <v>-95.717510000000004</v>
      </c>
      <c r="J950" s="15" t="s">
        <v>107</v>
      </c>
      <c r="K950" s="14">
        <v>237</v>
      </c>
      <c r="L950" s="14">
        <v>112</v>
      </c>
      <c r="M950" s="14">
        <v>30625</v>
      </c>
      <c r="N950" s="14">
        <v>2602408</v>
      </c>
      <c r="O950" s="14">
        <v>0</v>
      </c>
      <c r="P950" s="14" t="s">
        <v>83</v>
      </c>
    </row>
    <row r="951" spans="1:16" x14ac:dyDescent="0.25">
      <c r="A951" s="14">
        <v>6946</v>
      </c>
      <c r="B951" s="14" t="s">
        <v>1957</v>
      </c>
      <c r="C951" s="14" t="s">
        <v>445</v>
      </c>
      <c r="D951" s="14" t="s">
        <v>78</v>
      </c>
      <c r="E951" s="14" t="s">
        <v>79</v>
      </c>
      <c r="F951" s="14" t="s">
        <v>1958</v>
      </c>
      <c r="G951" s="14" t="s">
        <v>81</v>
      </c>
      <c r="H951" s="16">
        <v>42.492759999999997</v>
      </c>
      <c r="I951" s="16">
        <v>-92.342960000000005</v>
      </c>
      <c r="J951" s="15" t="s">
        <v>103</v>
      </c>
      <c r="K951" s="14">
        <v>68460</v>
      </c>
      <c r="L951" s="14">
        <v>28834</v>
      </c>
      <c r="M951" s="14">
        <v>41461</v>
      </c>
      <c r="N951" s="14">
        <v>158996784</v>
      </c>
      <c r="O951" s="14">
        <v>4757877</v>
      </c>
      <c r="P951" s="14" t="s">
        <v>83</v>
      </c>
    </row>
    <row r="952" spans="1:16" x14ac:dyDescent="0.25">
      <c r="A952" s="14">
        <v>6947</v>
      </c>
      <c r="B952" s="14" t="s">
        <v>1959</v>
      </c>
      <c r="C952" s="14" t="s">
        <v>939</v>
      </c>
      <c r="D952" s="14" t="s">
        <v>78</v>
      </c>
      <c r="E952" s="14" t="s">
        <v>79</v>
      </c>
      <c r="F952" s="15" t="s">
        <v>1960</v>
      </c>
      <c r="G952" s="14" t="s">
        <v>81</v>
      </c>
      <c r="H952" s="16">
        <v>43.20776</v>
      </c>
      <c r="I952" s="16">
        <v>-91.297629999999998</v>
      </c>
      <c r="J952" s="15" t="s">
        <v>166</v>
      </c>
      <c r="K952" s="14">
        <v>139</v>
      </c>
      <c r="L952" s="14">
        <v>65</v>
      </c>
      <c r="M952" s="14">
        <v>38125</v>
      </c>
      <c r="N952" s="14">
        <v>1112299</v>
      </c>
      <c r="O952" s="14">
        <v>0</v>
      </c>
      <c r="P952" s="14" t="s">
        <v>83</v>
      </c>
    </row>
    <row r="953" spans="1:16" x14ac:dyDescent="0.25">
      <c r="A953" s="14">
        <v>6948</v>
      </c>
      <c r="B953" s="14" t="s">
        <v>1961</v>
      </c>
      <c r="C953" s="14" t="s">
        <v>219</v>
      </c>
      <c r="D953" s="14" t="s">
        <v>78</v>
      </c>
      <c r="E953" s="14" t="s">
        <v>79</v>
      </c>
      <c r="F953" s="15" t="s">
        <v>1962</v>
      </c>
      <c r="G953" s="14" t="s">
        <v>153</v>
      </c>
      <c r="H953" s="16">
        <v>41.891109999999998</v>
      </c>
      <c r="I953" s="16">
        <v>-91.986289999999997</v>
      </c>
      <c r="J953" s="15" t="s">
        <v>103</v>
      </c>
      <c r="K953" s="14">
        <v>123</v>
      </c>
      <c r="L953" s="14">
        <v>39</v>
      </c>
      <c r="M953" s="14">
        <v>61406</v>
      </c>
      <c r="N953" s="14">
        <v>1072248</v>
      </c>
      <c r="O953" s="14">
        <v>0</v>
      </c>
      <c r="P953" s="14" t="s">
        <v>83</v>
      </c>
    </row>
    <row r="954" spans="1:16" x14ac:dyDescent="0.25">
      <c r="A954" s="14">
        <v>6949</v>
      </c>
      <c r="B954" s="14" t="s">
        <v>1963</v>
      </c>
      <c r="C954" s="14" t="s">
        <v>193</v>
      </c>
      <c r="D954" s="14" t="s">
        <v>78</v>
      </c>
      <c r="E954" s="14" t="s">
        <v>79</v>
      </c>
      <c r="F954" s="15" t="s">
        <v>1031</v>
      </c>
      <c r="G954" s="14" t="s">
        <v>81</v>
      </c>
      <c r="H954" s="16">
        <v>43.056089999999998</v>
      </c>
      <c r="I954" s="16">
        <v>-92.033230000000003</v>
      </c>
      <c r="J954" s="15" t="s">
        <v>166</v>
      </c>
      <c r="K954" s="14">
        <v>257</v>
      </c>
      <c r="L954" s="14">
        <v>124</v>
      </c>
      <c r="M954" s="14">
        <v>33750</v>
      </c>
      <c r="N954" s="14">
        <v>1219559</v>
      </c>
      <c r="O954" s="14">
        <v>0</v>
      </c>
      <c r="P954" s="14" t="s">
        <v>83</v>
      </c>
    </row>
    <row r="955" spans="1:16" x14ac:dyDescent="0.25">
      <c r="A955" s="14">
        <v>6950</v>
      </c>
      <c r="B955" s="14" t="s">
        <v>1964</v>
      </c>
      <c r="C955" s="14" t="s">
        <v>92</v>
      </c>
      <c r="D955" s="14" t="s">
        <v>78</v>
      </c>
      <c r="E955" s="14" t="s">
        <v>79</v>
      </c>
      <c r="F955" s="15" t="s">
        <v>1965</v>
      </c>
      <c r="G955" s="14" t="s">
        <v>81</v>
      </c>
      <c r="H955" s="16">
        <v>41.611660000000001</v>
      </c>
      <c r="I955" s="16">
        <v>-93.885230000000007</v>
      </c>
      <c r="J955" s="15" t="s">
        <v>87</v>
      </c>
      <c r="K955" s="14">
        <v>18990</v>
      </c>
      <c r="L955" s="14">
        <v>5748</v>
      </c>
      <c r="M955" s="14">
        <v>78786</v>
      </c>
      <c r="N955" s="14">
        <v>34237023</v>
      </c>
      <c r="O955" s="14">
        <v>37645</v>
      </c>
      <c r="P955" s="14" t="s">
        <v>83</v>
      </c>
    </row>
    <row r="956" spans="1:16" x14ac:dyDescent="0.25">
      <c r="A956" s="14">
        <v>6951</v>
      </c>
      <c r="B956" s="14" t="s">
        <v>1966</v>
      </c>
      <c r="C956" s="14" t="s">
        <v>939</v>
      </c>
      <c r="D956" s="14" t="s">
        <v>78</v>
      </c>
      <c r="E956" s="14" t="s">
        <v>79</v>
      </c>
      <c r="F956" s="15" t="s">
        <v>1967</v>
      </c>
      <c r="G956" s="14" t="s">
        <v>81</v>
      </c>
      <c r="H956" s="16">
        <v>43.269419999999997</v>
      </c>
      <c r="I956" s="16">
        <v>-91.475700000000003</v>
      </c>
      <c r="J956" s="15" t="s">
        <v>166</v>
      </c>
      <c r="K956" s="14">
        <v>3736</v>
      </c>
      <c r="L956" s="14">
        <v>1714</v>
      </c>
      <c r="M956" s="14">
        <v>39734</v>
      </c>
      <c r="N956" s="14">
        <v>7704928</v>
      </c>
      <c r="O956" s="14">
        <v>0</v>
      </c>
      <c r="P956" s="14" t="s">
        <v>83</v>
      </c>
    </row>
    <row r="957" spans="1:16" x14ac:dyDescent="0.25">
      <c r="A957" s="14">
        <v>6952</v>
      </c>
      <c r="B957" s="14" t="s">
        <v>1968</v>
      </c>
      <c r="C957" s="14" t="s">
        <v>647</v>
      </c>
      <c r="D957" s="14" t="s">
        <v>78</v>
      </c>
      <c r="E957" s="14" t="s">
        <v>79</v>
      </c>
      <c r="F957" s="15" t="s">
        <v>1969</v>
      </c>
      <c r="G957" s="14" t="s">
        <v>81</v>
      </c>
      <c r="H957" s="16">
        <v>42.725810000000003</v>
      </c>
      <c r="I957" s="16">
        <v>-92.475459999999998</v>
      </c>
      <c r="J957" s="15" t="s">
        <v>103</v>
      </c>
      <c r="K957" s="14">
        <v>10066</v>
      </c>
      <c r="L957" s="14">
        <v>3533</v>
      </c>
      <c r="M957" s="14">
        <v>62337</v>
      </c>
      <c r="N957" s="14">
        <v>29169750</v>
      </c>
      <c r="O957" s="14">
        <v>1298130</v>
      </c>
      <c r="P957" s="14" t="s">
        <v>83</v>
      </c>
    </row>
    <row r="958" spans="1:16" x14ac:dyDescent="0.25">
      <c r="A958" s="14">
        <v>6953</v>
      </c>
      <c r="B958" s="14" t="s">
        <v>1970</v>
      </c>
      <c r="C958" s="14" t="s">
        <v>977</v>
      </c>
      <c r="D958" s="14" t="s">
        <v>78</v>
      </c>
      <c r="E958" s="14" t="s">
        <v>79</v>
      </c>
      <c r="F958" s="15" t="s">
        <v>556</v>
      </c>
      <c r="G958" s="14" t="s">
        <v>81</v>
      </c>
      <c r="H958" s="16">
        <v>41.147239999999996</v>
      </c>
      <c r="I958" s="16">
        <v>-91.660719999999998</v>
      </c>
      <c r="J958" s="15" t="s">
        <v>103</v>
      </c>
      <c r="K958" s="14">
        <v>969</v>
      </c>
      <c r="L958" s="14">
        <v>417</v>
      </c>
      <c r="M958" s="14">
        <v>49219</v>
      </c>
      <c r="N958" s="14">
        <v>2612843</v>
      </c>
      <c r="O958" s="14">
        <v>0</v>
      </c>
      <c r="P958" s="14" t="s">
        <v>83</v>
      </c>
    </row>
    <row r="959" spans="1:16" x14ac:dyDescent="0.25">
      <c r="A959" s="14">
        <v>6954</v>
      </c>
      <c r="B959" s="14" t="s">
        <v>1971</v>
      </c>
      <c r="C959" s="14" t="s">
        <v>499</v>
      </c>
      <c r="D959" s="14" t="s">
        <v>78</v>
      </c>
      <c r="E959" s="14" t="s">
        <v>79</v>
      </c>
      <c r="F959" s="15" t="s">
        <v>1972</v>
      </c>
      <c r="G959" s="14" t="s">
        <v>81</v>
      </c>
      <c r="H959" s="16">
        <v>42.94858</v>
      </c>
      <c r="I959" s="16">
        <v>-95.011930000000007</v>
      </c>
      <c r="J959" s="15" t="s">
        <v>107</v>
      </c>
      <c r="K959" s="14">
        <v>138</v>
      </c>
      <c r="L959" s="14">
        <v>65</v>
      </c>
      <c r="M959" s="14">
        <v>37292</v>
      </c>
      <c r="N959" s="14">
        <v>1303512</v>
      </c>
      <c r="O959" s="14">
        <v>0</v>
      </c>
      <c r="P959" s="14" t="s">
        <v>83</v>
      </c>
    </row>
    <row r="960" spans="1:16" x14ac:dyDescent="0.25">
      <c r="A960" s="14">
        <v>6955</v>
      </c>
      <c r="B960" s="14" t="s">
        <v>1973</v>
      </c>
      <c r="C960" s="14" t="s">
        <v>639</v>
      </c>
      <c r="D960" s="14" t="s">
        <v>78</v>
      </c>
      <c r="E960" s="14" t="s">
        <v>79</v>
      </c>
      <c r="F960" s="15" t="s">
        <v>1974</v>
      </c>
      <c r="G960" s="14" t="s">
        <v>81</v>
      </c>
      <c r="H960" s="16">
        <v>41.438339999999997</v>
      </c>
      <c r="I960" s="16">
        <v>-92.169070000000005</v>
      </c>
      <c r="J960" s="15" t="s">
        <v>103</v>
      </c>
      <c r="K960" s="14">
        <v>72</v>
      </c>
      <c r="L960" s="14">
        <v>44</v>
      </c>
      <c r="M960" s="14">
        <v>42500</v>
      </c>
      <c r="N960" s="14">
        <v>837004</v>
      </c>
      <c r="O960" s="14">
        <v>0</v>
      </c>
      <c r="P960" s="14" t="s">
        <v>83</v>
      </c>
    </row>
    <row r="961" spans="1:16" x14ac:dyDescent="0.25">
      <c r="A961" s="14">
        <v>6956</v>
      </c>
      <c r="B961" s="14" t="s">
        <v>1975</v>
      </c>
      <c r="C961" s="14" t="s">
        <v>321</v>
      </c>
      <c r="D961" s="14" t="s">
        <v>78</v>
      </c>
      <c r="E961" s="14" t="s">
        <v>79</v>
      </c>
      <c r="F961" s="15" t="s">
        <v>1976</v>
      </c>
      <c r="G961" s="14" t="s">
        <v>81</v>
      </c>
      <c r="H961" s="16">
        <v>42.46942</v>
      </c>
      <c r="I961" s="16">
        <v>-93.816050000000004</v>
      </c>
      <c r="J961" s="15" t="s">
        <v>87</v>
      </c>
      <c r="K961" s="14">
        <v>7814</v>
      </c>
      <c r="L961" s="14">
        <v>3411</v>
      </c>
      <c r="M961" s="14">
        <v>39729</v>
      </c>
      <c r="N961" s="14">
        <v>22958112</v>
      </c>
      <c r="O961" s="14">
        <v>38463</v>
      </c>
      <c r="P961" s="14" t="s">
        <v>83</v>
      </c>
    </row>
    <row r="962" spans="1:16" x14ac:dyDescent="0.25">
      <c r="A962" s="14">
        <v>6957</v>
      </c>
      <c r="B962" s="14" t="s">
        <v>1977</v>
      </c>
      <c r="C962" s="14" t="s">
        <v>613</v>
      </c>
      <c r="D962" s="14" t="s">
        <v>78</v>
      </c>
      <c r="E962" s="14" t="s">
        <v>79</v>
      </c>
      <c r="F962" s="15" t="s">
        <v>1978</v>
      </c>
      <c r="G962" s="14" t="s">
        <v>81</v>
      </c>
      <c r="H962" s="16">
        <v>40.897500000000001</v>
      </c>
      <c r="I962" s="16">
        <v>-93.734939999999995</v>
      </c>
      <c r="J962" s="15" t="s">
        <v>82</v>
      </c>
      <c r="K962" s="14">
        <v>119</v>
      </c>
      <c r="L962" s="14">
        <v>60</v>
      </c>
      <c r="M962" s="14">
        <v>33750</v>
      </c>
      <c r="N962" s="14">
        <v>469807</v>
      </c>
      <c r="O962" s="14">
        <v>0</v>
      </c>
      <c r="P962" s="14" t="s">
        <v>83</v>
      </c>
    </row>
    <row r="963" spans="1:16" x14ac:dyDescent="0.25">
      <c r="A963" s="14">
        <v>6958</v>
      </c>
      <c r="B963" s="14" t="s">
        <v>1979</v>
      </c>
      <c r="C963" s="14" t="s">
        <v>101</v>
      </c>
      <c r="D963" s="14" t="s">
        <v>78</v>
      </c>
      <c r="E963" s="14" t="s">
        <v>79</v>
      </c>
      <c r="F963" s="15" t="s">
        <v>1980</v>
      </c>
      <c r="G963" s="14" t="s">
        <v>81</v>
      </c>
      <c r="H963" s="16">
        <v>41.464179999999999</v>
      </c>
      <c r="I963" s="16">
        <v>-91.838229999999996</v>
      </c>
      <c r="J963" s="15" t="s">
        <v>103</v>
      </c>
      <c r="K963" s="14">
        <v>1431</v>
      </c>
      <c r="L963" s="14">
        <v>600</v>
      </c>
      <c r="M963" s="14">
        <v>52941</v>
      </c>
      <c r="N963" s="14">
        <v>2749292</v>
      </c>
      <c r="O963" s="14">
        <v>0</v>
      </c>
      <c r="P963" s="14" t="s">
        <v>83</v>
      </c>
    </row>
    <row r="964" spans="1:16" x14ac:dyDescent="0.25">
      <c r="A964" s="14">
        <v>6959</v>
      </c>
      <c r="B964" s="14" t="s">
        <v>1981</v>
      </c>
      <c r="C964" s="14" t="s">
        <v>281</v>
      </c>
      <c r="D964" s="14" t="s">
        <v>78</v>
      </c>
      <c r="E964" s="14" t="s">
        <v>79</v>
      </c>
      <c r="F964" s="15" t="s">
        <v>1982</v>
      </c>
      <c r="G964" s="14" t="s">
        <v>81</v>
      </c>
      <c r="H964" s="16">
        <v>42.459150000000001</v>
      </c>
      <c r="I964" s="16">
        <v>-92.93853</v>
      </c>
      <c r="J964" s="15" t="s">
        <v>82</v>
      </c>
      <c r="K964" s="14">
        <v>699</v>
      </c>
      <c r="L964" s="14">
        <v>408</v>
      </c>
      <c r="M964" s="14">
        <v>43542</v>
      </c>
      <c r="N964" s="14">
        <v>2828021</v>
      </c>
      <c r="O964" s="14">
        <v>0</v>
      </c>
      <c r="P964" s="14" t="s">
        <v>83</v>
      </c>
    </row>
    <row r="965" spans="1:16" x14ac:dyDescent="0.25">
      <c r="A965" s="14">
        <v>6960</v>
      </c>
      <c r="B965" s="14" t="s">
        <v>1983</v>
      </c>
      <c r="C965" s="14" t="s">
        <v>164</v>
      </c>
      <c r="D965" s="14" t="s">
        <v>78</v>
      </c>
      <c r="E965" s="14" t="s">
        <v>79</v>
      </c>
      <c r="F965" s="15" t="s">
        <v>1984</v>
      </c>
      <c r="G965" s="14" t="s">
        <v>81</v>
      </c>
      <c r="H965" s="16">
        <v>41.908079999999998</v>
      </c>
      <c r="I965" s="16">
        <v>-90.595410000000001</v>
      </c>
      <c r="J965" s="15" t="s">
        <v>166</v>
      </c>
      <c r="K965" s="14">
        <v>160</v>
      </c>
      <c r="L965" s="14">
        <v>58</v>
      </c>
      <c r="M965" s="14">
        <v>62000</v>
      </c>
      <c r="N965" s="14">
        <v>710888</v>
      </c>
      <c r="O965" s="14">
        <v>0</v>
      </c>
      <c r="P965" s="14" t="s">
        <v>83</v>
      </c>
    </row>
    <row r="966" spans="1:16" x14ac:dyDescent="0.25">
      <c r="A966" s="14">
        <v>6961</v>
      </c>
      <c r="B966" s="14" t="s">
        <v>1985</v>
      </c>
      <c r="C966" s="14" t="s">
        <v>126</v>
      </c>
      <c r="D966" s="14" t="s">
        <v>78</v>
      </c>
      <c r="E966" s="14" t="s">
        <v>79</v>
      </c>
      <c r="F966" s="15" t="s">
        <v>1986</v>
      </c>
      <c r="G966" s="14" t="s">
        <v>81</v>
      </c>
      <c r="H966" s="16">
        <v>43.088299999999997</v>
      </c>
      <c r="I966" s="16">
        <v>-93.990229999999997</v>
      </c>
      <c r="J966" s="15" t="s">
        <v>87</v>
      </c>
      <c r="K966" s="14">
        <v>381</v>
      </c>
      <c r="L966" s="14">
        <v>147</v>
      </c>
      <c r="M966" s="14">
        <v>51250</v>
      </c>
      <c r="N966" s="14">
        <v>1491684</v>
      </c>
      <c r="O966" s="14">
        <v>0</v>
      </c>
      <c r="P966" s="14" t="s">
        <v>83</v>
      </c>
    </row>
    <row r="967" spans="1:16" x14ac:dyDescent="0.25">
      <c r="A967" s="14">
        <v>6962</v>
      </c>
      <c r="B967" s="14" t="s">
        <v>1987</v>
      </c>
      <c r="C967" s="14" t="s">
        <v>151</v>
      </c>
      <c r="D967" s="14" t="s">
        <v>78</v>
      </c>
      <c r="E967" s="14" t="s">
        <v>79</v>
      </c>
      <c r="F967" s="15" t="s">
        <v>718</v>
      </c>
      <c r="G967" s="14" t="s">
        <v>153</v>
      </c>
      <c r="H967" s="16">
        <v>41.808059999999998</v>
      </c>
      <c r="I967" s="16">
        <v>-91.963790000000003</v>
      </c>
      <c r="J967" s="15" t="s">
        <v>103</v>
      </c>
      <c r="K967" s="14">
        <v>222</v>
      </c>
      <c r="L967" s="14">
        <v>96</v>
      </c>
      <c r="M967" s="14">
        <v>44143</v>
      </c>
      <c r="N967" s="14">
        <v>705067</v>
      </c>
      <c r="O967" s="14">
        <v>0</v>
      </c>
      <c r="P967" s="14" t="s">
        <v>83</v>
      </c>
    </row>
    <row r="968" spans="1:16" x14ac:dyDescent="0.25">
      <c r="A968" s="14">
        <v>6963</v>
      </c>
      <c r="B968" s="14" t="s">
        <v>1988</v>
      </c>
      <c r="C968" s="14" t="s">
        <v>126</v>
      </c>
      <c r="D968" s="14" t="s">
        <v>78</v>
      </c>
      <c r="E968" s="14" t="s">
        <v>79</v>
      </c>
      <c r="F968" s="15" t="s">
        <v>1672</v>
      </c>
      <c r="G968" s="14" t="s">
        <v>81</v>
      </c>
      <c r="H968" s="16">
        <v>42.959940000000003</v>
      </c>
      <c r="I968" s="16">
        <v>-94.445679999999996</v>
      </c>
      <c r="J968" s="15" t="s">
        <v>87</v>
      </c>
      <c r="K968" s="14">
        <v>759</v>
      </c>
      <c r="L968" s="14">
        <v>417</v>
      </c>
      <c r="M968" s="14">
        <v>44931</v>
      </c>
      <c r="N968" s="14">
        <v>2292793</v>
      </c>
      <c r="O968" s="14">
        <v>0</v>
      </c>
      <c r="P968" s="14" t="s">
        <v>83</v>
      </c>
    </row>
    <row r="969" spans="1:16" x14ac:dyDescent="0.25">
      <c r="A969" s="14">
        <v>6964</v>
      </c>
      <c r="B969" s="14" t="s">
        <v>1989</v>
      </c>
      <c r="C969" s="14" t="s">
        <v>299</v>
      </c>
      <c r="D969" s="14" t="s">
        <v>78</v>
      </c>
      <c r="E969" s="14" t="s">
        <v>79</v>
      </c>
      <c r="F969" s="15" t="s">
        <v>1990</v>
      </c>
      <c r="G969" s="14" t="s">
        <v>81</v>
      </c>
      <c r="H969" s="16">
        <v>41.662759999999999</v>
      </c>
      <c r="I969" s="16">
        <v>-91.34066</v>
      </c>
      <c r="J969" s="15" t="s">
        <v>103</v>
      </c>
      <c r="K969" s="14">
        <v>2337</v>
      </c>
      <c r="L969" s="14">
        <v>1047</v>
      </c>
      <c r="M969" s="14">
        <v>62652</v>
      </c>
      <c r="N969" s="14">
        <v>8265076</v>
      </c>
      <c r="O969" s="14">
        <v>0</v>
      </c>
      <c r="P969" s="14" t="s">
        <v>83</v>
      </c>
    </row>
    <row r="970" spans="1:16" x14ac:dyDescent="0.25">
      <c r="A970" s="14">
        <v>6965</v>
      </c>
      <c r="B970" s="14" t="s">
        <v>1991</v>
      </c>
      <c r="C970" s="14" t="s">
        <v>287</v>
      </c>
      <c r="D970" s="14" t="s">
        <v>78</v>
      </c>
      <c r="E970" s="14" t="s">
        <v>79</v>
      </c>
      <c r="F970" s="15" t="s">
        <v>288</v>
      </c>
      <c r="G970" s="14" t="s">
        <v>81</v>
      </c>
      <c r="H970" s="16">
        <v>40.825040000000001</v>
      </c>
      <c r="I970" s="16">
        <v>-91.156540000000007</v>
      </c>
      <c r="J970" s="15" t="s">
        <v>103</v>
      </c>
      <c r="K970" s="14">
        <v>3047</v>
      </c>
      <c r="L970" s="14">
        <v>1368</v>
      </c>
      <c r="M970" s="14">
        <v>39107</v>
      </c>
      <c r="N970" s="14">
        <v>12826945</v>
      </c>
      <c r="O970" s="14">
        <v>0</v>
      </c>
      <c r="P970" s="14" t="s">
        <v>83</v>
      </c>
    </row>
    <row r="971" spans="1:16" x14ac:dyDescent="0.25">
      <c r="A971" s="14">
        <v>6966</v>
      </c>
      <c r="B971" s="14" t="s">
        <v>1992</v>
      </c>
      <c r="C971" s="14" t="s">
        <v>101</v>
      </c>
      <c r="D971" s="14" t="s">
        <v>78</v>
      </c>
      <c r="E971" s="14" t="s">
        <v>79</v>
      </c>
      <c r="F971" s="15" t="s">
        <v>1993</v>
      </c>
      <c r="G971" s="14" t="s">
        <v>81</v>
      </c>
      <c r="H971" s="16">
        <v>41.338900000000002</v>
      </c>
      <c r="I971" s="16">
        <v>-91.817670000000007</v>
      </c>
      <c r="J971" s="15" t="s">
        <v>103</v>
      </c>
      <c r="K971" s="14">
        <v>149</v>
      </c>
      <c r="L971" s="14">
        <v>56</v>
      </c>
      <c r="M971" s="14">
        <v>31667</v>
      </c>
      <c r="N971" s="14">
        <v>655956</v>
      </c>
      <c r="O971" s="14">
        <v>0</v>
      </c>
      <c r="P971" s="14" t="s">
        <v>83</v>
      </c>
    </row>
    <row r="972" spans="1:16" x14ac:dyDescent="0.25">
      <c r="A972" s="14">
        <v>6967</v>
      </c>
      <c r="B972" s="14" t="s">
        <v>1994</v>
      </c>
      <c r="C972" s="14" t="s">
        <v>315</v>
      </c>
      <c r="D972" s="14" t="s">
        <v>78</v>
      </c>
      <c r="E972" s="14" t="s">
        <v>79</v>
      </c>
      <c r="F972" s="14" t="s">
        <v>1995</v>
      </c>
      <c r="G972" s="14" t="s">
        <v>81</v>
      </c>
      <c r="H972" s="16">
        <v>41.549939999999999</v>
      </c>
      <c r="I972" s="16">
        <v>-93.781350000000003</v>
      </c>
      <c r="J972" s="15" t="s">
        <v>87</v>
      </c>
      <c r="K972" s="14">
        <v>64113</v>
      </c>
      <c r="L972" s="14">
        <v>25261</v>
      </c>
      <c r="M972" s="14">
        <v>70882</v>
      </c>
      <c r="N972" s="14">
        <v>120108597</v>
      </c>
      <c r="O972" s="14">
        <v>2807799</v>
      </c>
      <c r="P972" s="14" t="s">
        <v>83</v>
      </c>
    </row>
    <row r="973" spans="1:16" x14ac:dyDescent="0.25">
      <c r="A973" s="14">
        <v>6968</v>
      </c>
      <c r="B973" s="14" t="s">
        <v>1996</v>
      </c>
      <c r="C973" s="14" t="s">
        <v>105</v>
      </c>
      <c r="D973" s="14" t="s">
        <v>78</v>
      </c>
      <c r="E973" s="14" t="s">
        <v>79</v>
      </c>
      <c r="F973" s="15" t="s">
        <v>1997</v>
      </c>
      <c r="G973" s="14" t="s">
        <v>81</v>
      </c>
      <c r="H973" s="16">
        <v>42.755549999999999</v>
      </c>
      <c r="I973" s="16">
        <v>-96.605869999999996</v>
      </c>
      <c r="J973" s="15" t="s">
        <v>107</v>
      </c>
      <c r="K973" s="14">
        <v>129</v>
      </c>
      <c r="L973" s="14">
        <v>68</v>
      </c>
      <c r="M973" s="14">
        <v>40833</v>
      </c>
      <c r="N973" s="14">
        <v>331198</v>
      </c>
      <c r="O973" s="14">
        <v>0</v>
      </c>
      <c r="P973" s="14" t="s">
        <v>83</v>
      </c>
    </row>
    <row r="974" spans="1:16" x14ac:dyDescent="0.25">
      <c r="A974" s="14">
        <v>6969</v>
      </c>
      <c r="B974" s="14" t="s">
        <v>1998</v>
      </c>
      <c r="C974" s="14" t="s">
        <v>193</v>
      </c>
      <c r="D974" s="14" t="s">
        <v>78</v>
      </c>
      <c r="E974" s="14" t="s">
        <v>79</v>
      </c>
      <c r="F974" s="15" t="s">
        <v>1999</v>
      </c>
      <c r="G974" s="14" t="s">
        <v>81</v>
      </c>
      <c r="H974" s="16">
        <v>42.769979999999997</v>
      </c>
      <c r="I974" s="16">
        <v>-91.996279999999999</v>
      </c>
      <c r="J974" s="15" t="s">
        <v>166</v>
      </c>
      <c r="K974" s="14">
        <v>203</v>
      </c>
      <c r="L974" s="14">
        <v>103</v>
      </c>
      <c r="M974" s="14">
        <v>50972</v>
      </c>
      <c r="N974" s="14">
        <v>920051</v>
      </c>
      <c r="O974" s="14">
        <v>0</v>
      </c>
      <c r="P974" s="14" t="s">
        <v>83</v>
      </c>
    </row>
    <row r="975" spans="1:16" x14ac:dyDescent="0.25">
      <c r="A975" s="14">
        <v>6970</v>
      </c>
      <c r="B975" s="14" t="s">
        <v>2000</v>
      </c>
      <c r="C975" s="14" t="s">
        <v>213</v>
      </c>
      <c r="D975" s="14" t="s">
        <v>78</v>
      </c>
      <c r="E975" s="14" t="s">
        <v>79</v>
      </c>
      <c r="F975" s="15" t="s">
        <v>2001</v>
      </c>
      <c r="G975" s="14" t="s">
        <v>81</v>
      </c>
      <c r="H975" s="16">
        <v>41.57002</v>
      </c>
      <c r="I975" s="16">
        <v>-91.263769999999994</v>
      </c>
      <c r="J975" s="15" t="s">
        <v>103</v>
      </c>
      <c r="K975" s="14">
        <v>3728</v>
      </c>
      <c r="L975" s="14">
        <v>1119</v>
      </c>
      <c r="M975" s="14">
        <v>50601</v>
      </c>
      <c r="N975" s="14">
        <v>4492702</v>
      </c>
      <c r="O975" s="14">
        <v>525</v>
      </c>
      <c r="P975" s="14" t="s">
        <v>83</v>
      </c>
    </row>
    <row r="976" spans="1:16" x14ac:dyDescent="0.25">
      <c r="A976" s="14">
        <v>6971</v>
      </c>
      <c r="B976" s="14" t="s">
        <v>2002</v>
      </c>
      <c r="C976" s="14" t="s">
        <v>199</v>
      </c>
      <c r="D976" s="14" t="s">
        <v>78</v>
      </c>
      <c r="E976" s="14" t="s">
        <v>79</v>
      </c>
      <c r="F976" s="15" t="s">
        <v>1329</v>
      </c>
      <c r="G976" s="14" t="s">
        <v>81</v>
      </c>
      <c r="H976" s="16">
        <v>43.353299999999997</v>
      </c>
      <c r="I976" s="16">
        <v>-95.162499999999994</v>
      </c>
      <c r="J976" s="15" t="s">
        <v>107</v>
      </c>
      <c r="K976" s="14">
        <v>295</v>
      </c>
      <c r="L976" s="14">
        <v>171</v>
      </c>
      <c r="M976" s="14">
        <v>54464</v>
      </c>
      <c r="N976" s="14">
        <v>3313645</v>
      </c>
      <c r="O976" s="14">
        <v>317159</v>
      </c>
      <c r="P976" s="14" t="s">
        <v>83</v>
      </c>
    </row>
    <row r="977" spans="1:16" x14ac:dyDescent="0.25">
      <c r="A977" s="14">
        <v>6972</v>
      </c>
      <c r="B977" s="14" t="s">
        <v>2003</v>
      </c>
      <c r="C977" s="14" t="s">
        <v>236</v>
      </c>
      <c r="D977" s="14" t="s">
        <v>78</v>
      </c>
      <c r="E977" s="14" t="s">
        <v>79</v>
      </c>
      <c r="F977" s="15" t="s">
        <v>1895</v>
      </c>
      <c r="G977" s="14" t="s">
        <v>153</v>
      </c>
      <c r="H977" s="16">
        <v>41.340829999999997</v>
      </c>
      <c r="I977" s="16">
        <v>-95.741119999999995</v>
      </c>
      <c r="J977" s="15" t="s">
        <v>107</v>
      </c>
      <c r="K977" s="14">
        <v>237</v>
      </c>
      <c r="L977" s="14">
        <v>58</v>
      </c>
      <c r="M977" s="14">
        <v>99423</v>
      </c>
      <c r="N977" s="14">
        <v>1060550</v>
      </c>
      <c r="O977" s="14">
        <v>0</v>
      </c>
      <c r="P977" s="14" t="s">
        <v>83</v>
      </c>
    </row>
    <row r="978" spans="1:16" x14ac:dyDescent="0.25">
      <c r="A978" s="14">
        <v>6973</v>
      </c>
      <c r="B978" s="14" t="s">
        <v>2004</v>
      </c>
      <c r="C978" s="14" t="s">
        <v>561</v>
      </c>
      <c r="D978" s="14" t="s">
        <v>78</v>
      </c>
      <c r="E978" s="14" t="s">
        <v>79</v>
      </c>
      <c r="F978" s="15" t="s">
        <v>712</v>
      </c>
      <c r="G978" s="14" t="s">
        <v>81</v>
      </c>
      <c r="H978" s="16">
        <v>41.719709999999999</v>
      </c>
      <c r="I978" s="16">
        <v>-95.394720000000007</v>
      </c>
      <c r="J978" s="15" t="s">
        <v>107</v>
      </c>
      <c r="K978" s="14">
        <v>126</v>
      </c>
      <c r="L978" s="14">
        <v>54</v>
      </c>
      <c r="M978" s="14">
        <v>48125</v>
      </c>
      <c r="N978" s="14">
        <v>247308</v>
      </c>
      <c r="O978" s="14">
        <v>0</v>
      </c>
      <c r="P978" s="14" t="s">
        <v>83</v>
      </c>
    </row>
    <row r="979" spans="1:16" x14ac:dyDescent="0.25">
      <c r="A979" s="14">
        <v>6974</v>
      </c>
      <c r="B979" s="14" t="s">
        <v>2005</v>
      </c>
      <c r="C979" s="14" t="s">
        <v>644</v>
      </c>
      <c r="D979" s="14" t="s">
        <v>78</v>
      </c>
      <c r="E979" s="14" t="s">
        <v>79</v>
      </c>
      <c r="F979" s="15" t="s">
        <v>813</v>
      </c>
      <c r="G979" s="14" t="s">
        <v>81</v>
      </c>
      <c r="H979" s="16">
        <v>40.716700000000003</v>
      </c>
      <c r="I979" s="16">
        <v>-91.450149999999994</v>
      </c>
      <c r="J979" s="15" t="s">
        <v>103</v>
      </c>
      <c r="K979" s="14">
        <v>962</v>
      </c>
      <c r="L979" s="14">
        <v>491</v>
      </c>
      <c r="M979" s="14">
        <v>49297</v>
      </c>
      <c r="N979" s="14">
        <v>1575241</v>
      </c>
      <c r="O979" s="14">
        <v>0</v>
      </c>
      <c r="P979" s="14" t="s">
        <v>83</v>
      </c>
    </row>
    <row r="980" spans="1:16" x14ac:dyDescent="0.25">
      <c r="A980" s="14">
        <v>6975</v>
      </c>
      <c r="B980" s="14" t="s">
        <v>2006</v>
      </c>
      <c r="C980" s="14" t="s">
        <v>189</v>
      </c>
      <c r="D980" s="14" t="s">
        <v>78</v>
      </c>
      <c r="E980" s="14" t="s">
        <v>79</v>
      </c>
      <c r="F980" s="15" t="s">
        <v>2007</v>
      </c>
      <c r="G980" s="14" t="s">
        <v>81</v>
      </c>
      <c r="H980" s="16">
        <v>42.059150000000002</v>
      </c>
      <c r="I980" s="16">
        <v>-95.098050000000001</v>
      </c>
      <c r="J980" s="15" t="s">
        <v>107</v>
      </c>
      <c r="K980" s="14">
        <v>299</v>
      </c>
      <c r="L980" s="14">
        <v>155</v>
      </c>
      <c r="M980" s="14">
        <v>54375</v>
      </c>
      <c r="N980" s="14">
        <v>3811183</v>
      </c>
      <c r="O980" s="14">
        <v>0</v>
      </c>
      <c r="P980" s="14" t="s">
        <v>83</v>
      </c>
    </row>
    <row r="981" spans="1:16" x14ac:dyDescent="0.25">
      <c r="A981" s="14">
        <v>6976</v>
      </c>
      <c r="B981" s="14" t="s">
        <v>2008</v>
      </c>
      <c r="C981" s="14" t="s">
        <v>193</v>
      </c>
      <c r="D981" s="14" t="s">
        <v>78</v>
      </c>
      <c r="E981" s="14" t="s">
        <v>79</v>
      </c>
      <c r="F981" s="15" t="s">
        <v>2009</v>
      </c>
      <c r="G981" s="14" t="s">
        <v>81</v>
      </c>
      <c r="H981" s="16">
        <v>42.962760000000003</v>
      </c>
      <c r="I981" s="16">
        <v>-91.808220000000006</v>
      </c>
      <c r="J981" s="15" t="s">
        <v>166</v>
      </c>
      <c r="K981" s="14">
        <v>2409</v>
      </c>
      <c r="L981" s="14">
        <v>1140</v>
      </c>
      <c r="M981" s="14">
        <v>44100</v>
      </c>
      <c r="N981" s="14">
        <v>7190468</v>
      </c>
      <c r="O981" s="14">
        <v>0</v>
      </c>
      <c r="P981" s="14" t="s">
        <v>83</v>
      </c>
    </row>
    <row r="982" spans="1:16" x14ac:dyDescent="0.25">
      <c r="A982" s="14">
        <v>6977</v>
      </c>
      <c r="B982" s="14" t="s">
        <v>2010</v>
      </c>
      <c r="C982" s="14" t="s">
        <v>977</v>
      </c>
      <c r="D982" s="14" t="s">
        <v>78</v>
      </c>
      <c r="E982" s="14" t="s">
        <v>79</v>
      </c>
      <c r="F982" s="15" t="s">
        <v>1391</v>
      </c>
      <c r="G982" s="14" t="s">
        <v>81</v>
      </c>
      <c r="H982" s="16">
        <v>40.965580000000003</v>
      </c>
      <c r="I982" s="16">
        <v>-91.623769999999993</v>
      </c>
      <c r="J982" s="15" t="s">
        <v>103</v>
      </c>
      <c r="K982" s="14">
        <v>112</v>
      </c>
      <c r="L982" s="14">
        <v>42</v>
      </c>
      <c r="M982" s="14">
        <v>86250</v>
      </c>
      <c r="N982" s="14">
        <v>394518</v>
      </c>
      <c r="O982" s="14">
        <v>7051</v>
      </c>
      <c r="P982" s="14" t="s">
        <v>83</v>
      </c>
    </row>
    <row r="983" spans="1:16" x14ac:dyDescent="0.25">
      <c r="A983" s="14">
        <v>6978</v>
      </c>
      <c r="B983" s="14" t="s">
        <v>2011</v>
      </c>
      <c r="C983" s="14" t="s">
        <v>639</v>
      </c>
      <c r="D983" s="14" t="s">
        <v>78</v>
      </c>
      <c r="E983" s="14" t="s">
        <v>79</v>
      </c>
      <c r="F983" s="15" t="s">
        <v>2012</v>
      </c>
      <c r="G983" s="14" t="s">
        <v>81</v>
      </c>
      <c r="H983" s="16">
        <v>41.401400000000002</v>
      </c>
      <c r="I983" s="16">
        <v>-92.35463</v>
      </c>
      <c r="J983" s="15" t="s">
        <v>82</v>
      </c>
      <c r="K983" s="14">
        <v>622</v>
      </c>
      <c r="L983" s="14">
        <v>281</v>
      </c>
      <c r="M983" s="14">
        <v>31339</v>
      </c>
      <c r="N983" s="14">
        <v>3168721</v>
      </c>
      <c r="O983" s="14">
        <v>45166</v>
      </c>
      <c r="P983" s="14" t="s">
        <v>83</v>
      </c>
    </row>
    <row r="984" spans="1:16" x14ac:dyDescent="0.25">
      <c r="A984" s="14">
        <v>6979</v>
      </c>
      <c r="B984" s="14" t="s">
        <v>2013</v>
      </c>
      <c r="C984" s="14" t="s">
        <v>164</v>
      </c>
      <c r="D984" s="14" t="s">
        <v>78</v>
      </c>
      <c r="E984" s="14" t="s">
        <v>79</v>
      </c>
      <c r="F984" s="15" t="s">
        <v>1881</v>
      </c>
      <c r="G984" s="14" t="s">
        <v>81</v>
      </c>
      <c r="H984" s="16">
        <v>41.831690000000002</v>
      </c>
      <c r="I984" s="16">
        <v>-90.838200000000001</v>
      </c>
      <c r="J984" s="15" t="s">
        <v>166</v>
      </c>
      <c r="K984" s="14">
        <v>733</v>
      </c>
      <c r="L984" s="14">
        <v>246</v>
      </c>
      <c r="M984" s="14">
        <v>48250</v>
      </c>
      <c r="N984" s="14">
        <v>1566766</v>
      </c>
      <c r="O984" s="14">
        <v>0</v>
      </c>
      <c r="P984" s="14" t="s">
        <v>83</v>
      </c>
    </row>
    <row r="985" spans="1:16" x14ac:dyDescent="0.25">
      <c r="A985" s="14">
        <v>6980</v>
      </c>
      <c r="B985" s="14" t="s">
        <v>2014</v>
      </c>
      <c r="C985" s="14" t="s">
        <v>331</v>
      </c>
      <c r="D985" s="14" t="s">
        <v>78</v>
      </c>
      <c r="E985" s="14" t="s">
        <v>79</v>
      </c>
      <c r="F985" s="15" t="s">
        <v>2015</v>
      </c>
      <c r="G985" s="14" t="s">
        <v>81</v>
      </c>
      <c r="H985" s="16">
        <v>42.127490000000002</v>
      </c>
      <c r="I985" s="16">
        <v>-96.149460000000005</v>
      </c>
      <c r="J985" s="15" t="s">
        <v>107</v>
      </c>
      <c r="K985" s="14">
        <v>753</v>
      </c>
      <c r="L985" s="14">
        <v>340</v>
      </c>
      <c r="M985" s="14">
        <v>41250</v>
      </c>
      <c r="N985" s="14">
        <v>2598159</v>
      </c>
      <c r="O985" s="14">
        <v>0</v>
      </c>
      <c r="P985" s="14" t="s">
        <v>83</v>
      </c>
    </row>
    <row r="986" spans="1:16" x14ac:dyDescent="0.25">
      <c r="A986" s="14">
        <v>6981</v>
      </c>
      <c r="B986" s="14" t="s">
        <v>2016</v>
      </c>
      <c r="C986" s="14" t="s">
        <v>126</v>
      </c>
      <c r="D986" s="14" t="s">
        <v>78</v>
      </c>
      <c r="E986" s="14" t="s">
        <v>79</v>
      </c>
      <c r="F986" s="15" t="s">
        <v>2017</v>
      </c>
      <c r="G986" s="14" t="s">
        <v>81</v>
      </c>
      <c r="H986" s="16">
        <v>43.061909999999997</v>
      </c>
      <c r="I986" s="16">
        <v>-94.426919999999996</v>
      </c>
      <c r="J986" s="15" t="s">
        <v>87</v>
      </c>
      <c r="K986" s="14">
        <v>492</v>
      </c>
      <c r="L986" s="14">
        <v>219</v>
      </c>
      <c r="M986" s="14">
        <v>40750</v>
      </c>
      <c r="N986" s="14">
        <v>1088793</v>
      </c>
      <c r="O986" s="14">
        <v>0</v>
      </c>
      <c r="P986" s="14" t="s">
        <v>83</v>
      </c>
    </row>
    <row r="987" spans="1:16" x14ac:dyDescent="0.25">
      <c r="A987" s="14">
        <v>6982</v>
      </c>
      <c r="B987" s="14" t="s">
        <v>2018</v>
      </c>
      <c r="C987" s="14" t="s">
        <v>77</v>
      </c>
      <c r="D987" s="14" t="s">
        <v>78</v>
      </c>
      <c r="E987" s="14" t="s">
        <v>79</v>
      </c>
      <c r="F987" s="15" t="s">
        <v>1897</v>
      </c>
      <c r="G987" s="14" t="s">
        <v>81</v>
      </c>
      <c r="H987" s="16">
        <v>42.260820000000002</v>
      </c>
      <c r="I987" s="16">
        <v>-93.005480000000006</v>
      </c>
      <c r="J987" s="15" t="s">
        <v>82</v>
      </c>
      <c r="K987" s="14">
        <v>149</v>
      </c>
      <c r="L987" s="14">
        <v>52</v>
      </c>
      <c r="M987" s="14">
        <v>28750</v>
      </c>
      <c r="N987" s="14">
        <v>1397728</v>
      </c>
      <c r="O987" s="14">
        <v>6498</v>
      </c>
      <c r="P987" s="14" t="s">
        <v>83</v>
      </c>
    </row>
    <row r="988" spans="1:16" x14ac:dyDescent="0.25">
      <c r="A988" s="14">
        <v>6983</v>
      </c>
      <c r="B988" s="14" t="s">
        <v>2019</v>
      </c>
      <c r="C988" s="14" t="s">
        <v>181</v>
      </c>
      <c r="D988" s="14" t="s">
        <v>78</v>
      </c>
      <c r="E988" s="14" t="s">
        <v>79</v>
      </c>
      <c r="F988" s="15" t="s">
        <v>431</v>
      </c>
      <c r="G988" s="14" t="s">
        <v>81</v>
      </c>
      <c r="H988" s="16">
        <v>41.979149999999997</v>
      </c>
      <c r="I988" s="16">
        <v>-94.822209999999998</v>
      </c>
      <c r="J988" s="15" t="s">
        <v>107</v>
      </c>
      <c r="K988" s="14">
        <v>101</v>
      </c>
      <c r="L988" s="14">
        <v>28</v>
      </c>
      <c r="M988" s="14">
        <v>42500</v>
      </c>
      <c r="N988" s="14">
        <v>643172</v>
      </c>
      <c r="O988" s="14">
        <v>0</v>
      </c>
      <c r="P988" s="14" t="s">
        <v>83</v>
      </c>
    </row>
    <row r="989" spans="1:16" x14ac:dyDescent="0.25">
      <c r="A989" s="14">
        <v>6984</v>
      </c>
      <c r="B989" s="14" t="s">
        <v>2020</v>
      </c>
      <c r="C989" s="14" t="s">
        <v>321</v>
      </c>
      <c r="D989" s="14" t="s">
        <v>78</v>
      </c>
      <c r="E989" s="14" t="s">
        <v>79</v>
      </c>
      <c r="F989" s="15" t="s">
        <v>2021</v>
      </c>
      <c r="G989" s="14" t="s">
        <v>81</v>
      </c>
      <c r="H989" s="16">
        <v>42.488309999999998</v>
      </c>
      <c r="I989" s="16">
        <v>-93.544929999999994</v>
      </c>
      <c r="J989" s="15" t="s">
        <v>87</v>
      </c>
      <c r="K989" s="14">
        <v>335</v>
      </c>
      <c r="L989" s="14">
        <v>197</v>
      </c>
      <c r="M989" s="14">
        <v>48750</v>
      </c>
      <c r="N989" s="14">
        <v>2254857</v>
      </c>
      <c r="O989" s="14">
        <v>0</v>
      </c>
      <c r="P989" s="14" t="s">
        <v>83</v>
      </c>
    </row>
    <row r="990" spans="1:16" x14ac:dyDescent="0.25">
      <c r="A990" s="14">
        <v>6985</v>
      </c>
      <c r="B990" s="14" t="s">
        <v>2022</v>
      </c>
      <c r="C990" s="14" t="s">
        <v>151</v>
      </c>
      <c r="D990" s="14" t="s">
        <v>78</v>
      </c>
      <c r="E990" s="14" t="s">
        <v>79</v>
      </c>
      <c r="F990" s="15" t="s">
        <v>2023</v>
      </c>
      <c r="G990" s="14" t="s">
        <v>81</v>
      </c>
      <c r="H990" s="16">
        <v>41.661119999999997</v>
      </c>
      <c r="I990" s="16">
        <v>-92.009069999999994</v>
      </c>
      <c r="J990" s="15" t="s">
        <v>103</v>
      </c>
      <c r="K990" s="14">
        <v>3195</v>
      </c>
      <c r="L990" s="14">
        <v>1271</v>
      </c>
      <c r="M990" s="14">
        <v>52588</v>
      </c>
      <c r="N990" s="14">
        <v>9682649</v>
      </c>
      <c r="O990" s="14">
        <v>21499</v>
      </c>
      <c r="P990" s="14" t="s">
        <v>83</v>
      </c>
    </row>
    <row r="991" spans="1:16" x14ac:dyDescent="0.25">
      <c r="A991" s="14">
        <v>6986</v>
      </c>
      <c r="B991" s="14" t="s">
        <v>2024</v>
      </c>
      <c r="C991" s="14" t="s">
        <v>463</v>
      </c>
      <c r="D991" s="14" t="s">
        <v>78</v>
      </c>
      <c r="E991" s="14" t="s">
        <v>79</v>
      </c>
      <c r="F991" s="15" t="s">
        <v>2025</v>
      </c>
      <c r="G991" s="14" t="s">
        <v>81</v>
      </c>
      <c r="H991" s="16">
        <v>41.087780000000002</v>
      </c>
      <c r="I991" s="16">
        <v>-93.254930000000002</v>
      </c>
      <c r="J991" s="15" t="s">
        <v>82</v>
      </c>
      <c r="K991" s="14">
        <v>152</v>
      </c>
      <c r="L991" s="14">
        <v>58</v>
      </c>
      <c r="M991" s="14">
        <v>47500</v>
      </c>
      <c r="N991" s="14">
        <v>832499</v>
      </c>
      <c r="O991" s="14">
        <v>0</v>
      </c>
      <c r="P991" s="14" t="s">
        <v>83</v>
      </c>
    </row>
    <row r="992" spans="1:16" x14ac:dyDescent="0.25">
      <c r="A992" s="14">
        <v>6987</v>
      </c>
      <c r="B992" s="14" t="s">
        <v>2026</v>
      </c>
      <c r="C992" s="14" t="s">
        <v>299</v>
      </c>
      <c r="D992" s="14" t="s">
        <v>78</v>
      </c>
      <c r="E992" s="14" t="s">
        <v>79</v>
      </c>
      <c r="F992" s="15" t="s">
        <v>2027</v>
      </c>
      <c r="G992" s="14" t="s">
        <v>81</v>
      </c>
      <c r="H992" s="16">
        <v>41.589109999999998</v>
      </c>
      <c r="I992" s="16">
        <v>-91.025480000000002</v>
      </c>
      <c r="J992" s="15" t="s">
        <v>166</v>
      </c>
      <c r="K992" s="14">
        <v>2805</v>
      </c>
      <c r="L992" s="14">
        <v>1213</v>
      </c>
      <c r="M992" s="14">
        <v>58160</v>
      </c>
      <c r="N992" s="14">
        <v>5269398</v>
      </c>
      <c r="O992" s="14">
        <v>7155</v>
      </c>
      <c r="P992" s="14" t="s">
        <v>83</v>
      </c>
    </row>
    <row r="993" spans="1:16" x14ac:dyDescent="0.25">
      <c r="A993" s="14">
        <v>6988</v>
      </c>
      <c r="B993" s="14" t="s">
        <v>2028</v>
      </c>
      <c r="C993" s="14" t="s">
        <v>129</v>
      </c>
      <c r="D993" s="14" t="s">
        <v>78</v>
      </c>
      <c r="E993" s="14" t="s">
        <v>79</v>
      </c>
      <c r="F993" s="15" t="s">
        <v>2029</v>
      </c>
      <c r="G993" s="14" t="s">
        <v>81</v>
      </c>
      <c r="H993" s="16">
        <v>41.597769999999997</v>
      </c>
      <c r="I993" s="16">
        <v>-93.708280000000002</v>
      </c>
      <c r="J993" s="15" t="s">
        <v>87</v>
      </c>
      <c r="K993" s="14">
        <v>4889</v>
      </c>
      <c r="L993" s="14">
        <v>2062</v>
      </c>
      <c r="M993" s="14">
        <v>58810</v>
      </c>
      <c r="N993" s="14">
        <v>3669199</v>
      </c>
      <c r="O993" s="14">
        <v>0</v>
      </c>
      <c r="P993" s="14" t="s">
        <v>83</v>
      </c>
    </row>
    <row r="994" spans="1:16" x14ac:dyDescent="0.25">
      <c r="A994" s="14">
        <v>6989</v>
      </c>
      <c r="B994" s="14" t="s">
        <v>2030</v>
      </c>
      <c r="C994" s="14" t="s">
        <v>977</v>
      </c>
      <c r="D994" s="14" t="s">
        <v>78</v>
      </c>
      <c r="E994" s="14" t="s">
        <v>79</v>
      </c>
      <c r="F994" s="15" t="s">
        <v>2031</v>
      </c>
      <c r="G994" s="14" t="s">
        <v>81</v>
      </c>
      <c r="H994" s="16">
        <v>41.123080000000002</v>
      </c>
      <c r="I994" s="16">
        <v>-91.441270000000003</v>
      </c>
      <c r="J994" s="15" t="s">
        <v>103</v>
      </c>
      <c r="K994" s="14">
        <v>1142</v>
      </c>
      <c r="L994" s="14">
        <v>353</v>
      </c>
      <c r="M994" s="14">
        <v>41528</v>
      </c>
      <c r="N994" s="14">
        <v>2718290</v>
      </c>
      <c r="O994" s="14">
        <v>0</v>
      </c>
      <c r="P994" s="14" t="s">
        <v>83</v>
      </c>
    </row>
    <row r="995" spans="1:16" x14ac:dyDescent="0.25">
      <c r="A995" s="14">
        <v>6990</v>
      </c>
      <c r="B995" s="14" t="s">
        <v>2032</v>
      </c>
      <c r="C995" s="14" t="s">
        <v>315</v>
      </c>
      <c r="D995" s="14" t="s">
        <v>78</v>
      </c>
      <c r="E995" s="14" t="s">
        <v>79</v>
      </c>
      <c r="F995" s="15" t="s">
        <v>2033</v>
      </c>
      <c r="G995" s="14" t="s">
        <v>81</v>
      </c>
      <c r="H995" s="16">
        <v>41.330820000000003</v>
      </c>
      <c r="I995" s="16">
        <v>-94.013840000000002</v>
      </c>
      <c r="J995" s="15" t="s">
        <v>87</v>
      </c>
      <c r="K995" s="14">
        <v>5176</v>
      </c>
      <c r="L995" s="14">
        <v>2125</v>
      </c>
      <c r="M995" s="14">
        <v>39598</v>
      </c>
      <c r="N995" s="14">
        <v>11851427</v>
      </c>
      <c r="O995" s="14">
        <v>360471</v>
      </c>
      <c r="P995" s="14" t="s">
        <v>83</v>
      </c>
    </row>
    <row r="996" spans="1:16" x14ac:dyDescent="0.25">
      <c r="A996" s="14">
        <v>6991</v>
      </c>
      <c r="B996" s="14" t="s">
        <v>2034</v>
      </c>
      <c r="C996" s="14" t="s">
        <v>233</v>
      </c>
      <c r="D996" s="14" t="s">
        <v>78</v>
      </c>
      <c r="E996" s="14" t="s">
        <v>79</v>
      </c>
      <c r="F996" s="15" t="s">
        <v>2035</v>
      </c>
      <c r="G996" s="14" t="s">
        <v>81</v>
      </c>
      <c r="H996" s="16">
        <v>42.473320000000001</v>
      </c>
      <c r="I996" s="16">
        <v>-91.73433</v>
      </c>
      <c r="J996" s="15" t="s">
        <v>103</v>
      </c>
      <c r="K996" s="14">
        <v>849</v>
      </c>
      <c r="L996" s="14">
        <v>388</v>
      </c>
      <c r="M996" s="14">
        <v>53583</v>
      </c>
      <c r="N996" s="14">
        <v>2183250</v>
      </c>
      <c r="O996" s="14">
        <v>0</v>
      </c>
      <c r="P996" s="14" t="s">
        <v>83</v>
      </c>
    </row>
    <row r="997" spans="1:16" x14ac:dyDescent="0.25">
      <c r="A997" s="14">
        <v>6992</v>
      </c>
      <c r="B997" s="14" t="s">
        <v>2036</v>
      </c>
      <c r="C997" s="14" t="s">
        <v>171</v>
      </c>
      <c r="D997" s="14" t="s">
        <v>78</v>
      </c>
      <c r="E997" s="14" t="s">
        <v>79</v>
      </c>
      <c r="F997" s="15" t="s">
        <v>2037</v>
      </c>
      <c r="G997" s="14" t="s">
        <v>81</v>
      </c>
      <c r="H997" s="16">
        <v>41.400269999999999</v>
      </c>
      <c r="I997" s="16">
        <v>-94.886930000000007</v>
      </c>
      <c r="J997" s="15" t="s">
        <v>107</v>
      </c>
      <c r="K997" s="14">
        <v>112</v>
      </c>
      <c r="L997" s="14">
        <v>48</v>
      </c>
      <c r="M997" s="14">
        <v>34688</v>
      </c>
      <c r="N997" s="14">
        <v>821803</v>
      </c>
      <c r="O997" s="14">
        <v>0</v>
      </c>
      <c r="P997" s="14" t="s">
        <v>83</v>
      </c>
    </row>
    <row r="998" spans="1:16" x14ac:dyDescent="0.25">
      <c r="A998" s="14">
        <v>6993</v>
      </c>
      <c r="B998" s="14" t="s">
        <v>2038</v>
      </c>
      <c r="C998" s="14" t="s">
        <v>376</v>
      </c>
      <c r="D998" s="14" t="s">
        <v>78</v>
      </c>
      <c r="E998" s="14" t="s">
        <v>79</v>
      </c>
      <c r="F998" s="15" t="s">
        <v>2039</v>
      </c>
      <c r="G998" s="14" t="s">
        <v>81</v>
      </c>
      <c r="H998" s="16">
        <v>43.233020000000003</v>
      </c>
      <c r="I998" s="16">
        <v>-93.909120000000001</v>
      </c>
      <c r="J998" s="15" t="s">
        <v>82</v>
      </c>
      <c r="K998" s="14">
        <v>223</v>
      </c>
      <c r="L998" s="14">
        <v>115</v>
      </c>
      <c r="M998" s="14">
        <v>40625</v>
      </c>
      <c r="N998" s="14">
        <v>1095168</v>
      </c>
      <c r="O998" s="14">
        <v>0</v>
      </c>
      <c r="P998" s="14" t="s">
        <v>83</v>
      </c>
    </row>
    <row r="999" spans="1:16" x14ac:dyDescent="0.25">
      <c r="A999" s="14">
        <v>6994</v>
      </c>
      <c r="B999" s="14" t="s">
        <v>2040</v>
      </c>
      <c r="C999" s="14" t="s">
        <v>408</v>
      </c>
      <c r="D999" s="14" t="s">
        <v>78</v>
      </c>
      <c r="E999" s="14" t="s">
        <v>79</v>
      </c>
      <c r="F999" s="15" t="s">
        <v>2041</v>
      </c>
      <c r="G999" s="14" t="s">
        <v>81</v>
      </c>
      <c r="H999" s="16">
        <v>41.738320000000002</v>
      </c>
      <c r="I999" s="16">
        <v>-95.702780000000004</v>
      </c>
      <c r="J999" s="15" t="s">
        <v>107</v>
      </c>
      <c r="K999" s="14">
        <v>1422</v>
      </c>
      <c r="L999" s="14">
        <v>746</v>
      </c>
      <c r="M999" s="14">
        <v>40000</v>
      </c>
      <c r="N999" s="14">
        <v>3311509</v>
      </c>
      <c r="O999" s="14">
        <v>130445</v>
      </c>
      <c r="P999" s="14" t="s">
        <v>83</v>
      </c>
    </row>
    <row r="1000" spans="1:16" x14ac:dyDescent="0.25">
      <c r="A1000" s="14">
        <v>6995</v>
      </c>
      <c r="B1000" s="14" t="s">
        <v>2042</v>
      </c>
      <c r="C1000" s="14" t="s">
        <v>1401</v>
      </c>
      <c r="D1000" s="14" t="s">
        <v>78</v>
      </c>
      <c r="E1000" s="14" t="s">
        <v>79</v>
      </c>
      <c r="F1000" s="15" t="s">
        <v>2043</v>
      </c>
      <c r="G1000" s="14" t="s">
        <v>81</v>
      </c>
      <c r="H1000" s="16">
        <v>41.011940000000003</v>
      </c>
      <c r="I1000" s="16">
        <v>-93.599100000000007</v>
      </c>
      <c r="J1000" s="15" t="s">
        <v>82</v>
      </c>
      <c r="K1000" s="14">
        <v>200</v>
      </c>
      <c r="L1000" s="14">
        <v>96</v>
      </c>
      <c r="M1000" s="14">
        <v>37500</v>
      </c>
      <c r="N1000" s="14">
        <v>1647838</v>
      </c>
      <c r="O1000" s="14">
        <v>0</v>
      </c>
      <c r="P1000" s="14" t="s">
        <v>83</v>
      </c>
    </row>
    <row r="1001" spans="1:16" x14ac:dyDescent="0.25">
      <c r="A1001" s="14">
        <v>6996</v>
      </c>
      <c r="B1001" s="14" t="s">
        <v>2044</v>
      </c>
      <c r="C1001" s="14" t="s">
        <v>92</v>
      </c>
      <c r="D1001" s="14" t="s">
        <v>78</v>
      </c>
      <c r="E1001" s="14" t="s">
        <v>79</v>
      </c>
      <c r="F1001" s="15" t="s">
        <v>2045</v>
      </c>
      <c r="G1001" s="14" t="s">
        <v>81</v>
      </c>
      <c r="H1001" s="16">
        <v>41.852290000000004</v>
      </c>
      <c r="I1001" s="16">
        <v>-93.9208</v>
      </c>
      <c r="J1001" s="15" t="s">
        <v>87</v>
      </c>
      <c r="K1001" s="14">
        <v>1503</v>
      </c>
      <c r="L1001" s="14">
        <v>463</v>
      </c>
      <c r="M1001" s="14">
        <v>53618</v>
      </c>
      <c r="N1001" s="14">
        <v>9358989</v>
      </c>
      <c r="O1001" s="14">
        <v>0</v>
      </c>
      <c r="P1001" s="14" t="s">
        <v>83</v>
      </c>
    </row>
    <row r="1002" spans="1:16" x14ac:dyDescent="0.25">
      <c r="A1002" s="14">
        <v>6997</v>
      </c>
      <c r="B1002" s="14" t="s">
        <v>2046</v>
      </c>
      <c r="C1002" s="14" t="s">
        <v>296</v>
      </c>
      <c r="D1002" s="14" t="s">
        <v>78</v>
      </c>
      <c r="E1002" s="14" t="s">
        <v>79</v>
      </c>
      <c r="F1002" s="15" t="s">
        <v>2047</v>
      </c>
      <c r="G1002" s="14" t="s">
        <v>81</v>
      </c>
      <c r="H1002" s="16">
        <v>42.56664</v>
      </c>
      <c r="I1002" s="16">
        <v>-93.843829999999997</v>
      </c>
      <c r="J1002" s="15" t="s">
        <v>87</v>
      </c>
      <c r="K1002" s="14">
        <v>163</v>
      </c>
      <c r="L1002" s="14">
        <v>91</v>
      </c>
      <c r="M1002" s="14">
        <v>42917</v>
      </c>
      <c r="N1002" s="14">
        <v>2745547</v>
      </c>
      <c r="O1002" s="14">
        <v>0</v>
      </c>
      <c r="P1002" s="14" t="s">
        <v>83</v>
      </c>
    </row>
    <row r="1003" spans="1:16" x14ac:dyDescent="0.25">
      <c r="A1003" s="14">
        <v>6998</v>
      </c>
      <c r="B1003" s="14" t="s">
        <v>2048</v>
      </c>
      <c r="C1003" s="14" t="s">
        <v>205</v>
      </c>
      <c r="D1003" s="14" t="s">
        <v>78</v>
      </c>
      <c r="E1003" s="14" t="s">
        <v>79</v>
      </c>
      <c r="F1003" s="15" t="s">
        <v>2049</v>
      </c>
      <c r="G1003" s="14" t="s">
        <v>81</v>
      </c>
      <c r="H1003" s="16">
        <v>42.396389999999997</v>
      </c>
      <c r="I1003" s="16">
        <v>-91.119860000000003</v>
      </c>
      <c r="J1003" s="15" t="s">
        <v>166</v>
      </c>
      <c r="K1003" s="14">
        <v>411</v>
      </c>
      <c r="L1003" s="14">
        <v>160</v>
      </c>
      <c r="M1003" s="14">
        <v>59375</v>
      </c>
      <c r="N1003" s="14">
        <v>1137661</v>
      </c>
      <c r="O1003" s="14">
        <v>0</v>
      </c>
      <c r="P1003" s="14" t="s">
        <v>83</v>
      </c>
    </row>
    <row r="1004" spans="1:16" x14ac:dyDescent="0.25">
      <c r="A1004" s="14">
        <v>6999</v>
      </c>
      <c r="B1004" s="14" t="s">
        <v>2050</v>
      </c>
      <c r="C1004" s="14" t="s">
        <v>158</v>
      </c>
      <c r="D1004" s="14" t="s">
        <v>78</v>
      </c>
      <c r="E1004" s="14" t="s">
        <v>79</v>
      </c>
      <c r="F1004" s="15" t="s">
        <v>2051</v>
      </c>
      <c r="G1004" s="14" t="s">
        <v>81</v>
      </c>
      <c r="H1004" s="16">
        <v>42.059179999999998</v>
      </c>
      <c r="I1004" s="16">
        <v>-91.007369999999995</v>
      </c>
      <c r="J1004" s="15" t="s">
        <v>166</v>
      </c>
      <c r="K1004" s="14">
        <v>511</v>
      </c>
      <c r="L1004" s="14">
        <v>205</v>
      </c>
      <c r="M1004" s="14">
        <v>49063</v>
      </c>
      <c r="N1004" s="14">
        <v>1321604</v>
      </c>
      <c r="O1004" s="14">
        <v>0</v>
      </c>
      <c r="P1004" s="14" t="s">
        <v>83</v>
      </c>
    </row>
    <row r="1005" spans="1:16" x14ac:dyDescent="0.25">
      <c r="A1005" s="14">
        <v>7000</v>
      </c>
      <c r="B1005" s="14" t="s">
        <v>2052</v>
      </c>
      <c r="C1005" s="14" t="s">
        <v>245</v>
      </c>
      <c r="D1005" s="14" t="s">
        <v>78</v>
      </c>
      <c r="E1005" s="14" t="s">
        <v>79</v>
      </c>
      <c r="F1005" s="15" t="s">
        <v>2053</v>
      </c>
      <c r="G1005" s="14" t="s">
        <v>81</v>
      </c>
      <c r="H1005" s="16">
        <v>41.776650000000004</v>
      </c>
      <c r="I1005" s="16">
        <v>-94.358019999999996</v>
      </c>
      <c r="J1005" s="15" t="s">
        <v>82</v>
      </c>
      <c r="K1005" s="14">
        <v>244</v>
      </c>
      <c r="L1005" s="14">
        <v>120</v>
      </c>
      <c r="M1005" s="14">
        <v>39375</v>
      </c>
      <c r="N1005" s="14">
        <v>707519</v>
      </c>
      <c r="O1005" s="14">
        <v>0</v>
      </c>
      <c r="P1005" s="14" t="s">
        <v>83</v>
      </c>
    </row>
    <row r="1006" spans="1:16" x14ac:dyDescent="0.25">
      <c r="A1006" s="14">
        <v>7001</v>
      </c>
      <c r="B1006" s="14" t="s">
        <v>2054</v>
      </c>
      <c r="C1006" s="14" t="s">
        <v>1048</v>
      </c>
      <c r="D1006" s="14" t="s">
        <v>78</v>
      </c>
      <c r="E1006" s="14" t="s">
        <v>79</v>
      </c>
      <c r="F1006" s="15" t="s">
        <v>225</v>
      </c>
      <c r="G1006" s="14" t="s">
        <v>81</v>
      </c>
      <c r="H1006" s="16">
        <v>42.316090000000003</v>
      </c>
      <c r="I1006" s="16">
        <v>-94.846100000000007</v>
      </c>
      <c r="J1006" s="15" t="s">
        <v>107</v>
      </c>
      <c r="K1006" s="14">
        <v>33</v>
      </c>
      <c r="L1006" s="14">
        <v>11</v>
      </c>
      <c r="M1006" s="14">
        <v>16250</v>
      </c>
      <c r="N1006" s="14">
        <v>325752</v>
      </c>
      <c r="O1006" s="14">
        <v>0</v>
      </c>
      <c r="P1006" s="14" t="s">
        <v>83</v>
      </c>
    </row>
    <row r="1007" spans="1:16" x14ac:dyDescent="0.25">
      <c r="A1007" s="14">
        <v>7002</v>
      </c>
      <c r="B1007" s="14" t="s">
        <v>2055</v>
      </c>
      <c r="C1007" s="14" t="s">
        <v>328</v>
      </c>
      <c r="D1007" s="14" t="s">
        <v>78</v>
      </c>
      <c r="E1007" s="14" t="s">
        <v>79</v>
      </c>
      <c r="F1007" s="15" t="s">
        <v>2056</v>
      </c>
      <c r="G1007" s="14" t="s">
        <v>81</v>
      </c>
      <c r="H1007" s="16">
        <v>40.733330000000002</v>
      </c>
      <c r="I1007" s="16">
        <v>-95.156930000000003</v>
      </c>
      <c r="J1007" s="15" t="s">
        <v>107</v>
      </c>
      <c r="K1007" s="14">
        <v>83</v>
      </c>
      <c r="L1007" s="14">
        <v>32</v>
      </c>
      <c r="M1007" s="14">
        <v>41250</v>
      </c>
      <c r="N1007" s="14">
        <v>704488</v>
      </c>
      <c r="O1007" s="14">
        <v>0</v>
      </c>
      <c r="P1007" s="14" t="s">
        <v>83</v>
      </c>
    </row>
    <row r="1008" spans="1:16" x14ac:dyDescent="0.25">
      <c r="A1008" s="14">
        <v>7003</v>
      </c>
      <c r="B1008" s="14" t="s">
        <v>2057</v>
      </c>
      <c r="C1008" s="14" t="s">
        <v>155</v>
      </c>
      <c r="D1008" s="14" t="s">
        <v>78</v>
      </c>
      <c r="E1008" s="14" t="s">
        <v>79</v>
      </c>
      <c r="F1008" s="15" t="s">
        <v>2058</v>
      </c>
      <c r="G1008" s="14" t="s">
        <v>81</v>
      </c>
      <c r="H1008" s="16">
        <v>42.161099999999998</v>
      </c>
      <c r="I1008" s="16">
        <v>-93.297150000000002</v>
      </c>
      <c r="J1008" s="15" t="s">
        <v>82</v>
      </c>
      <c r="K1008" s="14">
        <v>537</v>
      </c>
      <c r="L1008" s="14">
        <v>252</v>
      </c>
      <c r="M1008" s="14">
        <v>56563</v>
      </c>
      <c r="N1008" s="14">
        <v>1938971</v>
      </c>
      <c r="O1008" s="14">
        <v>0</v>
      </c>
      <c r="P1008" s="14" t="s">
        <v>83</v>
      </c>
    </row>
    <row r="1009" spans="1:16" x14ac:dyDescent="0.25">
      <c r="A1009" s="14">
        <v>7004</v>
      </c>
      <c r="B1009" s="14" t="s">
        <v>2059</v>
      </c>
      <c r="C1009" s="14" t="s">
        <v>205</v>
      </c>
      <c r="D1009" s="14" t="s">
        <v>78</v>
      </c>
      <c r="E1009" s="14" t="s">
        <v>79</v>
      </c>
      <c r="F1009" s="15" t="s">
        <v>2060</v>
      </c>
      <c r="G1009" s="14" t="s">
        <v>81</v>
      </c>
      <c r="H1009" s="16">
        <v>42.297170000000001</v>
      </c>
      <c r="I1009" s="16">
        <v>-90.687449999999998</v>
      </c>
      <c r="J1009" s="15" t="s">
        <v>166</v>
      </c>
      <c r="K1009" s="14">
        <v>90</v>
      </c>
      <c r="L1009" s="14">
        <v>57</v>
      </c>
      <c r="M1009" s="14">
        <v>39861</v>
      </c>
      <c r="N1009" s="14">
        <v>425010</v>
      </c>
      <c r="O1009" s="14">
        <v>0</v>
      </c>
      <c r="P1009" s="14" t="s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zoomScale="170" zoomScaleNormal="170" workbookViewId="0">
      <selection activeCell="D17" sqref="D17"/>
    </sheetView>
  </sheetViews>
  <sheetFormatPr defaultRowHeight="15" x14ac:dyDescent="0.25"/>
  <cols>
    <col min="1" max="1" width="15.28515625" customWidth="1"/>
    <col min="2" max="2" width="21.7109375" customWidth="1"/>
    <col min="3" max="3" width="14.85546875" customWidth="1"/>
  </cols>
  <sheetData>
    <row r="1" spans="1:5" x14ac:dyDescent="0.25">
      <c r="A1" t="s">
        <v>2818</v>
      </c>
    </row>
    <row r="2" spans="1:5" x14ac:dyDescent="0.25">
      <c r="A2" s="2">
        <v>20</v>
      </c>
      <c r="B2" s="2" t="str">
        <f>IF(A2&gt;15,"High","Low")</f>
        <v>High</v>
      </c>
    </row>
    <row r="5" spans="1:5" x14ac:dyDescent="0.25">
      <c r="A5" t="s">
        <v>2816</v>
      </c>
      <c r="B5" t="s">
        <v>2817</v>
      </c>
    </row>
    <row r="6" spans="1:5" x14ac:dyDescent="0.25">
      <c r="A6">
        <v>100</v>
      </c>
      <c r="B6">
        <v>100</v>
      </c>
      <c r="C6" t="str">
        <f>IF(A6=B6,"Seats Full",IF(B6&gt;A6,"Overbooked","Seats Available"))</f>
        <v>Seats Full</v>
      </c>
    </row>
    <row r="7" spans="1:5" x14ac:dyDescent="0.25">
      <c r="A7">
        <v>50</v>
      </c>
      <c r="C7" t="str">
        <f>IF(A7&gt;=95,"A",IF(A7&gt;=80,"B",IF(A7&gt;=70,"C",IF(A7&gt;=50,"Just Pass","Fail"))))</f>
        <v>Just Pass</v>
      </c>
    </row>
    <row r="9" spans="1:5" x14ac:dyDescent="0.25">
      <c r="A9">
        <v>101</v>
      </c>
      <c r="B9">
        <v>100</v>
      </c>
      <c r="C9">
        <v>49</v>
      </c>
      <c r="E9" t="b">
        <f>AND(A9&gt;100,B9&lt;100,C9=50)</f>
        <v>0</v>
      </c>
    </row>
    <row r="10" spans="1:5" x14ac:dyDescent="0.25">
      <c r="A10">
        <v>101</v>
      </c>
      <c r="B10">
        <v>100</v>
      </c>
      <c r="C10">
        <v>49</v>
      </c>
      <c r="E10" t="b">
        <f>OR(A10&gt;100,B10&lt;100,C10=50)</f>
        <v>1</v>
      </c>
    </row>
    <row r="14" spans="1:5" x14ac:dyDescent="0.25">
      <c r="A14" t="s">
        <v>2814</v>
      </c>
      <c r="B14" t="s">
        <v>2815</v>
      </c>
      <c r="C14" t="str">
        <f>IF(AND(A14="Pass",B14="Pass"),"Pass","Fail")</f>
        <v>Fail</v>
      </c>
    </row>
    <row r="15" spans="1:5" x14ac:dyDescent="0.25">
      <c r="A15" t="s">
        <v>2814</v>
      </c>
      <c r="B15" t="s">
        <v>2815</v>
      </c>
      <c r="C15" t="str">
        <f>IF(OR(A15="Pass",B15="Pass"),"Pass","Fail")</f>
        <v>Pass</v>
      </c>
    </row>
    <row r="17" spans="1:4" x14ac:dyDescent="0.25">
      <c r="A17" t="s">
        <v>2814</v>
      </c>
      <c r="B17" t="s">
        <v>2815</v>
      </c>
      <c r="C17" t="s">
        <v>2814</v>
      </c>
      <c r="D17" t="str">
        <f>IF(AND(A17="Pass",B17="Pass",C17="Pass"),"Pass","Fail")</f>
        <v>Fail</v>
      </c>
    </row>
    <row r="18" spans="1:4" x14ac:dyDescent="0.25">
      <c r="A18" t="s">
        <v>2814</v>
      </c>
      <c r="B18" t="s">
        <v>2815</v>
      </c>
      <c r="C18" t="s">
        <v>2815</v>
      </c>
      <c r="D18" t="str">
        <f>IF(OR(A18="Pass",B18="Pass",C18="Pass"),"Pass","Fail")</f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40</vt:i4>
      </vt:variant>
      <vt:variant>
        <vt:lpstr>Named Ranges</vt:lpstr>
      </vt:variant>
      <vt:variant>
        <vt:i4>42</vt:i4>
      </vt:variant>
    </vt:vector>
  </HeadingPairs>
  <TitlesOfParts>
    <vt:vector size="82" baseType="lpstr">
      <vt:lpstr>Sorting</vt:lpstr>
      <vt:lpstr>Auto feature</vt:lpstr>
      <vt:lpstr>Data Validation</vt:lpstr>
      <vt:lpstr>Flash Fill</vt:lpstr>
      <vt:lpstr>Text-to-columns</vt:lpstr>
      <vt:lpstr>Deleting Blank Cells</vt:lpstr>
      <vt:lpstr>Filling Blank Cells</vt:lpstr>
      <vt:lpstr>Data Table</vt:lpstr>
      <vt:lpstr>Scenario Manager</vt:lpstr>
      <vt:lpstr>Data Grouping</vt:lpstr>
      <vt:lpstr>Goal Seek</vt:lpstr>
      <vt:lpstr>Hlookup</vt:lpstr>
      <vt:lpstr>Hlookup result</vt:lpstr>
      <vt:lpstr>Index_Match</vt:lpstr>
      <vt:lpstr>Index_Match Result</vt:lpstr>
      <vt:lpstr>Filter</vt:lpstr>
      <vt:lpstr>Pivot Slicer</vt:lpstr>
      <vt:lpstr>Clustered_Stacked charts</vt:lpstr>
      <vt:lpstr>Pie Chart</vt:lpstr>
      <vt:lpstr>Doughnut Chart</vt:lpstr>
      <vt:lpstr>Funnel Chart</vt:lpstr>
      <vt:lpstr>Waterfall chart</vt:lpstr>
      <vt:lpstr>Bump Chart</vt:lpstr>
      <vt:lpstr>Line Chart</vt:lpstr>
      <vt:lpstr>X Y Scatter Chart</vt:lpstr>
      <vt:lpstr>Area Chart</vt:lpstr>
      <vt:lpstr>Bar Chart</vt:lpstr>
      <vt:lpstr>Column Chart</vt:lpstr>
      <vt:lpstr>Surface Chart</vt:lpstr>
      <vt:lpstr>Chart - Data</vt:lpstr>
      <vt:lpstr>Combo Chart</vt:lpstr>
      <vt:lpstr>Pivot Chart</vt:lpstr>
      <vt:lpstr>Sheet8</vt:lpstr>
      <vt:lpstr>Sheet1</vt:lpstr>
      <vt:lpstr>Sheet2</vt:lpstr>
      <vt:lpstr>Sheet3</vt:lpstr>
      <vt:lpstr>Sheet4</vt:lpstr>
      <vt:lpstr>Sheet6</vt:lpstr>
      <vt:lpstr>Macro</vt:lpstr>
      <vt:lpstr>Nested IF</vt:lpstr>
      <vt:lpstr>'Doughnut Chart'!Balance_Left</vt:lpstr>
      <vt:lpstr>'Pie Chart'!Balance_Left</vt:lpstr>
      <vt:lpstr>Balance_Left</vt:lpstr>
      <vt:lpstr>'Chart - Data'!Criteria</vt:lpstr>
      <vt:lpstr>Filter!Criteria</vt:lpstr>
      <vt:lpstr>'Doughnut Chart'!Electricity</vt:lpstr>
      <vt:lpstr>'Pie Chart'!Electricity</vt:lpstr>
      <vt:lpstr>Electricity</vt:lpstr>
      <vt:lpstr>'Chart - Data'!Extract</vt:lpstr>
      <vt:lpstr>'Doughnut Chart'!Food</vt:lpstr>
      <vt:lpstr>'Pie Chart'!Food</vt:lpstr>
      <vt:lpstr>Food</vt:lpstr>
      <vt:lpstr>'Doughnut Chart'!Gas</vt:lpstr>
      <vt:lpstr>'Pie Chart'!Gas</vt:lpstr>
      <vt:lpstr>Gas</vt:lpstr>
      <vt:lpstr>'Doughnut Chart'!Monthly_Income</vt:lpstr>
      <vt:lpstr>'Pie Chart'!Monthly_Income</vt:lpstr>
      <vt:lpstr>Monthly_Income</vt:lpstr>
      <vt:lpstr>'Doughnut Chart'!Movies</vt:lpstr>
      <vt:lpstr>'Pie Chart'!Movies</vt:lpstr>
      <vt:lpstr>Movies</vt:lpstr>
      <vt:lpstr>'Doughnut Chart'!Phone</vt:lpstr>
      <vt:lpstr>'Pie Chart'!Phone</vt:lpstr>
      <vt:lpstr>Phone</vt:lpstr>
      <vt:lpstr>'Doughnut Chart'!Rent</vt:lpstr>
      <vt:lpstr>'Pie Chart'!Rent</vt:lpstr>
      <vt:lpstr>Rent</vt:lpstr>
      <vt:lpstr>'Doughnut Chart'!Scenario_manager</vt:lpstr>
      <vt:lpstr>'Pie Chart'!Scenario_manager</vt:lpstr>
      <vt:lpstr>Scenario_manager</vt:lpstr>
      <vt:lpstr>'Doughnut Chart'!Shopping</vt:lpstr>
      <vt:lpstr>'Pie Chart'!Shopping</vt:lpstr>
      <vt:lpstr>Shopping</vt:lpstr>
      <vt:lpstr>'Doughnut Chart'!Total_Expenses</vt:lpstr>
      <vt:lpstr>'Pie Chart'!Total_Expenses</vt:lpstr>
      <vt:lpstr>Total_Expenses</vt:lpstr>
      <vt:lpstr>'Doughnut Chart'!Travel</vt:lpstr>
      <vt:lpstr>'Pie Chart'!Travel</vt:lpstr>
      <vt:lpstr>Travel</vt:lpstr>
      <vt:lpstr>'Doughnut Chart'!Water</vt:lpstr>
      <vt:lpstr>'Pie Chart'!Water</vt:lpstr>
      <vt:lpstr>Water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pbanerje</dc:creator>
  <cp:lastModifiedBy>pbanerje</cp:lastModifiedBy>
  <dcterms:created xsi:type="dcterms:W3CDTF">2016-08-22T08:49:37Z</dcterms:created>
  <dcterms:modified xsi:type="dcterms:W3CDTF">2018-04-20T07:03:03Z</dcterms:modified>
</cp:coreProperties>
</file>