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<sst xmlns="http://schemas.openxmlformats.org/spreadsheetml/2006/main" count="37" uniqueCount="35">
  <si>
    <t>Input</t>
  </si>
  <si>
    <t>Values</t>
  </si>
  <si>
    <t>Cost Real Estate</t>
  </si>
  <si>
    <t>Upfront Payment</t>
  </si>
  <si>
    <t>Loan Amount</t>
  </si>
  <si>
    <t>Loan Tenure in Years</t>
  </si>
  <si>
    <t>Loan Tenure in Months</t>
  </si>
  <si>
    <t>Investment Tenure</t>
  </si>
  <si>
    <t>2024-2038</t>
  </si>
  <si>
    <t>Interest Rate on Loan</t>
  </si>
  <si>
    <t>Interest Rate on Loan Monthly</t>
  </si>
  <si>
    <t>Loan EMI Amount</t>
  </si>
  <si>
    <t>Rental Yield Percentage</t>
  </si>
  <si>
    <t>Max Home Loan Limit on Tax Deduction</t>
  </si>
  <si>
    <t>Real Estate Compound Growth Percentage</t>
  </si>
  <si>
    <t>Registry Cost Percentage</t>
  </si>
  <si>
    <t>Tax on Rent Percentage</t>
  </si>
  <si>
    <t>Standard Deduction on Rent</t>
  </si>
  <si>
    <t>Purchase Year</t>
  </si>
  <si>
    <t>Sell Year</t>
  </si>
  <si>
    <t>XIRR</t>
  </si>
  <si>
    <t>Date</t>
  </si>
  <si>
    <t>Rental Income</t>
  </si>
  <si>
    <t>Loan Principal Paid</t>
  </si>
  <si>
    <t>Loan Interest Paid</t>
  </si>
  <si>
    <t>Rent After Standard Deduction</t>
  </si>
  <si>
    <t>Net Rent For Tax</t>
  </si>
  <si>
    <t>Tax On Rent</t>
  </si>
  <si>
    <t>Additional Tax Saving</t>
  </si>
  <si>
    <t>Loan EMI Yearly</t>
  </si>
  <si>
    <t>Loan Principal Remaining</t>
  </si>
  <si>
    <t>Additional Out</t>
  </si>
  <si>
    <t>Net Flow Yearly</t>
  </si>
  <si>
    <t>Net Flow Monthly</t>
  </si>
  <si>
    <t>Future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</si>
</sst>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₹#,##,##0.00"/>
    <numFmt numFmtId="165" formatCode="[$₹]#,##0.00"/>
    <numFmt numFmtId="166" formatCode="#,##0.00000"/>
    <numFmt numFmtId="167" formatCode="mm-dd-yyyy"/>
  </numFmts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theme="1"/>
      <name val="Arial"/>
      <scheme val="minor"/>
    </font>
    <font>
      <sz val="9.0"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2" numFmtId="164" xfId="0" applyAlignment="1" applyBorder="1" applyFont="1" applyNumberFormat="1">
      <alignment vertical="bottom"/>
    </xf>
    <xf borderId="1" fillId="2" fontId="1" numFmtId="0" xfId="0" applyAlignment="1" applyBorder="1" applyFont="1">
      <alignment horizontal="right" readingOrder="0" vertical="bottom"/>
    </xf>
    <xf borderId="0" fillId="0" fontId="3" numFmtId="164" xfId="0" applyFont="1" applyNumberFormat="1"/>
    <xf borderId="0" fillId="0" fontId="3" numFmtId="2" xfId="0" applyFont="1" applyNumberFormat="1"/>
    <xf borderId="1" fillId="2" fontId="1" numFmtId="165" xfId="0" applyAlignment="1" applyBorder="1" applyFont="1" applyNumberFormat="1">
      <alignment horizontal="right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right" vertical="bottom"/>
    </xf>
    <xf borderId="1" fillId="2" fontId="1" numFmtId="10" xfId="0" applyAlignment="1" applyBorder="1" applyFont="1" applyNumberFormat="1">
      <alignment horizontal="right" vertical="bottom"/>
    </xf>
    <xf borderId="1" fillId="2" fontId="1" numFmtId="4" xfId="0" applyAlignment="1" applyBorder="1" applyFont="1" applyNumberFormat="1">
      <alignment horizontal="right" vertical="bottom"/>
    </xf>
    <xf borderId="1" fillId="2" fontId="1" numFmtId="166" xfId="0" applyAlignment="1" applyBorder="1" applyFont="1" applyNumberFormat="1">
      <alignment horizontal="right" vertical="bottom"/>
    </xf>
    <xf borderId="1" fillId="2" fontId="4" numFmtId="165" xfId="0" applyAlignment="1" applyBorder="1" applyFont="1" applyNumberFormat="1">
      <alignment horizontal="right" vertical="bottom"/>
    </xf>
    <xf borderId="1" fillId="2" fontId="1" numFmtId="9" xfId="0" applyAlignment="1" applyBorder="1" applyFont="1" applyNumberFormat="1">
      <alignment horizontal="right" vertical="bottom"/>
    </xf>
    <xf borderId="2" fillId="2" fontId="2" numFmtId="0" xfId="0" applyAlignment="1" applyBorder="1" applyFont="1">
      <alignment readingOrder="0" vertical="bottom"/>
    </xf>
    <xf borderId="2" fillId="2" fontId="2" numFmtId="164" xfId="0" applyAlignment="1" applyBorder="1" applyFont="1" applyNumberFormat="1">
      <alignment vertical="bottom"/>
    </xf>
    <xf borderId="2" fillId="2" fontId="2" numFmtId="9" xfId="0" applyAlignment="1" applyBorder="1" applyFont="1" applyNumberFormat="1">
      <alignment horizontal="right" vertical="bottom"/>
    </xf>
    <xf borderId="0" fillId="2" fontId="3" numFmtId="0" xfId="0" applyAlignment="1" applyFont="1">
      <alignment readingOrder="0"/>
    </xf>
    <xf borderId="0" fillId="2" fontId="3" numFmtId="164" xfId="0" applyFont="1" applyNumberFormat="1"/>
    <xf borderId="0" fillId="0" fontId="3" numFmtId="167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7</xdr:row>
      <xdr:rowOff>152400</xdr:rowOff>
    </xdr:from>
    <xdr:ext cx="2171700" cy="1590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9.0" topLeftCell="A20" activePane="bottomLeft" state="frozen"/>
      <selection activeCell="B21" sqref="B21" pane="bottomLeft"/>
    </sheetView>
  </sheetViews>
  <sheetFormatPr customHeight="1" defaultColWidth="12.63" defaultRowHeight="15.75"/>
  <cols>
    <col customWidth="1" min="1" max="1" width="34.0"/>
    <col customWidth="1" min="2" max="2" width="31.0"/>
    <col customWidth="1" min="3" max="3" width="40.5"/>
    <col customWidth="1" min="4" max="4" width="21.13"/>
    <col customWidth="1" min="10" max="10" width="25.25"/>
  </cols>
  <sheetData>
    <row r="1">
      <c r="A1" s="1" t="s">
        <v>0</v>
      </c>
      <c r="B1" s="2"/>
      <c r="C1" s="3" t="s">
        <v>1</v>
      </c>
      <c r="E1" s="4"/>
      <c r="F1" s="5"/>
    </row>
    <row r="2">
      <c r="A2" s="1" t="s">
        <v>2</v>
      </c>
      <c r="B2" s="2"/>
      <c r="C2" s="6">
        <v>1.0E7</v>
      </c>
      <c r="E2" s="4"/>
      <c r="F2" s="5"/>
    </row>
    <row r="3">
      <c r="A3" s="7" t="s">
        <v>3</v>
      </c>
      <c r="B3" s="2"/>
      <c r="C3" s="6">
        <f>10%*C2</f>
        <v>1000000</v>
      </c>
      <c r="E3" s="4"/>
      <c r="F3" s="5"/>
    </row>
    <row r="4">
      <c r="A4" s="7" t="s">
        <v>4</v>
      </c>
      <c r="B4" s="2"/>
      <c r="C4" s="6">
        <f>C2-C3</f>
        <v>9000000</v>
      </c>
      <c r="E4" s="4"/>
      <c r="F4" s="5"/>
    </row>
    <row r="5">
      <c r="A5" s="7" t="s">
        <v>5</v>
      </c>
      <c r="B5" s="2"/>
      <c r="C5" s="3">
        <v>15.0</v>
      </c>
      <c r="E5" s="4"/>
      <c r="F5" s="5"/>
    </row>
    <row r="6">
      <c r="A6" s="7" t="s">
        <v>6</v>
      </c>
      <c r="B6" s="2"/>
      <c r="C6" s="8">
        <f>12*C5</f>
        <v>180</v>
      </c>
      <c r="E6" s="4"/>
      <c r="F6" s="5"/>
    </row>
    <row r="7">
      <c r="A7" s="7" t="s">
        <v>7</v>
      </c>
      <c r="B7" s="2"/>
      <c r="C7" s="8" t="s">
        <v>8</v>
      </c>
      <c r="E7" s="4"/>
      <c r="F7" s="5"/>
    </row>
    <row r="8">
      <c r="A8" s="7" t="s">
        <v>9</v>
      </c>
      <c r="B8" s="2"/>
      <c r="C8" s="9">
        <v>0.085</v>
      </c>
      <c r="E8" s="4"/>
      <c r="F8" s="5"/>
    </row>
    <row r="9">
      <c r="A9" s="7" t="s">
        <v>9</v>
      </c>
      <c r="B9" s="2"/>
      <c r="C9" s="10">
        <v>8.5</v>
      </c>
      <c r="E9" s="4"/>
      <c r="F9" s="5"/>
    </row>
    <row r="10">
      <c r="A10" s="7" t="s">
        <v>10</v>
      </c>
      <c r="B10" s="2"/>
      <c r="C10" s="11">
        <f>C9/12/100</f>
        <v>0.007083333333</v>
      </c>
      <c r="E10" s="4"/>
      <c r="F10" s="5"/>
    </row>
    <row r="11">
      <c r="A11" s="1" t="s">
        <v>11</v>
      </c>
      <c r="B11" s="2"/>
      <c r="C11" s="12">
        <f>C4*C10*(1+C10)^C6/((1+C10)^C6-1)</f>
        <v>88626.56021</v>
      </c>
      <c r="E11" s="4"/>
      <c r="F11" s="5"/>
    </row>
    <row r="12">
      <c r="A12" s="1" t="s">
        <v>12</v>
      </c>
      <c r="B12" s="2"/>
      <c r="C12" s="13">
        <v>0.03</v>
      </c>
      <c r="E12" s="4"/>
      <c r="F12" s="5"/>
    </row>
    <row r="13">
      <c r="A13" s="7" t="s">
        <v>13</v>
      </c>
      <c r="B13" s="2"/>
      <c r="C13" s="6">
        <v>200000.0</v>
      </c>
      <c r="E13" s="4"/>
      <c r="F13" s="5"/>
    </row>
    <row r="14">
      <c r="A14" s="1" t="s">
        <v>14</v>
      </c>
      <c r="B14" s="2"/>
      <c r="C14" s="13">
        <v>0.05</v>
      </c>
      <c r="E14" s="4"/>
      <c r="F14" s="5"/>
    </row>
    <row r="15">
      <c r="A15" s="1" t="s">
        <v>15</v>
      </c>
      <c r="B15" s="2"/>
      <c r="C15" s="13">
        <v>0.06</v>
      </c>
      <c r="E15" s="4"/>
      <c r="F15" s="5"/>
    </row>
    <row r="16">
      <c r="A16" s="1" t="s">
        <v>16</v>
      </c>
      <c r="B16" s="2"/>
      <c r="C16" s="13">
        <v>0.3</v>
      </c>
      <c r="E16" s="4"/>
      <c r="F16" s="5"/>
    </row>
    <row r="17">
      <c r="A17" s="14" t="s">
        <v>17</v>
      </c>
      <c r="B17" s="15"/>
      <c r="C17" s="16">
        <v>0.3</v>
      </c>
      <c r="E17" s="4"/>
      <c r="F17" s="5"/>
    </row>
    <row r="18">
      <c r="A18" s="17" t="s">
        <v>18</v>
      </c>
      <c r="B18" s="18"/>
      <c r="C18" s="17">
        <v>2024.0</v>
      </c>
      <c r="E18" s="4"/>
      <c r="F18" s="5"/>
    </row>
    <row r="19">
      <c r="A19" s="17" t="s">
        <v>19</v>
      </c>
      <c r="B19" s="18"/>
      <c r="C19" s="17">
        <v>2039.0</v>
      </c>
      <c r="E19" s="4"/>
      <c r="F19" s="5"/>
    </row>
    <row r="20">
      <c r="A20" s="19">
        <v>62094.0</v>
      </c>
      <c r="B20" s="20">
        <v>0.0</v>
      </c>
      <c r="C20" s="20">
        <v>0.0</v>
      </c>
      <c r="D20" s="20">
        <v>0.0</v>
      </c>
      <c r="E20" s="20">
        <v>0.0</v>
      </c>
      <c r="F20" s="20">
        <v>0.0</v>
      </c>
      <c r="G20" s="20">
        <v>0.0</v>
      </c>
      <c r="H20" s="20">
        <v>0.0</v>
      </c>
      <c r="I20" s="20">
        <v>0.0</v>
      </c>
      <c r="J20" s="21" t="s">
        <v>20</v>
      </c>
      <c r="K20" s="20">
        <v>0.0</v>
      </c>
      <c r="L20" s="22" t="str">
        <f>XIRR(#REF!,#REF!)</f>
        <v>#REF!</v>
      </c>
      <c r="M20" s="21"/>
    </row>
    <row r="21">
      <c r="A21" s="21" t="s">
        <v>21</v>
      </c>
      <c r="B21" s="20" t="s">
        <v>22</v>
      </c>
      <c r="C21" s="20" t="s">
        <v>23</v>
      </c>
      <c r="D21" s="20" t="s">
        <v>24</v>
      </c>
      <c r="E21" s="20" t="s">
        <v>25</v>
      </c>
      <c r="F21" s="20" t="s">
        <v>26</v>
      </c>
      <c r="G21" s="20" t="s">
        <v>27</v>
      </c>
      <c r="H21" s="20" t="s">
        <v>28</v>
      </c>
      <c r="I21" s="20" t="s">
        <v>29</v>
      </c>
      <c r="J21" s="21" t="s">
        <v>30</v>
      </c>
      <c r="K21" s="20" t="s">
        <v>31</v>
      </c>
      <c r="L21" s="20" t="s">
        <v>32</v>
      </c>
      <c r="M21" s="21" t="s">
        <v>33</v>
      </c>
    </row>
    <row r="22">
      <c r="A22" s="19">
        <v>45292.0</v>
      </c>
      <c r="B22" s="20">
        <v>300000.0</v>
      </c>
      <c r="C22" s="20">
        <v>310427.5330936337</v>
      </c>
      <c r="D22" s="20">
        <v>753091.1894660072</v>
      </c>
      <c r="E22" s="20">
        <v>210000.0</v>
      </c>
      <c r="F22" s="20">
        <v>0.0</v>
      </c>
      <c r="G22" s="20">
        <v>0.0</v>
      </c>
      <c r="H22" s="20">
        <v>162927.35683980215</v>
      </c>
      <c r="I22" s="20">
        <v>1063518.7225596409</v>
      </c>
      <c r="J22" s="21">
        <v>8689572.466906367</v>
      </c>
      <c r="K22" s="20">
        <v>1600000.0</v>
      </c>
      <c r="L22" s="20">
        <v>-2200591.365719839</v>
      </c>
      <c r="M22" s="21">
        <v>-183382.6138099866</v>
      </c>
    </row>
    <row r="23">
      <c r="A23" s="19">
        <v>45658.0</v>
      </c>
      <c r="B23" s="20">
        <v>330000.0</v>
      </c>
      <c r="C23" s="20">
        <v>337866.503957796</v>
      </c>
      <c r="D23" s="20">
        <v>725652.2186018447</v>
      </c>
      <c r="E23" s="20">
        <v>230999.99999999997</v>
      </c>
      <c r="F23" s="20">
        <v>0.0</v>
      </c>
      <c r="G23" s="20">
        <v>0.0</v>
      </c>
      <c r="H23" s="20">
        <v>148395.6655805534</v>
      </c>
      <c r="I23" s="20">
        <v>1063518.7225596409</v>
      </c>
      <c r="J23" s="21">
        <v>8351705.962948571</v>
      </c>
      <c r="K23" s="20">
        <v>0.0</v>
      </c>
      <c r="L23" s="20">
        <v>-585123.0569790874</v>
      </c>
      <c r="M23" s="21">
        <v>-48760.254748257285</v>
      </c>
    </row>
    <row r="24">
      <c r="A24" s="19">
        <v>46023.0</v>
      </c>
      <c r="B24" s="20">
        <v>363000.00000000006</v>
      </c>
      <c r="C24" s="20">
        <v>367730.8303134033</v>
      </c>
      <c r="D24" s="20">
        <v>695787.8922462376</v>
      </c>
      <c r="E24" s="20">
        <v>254100.00000000003</v>
      </c>
      <c r="F24" s="20">
        <v>0.0</v>
      </c>
      <c r="G24" s="20">
        <v>0.0</v>
      </c>
      <c r="H24" s="20">
        <v>132506.36767387128</v>
      </c>
      <c r="I24" s="20">
        <v>1063518.7225596409</v>
      </c>
      <c r="J24" s="21">
        <v>7983975.132635168</v>
      </c>
      <c r="K24" s="20">
        <v>0.0</v>
      </c>
      <c r="L24" s="20">
        <v>-568012.3548857695</v>
      </c>
      <c r="M24" s="21">
        <v>-47334.362907147464</v>
      </c>
    </row>
    <row r="25">
      <c r="A25" s="19">
        <v>46388.0</v>
      </c>
      <c r="B25" s="20">
        <v>399300.0000000001</v>
      </c>
      <c r="C25" s="20">
        <v>400234.8915294559</v>
      </c>
      <c r="D25" s="20">
        <v>663283.8310301852</v>
      </c>
      <c r="E25" s="20">
        <v>279510.00000000006</v>
      </c>
      <c r="F25" s="20">
        <v>0.0</v>
      </c>
      <c r="G25" s="20">
        <v>0.0</v>
      </c>
      <c r="H25" s="20">
        <v>115132.14930905555</v>
      </c>
      <c r="I25" s="20">
        <v>1063518.7225596409</v>
      </c>
      <c r="J25" s="21">
        <v>7583740.241105712</v>
      </c>
      <c r="K25" s="20">
        <v>0.0</v>
      </c>
      <c r="L25" s="20">
        <v>-549086.5732505852</v>
      </c>
      <c r="M25" s="21">
        <v>-45757.21443754877</v>
      </c>
    </row>
    <row r="26">
      <c r="A26" s="19">
        <v>46753.0</v>
      </c>
      <c r="B26" s="20">
        <v>439230.0000000002</v>
      </c>
      <c r="C26" s="20">
        <v>435612.01616158494</v>
      </c>
      <c r="D26" s="20">
        <v>627906.7063980559</v>
      </c>
      <c r="E26" s="20">
        <v>307461.0000000001</v>
      </c>
      <c r="F26" s="20">
        <v>0.0</v>
      </c>
      <c r="G26" s="20">
        <v>0.0</v>
      </c>
      <c r="H26" s="20">
        <v>96133.71191941673</v>
      </c>
      <c r="I26" s="20">
        <v>1063518.7225596409</v>
      </c>
      <c r="J26" s="21">
        <v>7148128.224944127</v>
      </c>
      <c r="K26" s="20">
        <v>0.0</v>
      </c>
      <c r="L26" s="20">
        <v>-528155.010640224</v>
      </c>
      <c r="M26" s="21">
        <v>-44012.917553351996</v>
      </c>
    </row>
    <row r="27">
      <c r="A27" s="19">
        <v>47119.0</v>
      </c>
      <c r="B27" s="20">
        <v>483153.00000000023</v>
      </c>
      <c r="C27" s="20">
        <v>474116.1568878247</v>
      </c>
      <c r="D27" s="20">
        <v>589402.5656718162</v>
      </c>
      <c r="E27" s="20">
        <v>338207.10000000015</v>
      </c>
      <c r="F27" s="20">
        <v>0.0</v>
      </c>
      <c r="G27" s="20">
        <v>0.0</v>
      </c>
      <c r="H27" s="20">
        <v>75358.63970154482</v>
      </c>
      <c r="I27" s="20">
        <v>1063518.7225596409</v>
      </c>
      <c r="J27" s="21">
        <v>6674012.068056302</v>
      </c>
      <c r="K27" s="20">
        <v>0.0</v>
      </c>
      <c r="L27" s="20">
        <v>-505007.0828580959</v>
      </c>
      <c r="M27" s="21">
        <v>-42083.92357150799</v>
      </c>
    </row>
    <row r="28">
      <c r="A28" s="19">
        <v>47484.0</v>
      </c>
      <c r="B28" s="20">
        <v>531468.3000000003</v>
      </c>
      <c r="C28" s="20">
        <v>516023.71349347424</v>
      </c>
      <c r="D28" s="20">
        <v>547495.0090661666</v>
      </c>
      <c r="E28" s="20">
        <v>372027.8100000002</v>
      </c>
      <c r="F28" s="20">
        <v>0.0</v>
      </c>
      <c r="G28" s="20">
        <v>0.0</v>
      </c>
      <c r="H28" s="20">
        <v>52640.15971984992</v>
      </c>
      <c r="I28" s="20">
        <v>1063518.7225596409</v>
      </c>
      <c r="J28" s="21">
        <v>6157988.354562828</v>
      </c>
      <c r="K28" s="20">
        <v>0.0</v>
      </c>
      <c r="L28" s="20">
        <v>-479410.26283979067</v>
      </c>
      <c r="M28" s="21">
        <v>-39950.85523664922</v>
      </c>
    </row>
    <row r="29">
      <c r="A29" s="19">
        <v>47849.0</v>
      </c>
      <c r="B29" s="20">
        <v>584615.1300000004</v>
      </c>
      <c r="C29" s="20">
        <v>561635.5169912442</v>
      </c>
      <c r="D29" s="20">
        <v>501883.2055683969</v>
      </c>
      <c r="E29" s="20">
        <v>409230.59100000025</v>
      </c>
      <c r="F29" s="20">
        <v>0.0</v>
      </c>
      <c r="G29" s="20">
        <v>0.0</v>
      </c>
      <c r="H29" s="20">
        <v>27795.78437051899</v>
      </c>
      <c r="I29" s="20">
        <v>1063518.7225596409</v>
      </c>
      <c r="J29" s="21">
        <v>5596352.837571584</v>
      </c>
      <c r="K29" s="20">
        <v>0.0</v>
      </c>
      <c r="L29" s="20">
        <v>-451107.80818912154</v>
      </c>
      <c r="M29" s="21">
        <v>-37592.317349093464</v>
      </c>
    </row>
    <row r="30">
      <c r="A30" s="19">
        <v>48214.0</v>
      </c>
      <c r="B30" s="20">
        <v>643076.6430000004</v>
      </c>
      <c r="C30" s="20">
        <v>611278.9891195786</v>
      </c>
      <c r="D30" s="20">
        <v>452239.7334400624</v>
      </c>
      <c r="E30" s="20">
        <v>450153.65010000026</v>
      </c>
      <c r="F30" s="20">
        <v>0.0</v>
      </c>
      <c r="G30" s="20">
        <v>0.0</v>
      </c>
      <c r="H30" s="20">
        <v>625.8250020186358</v>
      </c>
      <c r="I30" s="20">
        <v>1063518.7225596409</v>
      </c>
      <c r="J30" s="21">
        <v>4985073.848452006</v>
      </c>
      <c r="K30" s="20">
        <v>0.0</v>
      </c>
      <c r="L30" s="20">
        <v>-419816.2545576219</v>
      </c>
      <c r="M30" s="21">
        <v>-34984.68787980182</v>
      </c>
    </row>
    <row r="31">
      <c r="A31" s="19">
        <v>48580.0</v>
      </c>
      <c r="B31" s="20">
        <v>707384.3073000005</v>
      </c>
      <c r="C31" s="20">
        <v>665310.4927209924</v>
      </c>
      <c r="D31" s="20">
        <v>398208.2298386486</v>
      </c>
      <c r="E31" s="20">
        <v>495169.01511000027</v>
      </c>
      <c r="F31" s="20">
        <v>96960.78527135169</v>
      </c>
      <c r="G31" s="20">
        <v>29088.235581405508</v>
      </c>
      <c r="H31" s="20">
        <v>0.0</v>
      </c>
      <c r="I31" s="20">
        <v>1063518.7225596409</v>
      </c>
      <c r="J31" s="21">
        <v>4319763.355731013</v>
      </c>
      <c r="K31" s="20">
        <v>0.0</v>
      </c>
      <c r="L31" s="20">
        <v>-385222.6508410459</v>
      </c>
      <c r="M31" s="21">
        <v>-32101.887570087158</v>
      </c>
    </row>
    <row r="32">
      <c r="A32" s="19">
        <v>48945.0</v>
      </c>
      <c r="B32" s="20">
        <v>778122.7380300006</v>
      </c>
      <c r="C32" s="20">
        <v>724117.8898724762</v>
      </c>
      <c r="D32" s="20">
        <v>339400.83268716454</v>
      </c>
      <c r="E32" s="20">
        <v>544685.9166210004</v>
      </c>
      <c r="F32" s="20">
        <v>205285.08393383585</v>
      </c>
      <c r="G32" s="20">
        <v>61585.525180150755</v>
      </c>
      <c r="H32" s="20">
        <v>0.0</v>
      </c>
      <c r="I32" s="20">
        <v>1063518.7225596409</v>
      </c>
      <c r="J32" s="21">
        <v>3595645.465858537</v>
      </c>
      <c r="K32" s="20">
        <v>0.0</v>
      </c>
      <c r="L32" s="20">
        <v>-346981.50970979105</v>
      </c>
      <c r="M32" s="21">
        <v>-28915.125809149253</v>
      </c>
    </row>
    <row r="33">
      <c r="A33" s="19">
        <v>49310.0</v>
      </c>
      <c r="B33" s="20">
        <v>855935.0118330007</v>
      </c>
      <c r="C33" s="20">
        <v>788123.326131368</v>
      </c>
      <c r="D33" s="20">
        <v>275395.39642827294</v>
      </c>
      <c r="E33" s="20">
        <v>599154.5082831004</v>
      </c>
      <c r="F33" s="20">
        <v>323759.1118548275</v>
      </c>
      <c r="G33" s="20">
        <v>97127.73355644825</v>
      </c>
      <c r="H33" s="20">
        <v>0.0</v>
      </c>
      <c r="I33" s="20">
        <v>1063518.7225596409</v>
      </c>
      <c r="J33" s="21">
        <v>2807522.1397271687</v>
      </c>
      <c r="K33" s="20">
        <v>0.0</v>
      </c>
      <c r="L33" s="20">
        <v>-304711.44428308844</v>
      </c>
      <c r="M33" s="21">
        <v>-25392.620356924035</v>
      </c>
    </row>
    <row r="34">
      <c r="A34" s="19">
        <v>49675.0</v>
      </c>
      <c r="B34" s="20">
        <v>941528.5130163009</v>
      </c>
      <c r="C34" s="20">
        <v>857786.2608832363</v>
      </c>
      <c r="D34" s="20">
        <v>205732.46167640452</v>
      </c>
      <c r="E34" s="20">
        <v>659069.9591114105</v>
      </c>
      <c r="F34" s="20">
        <v>453337.497435006</v>
      </c>
      <c r="G34" s="20">
        <v>136001.2492305018</v>
      </c>
      <c r="H34" s="20">
        <v>0.0</v>
      </c>
      <c r="I34" s="20">
        <v>1063518.7225596409</v>
      </c>
      <c r="J34" s="21">
        <v>1949735.8788439324</v>
      </c>
      <c r="K34" s="20">
        <v>0.0</v>
      </c>
      <c r="L34" s="20">
        <v>-257991.45877384173</v>
      </c>
      <c r="M34" s="21">
        <v>-21499.288231153478</v>
      </c>
    </row>
    <row r="35">
      <c r="A35" s="19">
        <v>50041.0</v>
      </c>
      <c r="B35" s="20">
        <v>1035681.364317931</v>
      </c>
      <c r="C35" s="20">
        <v>933606.7655449619</v>
      </c>
      <c r="D35" s="20">
        <v>129911.95701467908</v>
      </c>
      <c r="E35" s="20">
        <v>724976.9550225517</v>
      </c>
      <c r="F35" s="20">
        <v>595064.9980078726</v>
      </c>
      <c r="G35" s="20">
        <v>178519.49940236178</v>
      </c>
      <c r="H35" s="20">
        <v>0.0</v>
      </c>
      <c r="I35" s="20">
        <v>1063518.7225596409</v>
      </c>
      <c r="J35" s="21">
        <v>1016129.1132989705</v>
      </c>
      <c r="K35" s="20">
        <v>0.0</v>
      </c>
      <c r="L35" s="20">
        <v>-206356.85764407157</v>
      </c>
      <c r="M35" s="21">
        <v>-17196.40480367263</v>
      </c>
    </row>
    <row r="36">
      <c r="A36" s="19">
        <v>50406.0</v>
      </c>
      <c r="B36" s="20">
        <v>1139249.5007497242</v>
      </c>
      <c r="C36" s="20">
        <v>1016129.113298974</v>
      </c>
      <c r="D36" s="20">
        <v>47389.609260666846</v>
      </c>
      <c r="E36" s="20">
        <v>797474.6505248069</v>
      </c>
      <c r="F36" s="20">
        <v>750085.04126414</v>
      </c>
      <c r="G36" s="20">
        <v>225025.51237924202</v>
      </c>
      <c r="H36" s="20">
        <v>0.0</v>
      </c>
      <c r="I36" s="20">
        <v>1063518.7225596409</v>
      </c>
      <c r="J36" s="21">
        <v>0.0</v>
      </c>
      <c r="K36" s="20">
        <v>0.0</v>
      </c>
      <c r="L36" s="20">
        <v>-149294.73418915877</v>
      </c>
      <c r="M36" s="21">
        <v>-12441.227849096564</v>
      </c>
    </row>
    <row r="37">
      <c r="A37" s="19">
        <v>50771.0</v>
      </c>
      <c r="B37" s="20">
        <v>0.0</v>
      </c>
      <c r="C37" s="20">
        <v>0.0</v>
      </c>
      <c r="D37" s="20">
        <v>0.0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21" t="s">
        <v>34</v>
      </c>
      <c r="K37" s="20">
        <v>0.0</v>
      </c>
      <c r="L37" s="21">
        <v>2.078928179E7</v>
      </c>
      <c r="M37" s="21">
        <v>0.0</v>
      </c>
    </row>
    <row r="38">
      <c r="A38" s="19">
        <v>50771.0</v>
      </c>
      <c r="B38" s="20">
        <v>0.0</v>
      </c>
      <c r="C38" s="20">
        <v>0.0</v>
      </c>
      <c r="D38" s="20">
        <v>0.0</v>
      </c>
      <c r="E38" s="20">
        <v>0.0</v>
      </c>
      <c r="F38" s="20">
        <v>0.0</v>
      </c>
      <c r="G38" s="20">
        <v>0.0</v>
      </c>
      <c r="H38" s="20">
        <v>0.0</v>
      </c>
      <c r="I38" s="20">
        <v>0.0</v>
      </c>
      <c r="J38" s="21" t="s">
        <v>20</v>
      </c>
      <c r="K38" s="20">
        <v>0.0</v>
      </c>
      <c r="L38" s="22">
        <f>XIRR(L22:L37,A22:A37)</f>
        <v>0.08955923513</v>
      </c>
      <c r="M38" s="21"/>
    </row>
  </sheetData>
  <drawing r:id="rId1"/>
</worksheet>
</file>