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workbookPr hidePivotFieldList="1"/>
  <mc:AlternateContent xmlns:mc="http://schemas.openxmlformats.org/markup-compatibility/2006">
    <mc:Choice Requires="x15">
      <x15ac:absPath xmlns:x15ac="http://schemas.microsoft.com/office/spreadsheetml/2010/11/ac" url="C:\Users\qinzen\Downloads\"/>
    </mc:Choice>
  </mc:AlternateContent>
  <xr:revisionPtr revIDLastSave="0" documentId="8_{109A49DF-C774-4B4C-9809-30EE1D131DD9}" xr6:coauthVersionLast="47" xr6:coauthVersionMax="47" xr10:uidLastSave="{00000000-0000-0000-0000-000000000000}"/>
  <bookViews>
    <workbookView xWindow="0" yWindow="0" windowWidth="28800" windowHeight="13905" firstSheet="1" activeTab="1" xr2:uid="{00000000-000D-0000-FFFF-FFFF00000000}"/>
  </bookViews>
  <sheets>
    <sheet name="Laporan Pekerjaan Harian" sheetId="1" r:id="rId1"/>
    <sheet name="Pivot Table Pekerjaan Harian" sheetId="7" r:id="rId2"/>
    <sheet name="Laporan Pekerjaan Utama" sheetId="2" r:id="rId3"/>
    <sheet name="Lisensi &amp; Kontrak" sheetId="5" r:id="rId4"/>
    <sheet name="Data Aset" sheetId="4" r:id="rId5"/>
    <sheet name="Supply Printer &amp; Total Usage" sheetId="6" r:id="rId6"/>
    <sheet name="Source Data" sheetId="3" r:id="rId7"/>
  </sheets>
  <calcPr calcId="191028"/>
  <pivotCaches>
    <pivotCache cacheId="1662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4" i="1" l="1" a="1"/>
  <c r="B114" i="1"/>
  <c r="N114" i="1"/>
  <c r="N113" i="1"/>
  <c r="B113" i="1" a="1"/>
  <c r="B113" i="1"/>
  <c r="B112" i="1" a="1"/>
  <c r="B112" i="1"/>
  <c r="N112" i="1"/>
  <c r="B111" i="1" a="1"/>
  <c r="B111" i="1"/>
  <c r="N111" i="1"/>
  <c r="B110" i="1" a="1"/>
  <c r="B110" i="1"/>
  <c r="N110" i="1"/>
  <c r="B109" i="1" a="1"/>
  <c r="B109" i="1"/>
  <c r="N109" i="1"/>
  <c r="B108" i="1" a="1"/>
  <c r="B108" i="1"/>
  <c r="B107" i="1" a="1"/>
  <c r="B107" i="1"/>
  <c r="N107" i="1"/>
  <c r="B106" i="1" a="1"/>
  <c r="B106" i="1"/>
  <c r="N106" i="1"/>
  <c r="B105" i="1" a="1"/>
  <c r="B105" i="1"/>
  <c r="N105" i="1"/>
  <c r="B104" i="1" a="1"/>
  <c r="B104" i="1"/>
  <c r="N104" i="1"/>
  <c r="B103" i="1" a="1"/>
  <c r="B103" i="1"/>
  <c r="N103" i="1"/>
  <c r="B102" i="1" a="1"/>
  <c r="B102" i="1"/>
  <c r="N102" i="1"/>
  <c r="B101" i="1" a="1"/>
  <c r="B101" i="1"/>
  <c r="N101" i="1"/>
  <c r="B99" i="1" a="1"/>
  <c r="B99" i="1"/>
  <c r="B100" i="1" a="1"/>
  <c r="B100" i="1"/>
  <c r="N99" i="1"/>
  <c r="N100" i="1"/>
  <c r="B98" i="1" a="1"/>
  <c r="B98" i="1"/>
  <c r="N98" i="1"/>
  <c r="B97" i="1" a="1"/>
  <c r="B97" i="1"/>
  <c r="N97" i="1"/>
  <c r="B96" i="1" a="1"/>
  <c r="B96" i="1"/>
  <c r="N96" i="1"/>
  <c r="B95" i="1" a="1"/>
  <c r="B95" i="1"/>
  <c r="N95" i="1"/>
  <c r="B94" i="1" a="1"/>
  <c r="B94" i="1"/>
  <c r="N94" i="1"/>
  <c r="B92" i="1" a="1"/>
  <c r="B92" i="1"/>
  <c r="B93" i="1" a="1"/>
  <c r="B93" i="1"/>
  <c r="N92" i="1"/>
  <c r="N93" i="1"/>
  <c r="B91" i="1" a="1"/>
  <c r="B91" i="1"/>
  <c r="N91" i="1"/>
  <c r="B90" i="1" a="1"/>
  <c r="B90" i="1"/>
  <c r="B89" i="1" a="1"/>
  <c r="B89" i="1"/>
  <c r="N89" i="1"/>
  <c r="N88" i="1"/>
  <c r="B88" i="1" a="1"/>
  <c r="B88" i="1"/>
  <c r="B87" i="1" a="1"/>
  <c r="B87" i="1"/>
  <c r="N87" i="1"/>
  <c r="B86" i="1" a="1"/>
  <c r="B86" i="1"/>
  <c r="N86" i="1"/>
  <c r="B85" i="1" a="1"/>
  <c r="B85" i="1"/>
  <c r="N85" i="1"/>
  <c r="B84" i="1" a="1"/>
  <c r="B84" i="1"/>
  <c r="N84" i="1"/>
  <c r="B83" i="1" a="1"/>
  <c r="B83" i="1"/>
  <c r="N83" i="1"/>
  <c r="N82" i="1"/>
  <c r="B82" i="1" a="1"/>
  <c r="B82" i="1"/>
  <c r="N81" i="1"/>
  <c r="B81" i="1" a="1"/>
  <c r="B81" i="1"/>
  <c r="I6" i="5"/>
  <c r="G15" i="2"/>
  <c r="G3" i="2"/>
  <c r="G383" i="2"/>
  <c r="G382" i="2"/>
  <c r="G381" i="2"/>
  <c r="G380" i="2"/>
  <c r="G379" i="2"/>
  <c r="G378" i="2"/>
  <c r="G377" i="2"/>
  <c r="G376" i="2"/>
  <c r="G375" i="2"/>
  <c r="G374" i="2"/>
  <c r="G373" i="2"/>
  <c r="G372" i="2"/>
  <c r="G371" i="2"/>
  <c r="G370" i="2"/>
  <c r="G369" i="2"/>
  <c r="G368" i="2"/>
  <c r="G367" i="2"/>
  <c r="G366" i="2"/>
  <c r="G365" i="2"/>
  <c r="G364" i="2"/>
  <c r="G363" i="2"/>
  <c r="G362" i="2"/>
  <c r="G361" i="2"/>
  <c r="G360" i="2"/>
  <c r="G359" i="2"/>
  <c r="G358" i="2"/>
  <c r="G357" i="2"/>
  <c r="G356" i="2"/>
  <c r="G355" i="2"/>
  <c r="G354" i="2"/>
  <c r="G353" i="2"/>
  <c r="G352" i="2"/>
  <c r="G351" i="2"/>
  <c r="G350" i="2"/>
  <c r="G349" i="2"/>
  <c r="G348" i="2"/>
  <c r="G347" i="2"/>
  <c r="G346" i="2"/>
  <c r="G345" i="2"/>
  <c r="G344" i="2"/>
  <c r="G343" i="2"/>
  <c r="G342" i="2"/>
  <c r="G341" i="2"/>
  <c r="G340" i="2"/>
  <c r="G339" i="2"/>
  <c r="G338" i="2"/>
  <c r="G337" i="2"/>
  <c r="G336" i="2"/>
  <c r="G335" i="2"/>
  <c r="G334" i="2"/>
  <c r="G333" i="2"/>
  <c r="G332" i="2"/>
  <c r="G331" i="2"/>
  <c r="G330" i="2"/>
  <c r="G329" i="2"/>
  <c r="G328" i="2"/>
  <c r="G327" i="2"/>
  <c r="G326" i="2"/>
  <c r="G325" i="2"/>
  <c r="G324" i="2"/>
  <c r="G323" i="2"/>
  <c r="G322" i="2"/>
  <c r="G321" i="2"/>
  <c r="G320" i="2"/>
  <c r="G319" i="2"/>
  <c r="G318" i="2"/>
  <c r="G317" i="2"/>
  <c r="G316" i="2"/>
  <c r="G315" i="2"/>
  <c r="G314" i="2"/>
  <c r="G313" i="2"/>
  <c r="G312" i="2"/>
  <c r="G311" i="2"/>
  <c r="G310" i="2"/>
  <c r="G309" i="2"/>
  <c r="G308" i="2"/>
  <c r="G307" i="2"/>
  <c r="G306" i="2"/>
  <c r="G305" i="2"/>
  <c r="G304" i="2"/>
  <c r="G303" i="2"/>
  <c r="G302" i="2"/>
  <c r="G301" i="2"/>
  <c r="G300" i="2"/>
  <c r="G299" i="2"/>
  <c r="G298" i="2"/>
  <c r="G297" i="2"/>
  <c r="G296" i="2"/>
  <c r="G295" i="2"/>
  <c r="G294" i="2"/>
  <c r="G293" i="2"/>
  <c r="G292" i="2"/>
  <c r="G291" i="2"/>
  <c r="G290" i="2"/>
  <c r="G289" i="2"/>
  <c r="G288" i="2"/>
  <c r="G287" i="2"/>
  <c r="G286" i="2"/>
  <c r="G285" i="2"/>
  <c r="G284" i="2"/>
  <c r="G283" i="2"/>
  <c r="G282" i="2"/>
  <c r="G281" i="2"/>
  <c r="G280" i="2"/>
  <c r="G279" i="2"/>
  <c r="G27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1" i="2"/>
  <c r="G250" i="2"/>
  <c r="G249" i="2"/>
  <c r="G248" i="2"/>
  <c r="G247" i="2"/>
  <c r="G246"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4" i="2"/>
  <c r="G13" i="2"/>
  <c r="G12" i="2"/>
  <c r="G10" i="2"/>
  <c r="G9" i="2"/>
  <c r="G8" i="2"/>
  <c r="G7" i="2"/>
  <c r="G6" i="2"/>
  <c r="G5" i="2"/>
  <c r="G4" i="2"/>
  <c r="G2" i="2"/>
  <c r="I3" i="5"/>
  <c r="I4" i="5"/>
  <c r="I5" i="5"/>
  <c r="I7" i="5"/>
  <c r="I8" i="5"/>
  <c r="I9" i="5"/>
  <c r="I10" i="5"/>
  <c r="I11" i="5"/>
  <c r="I12" i="5"/>
  <c r="I13" i="5"/>
  <c r="I14" i="5"/>
  <c r="I2" i="5"/>
  <c r="B80" i="1" a="1"/>
  <c r="B80" i="1"/>
  <c r="N80" i="1"/>
  <c r="N79" i="1"/>
  <c r="B79" i="1" a="1"/>
  <c r="B79" i="1"/>
  <c r="B78" i="1" a="1"/>
  <c r="B78" i="1"/>
  <c r="S32" i="6"/>
  <c r="S31" i="6"/>
  <c r="S30" i="6"/>
  <c r="S29" i="6"/>
  <c r="N77" i="1"/>
  <c r="B77" i="1" a="1"/>
  <c r="B77" i="1"/>
  <c r="S24" i="6"/>
  <c r="S23" i="6"/>
  <c r="S22" i="6"/>
  <c r="S21" i="6"/>
  <c r="S16" i="6"/>
  <c r="S15" i="6"/>
  <c r="S14" i="6"/>
  <c r="S13" i="6"/>
  <c r="N76" i="1"/>
  <c r="B76" i="1" a="1"/>
  <c r="B76" i="1"/>
  <c r="N75" i="1"/>
  <c r="B75" i="1" a="1"/>
  <c r="B75" i="1"/>
  <c r="H37" i="6"/>
  <c r="H38" i="6"/>
  <c r="H39" i="6"/>
  <c r="H29" i="6"/>
  <c r="H30" i="6"/>
  <c r="H31" i="6"/>
  <c r="H21" i="6"/>
  <c r="H22" i="6"/>
  <c r="H23" i="6"/>
  <c r="H13" i="6"/>
  <c r="H14" i="6"/>
  <c r="H15" i="6"/>
  <c r="S6" i="6"/>
  <c r="S7" i="6"/>
  <c r="S8" i="6"/>
  <c r="S5" i="6"/>
  <c r="N74" i="1"/>
  <c r="B74" i="1" a="1"/>
  <c r="B74" i="1"/>
  <c r="I15" i="5"/>
  <c r="N73" i="1"/>
  <c r="B73" i="1" a="1"/>
  <c r="B73" i="1"/>
  <c r="N72" i="1"/>
  <c r="B72" i="1" a="1"/>
  <c r="B72" i="1"/>
  <c r="B71" i="1" a="1"/>
  <c r="B71" i="1"/>
  <c r="N70" i="1"/>
  <c r="B70" i="1" a="1"/>
  <c r="B70" i="1"/>
  <c r="B69" i="1" a="1"/>
  <c r="B69" i="1"/>
  <c r="N69" i="1"/>
  <c r="B68" i="1" a="1"/>
  <c r="B68" i="1"/>
  <c r="N68" i="1"/>
  <c r="H6" i="6"/>
  <c r="H5" i="6"/>
  <c r="H7" i="6" s="1"/>
  <c r="N67" i="1"/>
  <c r="B67" i="1" a="1"/>
  <c r="B67" i="1"/>
  <c r="B66" i="1" a="1"/>
  <c r="B66" i="1"/>
  <c r="N66" i="1"/>
  <c r="B65" i="1" a="1"/>
  <c r="B65" i="1"/>
  <c r="N65" i="1"/>
  <c r="B64" i="1" a="1"/>
  <c r="B64" i="1"/>
  <c r="N64" i="1"/>
  <c r="B63" i="1" a="1"/>
  <c r="B63" i="1"/>
  <c r="N63" i="1"/>
  <c r="B62" i="1" a="1"/>
  <c r="B62" i="1"/>
  <c r="N62" i="1"/>
  <c r="B61" i="1" a="1"/>
  <c r="B61" i="1"/>
  <c r="N61" i="1"/>
  <c r="B60" i="1" a="1"/>
  <c r="B60" i="1"/>
  <c r="N60" i="1"/>
  <c r="B59" i="1" a="1"/>
  <c r="B59" i="1"/>
  <c r="N59" i="1"/>
  <c r="B58" i="1" a="1"/>
  <c r="B58" i="1"/>
  <c r="N58" i="1"/>
  <c r="B57" i="1" a="1"/>
  <c r="B57" i="1"/>
  <c r="N57" i="1"/>
  <c r="B56" i="1" a="1"/>
  <c r="B56" i="1"/>
  <c r="N56" i="1"/>
  <c r="B55" i="1" a="1"/>
  <c r="B55" i="1"/>
  <c r="N55" i="1"/>
  <c r="B2" i="1" a="1"/>
  <c r="B2" i="1"/>
  <c r="B3" i="1" a="1"/>
  <c r="B3" i="1"/>
  <c r="B4" i="1" a="1"/>
  <c r="B4" i="1"/>
  <c r="B5" i="1" a="1"/>
  <c r="B5" i="1"/>
  <c r="B6" i="1" a="1"/>
  <c r="B6" i="1"/>
  <c r="B7" i="1" a="1"/>
  <c r="B7" i="1"/>
  <c r="B8" i="1" a="1"/>
  <c r="B8" i="1"/>
  <c r="B9" i="1" a="1"/>
  <c r="B9" i="1"/>
  <c r="B10" i="1" a="1"/>
  <c r="B10" i="1"/>
  <c r="B11" i="1" a="1"/>
  <c r="B11" i="1"/>
  <c r="B12" i="1" a="1"/>
  <c r="B12" i="1"/>
  <c r="B13" i="1" a="1"/>
  <c r="B13" i="1"/>
  <c r="B14" i="1" a="1"/>
  <c r="B14" i="1"/>
  <c r="B15" i="1" a="1"/>
  <c r="B15" i="1"/>
  <c r="B16" i="1" a="1"/>
  <c r="B16" i="1"/>
  <c r="B17" i="1" a="1"/>
  <c r="B17" i="1"/>
  <c r="B18" i="1" a="1"/>
  <c r="B18" i="1"/>
  <c r="B19" i="1" a="1"/>
  <c r="B19" i="1"/>
  <c r="B20" i="1" a="1"/>
  <c r="B20" i="1"/>
  <c r="B21" i="1" a="1"/>
  <c r="B21" i="1"/>
  <c r="B22" i="1" a="1"/>
  <c r="B22" i="1"/>
  <c r="B23" i="1" a="1"/>
  <c r="B23" i="1"/>
  <c r="B24" i="1" a="1"/>
  <c r="B24" i="1"/>
  <c r="B25" i="1" a="1"/>
  <c r="B25" i="1"/>
  <c r="B26" i="1" a="1"/>
  <c r="B26" i="1"/>
  <c r="B27" i="1" a="1"/>
  <c r="B27" i="1"/>
  <c r="B28" i="1" a="1"/>
  <c r="B28" i="1"/>
  <c r="B29" i="1" a="1"/>
  <c r="B29" i="1"/>
  <c r="B30" i="1" a="1"/>
  <c r="B30" i="1"/>
  <c r="B31" i="1" a="1"/>
  <c r="B31" i="1"/>
  <c r="B32" i="1" a="1"/>
  <c r="B32" i="1"/>
  <c r="B33" i="1" a="1"/>
  <c r="B33" i="1"/>
  <c r="B34" i="1" a="1"/>
  <c r="B34" i="1"/>
  <c r="B35" i="1" a="1"/>
  <c r="B35" i="1"/>
  <c r="B36" i="1" a="1"/>
  <c r="B36" i="1"/>
  <c r="B37" i="1" a="1"/>
  <c r="B37" i="1"/>
  <c r="B38" i="1" a="1"/>
  <c r="B38" i="1"/>
  <c r="B39" i="1" a="1"/>
  <c r="B39" i="1"/>
  <c r="B40" i="1" a="1"/>
  <c r="B40" i="1"/>
  <c r="B41" i="1" a="1"/>
  <c r="B41" i="1"/>
  <c r="B42" i="1" a="1"/>
  <c r="B42" i="1"/>
  <c r="B43" i="1" a="1"/>
  <c r="B43" i="1"/>
  <c r="B44" i="1" a="1"/>
  <c r="B44" i="1"/>
  <c r="B45" i="1" a="1"/>
  <c r="B45" i="1"/>
  <c r="B46" i="1" a="1"/>
  <c r="B46" i="1"/>
  <c r="B47" i="1" a="1"/>
  <c r="B47" i="1"/>
  <c r="B48" i="1" a="1"/>
  <c r="B48" i="1"/>
  <c r="B49" i="1" a="1"/>
  <c r="B49" i="1"/>
  <c r="B50" i="1" a="1"/>
  <c r="B50" i="1"/>
  <c r="B51" i="1" a="1"/>
  <c r="B51" i="1"/>
  <c r="B52" i="1" a="1"/>
  <c r="B52" i="1"/>
  <c r="B53" i="1" a="1"/>
  <c r="B53" i="1"/>
  <c r="B54" i="1" a="1"/>
  <c r="B54" i="1"/>
  <c r="N54" i="1"/>
  <c r="N2" i="1"/>
  <c r="N3" i="1"/>
  <c r="N4" i="1"/>
  <c r="N10" i="1"/>
  <c r="N11" i="1"/>
  <c r="N17" i="1"/>
  <c r="N18" i="1"/>
  <c r="N19" i="1"/>
  <c r="N23" i="1"/>
  <c r="N28" i="1"/>
  <c r="N30" i="1"/>
  <c r="N33" i="1"/>
  <c r="N34" i="1"/>
  <c r="N35" i="1"/>
  <c r="N36" i="1"/>
  <c r="N37" i="1"/>
  <c r="N38" i="1"/>
  <c r="N39" i="1"/>
  <c r="N40" i="1"/>
  <c r="N42" i="1"/>
  <c r="N43" i="1"/>
  <c r="N44" i="1"/>
  <c r="N45" i="1"/>
  <c r="N46" i="1"/>
  <c r="N47" i="1"/>
  <c r="N48" i="1"/>
  <c r="N49" i="1"/>
  <c r="N51" i="1"/>
  <c r="N52" i="1"/>
  <c r="N5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<sst xmlns="http://schemas.openxmlformats.org/spreadsheetml/2006/main" count="1300" uniqueCount="608">
  <si>
    <t>Start time</t>
  </si>
  <si>
    <t>No. Ticket</t>
  </si>
  <si>
    <t>Nama Lengkap</t>
  </si>
  <si>
    <t>Email1</t>
  </si>
  <si>
    <t>No. Handphone </t>
  </si>
  <si>
    <t>Pilih kendala dibawah Ini</t>
  </si>
  <si>
    <t>NIK (Nomor Induk Karyawan)</t>
  </si>
  <si>
    <t>Jelaskan detail masalah / data yang akan di input</t>
  </si>
  <si>
    <t>Silahkan Pilih kendala PLO Di Bawah Ini</t>
  </si>
  <si>
    <t>ID PLO</t>
  </si>
  <si>
    <t>Modul ERP</t>
  </si>
  <si>
    <t>Kendala ESIKAP</t>
  </si>
  <si>
    <t>Kendala EMOPS</t>
  </si>
  <si>
    <t>PIC</t>
  </si>
  <si>
    <t>STATUS</t>
  </si>
  <si>
    <t>Catatan</t>
  </si>
  <si>
    <t xml:space="preserve">Irfan anggun Saputra </t>
  </si>
  <si>
    <t>irfansaputraiii258@gmail.com</t>
  </si>
  <si>
    <t>081362679224</t>
  </si>
  <si>
    <t>ESIKAP</t>
  </si>
  <si>
    <t>241002011633</t>
  </si>
  <si>
    <t>Belum ada jatah cuti ( masih kosong)</t>
  </si>
  <si>
    <t>Jatah cuti tidak sesuai</t>
  </si>
  <si>
    <t>Done</t>
  </si>
  <si>
    <t>BELLVA JHOGINAS K</t>
  </si>
  <si>
    <t>bellva.kirty@ias.id</t>
  </si>
  <si>
    <t>081237623752</t>
  </si>
  <si>
    <t>ERP</t>
  </si>
  <si>
    <t>241002011636</t>
  </si>
  <si>
    <t>Data yang terinput Emops belum terintegrasi dengan ERP
Mitra Kerja Tenaga Ahli atas nama :
Nama : Elizabeth Editha
NPWP : 96.980.023.4-604.000
Alamat : Putat Indah Timur 4/11 RT 002/RW 003, Putat Gede, Surabaya</t>
  </si>
  <si>
    <t>F&amp;A (Finance)</t>
  </si>
  <si>
    <t>REZA ARDIAN TAUFIQ</t>
  </si>
  <si>
    <t>Reza.ardian@ias.id</t>
  </si>
  <si>
    <t>089691110482</t>
  </si>
  <si>
    <t>190402005251</t>
  </si>
  <si>
    <t>APLIKASI ESIKAP TIDAK ADA DI PLAYSTORE GOOGLE</t>
  </si>
  <si>
    <t>Muhammad Farhan AlGhifary</t>
  </si>
  <si>
    <t>muhammad.alaghifary@ias.id</t>
  </si>
  <si>
    <t>081585674096</t>
  </si>
  <si>
    <t>Gangguan pada perangkat keras (Komputer / Laptop, Printer, Perangkat jaringan, dll)</t>
  </si>
  <si>
    <t>241002011421</t>
  </si>
  <si>
    <t>belum bisa print</t>
  </si>
  <si>
    <t>WIRA NUGRAHA / ANGGA</t>
  </si>
  <si>
    <t>Tresna Lestari Dewi</t>
  </si>
  <si>
    <t>tresnald521@gmail.com</t>
  </si>
  <si>
    <t>089667758626</t>
  </si>
  <si>
    <t>Menyambungkan perangkat laptop ke mesin printer</t>
  </si>
  <si>
    <t>1111</t>
  </si>
  <si>
    <t>Fedina dwi</t>
  </si>
  <si>
    <t>Dwifedina@gmail.com</t>
  </si>
  <si>
    <t>082114925294</t>
  </si>
  <si>
    <t>Pc belum tersambung dengan printer</t>
  </si>
  <si>
    <t xml:space="preserve">Pratiwi widyaningsih </t>
  </si>
  <si>
    <t>Pratiwiwidyaningsih15@yahoo.com</t>
  </si>
  <si>
    <t>085883406900</t>
  </si>
  <si>
    <t>240602010909</t>
  </si>
  <si>
    <t>Install printer</t>
  </si>
  <si>
    <t>Afriani Ernauli</t>
  </si>
  <si>
    <t>afriani.ernauli@ias.co.id</t>
  </si>
  <si>
    <t>082122559763</t>
  </si>
  <si>
    <t>080801000024</t>
  </si>
  <si>
    <t>Tidak dpt akses internet</t>
  </si>
  <si>
    <t xml:space="preserve">syachban putra pamungkas </t>
  </si>
  <si>
    <t>syachban.pamungkas@ias.id</t>
  </si>
  <si>
    <t>081383565613</t>
  </si>
  <si>
    <t>ZOOM Meeting</t>
  </si>
  <si>
    <t>240602010933</t>
  </si>
  <si>
    <t xml:space="preserve">Rapat Penjelasan Anwiijizing </t>
  </si>
  <si>
    <t>Raden Lugina Ludiraprawira Utama</t>
  </si>
  <si>
    <t>lugina.utama@ias.id</t>
  </si>
  <si>
    <t>085156097909</t>
  </si>
  <si>
    <t>241001011401</t>
  </si>
  <si>
    <t xml:space="preserve">Set approval </t>
  </si>
  <si>
    <t>Kodar</t>
  </si>
  <si>
    <t>Kodarlj123@gmail.com</t>
  </si>
  <si>
    <t>081281212336</t>
  </si>
  <si>
    <t>EMAIL </t>
  </si>
  <si>
    <t>241002011449</t>
  </si>
  <si>
    <t xml:space="preserve">Setiap hari dapet email dari sistem e sikap terkait adanya anggota non avsec yg salah pilih atasan ke an/saya soal pengajuan cuti adapun keterangannya adalah : batas waktu persetujuan cuti / izin atas nama suhendra dengan nomor LEV :2025.2.00751 akan berahir hari pukul 23:59 
Mohon ditinjut demikian disampaikan atas perhatiannya diucapkan terimakasih
Regards
Kodar </t>
  </si>
  <si>
    <t>FADLIYANSYAH</t>
  </si>
  <si>
    <t>La haris</t>
  </si>
  <si>
    <t>laharis529@gmail.com</t>
  </si>
  <si>
    <t>081281664919</t>
  </si>
  <si>
    <t>241002012986</t>
  </si>
  <si>
    <t>Saya sering mendapatkan email yang sama sudah 2bulan lebih,terkait batas waktu pengajuan cuti/ijin.Dan hampir tiap jam ada email masuk.</t>
  </si>
  <si>
    <t>Yatno Bin Liman</t>
  </si>
  <si>
    <t>enoyatno1986@gmail.com</t>
  </si>
  <si>
    <t>087771818182</t>
  </si>
  <si>
    <t>241002012616</t>
  </si>
  <si>
    <t>Selalu ada email approve yang masuk tiap jam</t>
  </si>
  <si>
    <t>RISMA HANDAYANI</t>
  </si>
  <si>
    <t>risma.handayani@ias.id</t>
  </si>
  <si>
    <t>081290282187</t>
  </si>
  <si>
    <t>110201000032</t>
  </si>
  <si>
    <t>tidak connect</t>
  </si>
  <si>
    <t>Andini Indraswari</t>
  </si>
  <si>
    <t>andini.indraswari@ias.id</t>
  </si>
  <si>
    <t>081315346139</t>
  </si>
  <si>
    <t>Printer offline (tidak dapat print dokumen)</t>
  </si>
  <si>
    <t>Reza Ardian Taufiq</t>
  </si>
  <si>
    <t>085773030047</t>
  </si>
  <si>
    <t>Tidak Ada</t>
  </si>
  <si>
    <t>Tidak Ada di Aplikasi Playstore</t>
  </si>
  <si>
    <t>Syifa Rizkiah</t>
  </si>
  <si>
    <t>syifa.rizkiah@ias.id</t>
  </si>
  <si>
    <t>085161896787</t>
  </si>
  <si>
    <t>Kepada Yth.
PT TRASFELLO BANGUN TEKNIKA  
Di-
Plaza 3 Pondok Indah Blok F No. 6 
Jl. TB. Simatupang Kec. Kebayoran Lama Jakarta Selatan 12310
Dengan hormat,
Sehubungan dengan proses pekerjaan “ Pekerjaan Ducting AHU 1.11 dan Exhaust Terminal 3 Bandara Internasional Soekarno-Hatta ”. Bersama ini mengundang kehadirannya dalam pertemuan yang akan diselenggarakan pada:
Hari / Tanggal	:	Senin, 28 April 2025
Waktu	:	14:00 WIB s/d selesai
Media	:	Zoom Meeting
Agenda Rapat	:	Klarifikasi Teknis &amp; Negosiasi Harga
Demikian disampaikan, atas perhatian dan kerjasamanya diucapkan terima kasih
Best Regards,
Panitia Pengadaan Barang &amp; Jasa
PT IAS Support Indonesia 
Parkir Domestik Lt.4 Terminal 3 Bandara Internasional Soekarno-Hatta 19120</t>
  </si>
  <si>
    <t>Abdilah Najmi Alfaruqi</t>
  </si>
  <si>
    <t>abdilah.najmi@ias.id</t>
  </si>
  <si>
    <t>081285979429</t>
  </si>
  <si>
    <t>Buatkan Link Zoom Meeting untuk hari Senin, 28 April 2025 Jam 14.00 pembahasan Pra Rapat Gabungan</t>
  </si>
  <si>
    <t xml:space="preserve">Muhammad Farhan AlGhifary </t>
  </si>
  <si>
    <t>muhammad.alghifary@ias.id</t>
  </si>
  <si>
    <t>Jaringan hilang</t>
  </si>
  <si>
    <t>Muhamad Fazrul Maulana</t>
  </si>
  <si>
    <t>mhdfazrullmaulana@gmail.com</t>
  </si>
  <si>
    <t>087820590401</t>
  </si>
  <si>
    <t>Gangguan pada internet/wifi</t>
  </si>
  <si>
    <t>CHAERUL FAZRI</t>
  </si>
  <si>
    <t>fazri212@gmail.com</t>
  </si>
  <si>
    <t>085657298994</t>
  </si>
  <si>
    <t>charger tidak bisa di gunakan, setelah pindah ruangan kerja</t>
  </si>
  <si>
    <t>Maria Hulfa</t>
  </si>
  <si>
    <t>Maria.hulfa@ias.id</t>
  </si>
  <si>
    <t>083894972593</t>
  </si>
  <si>
    <t>Perihal Judul : Undangan Klarifikasi &amp; Negosiasi Pengadaan Pekerjaan Jasa Bidang Pelatihan Program Sertifikasi Kompetensi  KC Bandar Udara Kualanamu
Jam : 10.00- selesai 
Tanggal : 29 April 2025</t>
  </si>
  <si>
    <t>Dini Noviansyah</t>
  </si>
  <si>
    <t>dini.noviansyah@ias.id</t>
  </si>
  <si>
    <t>0895384939371</t>
  </si>
  <si>
    <t>Instal driver printer</t>
  </si>
  <si>
    <t>Irma</t>
  </si>
  <si>
    <t>irmawati.aps@gmail.com</t>
  </si>
  <si>
    <t>082124874249</t>
  </si>
  <si>
    <t xml:space="preserve">Instal printer </t>
  </si>
  <si>
    <t>kodarlj123@gmail.com</t>
  </si>
  <si>
    <t>Instal draiver printer</t>
  </si>
  <si>
    <t>Anisa Damayanti</t>
  </si>
  <si>
    <t>anisacantik77@gmail.com</t>
  </si>
  <si>
    <t>082144315637</t>
  </si>
  <si>
    <t>Buat akun plo,emops &amp; erp</t>
  </si>
  <si>
    <t>buat akun (mas angga yunanda yang dateng)</t>
  </si>
  <si>
    <t xml:space="preserve">Tolong Tambahkan CC 40 untuk user Anisa, Septi, Reza dan Farhah </t>
  </si>
  <si>
    <t>SURYANI</t>
  </si>
  <si>
    <t>suryani@ias.id</t>
  </si>
  <si>
    <t>089624257524</t>
  </si>
  <si>
    <t>Tidak bisa connect internet di laptop</t>
  </si>
  <si>
    <t>Deasy Musmiati</t>
  </si>
  <si>
    <t>deasy.musmiati@ias.id</t>
  </si>
  <si>
    <t>081906365578</t>
  </si>
  <si>
    <t>EMOPS</t>
  </si>
  <si>
    <t>240502011410</t>
  </si>
  <si>
    <t>Mau masukin Vendor baru dengan data sebagai berikut:
HENI TRIA NINGSIH
NO NPWP: 44.981.353.4-418.000
Alamat: Kp. Asem Rt.006 Rw.003 Kampung Besar Teluk Naga, Tangerang 15519</t>
  </si>
  <si>
    <t>Input Vendor</t>
  </si>
  <si>
    <t xml:space="preserve">Didi supriyadi </t>
  </si>
  <si>
    <t>dibyaaza123@gmail.com</t>
  </si>
  <si>
    <t>087885414158</t>
  </si>
  <si>
    <t>241002012915</t>
  </si>
  <si>
    <t>Sering masuk notifikasi ke email saya,terkait anggota izin cuti maupun sakit</t>
  </si>
  <si>
    <t>Jefri Nur Hidhayat</t>
  </si>
  <si>
    <t>Jefrinhd98@gmail.com</t>
  </si>
  <si>
    <t>085850979544</t>
  </si>
  <si>
    <t>EMAIL</t>
  </si>
  <si>
    <t>241002013447</t>
  </si>
  <si>
    <t>Menerima email reminder ERP system</t>
  </si>
  <si>
    <t>Maesi Suntari</t>
  </si>
  <si>
    <t>maesi.suntari@ias.id</t>
  </si>
  <si>
    <t>081211501829</t>
  </si>
  <si>
    <t>230401009380</t>
  </si>
  <si>
    <t>Jurnal Income Tax Payable (Jurnal Utang PPh) dapat di input oleh Divisi Pajak.</t>
  </si>
  <si>
    <t>Pending</t>
  </si>
  <si>
    <t>Koordinasi GT</t>
  </si>
  <si>
    <t>Bellva Jhoginas K</t>
  </si>
  <si>
    <t>Masalah perangkat keras &amp; instalasi (contoh: komputer/laptop bermasalah, printer error, jaringan tidak terhubung, instal driver/software, dll).</t>
  </si>
  <si>
    <t>Wifi tidak tersambung, kendala melakukan print dokumen</t>
  </si>
  <si>
    <t>CC Mam power dan Fasilitas belum ada</t>
  </si>
  <si>
    <t>AZIZAH INSANI</t>
  </si>
  <si>
    <t>azizah.insani@ias.id</t>
  </si>
  <si>
    <t>081213020364</t>
  </si>
  <si>
    <t xml:space="preserve">minta tolong ga bisa ngeprint </t>
  </si>
  <si>
    <t>Aly Masmudi</t>
  </si>
  <si>
    <t>alymasmudi64@gmail.com</t>
  </si>
  <si>
    <t>085221344164</t>
  </si>
  <si>
    <t xml:space="preserve">Pc tidak bisa menyala </t>
  </si>
  <si>
    <t>Aiga suryani</t>
  </si>
  <si>
    <t>aigasryn@gmail.com</t>
  </si>
  <si>
    <t>0895323993514</t>
  </si>
  <si>
    <t xml:space="preserve">Belum tersedia </t>
  </si>
  <si>
    <t>On Progress</t>
  </si>
  <si>
    <t>PC AIO Black, Jangan Lupa BAST</t>
  </si>
  <si>
    <t xml:space="preserve">Amelia </t>
  </si>
  <si>
    <t>Amelia.dewi@ias.id</t>
  </si>
  <si>
    <t>089630139089</t>
  </si>
  <si>
    <t>aanwidjing travelator</t>
  </si>
  <si>
    <t>AfrianI Ernauli</t>
  </si>
  <si>
    <t>afriani.ernauli@ias.id</t>
  </si>
  <si>
    <t>Kontrak PKWT tanggal 28 April 2025 Jam 10.00 WIB</t>
  </si>
  <si>
    <t>Anton Tri Atmojo</t>
  </si>
  <si>
    <t>anton.tri@ias.id</t>
  </si>
  <si>
    <t>085714223863</t>
  </si>
  <si>
    <t>belum tersedia PC</t>
  </si>
  <si>
    <t>Mahendra Prawira Satya</t>
  </si>
  <si>
    <t>mahendra.satya@ias.id</t>
  </si>
  <si>
    <t>082128629270</t>
  </si>
  <si>
    <t>Installasi laptop ke printer</t>
  </si>
  <si>
    <t>Annisa Putri</t>
  </si>
  <si>
    <t>annisa.putri@ias.id</t>
  </si>
  <si>
    <t>085772952139</t>
  </si>
  <si>
    <t>setting instalasi pc ke printer</t>
  </si>
  <si>
    <t xml:space="preserve">Mochammad Arief Irnanto </t>
  </si>
  <si>
    <t>Arief.irnanto@ias.id</t>
  </si>
  <si>
    <t>085591514223</t>
  </si>
  <si>
    <t>Gak bisa ngeprint ke printer baru</t>
  </si>
  <si>
    <t>Agenda 1 : Undangan Klarifikasi Teknis &amp; Negosiasi Harga 
Hari : Selasa,29 April 2025
Waktu : 10.00 WIB - Selesai
Agenda 2 : Undangan Klarifikasi Teknis &amp; Negosiasi Harga 
Hari : Selasa,29 April 2025
Waktu : 14.00 WIB - Selesai</t>
  </si>
  <si>
    <t>Novia Dwi Haerani</t>
  </si>
  <si>
    <t>novia.haerani@ias.id</t>
  </si>
  <si>
    <t>085779648782</t>
  </si>
  <si>
    <t>PLO</t>
  </si>
  <si>
    <t>181001004523</t>
  </si>
  <si>
    <t>Backdate tanggal 24 Desember 2024</t>
  </si>
  <si>
    <t>Tidak dapat melakukan backdate</t>
  </si>
  <si>
    <t>48828</t>
  </si>
  <si>
    <t>Di buat Backdate tanggal 30 Desember 2024</t>
  </si>
  <si>
    <t>48858</t>
  </si>
  <si>
    <t>Haris Ibnu Zaki</t>
  </si>
  <si>
    <t>haris.ibnu@ias.id</t>
  </si>
  <si>
    <t>081313180770</t>
  </si>
  <si>
    <t>241002011419</t>
  </si>
  <si>
    <t>Mohon untuk dibantu tanggal Nodin menjadi 2 Januari 2025</t>
  </si>
  <si>
    <t>https://plo.angkasapurasolusi.co.id/index.php?mod=inems.keluar&amp;sub=detailMemo&amp;act=view&amp;typ=html&amp;idSurat=48865&amp;status=15&amp;kodedok=</t>
  </si>
  <si>
    <t>Dyah Okta</t>
  </si>
  <si>
    <t>dyah.waluyani@ias.id</t>
  </si>
  <si>
    <t>081297179079</t>
  </si>
  <si>
    <t>Jaringan wifi disconnect</t>
  </si>
  <si>
    <t>Risma handayani</t>
  </si>
  <si>
    <t>gabisa connect ke drop file</t>
  </si>
  <si>
    <t>BELLVA JHOGINAS KIRTY</t>
  </si>
  <si>
    <t xml:space="preserve">Tidak bisa revisi e-mops setelah berkas dikembalikan dari manager pemohon
https://dev.angkasapurasolusi.co.id/pidfin/pengajuan/kontrak/histori/6296
</t>
  </si>
  <si>
    <t>tidak bisa revisi</t>
  </si>
  <si>
    <t>Bellva JK</t>
  </si>
  <si>
    <t>connect laptop baru ke print di APSI (tidak ada permasalahan jaringan) belum diinstal saja</t>
  </si>
  <si>
    <t xml:space="preserve">bellva </t>
  </si>
  <si>
    <t>tinta magenta APSI habis maaf ya banyak request, semangat.</t>
  </si>
  <si>
    <t>Toner Dalam Pengiriman</t>
  </si>
  <si>
    <t>Alifia sukma utami</t>
  </si>
  <si>
    <t>Alifia.Utami@ias.id</t>
  </si>
  <si>
    <t>081213324997</t>
  </si>
  <si>
    <t>sudah cukup bagus</t>
  </si>
  <si>
    <t>To'at</t>
  </si>
  <si>
    <t>Tottilintang@gmail.com</t>
  </si>
  <si>
    <t>082111757572</t>
  </si>
  <si>
    <t>241102011918</t>
  </si>
  <si>
    <t>Jumlah jatah cuti blm ada di esikap</t>
  </si>
  <si>
    <t>REZA MUSTANIR</t>
  </si>
  <si>
    <t>reza.mustanir@ias.id</t>
  </si>
  <si>
    <t>08157102108</t>
  </si>
  <si>
    <t>080201000018</t>
  </si>
  <si>
    <t>ERP Pusat/ERP CS sangat lambat sekali hari ini untuk mengaksesnya, khususnya di Fitur Penginputan data karyawan.</t>
  </si>
  <si>
    <t>LDG</t>
  </si>
  <si>
    <t>Suryani</t>
  </si>
  <si>
    <t>Suryani@ias.id</t>
  </si>
  <si>
    <t>Agenda : Finalisasi sisa kewajiban BLJ</t>
  </si>
  <si>
    <t xml:space="preserve">syachban putra pamungkas
</t>
  </si>
  <si>
    <t xml:space="preserve">Klarifikasi Teknis dan Negosiasi Harga </t>
  </si>
  <si>
    <t>ingin menambahkan penerima lain atau tujuan tanpa harus merevisi PLO dikarenakan ada tambahan penerima unit RISK dan QA tetapi dengan permintaan sama</t>
  </si>
  <si>
    <t>menambahkan penerima atau tujuan</t>
  </si>
  <si>
    <t>Mohammad Fajar Mahardhika</t>
  </si>
  <si>
    <t>fajar.mahardhika@ias.id</t>
  </si>
  <si>
    <t>081318173695</t>
  </si>
  <si>
    <t>241001009818</t>
  </si>
  <si>
    <t xml:space="preserve">Ubah penanggalan, menjadi tanggal 28 April 2025 </t>
  </si>
  <si>
    <t>Nodin bermasalah</t>
  </si>
  <si>
    <t>=49020&amp;</t>
  </si>
  <si>
    <t>Wifi disconected</t>
  </si>
  <si>
    <t>Riandaka Rizal</t>
  </si>
  <si>
    <t>riandaka.rizal@ias.id</t>
  </si>
  <si>
    <t>08283263781</t>
  </si>
  <si>
    <t>2400003246782</t>
  </si>
  <si>
    <t>Nambahin CC 40 EQ Tech</t>
  </si>
  <si>
    <t>Nambahin CC 40</t>
  </si>
  <si>
    <t>240301009818</t>
  </si>
  <si>
    <t>Kesalahan approval, harusnya Pgs. Legal Group Head, bukan Plt. Corsec</t>
  </si>
  <si>
    <t>t=49059&amp;</t>
  </si>
  <si>
    <t>Hilda Novianti</t>
  </si>
  <si>
    <t>hilda.novianti@ias.id</t>
  </si>
  <si>
    <t>08116725281</t>
  </si>
  <si>
    <t>20393273901</t>
  </si>
  <si>
    <t>Nambahin CC Busol</t>
  </si>
  <si>
    <t>HILDA NOVIANTI</t>
  </si>
  <si>
    <t>087885423666</t>
  </si>
  <si>
    <t>241002005691</t>
  </si>
  <si>
    <t>tambahan CC</t>
  </si>
  <si>
    <t>Poject</t>
  </si>
  <si>
    <t>Merubah Warna pada modul Realisasi Cash Advance dari warna hijau ke warna biru karena belum di input Pajaknya</t>
  </si>
  <si>
    <t xml:space="preserve">Shodiq </t>
  </si>
  <si>
    <t>Shodiq.cholis@ias.co.id</t>
  </si>
  <si>
    <t>081313298700</t>
  </si>
  <si>
    <t xml:space="preserve">Tidak bisa print </t>
  </si>
  <si>
    <t>Grace Octa</t>
  </si>
  <si>
    <t>grace.octa@ias.id</t>
  </si>
  <si>
    <t>087775660763</t>
  </si>
  <si>
    <t>Tidak bisa ngeprint (offline terus)</t>
  </si>
  <si>
    <t>HUSNUL KHOTIMAH</t>
  </si>
  <si>
    <t>husnulkhotimah618@rocketmail.com</t>
  </si>
  <si>
    <t>081371795330</t>
  </si>
  <si>
    <t>24100502005931</t>
  </si>
  <si>
    <t>ada nama nama personil cabang yang tidak masuk ke dalam wilayah Cabang TNJ, saya tidak bisa menarik absensi  mereka dengan di area kerja Office TNJ, jadi masih manual by name satu per satu</t>
  </si>
  <si>
    <t>HR</t>
  </si>
  <si>
    <t>Rebby Supriatna</t>
  </si>
  <si>
    <t>rebby.supriatna@ias.id</t>
  </si>
  <si>
    <t>087776470119</t>
  </si>
  <si>
    <t>191101005673</t>
  </si>
  <si>
    <t xml:space="preserve">tidak bisa masuk ke menu LDG, (buffering) </t>
  </si>
  <si>
    <t>Dwi Abimanyu</t>
  </si>
  <si>
    <t>dwi.abimanyu@ias.id</t>
  </si>
  <si>
    <t>081288428222</t>
  </si>
  <si>
    <t>setting printer</t>
  </si>
  <si>
    <t>ganti default setting area printer ke printer dekat ruang gamalama</t>
  </si>
  <si>
    <t>Reza Mustanir</t>
  </si>
  <si>
    <t>Site Address cs-erp.angkasapurasolusi.co.id sangat lambat sekali/tidak responsif dalam pengerjaan input Kontrak Karyawan</t>
  </si>
  <si>
    <t>Kordinasi ke GT</t>
  </si>
  <si>
    <t>Rafli Bagas Dwi P</t>
  </si>
  <si>
    <t>rafli.prasetyo@ias.co.id</t>
  </si>
  <si>
    <t>082123751764</t>
  </si>
  <si>
    <t>Meeting cabang regional 1 
Jam 09.30</t>
  </si>
  <si>
    <t>Nuning Yulita</t>
  </si>
  <si>
    <t>nuning.lestari@iass.id</t>
  </si>
  <si>
    <t>081294739080</t>
  </si>
  <si>
    <t>minta akun zoom meeting</t>
  </si>
  <si>
    <t>ZAENAL MUTTAQIN</t>
  </si>
  <si>
    <t>MUTTAQIN1288@GMAIL.COM</t>
  </si>
  <si>
    <t>085811727757</t>
  </si>
  <si>
    <t>BELUM NYAMBUNG KE PRINTER</t>
  </si>
  <si>
    <t>Dela Gemala</t>
  </si>
  <si>
    <t>gemaladela@gmail.com</t>
  </si>
  <si>
    <t>081317601862</t>
  </si>
  <si>
    <t>Mintol dibuatin link zoom terkait pembahasan training CIMC di jam 16.00 tgl 02.05.2025.</t>
  </si>
  <si>
    <t>Haris ibnu zaku</t>
  </si>
  <si>
    <t xml:space="preserve">Mohon dibuatkan Zoom meeting untuk agenda :
Agenda : Aanwijzing Pekerjaan Pengadan Sistem HRIS PT IAS Support Indonesia
Hari / Tanggal : Senin, 5 Mei 2025
Waktu : 14.00 WIB </t>
  </si>
  <si>
    <t>Bhagaskara tri atmojo</t>
  </si>
  <si>
    <t>Agaas420@gmail.com</t>
  </si>
  <si>
    <t>085694115932</t>
  </si>
  <si>
    <t>Masukan flayer loker PKPPK Ke website iassupport.id</t>
  </si>
  <si>
    <t>Masukan ke website depan</t>
  </si>
  <si>
    <t>FADLIYANSYAH / WIRA</t>
  </si>
  <si>
    <t>Gemaladela@gmail.com</t>
  </si>
  <si>
    <t>Mintol buatin link zoom meeting
untuk
Konsolidasi Data Karyawan Operasional
Senin 5 Mei 2025, 10.00 - 17.00.</t>
  </si>
  <si>
    <t>Tidak bisa ngeprint</t>
  </si>
  <si>
    <t>Dita Chairuni</t>
  </si>
  <si>
    <t>dita.chairuni@ias.id</t>
  </si>
  <si>
    <t>081289964571</t>
  </si>
  <si>
    <t>Permohonan link zoom meeting untuk Rapat Gabungan BOC dan BOD bulan APRIL 2025 pada tanggal 30 April 2025 pukul 14.00 WIB. terima kasih</t>
  </si>
  <si>
    <t>AFRIANI ERNAULI</t>
  </si>
  <si>
    <t>request zoom meeting untuk kontrak pkwt new member iass, kegiatan Tgl.5 Mei 2025 Jam 10 WIB</t>
  </si>
  <si>
    <t>Devi Kusuma</t>
  </si>
  <si>
    <t>devi.wardani@ias.id</t>
  </si>
  <si>
    <t>082220671903</t>
  </si>
  <si>
    <t>190901005558</t>
  </si>
  <si>
    <t>Terlalu lama sekali untuk buka halaman ERP pada modul HR</t>
  </si>
  <si>
    <t>REBBY SUPRIATNA</t>
  </si>
  <si>
    <t>buffering, tolong dapat di tinjut</t>
  </si>
  <si>
    <t>afrianie.ernauli@ias.id</t>
  </si>
  <si>
    <t>ERP lemot, pengajuan kontrak selalu buffering</t>
  </si>
  <si>
    <t>Haris ibnu zaki</t>
  </si>
  <si>
    <t>Negosiasi Pengdaan Sitem HRIS
Hari/Tanggal : 5 Mei 2025
Waktu  : 13.00 WIB</t>
  </si>
  <si>
    <t>SANDI AFRIADI</t>
  </si>
  <si>
    <t>sandi.afriadi@ias.id</t>
  </si>
  <si>
    <t>088905287367</t>
  </si>
  <si>
    <t>140401000044</t>
  </si>
  <si>
    <t>ingin mengganti pasword di plo</t>
  </si>
  <si>
    <t>Ganti pasword</t>
  </si>
  <si>
    <t>Ehon Sahroni</t>
  </si>
  <si>
    <t>ehon.sahroni@ias.id</t>
  </si>
  <si>
    <t>0877673627</t>
  </si>
  <si>
    <t>Gabisa Scan</t>
  </si>
  <si>
    <t>Penjelasan Umum (Aanwijzing) Pekerjaan Sewa Mesin Fotokopi Multifingsi (MFP) PT IAS Support Indonesia
Tanggal 07 Mei 2025
Jam 10.00</t>
  </si>
  <si>
    <t xml:space="preserve">Fitriyani Lestari </t>
  </si>
  <si>
    <t>piputlestar@gmail.com</t>
  </si>
  <si>
    <t xml:space="preserve">081396102239
</t>
  </si>
  <si>
    <t xml:space="preserve">Koordinasi Administrasi &amp; Operasional Personil KC. Silangit
</t>
  </si>
  <si>
    <t xml:space="preserve">Feri Bona Simatupang </t>
  </si>
  <si>
    <t>feribonasimatupang@gmail.com</t>
  </si>
  <si>
    <t>08129739229</t>
  </si>
  <si>
    <t xml:space="preserve">Install driver printer APSI </t>
  </si>
  <si>
    <t>Fajar mustika aryanto</t>
  </si>
  <si>
    <t>Fajar.mustika@ias.id</t>
  </si>
  <si>
    <t>081511199890</t>
  </si>
  <si>
    <t>Sosialisasi Laporan Bulanan</t>
  </si>
  <si>
    <t xml:space="preserve">Fajar Mustika Aryanto </t>
  </si>
  <si>
    <t>fajar.mustika@ias.id</t>
  </si>
  <si>
    <t>Mohon dibantu dibuatkan link zoom meeting :
Hari : Selasa, 6 Mei 2025
Agenda : Sosialisasi Laporan Bulanan
Jam : 10.00 wib</t>
  </si>
  <si>
    <t>mintol dibuatkan zoom meeting hari ini jam 10 pagi. tgl 06/05/25 sampai tgl 8/05/25.
perihal Konsolidasi data Karyawan Operasional.</t>
  </si>
  <si>
    <t>OGI</t>
  </si>
  <si>
    <t>printer di APSI offline di laptop, tinta sudah bisa tetapi masih timbul notif eror</t>
  </si>
  <si>
    <t>Request link zoom untuk kegiatan sosialisasi kontrak pkwt, tanggal 6 mei 2025 jam 11.00 WIB</t>
  </si>
  <si>
    <t>Amar Sobirin</t>
  </si>
  <si>
    <t>amar.sobirin@ias.id</t>
  </si>
  <si>
    <t>087772236319</t>
  </si>
  <si>
    <t>200102011400</t>
  </si>
  <si>
    <t>tidak ada penerima</t>
  </si>
  <si>
    <t>CC Tidak Muncul</t>
  </si>
  <si>
    <t>Agam Kurniadi</t>
  </si>
  <si>
    <t>agam.kurniadi@ias.id</t>
  </si>
  <si>
    <t>081806754022</t>
  </si>
  <si>
    <t>Kebutuhan ZOom Meeting: Sosialisasi Program Budaya Perusahaan</t>
  </si>
  <si>
    <t>Randa Putratama</t>
  </si>
  <si>
    <t>randa.putratama@ias.id</t>
  </si>
  <si>
    <t>081368911819</t>
  </si>
  <si>
    <t>Izin mengajukan permohonan pembuatan link zoom utk pagi ini bisa kah? 
Hari/tgl : Rabu, 07 Mei 2025
Pukul : 09.30 s.d 11.30
Agenda : Rapat Koordinasi Pekerjaan di Bandara Fatmawati Soekarno. BKS
Peserta :
- APINDO BKS
- IASS  BKS
- IASS HO</t>
  </si>
  <si>
    <t>Rida istiani</t>
  </si>
  <si>
    <t>rida.istiani@ias.id</t>
  </si>
  <si>
    <t>081286393475</t>
  </si>
  <si>
    <t>Pemanggilan Avsec Officer PT Citilink yanb berada di KNO</t>
  </si>
  <si>
    <t>Amelia</t>
  </si>
  <si>
    <t>ameliapuspitaa8@gmail.com</t>
  </si>
  <si>
    <t>088298270814</t>
  </si>
  <si>
    <t>Negosiasi Pengadaan Schindler Lift - PT Berca</t>
  </si>
  <si>
    <t>Lis Dea Ayu Safitri</t>
  </si>
  <si>
    <t>lis.safitri@ias.id</t>
  </si>
  <si>
    <t>087884500494</t>
  </si>
  <si>
    <t>240602010916</t>
  </si>
  <si>
    <t xml:space="preserve">Input vendor di emops PT Permata Ventura Indonesia </t>
  </si>
  <si>
    <t>Backdate tanggal 2 Mei 2025</t>
  </si>
  <si>
    <t>RISMA</t>
  </si>
  <si>
    <t>printer yg dekat pintu keluar tidak connect</t>
  </si>
  <si>
    <t>Ade Syofyan</t>
  </si>
  <si>
    <t>ade.syofyan@ias.co.id</t>
  </si>
  <si>
    <t>081213520175</t>
  </si>
  <si>
    <t>Sosialisasi Karyawan Absorb PT Gapura 
Hari         : Jumat
Tanggal   : 9 Mei 2025
Jam         : 10.00 wib</t>
  </si>
  <si>
    <t>Hari, Tanggal : Kamis, 8 Mei 2025
Waktu : 14.00 WIB
Agenda : Klarifikasi dan Negosiasi Pengadaan Sistem HR PT IAS Support Indonesia</t>
  </si>
  <si>
    <t xml:space="preserve">Undangan Aanwijizing </t>
  </si>
  <si>
    <t>fatih</t>
  </si>
  <si>
    <t>fatih.kadafi@ias.id</t>
  </si>
  <si>
    <t>085718895250</t>
  </si>
  <si>
    <t>kabel HDMI untuk mas jamal</t>
  </si>
  <si>
    <t xml:space="preserve">kabel HDMI untuk mas jamal </t>
  </si>
  <si>
    <t>RISKI SUPRIYATNO</t>
  </si>
  <si>
    <t>riski.supriyatno@ias.id</t>
  </si>
  <si>
    <t>081284744451</t>
  </si>
  <si>
    <t>190401005253</t>
  </si>
  <si>
    <t>Belum tersedia menu Sales untuk melakukan input pendapatan harian parkir handover pekerjaan KP mba roro ke Region II
Mohon untuk dapat di tambahkan Akses Menu Sales Pada ERP a/n Riski Supriyatno NIK 190401005253
dan Penambahan Akses Menu Sales pada ERP a/n Nasrullah NIK 180104000010 untuk proses Approval 
Terima Kasih Banyak</t>
  </si>
  <si>
    <t>Permohonan Penambahan Akses Menu Sales di ERP</t>
  </si>
  <si>
    <t>tanggal backdate yang dicari tidak ada</t>
  </si>
  <si>
    <t>49728</t>
  </si>
  <si>
    <t>Gilang Kartika</t>
  </si>
  <si>
    <t>gilangkartikas@gmail.com</t>
  </si>
  <si>
    <t>08567557833</t>
  </si>
  <si>
    <t>Permintaan link utk zoom meeting</t>
  </si>
  <si>
    <t>Kepada Yth.
PT SENA PRIORITAS UTAMA 
Di-
Jl. Industri Selatan 8 Blok EE No. 6M 
Kel. Pasirsari Kec. Cikarang Selatan Kab. Bekasi 17856
Dengan hormat,
Sehubungan dengan kebutuhan di PT IAS Support Indonesia terkait “ Pengadaan Spare Part Filter AHU di Terminal 3 Bandara Soekarno-Hatta ”, dengan ini bermaksud untuk mengadakan pekerjaan tersebut dengan metode Penunjukan Langsung. Bersama ini mengundang Perusahaan Bapak/Ibu untuk hadir pada :
Hari/Tanggal	:	Kamis, 08 Mei 2025
Waktu	:	10.00 WIB s.d Selesai
Media	:	Zoom Meeting
Perihal	:	Penjelasan Umum (Aanwijzing) untuk pekerjaan tersebut di atas.
Demikian disampaikan, atas perhatian dan kerjasamanya diucapkan terima kasih.
Best Regards,
Panitia Pengadaan Barang &amp; Jasa
PT IAS Support Indonesia 
Parkir Domestik Lt.4 Terminal 3 Bandara Internasional Soekarno-Hatta 19120</t>
  </si>
  <si>
    <t>Bellva Jhoginas Kirty</t>
  </si>
  <si>
    <t>salah memasukkan cost unit pada tagihan di emops</t>
  </si>
  <si>
    <t>perubahan cost unit pada emops</t>
  </si>
  <si>
    <t>Muhammad Syafrizal</t>
  </si>
  <si>
    <t>syafrizal.sarie@ias.id</t>
  </si>
  <si>
    <t>0859106658563</t>
  </si>
  <si>
    <t>Permohonan link Zoom meeting dengan rincian :
Hari/Tanggal : Kamis, 08 Mei 2025
Waktu : 13:00 s.d 16:00
Agenda : Rekonsiliasai Pekerjaan Pengamanan Area CGK</t>
  </si>
  <si>
    <t>Count of STATUS</t>
  </si>
  <si>
    <t>Buat akun plo,emops &amp; erp Total</t>
  </si>
  <si>
    <t>EMAIL Total</t>
  </si>
  <si>
    <t>EMAIL  Total</t>
  </si>
  <si>
    <t>EMOPS Total</t>
  </si>
  <si>
    <t>ERP Total</t>
  </si>
  <si>
    <t>(blank)</t>
  </si>
  <si>
    <t>ESIKAP Total</t>
  </si>
  <si>
    <t>gabisa connect ke drop file Total</t>
  </si>
  <si>
    <t>Gangguan pada perangkat keras (Komputer / Laptop, Printer, Perangkat jaringan, dll) Total</t>
  </si>
  <si>
    <t>kabel HDMI untuk mas jamal Total</t>
  </si>
  <si>
    <t>Masalah perangkat keras &amp; instalasi (contoh: komputer/laptop bermasalah, printer error, jaringan tidak terhubung, instal driver/software, dll). Total</t>
  </si>
  <si>
    <t>Masukan flayer loker PKPPK Ke website iassupport.id Total</t>
  </si>
  <si>
    <t>Menyambungkan perangkat laptop ke mesin printer Total</t>
  </si>
  <si>
    <t>Permintaan link utk zoom meeting Total</t>
  </si>
  <si>
    <t>PLO Total</t>
  </si>
  <si>
    <t>setting printer Total</t>
  </si>
  <si>
    <t>ZOOM Meeting Total</t>
  </si>
  <si>
    <t>Grand Total</t>
  </si>
  <si>
    <t>Pekerjaan</t>
  </si>
  <si>
    <t>PIC 2</t>
  </si>
  <si>
    <t>PIC 3</t>
  </si>
  <si>
    <t>Deadline</t>
  </si>
  <si>
    <t>Tanggal Deadline</t>
  </si>
  <si>
    <t>Catatan PIC</t>
  </si>
  <si>
    <t>Keterangan</t>
  </si>
  <si>
    <t>Masukan ESIKAP ke Apple store</t>
  </si>
  <si>
    <t>DONE</t>
  </si>
  <si>
    <t>Kontrak top cloud</t>
  </si>
  <si>
    <t>PENDING</t>
  </si>
  <si>
    <t>Sudah Selesai, Berkas Sudah Dikirim Ke Top Cloud, Tinggal Konfirmasi Pihak Mereka</t>
  </si>
  <si>
    <t>Tagihan.privy</t>
  </si>
  <si>
    <t>Menunggu tagihan dikirim dari privy awal bulan mei dan SPK Masih direview dari privy</t>
  </si>
  <si>
    <t>Tagihan Dikirim Dari Privy Awal Bulan Mei, Di karenakan Finance Mereka Sedang Closing Bulanan</t>
  </si>
  <si>
    <t>Kontrak eranyacloud</t>
  </si>
  <si>
    <t>WIRA NUGRAHA</t>
  </si>
  <si>
    <t>ANGGA</t>
  </si>
  <si>
    <t>Menunggu respond balik dari eranya</t>
  </si>
  <si>
    <t>Permohonan Persetujuan Penambahan Kuota Email Corporate Menggunakan Office 365 E1 dari Microsoft Enterprise PT IAS Support Indonesia</t>
  </si>
  <si>
    <t>ON PROGRESS</t>
  </si>
  <si>
    <t>Menunggu Permohonan persetujuan direksi IT</t>
  </si>
  <si>
    <r>
      <rPr>
        <sz val="11"/>
        <color rgb="FF70AD47"/>
        <rFont val="Calibri"/>
        <scheme val="minor"/>
      </rPr>
      <t>Permohonan Persetujuan</t>
    </r>
    <r>
      <rPr>
        <sz val="11"/>
        <color rgb="FF000000"/>
        <rFont val="Calibri"/>
        <scheme val="minor"/>
      </rPr>
      <t xml:space="preserve"> -&gt; Konfirmasi Anggaran-&gt; Pengajuan Procurement</t>
    </r>
  </si>
  <si>
    <t>Kirim laptop scnd ke GM wIlayah, pastikan surat pernyatann dikirim seblum brg di kirim.</t>
  </si>
  <si>
    <t>ROHMAN</t>
  </si>
  <si>
    <t>belum, Dikarenakan pengiriman hari senin dengan tim GA</t>
  </si>
  <si>
    <t>Simko aplikasI sdh jalan tp.masih di simko.angkasapurasolusi.co.id --&gt; pindahKan domain ke iassupport.id</t>
  </si>
  <si>
    <t>Sudah memberikan key ssl ke tim vendor, flowup vendor terkait</t>
  </si>
  <si>
    <t>Kontrak manage service dan devl mandays gamatekno finalisasikan sgra kirim plo. (Wira/fadli/angga)</t>
  </si>
  <si>
    <t>Menunggu Dispo IBU DEIT</t>
  </si>
  <si>
    <t>Update data pemakaian laptop</t>
  </si>
  <si>
    <t>Filenya ada di PC</t>
  </si>
  <si>
    <t>scan bast simpan didropfile IT.</t>
  </si>
  <si>
    <t>Tarik source data buku besar(via excel/sql) utk data control.tower. dan rkap 2025 format baru konfirmasi ke khoirus.</t>
  </si>
  <si>
    <t>Sudah diupload data sales order tahun 24-25 last update bulan april tgl 29</t>
  </si>
  <si>
    <t>tidak usah pakai buku besar</t>
  </si>
  <si>
    <t>Masukan ESIKAP ke playstore</t>
  </si>
  <si>
    <t>Menunggu peninjauan Playstore</t>
  </si>
  <si>
    <t>Kontrak Pengadaan Printer MFP</t>
  </si>
  <si>
    <t>Berkas sedang Di Procurement</t>
  </si>
  <si>
    <t>Pengadaan Alat Kerja Laptop</t>
  </si>
  <si>
    <t>Minta Tanda Tangan Ibu</t>
  </si>
  <si>
    <t>Cari data UNIT Jumlah User dalam Perhitungan FUE user SAP -ERP IAS Group</t>
  </si>
  <si>
    <t>Cari semua unit berdasarkan SS Excel saat rapat</t>
  </si>
  <si>
    <t xml:space="preserve">Minta data ke procurment Terkait VMS </t>
  </si>
  <si>
    <t>Data sudah dikirim ke procrutment pak dody</t>
  </si>
  <si>
    <t xml:space="preserve">Nama </t>
  </si>
  <si>
    <t>Jenis Barang</t>
  </si>
  <si>
    <t>Vendor / Layanan</t>
  </si>
  <si>
    <t>Transaksi</t>
  </si>
  <si>
    <t>Tanggal Mulai</t>
  </si>
  <si>
    <t>Tanggal Berakhir</t>
  </si>
  <si>
    <t>Cara Pembayaran</t>
  </si>
  <si>
    <t>KETERANGAN</t>
  </si>
  <si>
    <t>ERP APS</t>
  </si>
  <si>
    <t>Sistem</t>
  </si>
  <si>
    <t>Gama Techno</t>
  </si>
  <si>
    <t>BELI PUTUS</t>
  </si>
  <si>
    <t>ERP APSI</t>
  </si>
  <si>
    <t>ERP CLEANING</t>
  </si>
  <si>
    <t>ESIKAP (Google Play)</t>
  </si>
  <si>
    <t>Aplikasi</t>
  </si>
  <si>
    <t>Google (Play store)</t>
  </si>
  <si>
    <t>LISENSI</t>
  </si>
  <si>
    <t>https://play.google.com/console</t>
  </si>
  <si>
    <t>ESIKAP (Apple Store)</t>
  </si>
  <si>
    <t>Apple (App store)</t>
  </si>
  <si>
    <t>https://developer.apple.com/programs/</t>
  </si>
  <si>
    <t>Internal</t>
  </si>
  <si>
    <t>Microsoft 365 (business)</t>
  </si>
  <si>
    <t>Email</t>
  </si>
  <si>
    <t>Microsoft</t>
  </si>
  <si>
    <t>Via vendor</t>
  </si>
  <si>
    <t>angkasapurasolusi.co.id</t>
  </si>
  <si>
    <t>Domain</t>
  </si>
  <si>
    <t>Rumah Web</t>
  </si>
  <si>
    <t>SEWA</t>
  </si>
  <si>
    <t>https://new.clientzone.rumahweb.com/product/ssl/771152/manage</t>
  </si>
  <si>
    <t>Dropfile</t>
  </si>
  <si>
    <t>iassupport.id</t>
  </si>
  <si>
    <t>E-materai</t>
  </si>
  <si>
    <t>PrivyID</t>
  </si>
  <si>
    <t>KONTRAK</t>
  </si>
  <si>
    <t>Server</t>
  </si>
  <si>
    <t>Top Cloud</t>
  </si>
  <si>
    <t>PRINTER HP A3 IT AREA</t>
  </si>
  <si>
    <t>TOTAL SUPPLY</t>
  </si>
  <si>
    <t>10 JANUARI - 01 MEI</t>
  </si>
  <si>
    <t>NO</t>
  </si>
  <si>
    <t>KATEGORI</t>
  </si>
  <si>
    <t>MONOKROM</t>
  </si>
  <si>
    <t>WARNA</t>
  </si>
  <si>
    <t>TOTAL</t>
  </si>
  <si>
    <t>WARNA CATRIDGE</t>
  </si>
  <si>
    <t>MODEL</t>
  </si>
  <si>
    <t>Approx. Pages Remaining</t>
  </si>
  <si>
    <t>PAGES PRINTED</t>
  </si>
  <si>
    <t>PRESENTASE TERSISA</t>
  </si>
  <si>
    <t>FIRST INSTALL DATE</t>
  </si>
  <si>
    <t>LAST USE DATE</t>
  </si>
  <si>
    <t>PRINT</t>
  </si>
  <si>
    <t>YELLOW</t>
  </si>
  <si>
    <t>W9124MC, W9125MC</t>
  </si>
  <si>
    <t>Oke</t>
  </si>
  <si>
    <t>COPY</t>
  </si>
  <si>
    <t>MAGENTA</t>
  </si>
  <si>
    <t>W9134MC, W9135MC</t>
  </si>
  <si>
    <t>GRAND TOTAL</t>
  </si>
  <si>
    <t>CYAN</t>
  </si>
  <si>
    <t xml:space="preserve">	W9151MC</t>
  </si>
  <si>
    <t>&gt;19200</t>
  </si>
  <si>
    <t>BLACK</t>
  </si>
  <si>
    <t xml:space="preserve">	W9150MC</t>
  </si>
  <si>
    <t>PRINTER HP A3 BOD AREA</t>
  </si>
  <si>
    <t>&gt;7200</t>
  </si>
  <si>
    <t xml:space="preserve">	2025/03/03</t>
  </si>
  <si>
    <t>&gt;8000</t>
  </si>
  <si>
    <t>PRINTER HP A3 GAMALAMA AREA</t>
  </si>
  <si>
    <t xml:space="preserve">	2025/04/18</t>
  </si>
  <si>
    <t xml:space="preserve">	2025/03/13</t>
  </si>
  <si>
    <t>PRINTER HP A3 FINANCE AREA</t>
  </si>
  <si>
    <t xml:space="preserve">	2025/01/24</t>
  </si>
  <si>
    <t>&gt;25900</t>
  </si>
  <si>
    <t xml:space="preserve">	16250</t>
  </si>
  <si>
    <t xml:space="preserve">	4900</t>
  </si>
  <si>
    <t>PRINTER HP A4 FINANCE AREA</t>
  </si>
  <si>
    <t>Kendala</t>
  </si>
  <si>
    <t>FADLIYANSYAH / ANGGA</t>
  </si>
  <si>
    <t>FADLIYANSYAH / WIRA NUGRAHA</t>
  </si>
  <si>
    <t>SICOP</t>
  </si>
  <si>
    <t>EMAIL Kantor (@ias.id)</t>
  </si>
  <si>
    <t>WIRA NUGRAHA / ANGGA / ROHMAN</t>
  </si>
  <si>
    <t>Other</t>
  </si>
  <si>
    <t>WIRA NUGRAHA / FADLIYANSYAH / ANGGA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</si>
</sst>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d/mm/yyyy;@"/>
  </numFmts>
  <fonts count="11">
    <font>
      <sz val="11"/>
      <color theme="1"/>
      <name val="Calibri"/>
      <family val="2"/>
      <scheme val="minor"/>
    </font>
    <font>
      <sz val="11"/>
      <color theme="1"/>
      <name val="Calibri"/>
      <scheme val="minor"/>
    </font>
    <font>
      <b/>
      <sz val="11"/>
      <color theme="0"/>
      <name val="Calibri"/>
      <family val="2"/>
      <scheme val="minor"/>
    </font>
    <font>
      <sz val="11"/>
      <color rgb="FF70AD47"/>
      <name val="Calibri"/>
      <scheme val="minor"/>
    </font>
    <font>
      <sz val="11"/>
      <color rgb="FF000000"/>
      <name val="Calibri"/>
      <scheme val="minor"/>
    </font>
    <font>
      <sz val="11"/>
      <color rgb="FF242424"/>
      <name val="Aptos Narrow"/>
      <charset val="1"/>
    </font>
    <font>
      <sz val="11"/>
      <color rgb="FF000000"/>
      <name val="Calibri"/>
      <family val="2"/>
      <scheme val="minor"/>
    </font>
    <font>
      <u/>
      <sz val="11"/>
      <color theme="10"/>
      <name val="Calibri"/>
      <family val="2"/>
      <scheme val="minor"/>
    </font>
    <font>
      <sz val="11"/>
      <color rgb="FF242424"/>
      <name val="Calibri"/>
      <scheme val="minor"/>
    </font>
    <font>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theme="2"/>
        <bgColor indexed="64"/>
      </patternFill>
    </fill>
    <fill>
      <patternFill patternType="solid">
        <fgColor theme="4" tint="0.39997558519241921"/>
        <bgColor indexed="64"/>
      </patternFill>
    </fill>
    <fill>
      <patternFill patternType="solid">
        <fgColor theme="2" tint="-0.49998474074526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49" fontId="0" fillId="0" borderId="0" xfId="0" applyNumberFormat="1" applyAlignment="1">
      <alignment horizontal="left" vertical="center"/>
    </xf>
    <xf numFmtId="22" fontId="0" fillId="0" borderId="0" xfId="0" applyNumberFormat="1" applyAlignment="1">
      <alignment vertical="center"/>
    </xf>
    <xf numFmtId="0" fontId="0" fillId="0" borderId="0" xfId="0" quotePrefix="1" applyAlignment="1">
      <alignment horizontal="center" vertical="center"/>
    </xf>
    <xf numFmtId="0" fontId="0" fillId="0" borderId="0" xfId="0" applyAlignment="1">
      <alignment vertical="center" wrapText="1"/>
    </xf>
    <xf numFmtId="164" fontId="2"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left" vertical="center"/>
    </xf>
    <xf numFmtId="49" fontId="0" fillId="3" borderId="3" xfId="0" applyNumberFormat="1" applyFill="1" applyBorder="1" applyAlignment="1">
      <alignment horizontal="center" vertical="center" wrapText="1"/>
    </xf>
    <xf numFmtId="164" fontId="0" fillId="0" borderId="0" xfId="0" applyNumberFormat="1" applyAlignment="1">
      <alignment horizontal="center"/>
    </xf>
    <xf numFmtId="0" fontId="0" fillId="0" borderId="0" xfId="0" applyAlignment="1">
      <alignment horizontal="left"/>
    </xf>
    <xf numFmtId="16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164" fontId="0" fillId="0" borderId="0" xfId="0" applyNumberFormat="1" applyAlignment="1">
      <alignment horizontal="center" vertical="center"/>
    </xf>
    <xf numFmtId="0" fontId="0" fillId="0" borderId="0" xfId="0" applyAlignment="1">
      <alignment horizontal="left" vertical="center" wrapText="1"/>
    </xf>
    <xf numFmtId="0" fontId="5" fillId="0" borderId="0" xfId="0" applyFont="1" applyAlignment="1">
      <alignment wrapText="1"/>
    </xf>
    <xf numFmtId="49" fontId="0" fillId="0" borderId="0" xfId="0" applyNumberFormat="1" applyAlignment="1">
      <alignment horizontal="center" vertical="center"/>
    </xf>
    <xf numFmtId="0" fontId="6" fillId="0" borderId="0" xfId="0" applyFont="1" applyAlignment="1">
      <alignment horizontal="center" vertical="center"/>
    </xf>
    <xf numFmtId="22" fontId="0" fillId="0" borderId="0" xfId="0" applyNumberFormat="1" applyAlignment="1">
      <alignment horizontal="center" vertical="center"/>
    </xf>
    <xf numFmtId="0" fontId="0" fillId="0" borderId="0" xfId="0" quotePrefix="1" applyAlignment="1">
      <alignment horizontal="center" vertical="center" wrapText="1"/>
    </xf>
    <xf numFmtId="49" fontId="0" fillId="0" borderId="0" xfId="0" applyNumberFormat="1" applyAlignment="1">
      <alignment vertical="center"/>
    </xf>
    <xf numFmtId="49" fontId="0" fillId="0" borderId="0" xfId="0" quotePrefix="1"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49" fontId="0" fillId="0" borderId="0" xfId="0" quotePrefix="1" applyNumberFormat="1" applyAlignment="1">
      <alignment vertical="center"/>
    </xf>
    <xf numFmtId="49" fontId="0" fillId="0" borderId="0" xfId="0" quotePrefix="1" applyNumberFormat="1" applyAlignment="1">
      <alignment horizontal="center" vertical="center" wrapText="1"/>
    </xf>
    <xf numFmtId="0" fontId="8" fillId="0" borderId="0" xfId="0" applyFont="1" applyAlignment="1">
      <alignment vertical="center"/>
    </xf>
    <xf numFmtId="0" fontId="9" fillId="0" borderId="0" xfId="0" applyFont="1" applyAlignment="1">
      <alignment horizontal="center" vertical="center"/>
    </xf>
    <xf numFmtId="14" fontId="2" fillId="2" borderId="2" xfId="0" applyNumberFormat="1" applyFont="1" applyFill="1" applyBorder="1" applyAlignment="1">
      <alignment horizontal="center" vertical="center"/>
    </xf>
    <xf numFmtId="14" fontId="0" fillId="0" borderId="0" xfId="0" applyNumberFormat="1" applyAlignment="1">
      <alignment vertical="center"/>
    </xf>
    <xf numFmtId="14" fontId="0" fillId="0" borderId="0" xfId="0" applyNumberFormat="1"/>
    <xf numFmtId="14" fontId="0" fillId="0" borderId="0" xfId="0" applyNumberFormat="1" applyAlignment="1">
      <alignment horizontal="center" vertical="center"/>
    </xf>
    <xf numFmtId="14" fontId="0" fillId="0" borderId="0" xfId="0" applyNumberFormat="1" applyAlignment="1">
      <alignment horizontal="center"/>
    </xf>
    <xf numFmtId="0" fontId="0" fillId="0" borderId="0" xfId="0" applyAlignment="1">
      <alignment horizontal="left" vertical="center" indent="1"/>
    </xf>
    <xf numFmtId="14" fontId="0" fillId="0" borderId="0" xfId="0" applyNumberFormat="1" applyAlignment="1">
      <alignment horizontal="right" vertical="center" indent="1"/>
    </xf>
    <xf numFmtId="14" fontId="0" fillId="0" borderId="0" xfId="0" applyNumberFormat="1" applyAlignment="1">
      <alignment horizontal="right" indent="1"/>
    </xf>
    <xf numFmtId="0" fontId="0" fillId="0" borderId="0" xfId="0" applyAlignment="1">
      <alignment horizontal="left" indent="1"/>
    </xf>
    <xf numFmtId="0" fontId="7" fillId="0" borderId="0" xfId="1" applyAlignment="1">
      <alignment horizontal="left" indent="1"/>
    </xf>
    <xf numFmtId="0" fontId="8" fillId="0" borderId="0" xfId="0" applyFont="1" applyAlignment="1">
      <alignment horizontal="left" indent="1"/>
    </xf>
    <xf numFmtId="0" fontId="2" fillId="2" borderId="2" xfId="0" applyFont="1" applyFill="1" applyBorder="1" applyAlignment="1">
      <alignment horizontal="center" vertical="center" indent="1"/>
    </xf>
    <xf numFmtId="14" fontId="2" fillId="2" borderId="2" xfId="0" applyNumberFormat="1" applyFont="1" applyFill="1" applyBorder="1" applyAlignment="1">
      <alignment horizontal="center" vertical="center" indent="1"/>
    </xf>
    <xf numFmtId="0" fontId="0" fillId="0" borderId="4" xfId="0"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left" vertical="center"/>
    </xf>
    <xf numFmtId="0" fontId="10" fillId="0" borderId="0" xfId="0" applyFont="1" applyAlignment="1">
      <alignment horizontal="center" vertical="center"/>
    </xf>
    <xf numFmtId="9" fontId="0" fillId="0" borderId="4" xfId="0" applyNumberFormat="1" applyBorder="1" applyAlignment="1">
      <alignment horizontal="center" vertical="center"/>
    </xf>
    <xf numFmtId="10" fontId="0" fillId="0" borderId="0" xfId="0" applyNumberFormat="1" applyAlignment="1">
      <alignment horizontal="center" vertical="center"/>
    </xf>
    <xf numFmtId="9" fontId="0" fillId="0" borderId="0" xfId="0" applyNumberFormat="1" applyAlignment="1">
      <alignment horizontal="center" vertical="center"/>
    </xf>
    <xf numFmtId="3" fontId="0" fillId="0" borderId="4" xfId="0" applyNumberFormat="1" applyBorder="1" applyAlignment="1">
      <alignment horizontal="center" vertical="center"/>
    </xf>
    <xf numFmtId="165" fontId="0" fillId="0" borderId="0" xfId="0" applyNumberFormat="1" applyAlignment="1">
      <alignment horizontal="center" vertical="center"/>
    </xf>
    <xf numFmtId="165" fontId="0" fillId="0" borderId="4" xfId="0" applyNumberFormat="1" applyBorder="1" applyAlignment="1">
      <alignment horizontal="center" vertical="center"/>
    </xf>
    <xf numFmtId="0" fontId="10" fillId="6" borderId="4" xfId="0" applyFont="1" applyFill="1" applyBorder="1" applyAlignment="1">
      <alignment horizontal="center" vertical="center"/>
    </xf>
    <xf numFmtId="0" fontId="10" fillId="6" borderId="4" xfId="0" applyFont="1" applyFill="1" applyBorder="1" applyAlignment="1">
      <alignment horizontal="center" vertical="center" wrapText="1"/>
    </xf>
    <xf numFmtId="49" fontId="9" fillId="7" borderId="3" xfId="0" applyNumberFormat="1" applyFont="1" applyFill="1" applyBorder="1" applyAlignment="1">
      <alignment horizontal="center" vertical="center" wrapText="1"/>
    </xf>
    <xf numFmtId="0" fontId="0" fillId="0" borderId="0" xfId="0" pivotButton="1"/>
    <xf numFmtId="0" fontId="10" fillId="5" borderId="6" xfId="0" applyFont="1" applyFill="1" applyBorder="1" applyAlignment="1">
      <alignment horizontal="center" vertical="center"/>
    </xf>
    <xf numFmtId="0" fontId="10" fillId="4" borderId="4" xfId="0" applyFont="1" applyFill="1" applyBorder="1" applyAlignment="1">
      <alignment horizontal="center" vertical="center"/>
    </xf>
    <xf numFmtId="0" fontId="0" fillId="0" borderId="4" xfId="0" applyBorder="1" applyAlignment="1">
      <alignment horizontal="center" vertical="center"/>
    </xf>
    <xf numFmtId="0" fontId="10" fillId="0" borderId="4" xfId="0" applyFont="1" applyBorder="1" applyAlignment="1">
      <alignment horizontal="center" vertical="center"/>
    </xf>
    <xf numFmtId="0" fontId="10" fillId="5" borderId="4" xfId="0" applyFont="1" applyFill="1" applyBorder="1" applyAlignment="1">
      <alignment horizontal="left" vertical="center"/>
    </xf>
    <xf numFmtId="0" fontId="10" fillId="6" borderId="4" xfId="0" applyFont="1" applyFill="1" applyBorder="1" applyAlignment="1">
      <alignment horizontal="center" vertical="center"/>
    </xf>
    <xf numFmtId="0" fontId="10" fillId="0" borderId="4" xfId="0" applyFont="1" applyBorder="1" applyAlignment="1">
      <alignment horizontal="right" vertical="center"/>
    </xf>
    <xf numFmtId="0" fontId="0" fillId="0" borderId="0" xfId="0" applyAlignment="1">
      <alignment horizontal="center" vertical="center"/>
    </xf>
    <xf numFmtId="0" fontId="1" fillId="0" borderId="0" xfId="0" applyFont="1" applyAlignment="1">
      <alignment horizontal="left" vertical="center" wrapText="1"/>
    </xf>
  </cellXfs>
  <cellStyles count="2">
    <cellStyle name="Hyperlink" xfId="1" builtinId="8"/>
    <cellStyle name="Normal" xfId="0" builtinId="0"/>
  </cellStyles>
  <dxfs count="45">
    <dxf>
      <font>
        <color rgb="FF9C0006"/>
      </font>
      <fill>
        <patternFill patternType="solid">
          <bgColor rgb="FFFF0000"/>
        </patternFill>
      </fill>
    </dxf>
    <dxf>
      <font>
        <color theme="1"/>
      </font>
      <fill>
        <patternFill patternType="solid">
          <bgColor rgb="FFFFFF00"/>
        </patternFill>
      </fill>
    </dxf>
    <dxf>
      <font>
        <color theme="0"/>
      </font>
      <fill>
        <patternFill patternType="solid">
          <bgColor theme="9"/>
        </patternFill>
      </fill>
    </dxf>
    <dxf>
      <font>
        <color theme="0"/>
      </font>
      <fill>
        <patternFill patternType="solid">
          <bgColor rgb="FFFF0000"/>
        </patternFill>
      </fill>
    </dxf>
    <dxf>
      <font>
        <color theme="0"/>
      </font>
      <fill>
        <patternFill patternType="solid">
          <bgColor theme="9"/>
        </patternFill>
      </fill>
    </dxf>
    <dxf>
      <font>
        <color theme="1"/>
      </font>
      <fill>
        <patternFill patternType="solid">
          <bgColor theme="7"/>
        </patternFill>
      </fill>
    </dxf>
    <dxf>
      <font>
        <color theme="0"/>
      </font>
      <fill>
        <patternFill patternType="solid">
          <bgColor rgb="FF00B050"/>
        </patternFill>
      </fill>
    </dxf>
    <dxf>
      <font>
        <color theme="0"/>
      </font>
      <fill>
        <patternFill patternType="solid">
          <bgColor rgb="FFFF0000"/>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theme="7"/>
        </patternFill>
      </fill>
    </dxf>
    <dxf>
      <font>
        <color theme="0"/>
      </font>
      <fill>
        <patternFill patternType="solid">
          <bgColor rgb="FF00B050"/>
        </patternFill>
      </fill>
    </dxf>
    <dxf>
      <font>
        <color theme="0"/>
      </font>
      <fill>
        <patternFill patternType="solid">
          <bgColor rgb="FF00B050"/>
        </patternFill>
      </fill>
    </dxf>
    <dxf>
      <font>
        <color theme="1"/>
      </font>
      <fill>
        <patternFill patternType="solid">
          <bgColor rgb="FFFFFF00"/>
        </patternFill>
      </fill>
    </dxf>
    <dxf>
      <font>
        <color theme="0"/>
      </font>
      <fill>
        <patternFill patternType="solid">
          <bgColor rgb="FFFF0000"/>
        </patternFill>
      </fill>
    </dxf>
    <dxf>
      <font>
        <color theme="1" tint="4.9989318521683403E-2"/>
      </font>
      <fill>
        <patternFill patternType="solid">
          <bgColor rgb="FFFFC000"/>
        </patternFill>
      </fill>
    </dxf>
    <dxf>
      <font>
        <color theme="1" tint="4.9989318521683403E-2"/>
      </font>
      <fill>
        <patternFill patternType="solid">
          <bgColor rgb="FFFFC000"/>
        </patternFill>
      </fill>
    </dxf>
    <dxf>
      <font>
        <color theme="1" tint="4.9989318521683403E-2"/>
      </font>
      <fill>
        <patternFill patternType="solid">
          <bgColor rgb="FFFFC000"/>
        </patternFill>
      </fill>
    </dxf>
    <dxf>
      <font>
        <color theme="1" tint="4.9989318521683403E-2"/>
      </font>
      <fill>
        <patternFill patternType="solid">
          <bgColor rgb="FFFF0000"/>
        </patternFill>
      </fill>
    </dxf>
    <dxf>
      <font>
        <color theme="1" tint="4.9989318521683403E-2"/>
      </font>
      <fill>
        <patternFill patternType="solid">
          <bgColor rgb="FFFF0000"/>
        </patternFill>
      </fill>
    </dxf>
    <dxf>
      <font>
        <color theme="1" tint="4.9989318521683403E-2"/>
      </font>
      <fill>
        <patternFill patternType="solid">
          <bgColor rgb="FFFF0000"/>
        </patternFill>
      </fill>
    </dxf>
    <dxf>
      <font>
        <color theme="0"/>
      </font>
      <fill>
        <patternFill patternType="solid">
          <bgColor rgb="FF00B050"/>
        </patternFill>
      </fill>
    </dxf>
    <dxf>
      <font>
        <color theme="1"/>
      </font>
      <fill>
        <patternFill patternType="solid">
          <bgColor rgb="FFFFFF00"/>
        </patternFill>
      </fill>
    </dxf>
    <dxf>
      <font>
        <color theme="0"/>
      </font>
      <fill>
        <patternFill patternType="solid">
          <bgColor rgb="FFFF0000"/>
        </patternFill>
      </fill>
    </dxf>
    <dxf>
      <numFmt numFmtId="30" formatCode="@"/>
      <alignment horizontal="center" vertical="center"/>
    </dxf>
    <dxf>
      <font>
        <b val="0"/>
        <color rgb="FF000000"/>
      </font>
      <numFmt numFmtId="0" formatCode="General"/>
      <alignment horizontal="center" vertical="center" textRotation="0" wrapText="0" indent="0" justifyLastLine="0" shrinkToFit="0" readingOrder="0"/>
    </dxf>
    <dxf>
      <numFmt numFmtId="0" formatCode="General"/>
      <alignment horizontal="center" vertical="center"/>
    </dxf>
    <dxf>
      <numFmt numFmtId="30" formatCode="@"/>
      <alignment horizontal="center" vertical="center"/>
    </dxf>
    <dxf>
      <numFmt numFmtId="30" formatCode="@"/>
      <alignment horizontal="center" vertical="center"/>
    </dxf>
    <dxf>
      <numFmt numFmtId="30" formatCode="@"/>
      <alignment horizontal="center" vertical="center"/>
    </dxf>
    <dxf>
      <numFmt numFmtId="30" formatCode="@"/>
      <alignment horizontal="center" vertical="center" wrapText="1"/>
    </dxf>
    <dxf>
      <numFmt numFmtId="30" formatCode="@"/>
      <alignment horizontal="center" vertical="center"/>
    </dxf>
    <dxf>
      <numFmt numFmtId="30" formatCode="@"/>
      <alignment vertical="center" wrapText="1"/>
    </dxf>
    <dxf>
      <numFmt numFmtId="30" formatCode="@"/>
      <alignment horizontal="center" vertical="center"/>
    </dxf>
    <dxf>
      <numFmt numFmtId="30" formatCode="@"/>
      <alignment horizontal="center" vertical="center" wrapText="1"/>
    </dxf>
    <dxf>
      <numFmt numFmtId="30" formatCode="@"/>
      <alignment horizontal="center" vertical="center"/>
    </dxf>
    <dxf>
      <numFmt numFmtId="30" formatCode="@"/>
      <alignment horizontal="center" vertical="center"/>
    </dxf>
    <dxf>
      <numFmt numFmtId="30" formatCode="@"/>
      <alignment horizontal="left" vertical="center"/>
    </dxf>
    <dxf>
      <numFmt numFmtId="27" formatCode="m/d/yyyy\ h:mm"/>
      <alignment horizontal="center" vertical="center"/>
    </dxf>
    <dxf>
      <alignment vertical="center"/>
    </dxf>
    <dxf>
      <alignment vertical="center"/>
    </dxf>
    <dxf>
      <alignment horizontal="center" vertical="center"/>
    </dxf>
    <dxf>
      <font>
        <color theme="0"/>
      </font>
      <fill>
        <patternFill patternType="solid">
          <bgColor rgb="FF00B050"/>
        </patternFill>
      </fill>
    </dxf>
    <dxf>
      <font>
        <color theme="0"/>
      </font>
      <fill>
        <patternFill patternType="solid">
          <bgColor rgb="FFFF0000"/>
        </patternFill>
      </fill>
    </dxf>
    <dxf>
      <font>
        <color rgb="FF9C5700"/>
      </font>
      <fill>
        <patternFill patternType="solid">
          <bgColor rgb="FFFFFF00"/>
        </patternFill>
      </fill>
    </dxf>
  </dxfs>
  <tableStyles count="0" defaultTableStyle="TableStyleMedium2" defaultPivotStyle="PivotStyleLight16"/>
  <colors>
    <mruColors>
      <color rgb="FFFF4040"/>
      <color rgb="FFFF3333"/>
      <color rgb="FFFF6666"/>
      <color rgb="FFFFA3A3"/>
      <color rgb="FFF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85.460333680552" createdVersion="8" refreshedVersion="8" minRefreshableVersion="3" recordCount="113" xr:uid="{12F330B3-6E4D-4DB2-B119-12D5B7CFC94C}">
  <cacheSource type="worksheet">
    <worksheetSource name="OfficeForms.Table"/>
  </cacheSource>
  <cacheFields count="16">
    <cacheField name="Start time" numFmtId="22">
      <sharedItems containsSemiMixedTypes="0" containsNonDate="0" containsDate="1" containsString="0" minDate="2025-04-24T10:38:42" maxDate="2025-05-08T10:28:04"/>
    </cacheField>
    <cacheField name="No. Ticket" numFmtId="22">
      <sharedItems/>
    </cacheField>
    <cacheField name="Nama Lengkap" numFmtId="0">
      <sharedItems/>
    </cacheField>
    <cacheField name="Email1" numFmtId="0">
      <sharedItems/>
    </cacheField>
    <cacheField name="No. Handphone " numFmtId="0">
      <sharedItems/>
    </cacheField>
    <cacheField name="Pilih kendala dibawah Ini" numFmtId="0">
      <sharedItems count="17">
        <s v="ESIKAP"/>
        <s v="ERP"/>
        <s v="Gangguan pada perangkat keras (Komputer / Laptop, Printer, Perangkat jaringan, dll)"/>
        <s v="Menyambungkan perangkat laptop ke mesin printer"/>
        <s v="ZOOM Meeting"/>
        <s v="EMAIL "/>
        <s v="Buat akun plo,emops &amp; erp"/>
        <s v="EMOPS"/>
        <s v="EMAIL"/>
        <s v="Masalah perangkat keras &amp; instalasi (contoh: komputer/laptop bermasalah, printer error, jaringan tidak terhubung, instal driver/software, dll)."/>
        <s v="belum tersedia PC"/>
        <s v="PLO"/>
        <s v="gabisa connect ke drop file"/>
        <s v="setting printer"/>
        <s v="Masukan flayer loker PKPPK Ke website iassupport.id"/>
        <s v="kabel HDMI untuk mas jamal"/>
        <s v="Permintaan link utk zoom meeting"/>
      </sharedItems>
    </cacheField>
    <cacheField name="NIK (Nomor Induk Karyawan)" numFmtId="0">
      <sharedItems containsBlank="1"/>
    </cacheField>
    <cacheField name="Jelaskan detail masalah / data yang akan di input" numFmtId="0">
      <sharedItems containsBlank="1" count="112" longText="1">
        <s v="Belum ada jatah cuti ( masih kosong)"/>
        <s v="Data yang terinput Emops belum terintegrasi dengan ERP_x000a_Mitra Kerja Tenaga Ahli atas nama :_x000a_Nama : Elizabeth Editha_x000a_NPWP : 96.980.023.4-604.000_x000a_Alamat : Putat Indah Timur 4/11 RT 002/RW 003, Putat Gede, Surabaya"/>
        <m/>
        <s v="belum bisa print"/>
        <s v="Menyambungkan perangkat laptop ke mesin printer"/>
        <s v="Pc belum tersambung dengan printer"/>
        <s v="Install printer"/>
        <s v="Tidak dpt akses internet"/>
        <s v="Rapat Penjelasan Anwiijizing "/>
        <s v="Setiap hari dapet email dari sistem e sikap terkait adanya anggota non avsec yg salah pilih atasan ke an/saya soal pengajuan cuti adapun keterangannya adalah : batas waktu persetujuan cuti / izin atas nama suhendra dengan nomor LEV :2025.2.00751 akan berahir hari pukul 23:59 _x000a_Mohon ditinjut demikian disampaikan atas perhatiannya diucapkan terimakasih_x000a__x000a__x000a_Regards_x000a_Kodar "/>
        <s v="Saya sering mendapatkan email yang sama sudah 2bulan lebih,terkait batas waktu pengajuan cuti/ijin.Dan hampir tiap jam ada email masuk."/>
        <s v="Selalu ada email approve yang masuk tiap jam"/>
        <s v="tidak connect"/>
        <s v="Printer offline (tidak dapat print dokumen)"/>
        <s v="Tidak Ada"/>
        <s v="Kepada Yth._x000a_PT TRASFELLO BANGUN TEKNIKA  _x000a_Di-_x000a_Plaza 3 Pondok Indah Blok F No. 6 _x000a_Jl. TB. Simatupang Kec. Kebayoran Lama Jakarta Selatan 12310_x000a__x000a_Dengan hormat,_x000a_Sehubungan dengan proses pekerjaan “ Pekerjaan Ducting AHU 1.11 dan Exhaust Terminal 3 Bandara Internasional Soekarno-Hatta ”. Bersama ini mengundang kehadirannya dalam pertemuan yang akan diselenggarakan pada:_x000a__x000a_Hari / Tanggal_x0009_:_x0009_Senin, 28 April 2025_x000a_Waktu_x0009_:_x0009_14:00 WIB s/d selesai_x000a_Media_x0009_:_x0009_Zoom Meeting_x000a__x000a_Agenda Rapat_x0009_:_x0009_Klarifikasi Teknis &amp; Negosiasi Harga_x000a__x000a_Demikian disampaikan, atas perhatian dan kerjasamanya diucapkan terima kasih_x000a_Best Regards,_x000a_Panitia Pengadaan Barang &amp; Jasa_x000a_PT IAS Support Indonesia _x000a_Parkir Domestik Lt.4 Terminal 3 Bandara Internasional Soekarno-Hatta 19120"/>
        <s v="Buatkan Link Zoom Meeting untuk hari Senin, 28 April 2025 Jam 14.00 pembahasan Pra Rapat Gabungan"/>
        <s v="Jaringan hilang"/>
        <s v="Gangguan pada internet/wifi"/>
        <s v="charger tidak bisa di gunakan, setelah pindah ruangan kerja"/>
        <s v="Perihal Judul : Undangan Klarifikasi &amp; Negosiasi Pengadaan Pekerjaan Jasa Bidang Pelatihan Program Sertifikasi Kompetensi  KC Bandar Udara Kualanamu_x000a_Jam : 10.00- selesai _x000a_Tanggal : 29 April 2025"/>
        <s v="Instal driver printer"/>
        <s v="Instal printer "/>
        <s v="Instal draiver printer"/>
        <s v="buat akun (mas angga yunanda yang dateng)"/>
        <s v="Tolong Tambahkan CC 40 untuk user Anisa, Septi, Reza dan Farhah "/>
        <s v="Tidak bisa connect internet di laptop"/>
        <s v="Mau masukin Vendor baru dengan data sebagai berikut:_x000a_HENI TRIA NINGSIH_x000a_NO NPWP: 44.981.353.4-418.000_x000a_Alamat: Kp. Asem Rt.006 Rw.003 Kampung Besar Teluk Naga, Tangerang 15519"/>
        <s v="Sering masuk notifikasi ke email saya,terkait anggota izin cuti maupun sakit"/>
        <s v="Menerima email reminder ERP system"/>
        <s v="Jurnal Income Tax Payable (Jurnal Utang PPh) dapat di input oleh Divisi Pajak."/>
        <s v="Wifi tidak tersambung, kendala melakukan print dokumen"/>
        <s v="CC Mam power dan Fasilitas belum ada"/>
        <s v="minta tolong ga bisa ngeprint "/>
        <s v="Pc tidak bisa menyala "/>
        <s v="Belum tersedia "/>
        <s v="aanwidjing travelator"/>
        <s v="Kontrak PKWT tanggal 28 April 2025 Jam 10.00 WIB"/>
        <s v="belum tersedia PC"/>
        <s v="Installasi laptop ke printer"/>
        <s v="setting instalasi pc ke printer"/>
        <s v="Gak bisa ngeprint ke printer baru"/>
        <s v="Agenda 1 : Undangan Klarifikasi Teknis &amp; Negosiasi Harga _x000a_Hari : Selasa,29 April 2025_x000a_Waktu : 10.00 WIB - Selesai_x000a__x000a_Agenda 2 : Undangan Klarifikasi Teknis &amp; Negosiasi Harga _x000a_Hari : Selasa,29 April 2025_x000a_Waktu : 14.00 WIB - Selesai"/>
        <s v="Backdate tanggal 24 Desember 2024"/>
        <s v="Di buat Backdate tanggal 30 Desember 2024"/>
        <s v="Mohon untuk dibantu tanggal Nodin menjadi 2 Januari 2025"/>
        <s v="Jaringan wifi disconnect"/>
        <s v="gabisa connect ke drop file"/>
        <s v="Tidak bisa revisi e-mops setelah berkas dikembalikan dari manager pemohon_x000a_https://dev.angkasapurasolusi.co.id/pidfin/pengajuan/kontrak/histori/6296_x000a_"/>
        <s v="connect laptop baru ke print di APSI (tidak ada permasalahan jaringan) belum diinstal saja"/>
        <s v="tinta magenta APSI habis maaf ya banyak request, semangat."/>
        <s v="sudah cukup bagus"/>
        <s v="Jumlah jatah cuti blm ada di esikap"/>
        <s v="ERP Pusat/ERP CS sangat lambat sekali hari ini untuk mengaksesnya, khususnya di Fitur Penginputan data karyawan."/>
        <s v="Agenda : Finalisasi sisa kewajiban BLJ"/>
        <s v="Klarifikasi Teknis dan Negosiasi Harga "/>
        <s v="ingin menambahkan penerima lain atau tujuan tanpa harus merevisi PLO dikarenakan ada tambahan penerima unit RISK dan QA tetapi dengan permintaan sama"/>
        <s v="Ubah penanggalan, menjadi tanggal 28 April 2025 "/>
        <s v="Wifi disconected"/>
        <s v="Nambahin CC 40 EQ Tech"/>
        <s v="Kesalahan approval, harusnya Pgs. Legal Group Head, bukan Plt. Corsec"/>
        <s v="Nambahin CC Busol"/>
        <s v="tambahan CC"/>
        <s v="Merubah Warna pada modul Realisasi Cash Advance dari warna hijau ke warna biru karena belum di input Pajaknya"/>
        <s v="Tidak bisa print "/>
        <s v="Tidak bisa ngeprint (offline terus)"/>
        <s v="ada nama nama personil cabang yang tidak masuk ke dalam wilayah Cabang TNJ, saya tidak bisa menarik absensi  mereka dengan di area kerja Office TNJ, jadi masih manual by name satu per satu"/>
        <s v="tidak bisa masuk ke menu LDG, (buffering) "/>
        <s v="ganti default setting area printer ke printer dekat ruang gamalama"/>
        <s v="Site Address cs-erp.angkasapurasolusi.co.id sangat lambat sekali/tidak responsif dalam pengerjaan input Kontrak Karyawan"/>
        <s v="Meeting cabang regional 1 _x000a_Jam 09.30"/>
        <s v="minta akun zoom meeting"/>
        <s v="BELUM NYAMBUNG KE PRINTER"/>
        <s v="Mintol dibuatin link zoom terkait pembahasan training CIMC di jam 16.00 tgl 02.05.2025."/>
        <s v="Mohon dibuatkan Zoom meeting untuk agenda :_x000a__x000a_Agenda : Aanwijzing Pekerjaan Pengadan Sistem HRIS PT IAS Support Indonesia_x000a_Hari / Tanggal : Senin, 5 Mei 2025_x000a_Waktu : 14.00 WIB "/>
        <s v="Masukan ke website depan"/>
        <s v="Mintol buatin link zoom meeting_x000a_untuk_x000a_Konsolidasi Data Karyawan Operasional_x000a_Senin 5 Mei 2025, 10.00 - 17.00."/>
        <s v="Tidak bisa ngeprint"/>
        <s v="Permohonan link zoom meeting untuk Rapat Gabungan BOC dan BOD bulan APRIL 2025 pada tanggal 30 April 2025 pukul 14.00 WIB. terima kasih"/>
        <s v="request zoom meeting untuk kontrak pkwt new member iass, kegiatan Tgl.5 Mei 2025 Jam 10 WIB"/>
        <s v="Terlalu lama sekali untuk buka halaman ERP pada modul HR"/>
        <s v="buffering, tolong dapat di tinjut"/>
        <s v="ERP lemot, pengajuan kontrak selalu buffering"/>
        <s v="Negosiasi Pengdaan Sitem HRIS_x000a_Hari/Tanggal : 5 Mei 2025_x000a_Waktu  : 13.00 WIB"/>
        <s v="ingin mengganti pasword di plo"/>
        <s v="Gabisa Scan"/>
        <s v="Penjelasan Umum (Aanwijzing) Pekerjaan Sewa Mesin Fotokopi Multifingsi (MFP) PT IAS Support Indonesia_x000a__x000a_Tanggal 07 Mei 2025_x000a_Jam 10.00"/>
        <s v="Koordinasi Administrasi &amp; Operasional Personil KC. Silangit_x000a__x000a_"/>
        <s v="Install driver printer APSI "/>
        <s v="Sosialisasi Laporan Bulanan"/>
        <s v="Mohon dibantu dibuatkan link zoom meeting :_x000a_Hari : Selasa, 6 Mei 2025_x000a_Agenda : Sosialisasi Laporan Bulanan_x000a_Jam : 10.00 wib"/>
        <s v="mintol dibuatkan zoom meeting hari ini jam 10 pagi. tgl 06/05/25 sampai tgl 8/05/25._x000a_perihal Konsolidasi data Karyawan Operasional."/>
        <s v="printer di APSI offline di laptop, tinta sudah bisa tetapi masih timbul notif eror"/>
        <s v="Request link zoom untuk kegiatan sosialisasi kontrak pkwt, tanggal 6 mei 2025 jam 11.00 WIB"/>
        <s v="tidak ada penerima"/>
        <s v="Kebutuhan ZOom Meeting: Sosialisasi Program Budaya Perusahaan"/>
        <s v="Izin mengajukan permohonan pembuatan link zoom utk pagi ini bisa kah? _x000a_Hari/tgl : Rabu, 07 Mei 2025_x000a_Pukul : 09.30 s.d 11.30_x000a_Agenda : Rapat Koordinasi Pekerjaan di Bandara Fatmawati Soekarno. BKS_x000a__x000a_Peserta :_x000a_- APINDO BKS_x000a_- IASS  BKS_x000a_- IASS HO"/>
        <s v="Pemanggilan Avsec Officer PT Citilink yanb berada di KNO"/>
        <s v="Negosiasi Pengadaan Schindler Lift - PT Berca"/>
        <s v="Input vendor di emops PT Permata Ventura Indonesia "/>
        <s v="Backdate tanggal 2 Mei 2025"/>
        <s v="printer yg dekat pintu keluar tidak connect"/>
        <s v="Sosialisasi Karyawan Absorb PT Gapura _x000a_Hari         : Jumat_x000a_Tanggal   : 9 Mei 2025_x000a_Jam         : 10.00 wib"/>
        <s v="Hari, Tanggal : Kamis, 8 Mei 2025_x000a_Waktu : 14.00 WIB_x000a_Agenda : Klarifikasi dan Negosiasi Pengadaan Sistem HR PT IAS Support Indonesia"/>
        <s v="Undangan Aanwijizing "/>
        <s v="kabel HDMI untuk mas jamal "/>
        <s v="Belum tersedia menu Sales untuk melakukan input pendapatan harian parkir handover pekerjaan KP mba roro ke Region II_x000a__x000a_Mohon untuk dapat di tambahkan Akses Menu Sales Pada ERP a/n Riski Supriyatno NIK 190401005253_x000a_dan Penambahan Akses Menu Sales pada ERP a/n Nasrullah NIK 180104000010 untuk proses Approval _x000a__x000a_Terima Kasih Banyak"/>
        <s v="tanggal backdate yang dicari tidak ada"/>
        <s v="Permintaan link utk zoom meeting"/>
        <s v="Kepada Yth._x000a_PT SENA PRIORITAS UTAMA _x000a_Di-_x000a_Jl. Industri Selatan 8 Blok EE No. 6M _x000a_Kel. Pasirsari Kec. Cikarang Selatan Kab. Bekasi 17856_x000a__x000a_Dengan hormat,_x000a_Sehubungan dengan kebutuhan di PT IAS Support Indonesia terkait “ Pengadaan Spare Part Filter AHU di Terminal 3 Bandara Soekarno-Hatta ”, dengan ini bermaksud untuk mengadakan pekerjaan tersebut dengan metode Penunjukan Langsung. Bersama ini mengundang Perusahaan Bapak/Ibu untuk hadir pada :_x000a__x000a_Hari/Tanggal_x0009_:_x0009_Kamis, 08 Mei 2025_x000a_Waktu_x0009_:_x0009_10.00 WIB s.d Selesai_x000a_Media_x0009_:_x0009_Zoom Meeting_x000a__x000a_Perihal_x0009_:_x0009_Penjelasan Umum (Aanwijzing) untuk pekerjaan tersebut di atas._x000a__x000a_Demikian disampaikan, atas perhatian dan kerjasamanya diucapkan terima kasih._x000a_Best Regards,_x000a_Panitia Pengadaan Barang &amp; Jasa_x000a_PT IAS Support Indonesia _x000a_Parkir Domestik Lt.4 Terminal 3 Bandara Internasional Soekarno-Hatta 19120"/>
        <s v="salah memasukkan cost unit pada tagihan di emops"/>
        <s v="Permohonan link Zoom meeting dengan rincian :_x000a__x000a_Hari/Tanggal : Kamis, 08 Mei 2025_x000a_Waktu : 13:00 s.d 16:00_x000a_Agenda : Rekonsiliasai Pekerjaan Pengamanan Area CGK"/>
      </sharedItems>
    </cacheField>
    <cacheField name="Silahkan Pilih kendala PLO Di Bawah Ini" numFmtId="0">
      <sharedItems containsBlank="1"/>
    </cacheField>
    <cacheField name="ID PLO" numFmtId="0">
      <sharedItems containsBlank="1"/>
    </cacheField>
    <cacheField name="Modul ERP" numFmtId="0">
      <sharedItems containsBlank="1"/>
    </cacheField>
    <cacheField name="Kendala ESIKAP" numFmtId="0">
      <sharedItems containsBlank="1"/>
    </cacheField>
    <cacheField name="Kendala EMOPS" numFmtId="0">
      <sharedItems containsBlank="1"/>
    </cacheField>
    <cacheField name="PIC" numFmtId="0">
      <sharedItems/>
    </cacheField>
    <cacheField name="STATUS" numFmtId="0">
      <sharedItems count="3">
        <s v="Done"/>
        <s v="Pending"/>
        <s v="On Progress"/>
      </sharedItems>
    </cacheField>
    <cacheField name="Catatan"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
  <r>
    <d v="2025-04-24T10:38:42"/>
    <s v="EIT-0001"/>
    <s v="Irfan anggun Saputra "/>
    <s v="irfansaputraiii258@gmail.com"/>
    <s v="081362679224"/>
    <x v="0"/>
    <s v="241002011633"/>
    <x v="0"/>
    <m/>
    <m/>
    <m/>
    <s v="Jatah cuti tidak sesuai"/>
    <m/>
    <s v="FADLIYANSYAH / ANGGA"/>
    <x v="0"/>
    <m/>
  </r>
  <r>
    <d v="2025-04-24T11:44:19"/>
    <s v="EIT-0002"/>
    <s v="BELLVA JHOGINAS K"/>
    <s v="bellva.kirty@ias.id"/>
    <s v="081237623752"/>
    <x v="1"/>
    <s v="241002011636"/>
    <x v="1"/>
    <m/>
    <m/>
    <s v="F&amp;A (Finance)"/>
    <m/>
    <m/>
    <s v="FADLIYANSYAH / ANGGA"/>
    <x v="0"/>
    <m/>
  </r>
  <r>
    <d v="2025-04-24T12:25:49"/>
    <s v="EIT-0003"/>
    <s v="REZA ARDIAN TAUFIQ"/>
    <s v="Reza.ardian@ias.id"/>
    <s v="089691110482"/>
    <x v="0"/>
    <s v="190402005251"/>
    <x v="2"/>
    <m/>
    <m/>
    <m/>
    <s v="APLIKASI ESIKAP TIDAK ADA DI PLAYSTORE GOOGLE"/>
    <m/>
    <s v="FADLIYANSYAH / ANGGA"/>
    <x v="0"/>
    <m/>
  </r>
  <r>
    <d v="2025-04-24T14:31:12"/>
    <s v="EIT-0004"/>
    <s v="Muhammad Farhan AlGhifary"/>
    <s v="muhammad.alaghifary@ias.id"/>
    <s v="081585674096"/>
    <x v="2"/>
    <s v="241002011421"/>
    <x v="3"/>
    <m/>
    <m/>
    <m/>
    <m/>
    <m/>
    <s v="WIRA NUGRAHA / ANGGA"/>
    <x v="0"/>
    <m/>
  </r>
  <r>
    <d v="2025-04-24T14:52:32"/>
    <s v="EIT-0005"/>
    <s v="Tresna Lestari Dewi"/>
    <s v="tresnald521@gmail.com"/>
    <s v="089667758626"/>
    <x v="3"/>
    <s v="1111"/>
    <x v="4"/>
    <m/>
    <m/>
    <m/>
    <m/>
    <m/>
    <s v="WIRA NUGRAHA / ANGGA"/>
    <x v="0"/>
    <m/>
  </r>
  <r>
    <d v="2025-04-24T15:08:12"/>
    <s v="EIT-0006"/>
    <s v="Fedina dwi"/>
    <s v="Dwifedina@gmail.com"/>
    <s v="082114925294"/>
    <x v="2"/>
    <s v="1111"/>
    <x v="5"/>
    <m/>
    <m/>
    <m/>
    <m/>
    <m/>
    <s v="WIRA NUGRAHA / ANGGA"/>
    <x v="0"/>
    <m/>
  </r>
  <r>
    <d v="2025-04-24T15:18:10"/>
    <s v="EIT-0007"/>
    <s v="Pratiwi widyaningsih "/>
    <s v="Pratiwiwidyaningsih15@yahoo.com"/>
    <s v="085883406900"/>
    <x v="2"/>
    <s v="240602010909"/>
    <x v="6"/>
    <m/>
    <m/>
    <m/>
    <m/>
    <m/>
    <s v="WIRA NUGRAHA / ANGGA"/>
    <x v="0"/>
    <m/>
  </r>
  <r>
    <d v="2025-04-24T15:41:08"/>
    <s v="EIT-0008"/>
    <s v="Afriani Ernauli"/>
    <s v="afriani.ernauli@ias.co.id"/>
    <s v="082122559763"/>
    <x v="2"/>
    <s v="080801000024"/>
    <x v="7"/>
    <m/>
    <m/>
    <m/>
    <m/>
    <m/>
    <s v="WIRA NUGRAHA / ANGGA"/>
    <x v="0"/>
    <m/>
  </r>
  <r>
    <d v="2025-04-24T15:39:55"/>
    <s v="EIT-0009"/>
    <s v="syachban putra pamungkas "/>
    <s v="syachban.pamungkas@ias.id"/>
    <s v="081383565613"/>
    <x v="4"/>
    <s v="240602010933"/>
    <x v="8"/>
    <m/>
    <m/>
    <m/>
    <m/>
    <m/>
    <s v="WIRA NUGRAHA / ANGGA"/>
    <x v="0"/>
    <m/>
  </r>
  <r>
    <d v="2025-04-24T16:27:19"/>
    <s v="EIT-0010"/>
    <s v="Raden Lugina Ludiraprawira Utama"/>
    <s v="lugina.utama@ias.id"/>
    <s v="085156097909"/>
    <x v="0"/>
    <s v="241001011401"/>
    <x v="2"/>
    <m/>
    <m/>
    <m/>
    <s v="Set approval "/>
    <m/>
    <s v="FADLIYANSYAH / ANGGA"/>
    <x v="0"/>
    <m/>
  </r>
  <r>
    <d v="2025-04-24T21:24:02"/>
    <s v="EIT-0011"/>
    <s v="Kodar"/>
    <s v="Kodarlj123@gmail.com"/>
    <s v="081281212336"/>
    <x v="5"/>
    <s v="241002011449"/>
    <x v="9"/>
    <m/>
    <m/>
    <m/>
    <m/>
    <m/>
    <s v="FADLIYANSYAH"/>
    <x v="0"/>
    <m/>
  </r>
  <r>
    <d v="2025-04-24T22:28:11"/>
    <s v="EIT-0012"/>
    <s v="La haris"/>
    <s v="laharis529@gmail.com"/>
    <s v="081281664919"/>
    <x v="5"/>
    <s v="241002012986"/>
    <x v="10"/>
    <m/>
    <m/>
    <m/>
    <m/>
    <m/>
    <s v="FADLIYANSYAH"/>
    <x v="0"/>
    <m/>
  </r>
  <r>
    <d v="2025-04-25T06:34:24"/>
    <s v="EIT-0013"/>
    <s v="Yatno Bin Liman"/>
    <s v="enoyatno1986@gmail.com"/>
    <s v="087771818182"/>
    <x v="5"/>
    <s v="241002012616"/>
    <x v="11"/>
    <m/>
    <m/>
    <m/>
    <m/>
    <m/>
    <s v="FADLIYANSYAH"/>
    <x v="0"/>
    <m/>
  </r>
  <r>
    <d v="2025-04-25T10:55:48"/>
    <s v="EIT-0014"/>
    <s v="RISMA HANDAYANI"/>
    <s v="risma.handayani@ias.id"/>
    <s v="081290282187"/>
    <x v="5"/>
    <s v="110201000032"/>
    <x v="12"/>
    <m/>
    <m/>
    <m/>
    <m/>
    <m/>
    <s v="WIRA NUGRAHA / ANGGA"/>
    <x v="0"/>
    <m/>
  </r>
  <r>
    <d v="2025-04-25T11:47:08"/>
    <s v="EIT-0015"/>
    <s v="Andini Indraswari"/>
    <s v="andini.indraswari@ias.id"/>
    <s v="081315346139"/>
    <x v="2"/>
    <m/>
    <x v="13"/>
    <m/>
    <m/>
    <m/>
    <m/>
    <m/>
    <s v="WIRA NUGRAHA / ANGGA"/>
    <x v="0"/>
    <m/>
  </r>
  <r>
    <d v="2025-04-25T12:47:09"/>
    <s v="EIT-0016"/>
    <s v="REZA ARDIAN TAUFIQ"/>
    <s v="Reza.ardian@ias.id"/>
    <s v="085773030047"/>
    <x v="0"/>
    <s v="190402005251"/>
    <x v="14"/>
    <m/>
    <m/>
    <m/>
    <s v="Tidak Ada di Aplikasi Playstore"/>
    <m/>
    <s v="FADLIYANSYAH / ANGGA"/>
    <x v="0"/>
    <m/>
  </r>
  <r>
    <d v="2025-04-25T14:02:53"/>
    <s v="EIT-0017"/>
    <s v="Syifa Rizkiah"/>
    <s v="syifa.rizkiah@ias.id"/>
    <s v="085161896787"/>
    <x v="4"/>
    <m/>
    <x v="15"/>
    <m/>
    <m/>
    <m/>
    <m/>
    <m/>
    <s v="WIRA NUGRAHA / ANGGA"/>
    <x v="0"/>
    <m/>
  </r>
  <r>
    <d v="2025-04-25T14:03:11"/>
    <s v="EIT-0018"/>
    <s v="Abdilah Najmi Alfaruqi"/>
    <s v="abdilah.najmi@ias.id"/>
    <s v="081285979429"/>
    <x v="4"/>
    <m/>
    <x v="16"/>
    <m/>
    <m/>
    <m/>
    <m/>
    <m/>
    <s v="WIRA NUGRAHA / ANGGA"/>
    <x v="0"/>
    <m/>
  </r>
  <r>
    <d v="2025-04-25T14:34:29"/>
    <s v="EIT-0019"/>
    <s v="Muhammad Farhan AlGhifary "/>
    <s v="muhammad.alghifary@ias.id"/>
    <s v="081585674096"/>
    <x v="2"/>
    <m/>
    <x v="17"/>
    <m/>
    <m/>
    <m/>
    <m/>
    <m/>
    <s v="WIRA NUGRAHA / ANGGA"/>
    <x v="0"/>
    <m/>
  </r>
  <r>
    <d v="2025-04-25T14:36:14"/>
    <s v="EIT-0020"/>
    <s v="Muhamad Fazrul Maulana"/>
    <s v="mhdfazrullmaulana@gmail.com"/>
    <s v="087820590401"/>
    <x v="2"/>
    <m/>
    <x v="18"/>
    <m/>
    <m/>
    <m/>
    <m/>
    <m/>
    <s v="WIRA NUGRAHA / ANGGA"/>
    <x v="0"/>
    <m/>
  </r>
  <r>
    <d v="2025-04-25T14:39:05"/>
    <s v="EIT-0021"/>
    <s v="CHAERUL FAZRI"/>
    <s v="fazri212@gmail.com"/>
    <s v="085657298994"/>
    <x v="2"/>
    <m/>
    <x v="19"/>
    <m/>
    <m/>
    <m/>
    <m/>
    <m/>
    <s v="WIRA NUGRAHA / ANGGA"/>
    <x v="0"/>
    <m/>
  </r>
  <r>
    <d v="2025-04-25T14:46:47"/>
    <s v="EIT-0022"/>
    <s v="Maria Hulfa"/>
    <s v="Maria.hulfa@ias.id"/>
    <s v="083894972593"/>
    <x v="4"/>
    <m/>
    <x v="20"/>
    <m/>
    <m/>
    <m/>
    <m/>
    <m/>
    <s v="WIRA NUGRAHA / ANGGA"/>
    <x v="0"/>
    <m/>
  </r>
  <r>
    <d v="2025-04-25T16:17:08"/>
    <s v="EIT-0023"/>
    <s v="Dini Noviansyah"/>
    <s v="dini.noviansyah@ias.id"/>
    <s v="0895384939371"/>
    <x v="2"/>
    <m/>
    <x v="21"/>
    <m/>
    <m/>
    <m/>
    <m/>
    <m/>
    <s v="WIRA NUGRAHA / ANGGA"/>
    <x v="0"/>
    <m/>
  </r>
  <r>
    <d v="2025-04-25T16:39:06"/>
    <s v="EIT-0024"/>
    <s v="Irma"/>
    <s v="irmawati.aps@gmail.com"/>
    <s v="082124874249"/>
    <x v="2"/>
    <m/>
    <x v="22"/>
    <m/>
    <m/>
    <m/>
    <m/>
    <m/>
    <s v="WIRA NUGRAHA / ANGGA"/>
    <x v="0"/>
    <m/>
  </r>
  <r>
    <d v="2025-04-25T16:44:03"/>
    <s v="EIT-0025"/>
    <s v="Kodar"/>
    <s v="Kodarlj123@gmail.com"/>
    <s v="081281212336"/>
    <x v="2"/>
    <m/>
    <x v="23"/>
    <m/>
    <m/>
    <m/>
    <m/>
    <m/>
    <s v="WIRA NUGRAHA / ANGGA"/>
    <x v="0"/>
    <m/>
  </r>
  <r>
    <d v="2025-04-25T16:51:01"/>
    <s v="EIT-0026"/>
    <s v="Anisa Damayanti"/>
    <s v="anisacantik77@gmail.com"/>
    <s v="082144315637"/>
    <x v="6"/>
    <m/>
    <x v="24"/>
    <m/>
    <m/>
    <m/>
    <m/>
    <m/>
    <s v="WIRA NUGRAHA / ANGGA"/>
    <x v="0"/>
    <m/>
  </r>
  <r>
    <d v="2025-04-25T16:52:40"/>
    <s v="EIT-0027"/>
    <s v="REZA ARDIAN TAUFIQ"/>
    <s v="Reza.ardian@ias.id"/>
    <s v="085773030047"/>
    <x v="1"/>
    <s v="190402005251"/>
    <x v="25"/>
    <m/>
    <m/>
    <s v="F&amp;A (Finance)"/>
    <m/>
    <m/>
    <s v="FADLIYANSYAH / ANGGA"/>
    <x v="0"/>
    <m/>
  </r>
  <r>
    <d v="2025-04-25T17:05:10"/>
    <s v="EIT-0028"/>
    <s v="SURYANI"/>
    <s v="suryani@ias.id"/>
    <s v="089624257524"/>
    <x v="2"/>
    <m/>
    <x v="26"/>
    <m/>
    <m/>
    <m/>
    <m/>
    <m/>
    <s v="WIRA NUGRAHA / ANGGA"/>
    <x v="0"/>
    <m/>
  </r>
  <r>
    <d v="2025-04-25T18:34:42"/>
    <s v="EIT-0029"/>
    <s v="Deasy Musmiati"/>
    <s v="deasy.musmiati@ias.id"/>
    <s v="081906365578"/>
    <x v="7"/>
    <s v="240502011410"/>
    <x v="27"/>
    <m/>
    <m/>
    <m/>
    <m/>
    <s v="Input Vendor"/>
    <s v="FADLIYANSYAH / ANGGA"/>
    <x v="0"/>
    <m/>
  </r>
  <r>
    <d v="2025-04-25T19:46:52"/>
    <s v="EIT-0030"/>
    <s v="Didi supriyadi "/>
    <s v="dibyaaza123@gmail.com"/>
    <s v="087885414158"/>
    <x v="5"/>
    <s v="241002012915"/>
    <x v="28"/>
    <m/>
    <m/>
    <m/>
    <m/>
    <m/>
    <s v="FADLIYANSYAH"/>
    <x v="0"/>
    <m/>
  </r>
  <r>
    <d v="2025-04-26T07:49:27"/>
    <s v="EIT-0031"/>
    <s v="Jefri Nur Hidhayat"/>
    <s v="Jefrinhd98@gmail.com"/>
    <s v="085850979544"/>
    <x v="8"/>
    <s v="241002013447"/>
    <x v="29"/>
    <m/>
    <m/>
    <m/>
    <m/>
    <m/>
    <s v="FADLIYANSYAH"/>
    <x v="0"/>
    <m/>
  </r>
  <r>
    <d v="2025-04-27T16:34:49"/>
    <s v="EIT-0032"/>
    <s v="Maesi Suntari"/>
    <s v="maesi.suntari@ias.id"/>
    <s v="081211501829"/>
    <x v="1"/>
    <s v="230401009380"/>
    <x v="30"/>
    <m/>
    <m/>
    <s v="F&amp;A (Finance)"/>
    <m/>
    <m/>
    <s v="FADLIYANSYAH / ANGGA"/>
    <x v="1"/>
    <s v="Koordinasi GT"/>
  </r>
  <r>
    <d v="2025-04-28T09:13:50"/>
    <s v="EIT-0033"/>
    <s v="BELLVA JHOGINAS K"/>
    <s v="bellva.kirty@ias.id"/>
    <s v="081237623752"/>
    <x v="9"/>
    <m/>
    <x v="31"/>
    <m/>
    <m/>
    <m/>
    <m/>
    <m/>
    <s v="WIRA NUGRAHA / ANGGA / ROHMAN"/>
    <x v="0"/>
    <m/>
  </r>
  <r>
    <d v="2025-04-28T09:20:31"/>
    <s v="EIT-0034"/>
    <s v="REZA ARDIAN TAUFIQ"/>
    <s v="Reza.ardian@ias.id"/>
    <s v="085773030047"/>
    <x v="1"/>
    <s v="190402005251"/>
    <x v="32"/>
    <m/>
    <m/>
    <s v="F&amp;A (Finance)"/>
    <m/>
    <m/>
    <s v="FADLIYANSYAH / ANGGA"/>
    <x v="0"/>
    <m/>
  </r>
  <r>
    <d v="2025-04-28T09:28:09"/>
    <s v="EIT-0035"/>
    <s v="AZIZAH INSANI"/>
    <s v="azizah.insani@ias.id"/>
    <s v="081213020364"/>
    <x v="9"/>
    <m/>
    <x v="33"/>
    <m/>
    <m/>
    <m/>
    <m/>
    <m/>
    <s v="WIRA NUGRAHA / ANGGA / ROHMAN"/>
    <x v="0"/>
    <m/>
  </r>
  <r>
    <d v="2025-04-28T09:57:09"/>
    <s v="EIT-0036"/>
    <s v="Aly Masmudi"/>
    <s v="alymasmudi64@gmail.com"/>
    <s v="085221344164"/>
    <x v="9"/>
    <m/>
    <x v="34"/>
    <m/>
    <m/>
    <m/>
    <m/>
    <m/>
    <s v="WIRA NUGRAHA / ANGGA / ROHMAN"/>
    <x v="0"/>
    <m/>
  </r>
  <r>
    <d v="2025-04-28T10:15:07"/>
    <s v="EIT-0037"/>
    <s v="Aiga suryani"/>
    <s v="aigasryn@gmail.com"/>
    <s v="0895323993514"/>
    <x v="9"/>
    <m/>
    <x v="35"/>
    <m/>
    <m/>
    <m/>
    <m/>
    <m/>
    <s v="WIRA NUGRAHA / ANGGA / ROHMAN"/>
    <x v="2"/>
    <s v="PC AIO Black, Jangan Lupa BAST"/>
  </r>
  <r>
    <d v="2025-04-28T10:17:40"/>
    <s v="EIT-0038"/>
    <s v="Amelia "/>
    <s v="Amelia.dewi@ias.id"/>
    <s v="089630139089"/>
    <x v="4"/>
    <m/>
    <x v="36"/>
    <m/>
    <m/>
    <m/>
    <m/>
    <m/>
    <s v="WIRA NUGRAHA / ANGGA"/>
    <x v="0"/>
    <m/>
  </r>
  <r>
    <d v="2025-04-28T10:17:36"/>
    <s v="EIT-0039"/>
    <s v="AfrianI Ernauli"/>
    <s v="afriani.ernauli@ias.id"/>
    <s v="082122559763"/>
    <x v="4"/>
    <m/>
    <x v="37"/>
    <m/>
    <m/>
    <m/>
    <m/>
    <m/>
    <s v="WIRA NUGRAHA / ANGGA"/>
    <x v="0"/>
    <m/>
  </r>
  <r>
    <d v="2025-04-28T10:18:08"/>
    <s v="EIT-0040"/>
    <s v="Anton Tri Atmojo"/>
    <s v="anton.tri@ias.id"/>
    <s v="085714223863"/>
    <x v="10"/>
    <m/>
    <x v="38"/>
    <m/>
    <m/>
    <m/>
    <m/>
    <m/>
    <s v="WIRA NUGRAHA / ANGGA"/>
    <x v="2"/>
    <s v="PC AIO Black, Jangan Lupa BAST"/>
  </r>
  <r>
    <d v="2025-04-28T10:29:31"/>
    <s v="EIT-0041"/>
    <s v="Mahendra Prawira Satya"/>
    <s v="mahendra.satya@ias.id"/>
    <s v="082128629270"/>
    <x v="9"/>
    <m/>
    <x v="39"/>
    <m/>
    <m/>
    <m/>
    <m/>
    <m/>
    <s v="WIRA NUGRAHA / ANGGA / ROHMAN"/>
    <x v="0"/>
    <m/>
  </r>
  <r>
    <d v="2025-04-28T10:28:28"/>
    <s v="EIT-0042"/>
    <s v="Annisa Putri"/>
    <s v="annisa.putri@ias.id"/>
    <s v="085772952139"/>
    <x v="9"/>
    <m/>
    <x v="40"/>
    <m/>
    <m/>
    <m/>
    <m/>
    <m/>
    <s v="WIRA NUGRAHA / ANGGA / ROHMAN"/>
    <x v="0"/>
    <m/>
  </r>
  <r>
    <d v="2025-04-28T11:09:27"/>
    <s v="EIT-0043"/>
    <s v="Mochammad Arief Irnanto "/>
    <s v="Arief.irnanto@ias.id"/>
    <s v="085591514223"/>
    <x v="9"/>
    <m/>
    <x v="41"/>
    <m/>
    <m/>
    <m/>
    <m/>
    <m/>
    <s v="WIRA NUGRAHA / ANGGA / ROHMAN"/>
    <x v="0"/>
    <m/>
  </r>
  <r>
    <d v="2025-04-28T11:36:32"/>
    <s v="EIT-0044"/>
    <s v="syachban putra pamungkas "/>
    <s v="syachban.pamungkas@ias.id"/>
    <s v="081383565613"/>
    <x v="4"/>
    <m/>
    <x v="42"/>
    <m/>
    <m/>
    <m/>
    <m/>
    <m/>
    <s v="WIRA NUGRAHA / ANGGA"/>
    <x v="0"/>
    <m/>
  </r>
  <r>
    <d v="2025-04-28T14:04:52"/>
    <s v="EIT-0045"/>
    <s v="Novia Dwi Haerani"/>
    <s v="novia.haerani@ias.id"/>
    <s v="085779648782"/>
    <x v="11"/>
    <s v="181001004523"/>
    <x v="43"/>
    <s v="Tidak dapat melakukan backdate"/>
    <s v="48828"/>
    <m/>
    <m/>
    <m/>
    <s v="FADLIYANSYAH / WIRA NUGRAHA"/>
    <x v="0"/>
    <m/>
  </r>
  <r>
    <d v="2025-04-28T14:31:46"/>
    <s v="EIT-0046"/>
    <s v="Novia Dwi Haerani"/>
    <s v="novia.haerani@ias.id"/>
    <s v="085779648782"/>
    <x v="11"/>
    <s v="181001004523"/>
    <x v="44"/>
    <s v="Tidak dapat melakukan backdate"/>
    <s v="48858"/>
    <m/>
    <m/>
    <m/>
    <s v="FADLIYANSYAH / WIRA NUGRAHA"/>
    <x v="0"/>
    <m/>
  </r>
  <r>
    <d v="2025-04-28T14:49:27"/>
    <s v="EIT-0047"/>
    <s v="Haris Ibnu Zaki"/>
    <s v="haris.ibnu@ias.id"/>
    <s v="081313180770"/>
    <x v="11"/>
    <s v="241002011419"/>
    <x v="45"/>
    <s v="Tidak dapat melakukan backdate"/>
    <s v="https://plo.angkasapurasolusi.co.id/index.php?mod=inems.keluar&amp;sub=detailMemo&amp;act=view&amp;typ=html&amp;idSurat=48865&amp;status=15&amp;kodedok="/>
    <m/>
    <m/>
    <m/>
    <s v="FADLIYANSYAH / WIRA NUGRAHA"/>
    <x v="0"/>
    <m/>
  </r>
  <r>
    <d v="2025-04-28T14:57:56"/>
    <s v="EIT-0048"/>
    <s v="Dyah Okta"/>
    <s v="dyah.waluyani@ias.id"/>
    <s v="081297179079"/>
    <x v="9"/>
    <m/>
    <x v="46"/>
    <m/>
    <m/>
    <m/>
    <m/>
    <m/>
    <s v="WIRA NUGRAHA / ANGGA / ROHMAN"/>
    <x v="0"/>
    <m/>
  </r>
  <r>
    <d v="2025-04-28T15:18:40"/>
    <s v="EIT-0049"/>
    <s v="Risma handayani"/>
    <s v="risma.handayani@ias.id"/>
    <s v="081290282187"/>
    <x v="12"/>
    <m/>
    <x v="47"/>
    <m/>
    <m/>
    <m/>
    <m/>
    <m/>
    <s v="WIRA NUGRAHA / ANGGA"/>
    <x v="0"/>
    <m/>
  </r>
  <r>
    <d v="2025-04-29T09:45:55"/>
    <s v="EIT-0050"/>
    <s v="BELLVA JHOGINAS KIRTY"/>
    <s v="bellva.kirty@ias.id"/>
    <s v="081237623752"/>
    <x v="7"/>
    <s v="241002011636"/>
    <x v="48"/>
    <m/>
    <m/>
    <m/>
    <m/>
    <s v="tidak bisa revisi"/>
    <s v="FADLIYANSYAH / ANGGA"/>
    <x v="0"/>
    <m/>
  </r>
  <r>
    <d v="2025-04-29T11:30:30"/>
    <s v="EIT-0051"/>
    <s v="Bellva JK"/>
    <s v="bellva.kirty@ias.id"/>
    <s v="081237623752"/>
    <x v="9"/>
    <m/>
    <x v="49"/>
    <m/>
    <m/>
    <m/>
    <m/>
    <m/>
    <s v="WIRA NUGRAHA / ANGGA / ROHMAN"/>
    <x v="0"/>
    <m/>
  </r>
  <r>
    <d v="2025-04-29T11:54:36"/>
    <s v="EIT-0052"/>
    <s v="bellva "/>
    <s v="bellva.kirty@ias.id"/>
    <s v="081237623752"/>
    <x v="9"/>
    <m/>
    <x v="50"/>
    <m/>
    <m/>
    <m/>
    <m/>
    <m/>
    <s v="WIRA NUGRAHA / ANGGA / ROHMAN"/>
    <x v="2"/>
    <s v="Toner Dalam Pengiriman"/>
  </r>
  <r>
    <d v="2025-04-29T14:32:37"/>
    <s v="EIT-0053"/>
    <s v="Alifia sukma utami"/>
    <s v="Alifia.Utami@ias.id"/>
    <s v="081213324997"/>
    <x v="4"/>
    <m/>
    <x v="51"/>
    <m/>
    <m/>
    <m/>
    <m/>
    <m/>
    <s v="WIRA NUGRAHA / ANGGA"/>
    <x v="0"/>
    <m/>
  </r>
  <r>
    <d v="2025-04-29T15:13:07"/>
    <s v="EIT-0054"/>
    <s v="To'at"/>
    <s v="Tottilintang@gmail.com"/>
    <s v="082111757572"/>
    <x v="0"/>
    <s v="241102011918"/>
    <x v="52"/>
    <m/>
    <m/>
    <m/>
    <s v="Jatah cuti tidak sesuai"/>
    <m/>
    <s v="FADLIYANSYAH / ANGGA"/>
    <x v="0"/>
    <s v="Menunggu Cuti terupdate otomatis di sistem"/>
  </r>
  <r>
    <d v="2025-04-29T15:23:55"/>
    <s v="EIT-0055"/>
    <s v="REZA MUSTANIR"/>
    <s v="reza.mustanir@ias.id"/>
    <s v="08157102108"/>
    <x v="1"/>
    <s v="080201000018"/>
    <x v="53"/>
    <m/>
    <m/>
    <s v="LDG"/>
    <m/>
    <m/>
    <s v="FADLIYANSYAH / ANGGA"/>
    <x v="0"/>
    <m/>
  </r>
  <r>
    <d v="2025-04-29T15:34:48"/>
    <s v="EIT-0056"/>
    <s v="Suryani"/>
    <s v="Suryani@ias.id"/>
    <s v="089624257524"/>
    <x v="4"/>
    <m/>
    <x v="54"/>
    <m/>
    <m/>
    <m/>
    <m/>
    <m/>
    <s v="WIRA NUGRAHA / ANGGA"/>
    <x v="0"/>
    <m/>
  </r>
  <r>
    <d v="2025-04-29T15:54:40"/>
    <s v="EIT-0057"/>
    <s v="syachban putra pamungkas_x000a__x000a_"/>
    <s v="syachban.pamungkas@ias.id"/>
    <s v="081383565613"/>
    <x v="4"/>
    <m/>
    <x v="55"/>
    <m/>
    <m/>
    <m/>
    <m/>
    <m/>
    <s v="WIRA NUGRAHA / ANGGA"/>
    <x v="0"/>
    <m/>
  </r>
  <r>
    <d v="2025-04-29T16:33:10"/>
    <s v="EIT-0058"/>
    <s v="RISMA HANDAYANI"/>
    <s v="risma.handayani@ias.id"/>
    <s v="081290282187"/>
    <x v="11"/>
    <s v="110201000032"/>
    <x v="56"/>
    <s v="menambahkan penerima atau tujuan"/>
    <m/>
    <m/>
    <m/>
    <m/>
    <s v="FADLIYANSYAH / WIRA NUGRAHA"/>
    <x v="0"/>
    <m/>
  </r>
  <r>
    <d v="2025-04-30T13:58:25"/>
    <s v="EIT-0059"/>
    <s v="Mohammad Fajar Mahardhika"/>
    <s v="fajar.mahardhika@ias.id"/>
    <s v="081318173695"/>
    <x v="11"/>
    <s v="241001009818"/>
    <x v="57"/>
    <s v="Nodin bermasalah"/>
    <s v="=49020&amp;"/>
    <m/>
    <m/>
    <m/>
    <s v="FADLIYANSYAH / WIRA NUGRAHA"/>
    <x v="0"/>
    <m/>
  </r>
  <r>
    <d v="2025-04-30T14:59:18"/>
    <s v="EIT-0060"/>
    <s v="Afriani Ernauli"/>
    <s v="afriani.ernauli@ias.id"/>
    <s v="082122559763"/>
    <x v="9"/>
    <m/>
    <x v="58"/>
    <m/>
    <m/>
    <m/>
    <m/>
    <m/>
    <s v="WIRA NUGRAHA / ANGGA / ROHMAN"/>
    <x v="0"/>
    <m/>
  </r>
  <r>
    <d v="2025-04-30T15:55:16"/>
    <s v="EIT-0061"/>
    <s v="Riandaka Rizal"/>
    <s v="riandaka.rizal@ias.id"/>
    <s v="08283263781"/>
    <x v="7"/>
    <s v="2400003246782"/>
    <x v="59"/>
    <m/>
    <m/>
    <m/>
    <m/>
    <s v="Nambahin CC 40"/>
    <s v="FADLIYANSYAH / ANGGA"/>
    <x v="0"/>
    <m/>
  </r>
  <r>
    <d v="2025-04-30T15:43:08"/>
    <s v="EIT-0062"/>
    <s v="Mohammad Fajar Mahardhika"/>
    <s v="fajar.mahardhika@ias.id"/>
    <s v="081318173695"/>
    <x v="11"/>
    <s v="240301009818"/>
    <x v="60"/>
    <s v="Nodin bermasalah"/>
    <s v="t=49059&amp;"/>
    <m/>
    <m/>
    <m/>
    <s v="FADLIYANSYAH / WIRA NUGRAHA"/>
    <x v="0"/>
    <m/>
  </r>
  <r>
    <d v="2025-04-30T16:16:06"/>
    <s v="EIT-0063"/>
    <s v="Hilda Novianti"/>
    <s v="hilda.novianti@ias.id"/>
    <s v="08116725281"/>
    <x v="1"/>
    <s v="20393273901"/>
    <x v="61"/>
    <m/>
    <m/>
    <s v="F&amp;A (Finance)"/>
    <m/>
    <m/>
    <s v="FADLIYANSYAH / ANGGA"/>
    <x v="0"/>
    <m/>
  </r>
  <r>
    <d v="2025-04-30T16:29:44"/>
    <s v="EIT-0064"/>
    <s v="HILDA NOVIANTI"/>
    <s v="hilda.novianti@ias.id"/>
    <s v="087885423666"/>
    <x v="1"/>
    <s v="241002005691"/>
    <x v="62"/>
    <m/>
    <m/>
    <s v="Poject"/>
    <m/>
    <m/>
    <s v="FADLIYANSYAH / ANGGA"/>
    <x v="0"/>
    <m/>
  </r>
  <r>
    <d v="2025-04-30T17:34:56"/>
    <s v="EIT-0065"/>
    <s v="Reza Ardian Taufiq"/>
    <s v="Reza.ardian@ias.id"/>
    <s v="085773030047"/>
    <x v="1"/>
    <s v="190402005251"/>
    <x v="63"/>
    <m/>
    <m/>
    <s v="F&amp;A (Finance)"/>
    <m/>
    <m/>
    <s v="FADLIYANSYAH / ANGGA"/>
    <x v="0"/>
    <m/>
  </r>
  <r>
    <d v="2025-05-02T09:38:35"/>
    <s v="EIT-0066"/>
    <s v="Shodiq "/>
    <s v="Shodiq.cholis@ias.co.id"/>
    <s v="081313298700"/>
    <x v="9"/>
    <m/>
    <x v="64"/>
    <m/>
    <m/>
    <m/>
    <m/>
    <m/>
    <s v="WIRA NUGRAHA / ANGGA / ROHMAN"/>
    <x v="0"/>
    <m/>
  </r>
  <r>
    <d v="2025-05-02T10:30:18"/>
    <s v="EIT-0067"/>
    <s v="Grace Octa"/>
    <s v="grace.octa@ias.id"/>
    <s v="087775660763"/>
    <x v="9"/>
    <m/>
    <x v="65"/>
    <m/>
    <m/>
    <m/>
    <m/>
    <m/>
    <s v="WIRA NUGRAHA / ANGGA / ROHMAN"/>
    <x v="0"/>
    <m/>
  </r>
  <r>
    <d v="2025-05-02T10:28:54"/>
    <s v="EIT-0068"/>
    <s v="HUSNUL KHOTIMAH"/>
    <s v="husnulkhotimah618@rocketmail.com"/>
    <s v="081371795330"/>
    <x v="1"/>
    <s v="24100502005931"/>
    <x v="66"/>
    <m/>
    <m/>
    <s v="HR"/>
    <m/>
    <m/>
    <s v="FADLIYANSYAH / ANGGA"/>
    <x v="0"/>
    <s v="Tambah area kerja user"/>
  </r>
  <r>
    <d v="2025-05-02T10:32:50"/>
    <s v="EIT-0069"/>
    <s v="Rebby Supriatna"/>
    <s v="rebby.supriatna@ias.id"/>
    <s v="087776470119"/>
    <x v="1"/>
    <s v="191101005673"/>
    <x v="67"/>
    <m/>
    <m/>
    <s v="LDG"/>
    <m/>
    <m/>
    <s v="FADLIYANSYAH / ANGGA"/>
    <x v="0"/>
    <s v="Kordanis ke GT"/>
  </r>
  <r>
    <d v="2025-05-02T10:33:19"/>
    <s v="EIT-0070"/>
    <s v="Dwi Abimanyu"/>
    <s v="dwi.abimanyu@ias.id"/>
    <s v="081288428222"/>
    <x v="13"/>
    <m/>
    <x v="68"/>
    <m/>
    <m/>
    <m/>
    <m/>
    <m/>
    <s v="WIRA NUGRAHA / ANGGA"/>
    <x v="0"/>
    <m/>
  </r>
  <r>
    <d v="2025-05-02T10:32:48"/>
    <s v="EIT-0071"/>
    <s v="Reza Mustanir"/>
    <s v="reza.mustanir@ias.id"/>
    <s v="08157102108"/>
    <x v="1"/>
    <s v="080201000018"/>
    <x v="69"/>
    <m/>
    <m/>
    <s v="LDG"/>
    <m/>
    <m/>
    <s v="FADLIYANSYAH / ANGGA"/>
    <x v="1"/>
    <s v="Kordinasi ke GT"/>
  </r>
  <r>
    <d v="2025-05-02T10:50:00"/>
    <s v="EIT-0072"/>
    <s v="Rafli Bagas Dwi P"/>
    <s v="rafli.prasetyo@ias.co.id"/>
    <s v="082123751764"/>
    <x v="4"/>
    <m/>
    <x v="70"/>
    <m/>
    <m/>
    <m/>
    <m/>
    <m/>
    <s v="WIRA NUGRAHA / ANGGA"/>
    <x v="0"/>
    <s v="Topik: Meeting cabang regional 1 _x000a_Waktu: 5 Mei 2025 09:30 AM Jakarta_x000a_Bergabung ke Rapat Zoom_x000a_https://us02web.zoom.us/j/86708391369?pwd=c1O0XWYK3xEdL3td1VV6hbLYRxbwBq.1_x000a__x000a_ID Rapat: 867 0839 1369_x000a_Kode Sandi: 521863"/>
  </r>
  <r>
    <d v="2025-05-02T13:14:34"/>
    <s v="EIT-0073"/>
    <s v="Nuning Yulita"/>
    <s v="nuning.lestari@iass.id"/>
    <s v="081294739080"/>
    <x v="4"/>
    <m/>
    <x v="71"/>
    <m/>
    <m/>
    <m/>
    <m/>
    <m/>
    <s v="WIRA NUGRAHA / ANGGA"/>
    <x v="0"/>
    <m/>
  </r>
  <r>
    <d v="2025-05-02T14:17:17"/>
    <s v="EIT-0074"/>
    <s v="ZAENAL MUTTAQIN"/>
    <s v="MUTTAQIN1288@GMAIL.COM"/>
    <s v="085811727757"/>
    <x v="9"/>
    <m/>
    <x v="72"/>
    <m/>
    <m/>
    <m/>
    <m/>
    <m/>
    <s v="WIRA NUGRAHA / ANGGA / ROHMAN"/>
    <x v="0"/>
    <m/>
  </r>
  <r>
    <d v="2025-05-02T14:57:10"/>
    <s v="EIT-0075"/>
    <s v="Dela Gemala"/>
    <s v="gemaladela@gmail.com"/>
    <s v="081317601862"/>
    <x v="4"/>
    <m/>
    <x v="73"/>
    <m/>
    <m/>
    <m/>
    <m/>
    <m/>
    <s v="WIRA NUGRAHA / ANGGA"/>
    <x v="0"/>
    <m/>
  </r>
  <r>
    <d v="2025-05-02T15:50:15"/>
    <s v="EIT-0076"/>
    <s v="Haris ibnu zaku"/>
    <s v="haris.ibnu@ias.id"/>
    <s v="081313180770"/>
    <x v="4"/>
    <m/>
    <x v="74"/>
    <m/>
    <m/>
    <m/>
    <m/>
    <m/>
    <s v="WIRA NUGRAHA / ANGGA"/>
    <x v="0"/>
    <m/>
  </r>
  <r>
    <d v="2025-05-02T16:26:53"/>
    <s v="EIT-0077"/>
    <s v="Bhagaskara tri atmojo"/>
    <s v="Agaas420@gmail.com"/>
    <s v="085694115932"/>
    <x v="14"/>
    <m/>
    <x v="75"/>
    <m/>
    <m/>
    <m/>
    <m/>
    <m/>
    <s v="FADLIYANSYAH / WIRA"/>
    <x v="0"/>
    <m/>
  </r>
  <r>
    <d v="2025-05-02T17:06:59"/>
    <s v="EIT-0078"/>
    <s v="Dela Gemala"/>
    <s v="Gemaladela@gmail.com"/>
    <s v="081317601862"/>
    <x v="4"/>
    <m/>
    <x v="76"/>
    <m/>
    <m/>
    <m/>
    <m/>
    <m/>
    <s v="WIRA NUGRAHA / ANGGA"/>
    <x v="0"/>
    <m/>
  </r>
  <r>
    <d v="2025-05-02T17:36:20"/>
    <s v="EIT-0079"/>
    <s v="Grace Octa"/>
    <s v="grace.octa@ias.id"/>
    <s v="087775660763"/>
    <x v="9"/>
    <m/>
    <x v="77"/>
    <m/>
    <m/>
    <m/>
    <m/>
    <m/>
    <s v="WIRA NUGRAHA / ANGGA / ROHMAN"/>
    <x v="0"/>
    <m/>
  </r>
  <r>
    <d v="2025-05-05T09:10:03"/>
    <s v="EIT-0080"/>
    <s v="Dita Chairuni"/>
    <s v="dita.chairuni@ias.id"/>
    <s v="081289964571"/>
    <x v="4"/>
    <m/>
    <x v="78"/>
    <m/>
    <m/>
    <m/>
    <m/>
    <m/>
    <s v="WIRA NUGRAHA / ANGGA"/>
    <x v="0"/>
    <m/>
  </r>
  <r>
    <d v="2025-05-05T09:32:40"/>
    <s v="EIT-0081"/>
    <s v="AFRIANI ERNAULI"/>
    <s v="afriani.ernauli@ias.id"/>
    <s v="082122559763"/>
    <x v="4"/>
    <m/>
    <x v="79"/>
    <m/>
    <m/>
    <m/>
    <m/>
    <m/>
    <s v="WIRA NUGRAHA / ANGGA"/>
    <x v="0"/>
    <m/>
  </r>
  <r>
    <d v="2025-05-05T10:23:29"/>
    <s v="EIT-0082"/>
    <s v="Devi Kusuma"/>
    <s v="devi.wardani@ias.id"/>
    <s v="082220671903"/>
    <x v="1"/>
    <s v="190901005558"/>
    <x v="80"/>
    <m/>
    <m/>
    <s v="HR"/>
    <m/>
    <m/>
    <s v="FADLIYANSYAH / ANGGA"/>
    <x v="0"/>
    <m/>
  </r>
  <r>
    <d v="2025-05-05T10:30:06"/>
    <s v="EIT-0083"/>
    <s v="REBBY SUPRIATNA"/>
    <s v="rebby.supriatna@ias.id"/>
    <s v="087776470119"/>
    <x v="1"/>
    <s v="191101005673"/>
    <x v="81"/>
    <m/>
    <m/>
    <s v="LDG"/>
    <m/>
    <m/>
    <s v="FADLIYANSYAH / ANGGA"/>
    <x v="0"/>
    <m/>
  </r>
  <r>
    <d v="2025-05-05T10:29:56"/>
    <s v="EIT-0084"/>
    <s v="AFRIANI ERNAULI"/>
    <s v="afrianie.ernauli@ias.id"/>
    <s v="082122559763"/>
    <x v="1"/>
    <s v="080801000024"/>
    <x v="82"/>
    <m/>
    <m/>
    <s v="HR"/>
    <m/>
    <m/>
    <s v="FADLIYANSYAH / ANGGA"/>
    <x v="0"/>
    <m/>
  </r>
  <r>
    <d v="2025-05-05T12:05:46"/>
    <s v="EIT-0085"/>
    <s v="Haris ibnu zaki"/>
    <s v="haris.ibnu@ias.id"/>
    <s v="081313180770"/>
    <x v="4"/>
    <m/>
    <x v="83"/>
    <m/>
    <m/>
    <m/>
    <m/>
    <m/>
    <s v="WIRA NUGRAHA / ANGGA"/>
    <x v="0"/>
    <m/>
  </r>
  <r>
    <d v="2025-05-05T12:15:24"/>
    <s v="EIT-0086"/>
    <s v="SANDI AFRIADI"/>
    <s v="sandi.afriadi@ias.id"/>
    <s v="088905287367"/>
    <x v="11"/>
    <s v="140401000044"/>
    <x v="84"/>
    <s v="Ganti pasword"/>
    <m/>
    <m/>
    <m/>
    <m/>
    <s v="FADLIYANSYAH / WIRA NUGRAHA"/>
    <x v="0"/>
    <m/>
  </r>
  <r>
    <d v="2025-05-05T14:08:47"/>
    <s v="EIT-0087"/>
    <s v="Ehon Sahroni"/>
    <s v="ehon.sahroni@ias.id"/>
    <s v="0877673627"/>
    <x v="9"/>
    <m/>
    <x v="85"/>
    <m/>
    <m/>
    <m/>
    <m/>
    <m/>
    <s v="WIRA NUGRAHA / ANGGA / ROHMAN"/>
    <x v="0"/>
    <m/>
  </r>
  <r>
    <d v="2025-05-05T16:19:44"/>
    <s v="EIT-0088"/>
    <s v="Maria Hulfa"/>
    <s v="Maria.hulfa@ias.id"/>
    <s v="083894972593"/>
    <x v="4"/>
    <m/>
    <x v="86"/>
    <m/>
    <m/>
    <m/>
    <m/>
    <m/>
    <s v="WIRA NUGRAHA / ANGGA"/>
    <x v="0"/>
    <m/>
  </r>
  <r>
    <d v="2025-05-05T16:22:51"/>
    <s v="EIT-0089"/>
    <s v="Fitriyani Lestari "/>
    <s v="piputlestar@gmail.com"/>
    <s v="081396102239_x000a_"/>
    <x v="4"/>
    <m/>
    <x v="87"/>
    <m/>
    <m/>
    <m/>
    <m/>
    <m/>
    <s v="WIRA NUGRAHA / ANGGA"/>
    <x v="0"/>
    <s v="Topik: Koordinasi Administrasi &amp; Operasional Personil KC. Silangit_x000a_Waktu: 6 Mei 2025 10:00 AM Jakarta_x000a_Bergabung ke Rapat Zoom_x000a_https://us02web.zoom.us/j/84099829845?pwd=5gKwC6oc5Jt3CzI2sTkMeXb5gysCGf.1_x000a__x000a_ID Rapat: 840 9982 9845_x000a_Kode Sandi: 186759"/>
  </r>
  <r>
    <d v="2025-05-05T16:25:35"/>
    <s v="EIT-0090"/>
    <s v="Feri Bona Simatupang "/>
    <s v="feribonasimatupang@gmail.com"/>
    <s v="08129739229"/>
    <x v="9"/>
    <m/>
    <x v="88"/>
    <m/>
    <m/>
    <m/>
    <m/>
    <m/>
    <s v="WIRA NUGRAHA / ANGGA / ROHMAN"/>
    <x v="0"/>
    <m/>
  </r>
  <r>
    <d v="2025-05-05T20:50:20"/>
    <s v="EIT-0091"/>
    <s v="Fajar mustika aryanto"/>
    <s v="Fajar.mustika@ias.id"/>
    <s v="081511199890"/>
    <x v="4"/>
    <m/>
    <x v="89"/>
    <m/>
    <m/>
    <m/>
    <m/>
    <m/>
    <s v="WIRA NUGRAHA / ANGGA"/>
    <x v="2"/>
    <m/>
  </r>
  <r>
    <d v="2025-05-06T08:58:42"/>
    <s v="EIT-0092"/>
    <s v="Fajar Mustika Aryanto "/>
    <s v="fajar.mustika@ias.id"/>
    <s v="081511199890"/>
    <x v="4"/>
    <m/>
    <x v="90"/>
    <m/>
    <m/>
    <m/>
    <m/>
    <m/>
    <s v="WIRA NUGRAHA / ANGGA"/>
    <x v="2"/>
    <s v="Lagi konfirmasi Bisa Pake Breakout Atau kaga"/>
  </r>
  <r>
    <d v="2025-05-06T09:32:11"/>
    <s v="EIT-0093"/>
    <s v="Dela Gemala"/>
    <s v="gemaladela@gmail.com"/>
    <s v="081317601862"/>
    <x v="4"/>
    <m/>
    <x v="91"/>
    <m/>
    <m/>
    <m/>
    <m/>
    <m/>
    <s v="WIRA NUGRAHA / ANGGA"/>
    <x v="0"/>
    <m/>
  </r>
  <r>
    <d v="2025-05-06T10:02:02"/>
    <s v="EIT-0094"/>
    <s v="OGI"/>
    <s v="bellva.kirty@ias.id"/>
    <s v="081237623752"/>
    <x v="9"/>
    <m/>
    <x v="92"/>
    <m/>
    <m/>
    <m/>
    <m/>
    <m/>
    <s v="WIRA NUGRAHA / ANGGA / ROHMAN"/>
    <x v="0"/>
    <m/>
  </r>
  <r>
    <d v="2025-05-06T10:23:16"/>
    <s v="EIT-0095"/>
    <s v="AFRIANI ERNAULI"/>
    <s v="afriani.ernauli@ias.id"/>
    <s v="082122559763"/>
    <x v="4"/>
    <m/>
    <x v="93"/>
    <m/>
    <m/>
    <m/>
    <m/>
    <m/>
    <s v="WIRA NUGRAHA / ANGGA"/>
    <x v="0"/>
    <m/>
  </r>
  <r>
    <d v="2025-05-06T14:43:23"/>
    <s v="EIT-0096"/>
    <s v="Amar Sobirin"/>
    <s v="amar.sobirin@ias.id"/>
    <s v="087772236319"/>
    <x v="7"/>
    <s v="200102011400"/>
    <x v="94"/>
    <m/>
    <m/>
    <m/>
    <m/>
    <s v="CC Tidak Muncul"/>
    <s v="FADLIYANSYAH / ANGGA"/>
    <x v="0"/>
    <m/>
  </r>
  <r>
    <d v="2025-05-06T15:18:01"/>
    <s v="EIT-0097"/>
    <s v="Agam Kurniadi"/>
    <s v="agam.kurniadi@ias.id"/>
    <s v="081806754022"/>
    <x v="4"/>
    <m/>
    <x v="95"/>
    <m/>
    <m/>
    <m/>
    <m/>
    <m/>
    <s v="WIRA NUGRAHA / ANGGA"/>
    <x v="0"/>
    <m/>
  </r>
  <r>
    <d v="2025-05-07T08:13:34"/>
    <s v="EIT-0098"/>
    <s v="Randa Putratama"/>
    <s v="randa.putratama@ias.id"/>
    <s v="081368911819"/>
    <x v="4"/>
    <m/>
    <x v="96"/>
    <m/>
    <m/>
    <m/>
    <m/>
    <m/>
    <s v="WIRA NUGRAHA / ANGGA"/>
    <x v="0"/>
    <m/>
  </r>
  <r>
    <d v="2025-05-07T08:31:57"/>
    <s v="EIT-0099"/>
    <s v="Rida istiani"/>
    <s v="rida.istiani@ias.id"/>
    <s v="081286393475"/>
    <x v="4"/>
    <m/>
    <x v="97"/>
    <m/>
    <m/>
    <m/>
    <m/>
    <m/>
    <s v="WIRA NUGRAHA / ANGGA"/>
    <x v="0"/>
    <m/>
  </r>
  <r>
    <d v="2025-05-07T09:39:49"/>
    <s v="EIT-0100"/>
    <s v="Amelia"/>
    <s v="ameliapuspitaa8@gmail.com"/>
    <s v="088298270814"/>
    <x v="4"/>
    <m/>
    <x v="98"/>
    <m/>
    <m/>
    <m/>
    <m/>
    <m/>
    <s v="WIRA NUGRAHA / ANGGA"/>
    <x v="0"/>
    <m/>
  </r>
  <r>
    <d v="2025-05-07T10:49:23"/>
    <s v="EIT-0101"/>
    <s v="Lis Dea Ayu Safitri"/>
    <s v="lis.safitri@ias.id"/>
    <s v="087884500494"/>
    <x v="7"/>
    <s v="240602010916"/>
    <x v="99"/>
    <m/>
    <m/>
    <m/>
    <m/>
    <s v="Input Vendor"/>
    <s v="FADLIYANSYAH / ANGGA"/>
    <x v="0"/>
    <m/>
  </r>
  <r>
    <d v="2025-05-07T10:55:52"/>
    <s v="EIT-0102"/>
    <s v="Novia Dwi Haerani"/>
    <s v="novia.haerani@ias.id"/>
    <s v="085779648782"/>
    <x v="11"/>
    <s v="181001004523"/>
    <x v="100"/>
    <s v="Tidak dapat melakukan backdate"/>
    <s v="48828"/>
    <m/>
    <m/>
    <m/>
    <s v="FADLIYANSYAH / WIRA NUGRAHA"/>
    <x v="0"/>
    <m/>
  </r>
  <r>
    <d v="2025-05-07T11:00:59"/>
    <s v="EIT-0103"/>
    <s v="RISMA"/>
    <s v="risma.handayani@ias.id"/>
    <s v="081290282187"/>
    <x v="9"/>
    <m/>
    <x v="101"/>
    <m/>
    <m/>
    <m/>
    <m/>
    <m/>
    <s v="WIRA NUGRAHA / ANGGA / ROHMAN"/>
    <x v="0"/>
    <m/>
  </r>
  <r>
    <d v="2025-05-07T13:26:38"/>
    <s v="EIT-0104"/>
    <s v="Ade Syofyan"/>
    <s v="ade.syofyan@ias.co.id"/>
    <s v="081213520175"/>
    <x v="4"/>
    <m/>
    <x v="102"/>
    <m/>
    <m/>
    <m/>
    <m/>
    <m/>
    <s v="WIRA NUGRAHA / ANGGA"/>
    <x v="0"/>
    <m/>
  </r>
  <r>
    <d v="2025-05-07T13:51:03"/>
    <s v="EIT-0105"/>
    <s v="Haris Ibnu Zaki"/>
    <s v="haris.ibnu@ias.id"/>
    <s v="081313180770"/>
    <x v="4"/>
    <m/>
    <x v="103"/>
    <m/>
    <m/>
    <m/>
    <m/>
    <m/>
    <s v="WIRA NUGRAHA / ANGGA"/>
    <x v="0"/>
    <m/>
  </r>
  <r>
    <d v="2025-05-07T14:12:24"/>
    <s v="EIT-0106"/>
    <s v="syachban putra pamungkas "/>
    <s v="syachban.pamungkas@ias.id"/>
    <s v="081383565613"/>
    <x v="4"/>
    <m/>
    <x v="104"/>
    <m/>
    <m/>
    <m/>
    <m/>
    <m/>
    <s v="WIRA NUGRAHA / ANGGA"/>
    <x v="0"/>
    <m/>
  </r>
  <r>
    <d v="2025-05-07T14:43:57"/>
    <s v="EIT-0107"/>
    <s v="fatih"/>
    <s v="fatih.kadafi@ias.id"/>
    <s v="085718895250"/>
    <x v="15"/>
    <m/>
    <x v="105"/>
    <m/>
    <m/>
    <m/>
    <m/>
    <m/>
    <s v="WIRA NUGRAHA / ANGGA"/>
    <x v="0"/>
    <m/>
  </r>
  <r>
    <d v="2025-05-07T14:42:31"/>
    <s v="EIT-0108"/>
    <s v="RISKI SUPRIYATNO"/>
    <s v="riski.supriyatno@ias.id"/>
    <s v="081284744451"/>
    <x v="1"/>
    <s v="190401005253"/>
    <x v="106"/>
    <m/>
    <m/>
    <s v="Permohonan Penambahan Akses Menu Sales di ERP"/>
    <m/>
    <m/>
    <s v="FADLIYANSYAH / ANGGA"/>
    <x v="0"/>
    <m/>
  </r>
  <r>
    <d v="2025-05-07T14:48:44"/>
    <s v="EIT-0109"/>
    <s v="syachban putra pamungkas "/>
    <s v="syachban.pamungkas@ias.id"/>
    <s v="081383565613"/>
    <x v="11"/>
    <s v="240602010933"/>
    <x v="107"/>
    <s v="Tidak dapat melakukan backdate"/>
    <s v="49728"/>
    <m/>
    <m/>
    <m/>
    <s v="FADLIYANSYAH / WIRA NUGRAHA"/>
    <x v="0"/>
    <m/>
  </r>
  <r>
    <d v="2025-05-07T15:10:13"/>
    <s v="EIT-0110"/>
    <s v="Gilang Kartika"/>
    <s v="gilangkartikas@gmail.com"/>
    <s v="08567557833"/>
    <x v="16"/>
    <m/>
    <x v="108"/>
    <m/>
    <m/>
    <m/>
    <m/>
    <m/>
    <e v="#N/A"/>
    <x v="0"/>
    <m/>
  </r>
  <r>
    <d v="2025-05-07T15:40:00"/>
    <s v="EIT-0111"/>
    <s v="Syifa Rizkiah"/>
    <s v="syifa.rizkiah@ias.id"/>
    <s v="085161896787"/>
    <x v="4"/>
    <m/>
    <x v="109"/>
    <m/>
    <m/>
    <m/>
    <m/>
    <m/>
    <s v="WIRA NUGRAHA / ANGGA"/>
    <x v="0"/>
    <m/>
  </r>
  <r>
    <d v="2025-05-08T09:13:26"/>
    <s v="EIT-0112"/>
    <s v="Bellva Jhoginas Kirty"/>
    <s v="bellva.kirty@ias.id"/>
    <s v="081237623752"/>
    <x v="7"/>
    <s v="241002011636"/>
    <x v="110"/>
    <m/>
    <m/>
    <m/>
    <m/>
    <s v="perubahan cost unit pada emops"/>
    <s v="FADLIYANSYAH / ANGGA"/>
    <x v="0"/>
    <m/>
  </r>
  <r>
    <d v="2025-05-08T10:28:04"/>
    <s v="EIT-0113"/>
    <s v="Muhammad Syafrizal"/>
    <s v="syafrizal.sarie@ias.id"/>
    <s v="0859106658563"/>
    <x v="4"/>
    <m/>
    <x v="111"/>
    <m/>
    <m/>
    <m/>
    <m/>
    <m/>
    <s v="WIRA NUGRAHA / ANGGA"/>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4A4490-6694-4BD9-B449-ADD1C4C8C0E6}" name="PivotTable1" cacheId="166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C125" firstHeaderRow="1" firstDataRow="1" firstDataCol="2" rowPageCount="1" colPageCount="1"/>
  <pivotFields count="16">
    <pivotField compact="0" numFmtId="22" outline="0" showAll="0"/>
    <pivotField compact="0" outline="0" showAll="0"/>
    <pivotField compact="0" outline="0" showAll="0"/>
    <pivotField compact="0" outline="0" showAll="0"/>
    <pivotField compact="0" outline="0" showAll="0"/>
    <pivotField axis="axisRow" compact="0" outline="0" showAll="0">
      <items count="18">
        <item x="10"/>
        <item x="6"/>
        <item x="8"/>
        <item x="5"/>
        <item x="7"/>
        <item x="1"/>
        <item x="0"/>
        <item x="12"/>
        <item x="2"/>
        <item x="15"/>
        <item x="9"/>
        <item x="14"/>
        <item x="3"/>
        <item x="16"/>
        <item x="11"/>
        <item x="13"/>
        <item x="4"/>
        <item t="default"/>
      </items>
    </pivotField>
    <pivotField compact="0" outline="0" showAll="0"/>
    <pivotField axis="axisRow" compact="0" outline="0" showAll="0">
      <items count="113">
        <item x="36"/>
        <item x="66"/>
        <item x="54"/>
        <item x="42"/>
        <item x="100"/>
        <item x="43"/>
        <item x="0"/>
        <item x="3"/>
        <item x="72"/>
        <item x="35"/>
        <item x="106"/>
        <item x="38"/>
        <item x="24"/>
        <item x="16"/>
        <item x="81"/>
        <item x="32"/>
        <item x="19"/>
        <item x="49"/>
        <item x="1"/>
        <item x="44"/>
        <item x="82"/>
        <item x="53"/>
        <item x="47"/>
        <item x="85"/>
        <item x="41"/>
        <item x="18"/>
        <item x="68"/>
        <item x="103"/>
        <item x="56"/>
        <item x="84"/>
        <item x="99"/>
        <item x="23"/>
        <item x="21"/>
        <item x="22"/>
        <item x="88"/>
        <item x="6"/>
        <item x="39"/>
        <item x="96"/>
        <item x="17"/>
        <item x="46"/>
        <item x="52"/>
        <item x="30"/>
        <item x="105"/>
        <item x="95"/>
        <item x="109"/>
        <item x="15"/>
        <item x="60"/>
        <item x="55"/>
        <item x="37"/>
        <item x="87"/>
        <item x="75"/>
        <item x="27"/>
        <item x="70"/>
        <item x="29"/>
        <item x="4"/>
        <item x="63"/>
        <item x="71"/>
        <item x="33"/>
        <item x="76"/>
        <item x="73"/>
        <item x="91"/>
        <item x="90"/>
        <item x="74"/>
        <item x="45"/>
        <item x="59"/>
        <item x="61"/>
        <item x="98"/>
        <item x="83"/>
        <item x="5"/>
        <item x="34"/>
        <item x="97"/>
        <item x="86"/>
        <item x="20"/>
        <item x="108"/>
        <item x="111"/>
        <item x="78"/>
        <item x="92"/>
        <item x="13"/>
        <item x="101"/>
        <item x="8"/>
        <item x="93"/>
        <item x="79"/>
        <item x="110"/>
        <item x="10"/>
        <item x="11"/>
        <item x="28"/>
        <item x="9"/>
        <item x="40"/>
        <item x="69"/>
        <item x="102"/>
        <item x="89"/>
        <item x="51"/>
        <item x="62"/>
        <item x="107"/>
        <item x="80"/>
        <item x="14"/>
        <item x="94"/>
        <item x="26"/>
        <item x="67"/>
        <item x="77"/>
        <item x="65"/>
        <item x="64"/>
        <item x="48"/>
        <item x="12"/>
        <item x="7"/>
        <item x="50"/>
        <item x="25"/>
        <item x="57"/>
        <item x="104"/>
        <item x="58"/>
        <item x="3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showAll="0">
      <items count="4">
        <item x="0"/>
        <item h="1" x="2"/>
        <item h="1" x="1"/>
        <item t="default"/>
      </items>
    </pivotField>
    <pivotField compact="0" outline="0" showAll="0"/>
  </pivotFields>
  <rowFields count="2">
    <field x="5"/>
    <field x="7"/>
  </rowFields>
  <rowItems count="122">
    <i>
      <x v="1"/>
      <x v="12"/>
    </i>
    <i t="default">
      <x v="1"/>
    </i>
    <i>
      <x v="2"/>
      <x v="53"/>
    </i>
    <i t="default">
      <x v="2"/>
    </i>
    <i>
      <x v="3"/>
      <x v="83"/>
    </i>
    <i r="1">
      <x v="84"/>
    </i>
    <i r="1">
      <x v="85"/>
    </i>
    <i r="1">
      <x v="86"/>
    </i>
    <i r="1">
      <x v="103"/>
    </i>
    <i t="default">
      <x v="3"/>
    </i>
    <i>
      <x v="4"/>
      <x v="30"/>
    </i>
    <i r="1">
      <x v="51"/>
    </i>
    <i r="1">
      <x v="64"/>
    </i>
    <i r="1">
      <x v="82"/>
    </i>
    <i r="1">
      <x v="96"/>
    </i>
    <i r="1">
      <x v="102"/>
    </i>
    <i t="default">
      <x v="4"/>
    </i>
    <i>
      <x v="5"/>
      <x v="1"/>
    </i>
    <i r="1">
      <x v="10"/>
    </i>
    <i r="1">
      <x v="14"/>
    </i>
    <i r="1">
      <x v="15"/>
    </i>
    <i r="1">
      <x v="18"/>
    </i>
    <i r="1">
      <x v="20"/>
    </i>
    <i r="1">
      <x v="21"/>
    </i>
    <i r="1">
      <x v="55"/>
    </i>
    <i r="1">
      <x v="65"/>
    </i>
    <i r="1">
      <x v="92"/>
    </i>
    <i r="1">
      <x v="94"/>
    </i>
    <i r="1">
      <x v="98"/>
    </i>
    <i r="1">
      <x v="106"/>
    </i>
    <i t="default">
      <x v="5"/>
    </i>
    <i>
      <x v="6"/>
      <x v="6"/>
    </i>
    <i r="1">
      <x v="40"/>
    </i>
    <i r="1">
      <x v="95"/>
    </i>
    <i r="1">
      <x v="111"/>
    </i>
    <i t="default">
      <x v="6"/>
    </i>
    <i>
      <x v="7"/>
      <x v="22"/>
    </i>
    <i t="default">
      <x v="7"/>
    </i>
    <i>
      <x v="8"/>
      <x v="7"/>
    </i>
    <i r="1">
      <x v="16"/>
    </i>
    <i r="1">
      <x v="25"/>
    </i>
    <i r="1">
      <x v="31"/>
    </i>
    <i r="1">
      <x v="32"/>
    </i>
    <i r="1">
      <x v="33"/>
    </i>
    <i r="1">
      <x v="35"/>
    </i>
    <i r="1">
      <x v="38"/>
    </i>
    <i r="1">
      <x v="68"/>
    </i>
    <i r="1">
      <x v="77"/>
    </i>
    <i r="1">
      <x v="97"/>
    </i>
    <i r="1">
      <x v="104"/>
    </i>
    <i t="default">
      <x v="8"/>
    </i>
    <i>
      <x v="9"/>
      <x v="42"/>
    </i>
    <i t="default">
      <x v="9"/>
    </i>
    <i>
      <x v="10"/>
      <x v="8"/>
    </i>
    <i r="1">
      <x v="17"/>
    </i>
    <i r="1">
      <x v="23"/>
    </i>
    <i r="1">
      <x v="24"/>
    </i>
    <i r="1">
      <x v="34"/>
    </i>
    <i r="1">
      <x v="36"/>
    </i>
    <i r="1">
      <x v="39"/>
    </i>
    <i r="1">
      <x v="57"/>
    </i>
    <i r="1">
      <x v="69"/>
    </i>
    <i r="1">
      <x v="76"/>
    </i>
    <i r="1">
      <x v="78"/>
    </i>
    <i r="1">
      <x v="87"/>
    </i>
    <i r="1">
      <x v="99"/>
    </i>
    <i r="1">
      <x v="100"/>
    </i>
    <i r="1">
      <x v="101"/>
    </i>
    <i r="1">
      <x v="109"/>
    </i>
    <i r="1">
      <x v="110"/>
    </i>
    <i t="default">
      <x v="10"/>
    </i>
    <i>
      <x v="11"/>
      <x v="50"/>
    </i>
    <i t="default">
      <x v="11"/>
    </i>
    <i>
      <x v="12"/>
      <x v="54"/>
    </i>
    <i t="default">
      <x v="12"/>
    </i>
    <i>
      <x v="13"/>
      <x v="73"/>
    </i>
    <i t="default">
      <x v="13"/>
    </i>
    <i>
      <x v="14"/>
      <x v="4"/>
    </i>
    <i r="1">
      <x v="5"/>
    </i>
    <i r="1">
      <x v="19"/>
    </i>
    <i r="1">
      <x v="28"/>
    </i>
    <i r="1">
      <x v="29"/>
    </i>
    <i r="1">
      <x v="46"/>
    </i>
    <i r="1">
      <x v="63"/>
    </i>
    <i r="1">
      <x v="93"/>
    </i>
    <i r="1">
      <x v="107"/>
    </i>
    <i t="default">
      <x v="14"/>
    </i>
    <i>
      <x v="15"/>
      <x v="26"/>
    </i>
    <i t="default">
      <x v="15"/>
    </i>
    <i>
      <x v="16"/>
      <x/>
    </i>
    <i r="1">
      <x v="2"/>
    </i>
    <i r="1">
      <x v="3"/>
    </i>
    <i r="1">
      <x v="13"/>
    </i>
    <i r="1">
      <x v="27"/>
    </i>
    <i r="1">
      <x v="37"/>
    </i>
    <i r="1">
      <x v="43"/>
    </i>
    <i r="1">
      <x v="44"/>
    </i>
    <i r="1">
      <x v="45"/>
    </i>
    <i r="1">
      <x v="47"/>
    </i>
    <i r="1">
      <x v="48"/>
    </i>
    <i r="1">
      <x v="49"/>
    </i>
    <i r="1">
      <x v="52"/>
    </i>
    <i r="1">
      <x v="56"/>
    </i>
    <i r="1">
      <x v="58"/>
    </i>
    <i r="1">
      <x v="59"/>
    </i>
    <i r="1">
      <x v="60"/>
    </i>
    <i r="1">
      <x v="62"/>
    </i>
    <i r="1">
      <x v="66"/>
    </i>
    <i r="1">
      <x v="67"/>
    </i>
    <i r="1">
      <x v="70"/>
    </i>
    <i r="1">
      <x v="71"/>
    </i>
    <i r="1">
      <x v="72"/>
    </i>
    <i r="1">
      <x v="74"/>
    </i>
    <i r="1">
      <x v="75"/>
    </i>
    <i r="1">
      <x v="79"/>
    </i>
    <i r="1">
      <x v="80"/>
    </i>
    <i r="1">
      <x v="81"/>
    </i>
    <i r="1">
      <x v="89"/>
    </i>
    <i r="1">
      <x v="91"/>
    </i>
    <i r="1">
      <x v="108"/>
    </i>
    <i t="default">
      <x v="16"/>
    </i>
    <i t="grand">
      <x/>
    </i>
  </rowItems>
  <colItems count="1">
    <i/>
  </colItems>
  <pageFields count="1">
    <pageField fld="14" item="0" hier="-1"/>
  </pageFields>
  <dataFields count="1">
    <dataField name="Count of STATUS" fld="14" subtotal="count"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P114" totalsRowShown="0" headerRowDxfId="41" dataDxfId="40">
  <autoFilter ref="A1:P114" xr:uid="{00000000-0009-0000-0100-000001000000}"/>
  <tableColumns count="16">
    <tableColumn id="2" xr3:uid="{00000000-0010-0000-0000-000002000000}" name="Start time" dataDxfId="39">
      <extLst>
        <ext xmlns:xlmsforms="http://schemas.microsoft.com/office/spreadsheetml/2023/msForms" uri="{FCC71383-01E1-4257-9335-427F07BE8D7F}">
          <xlmsforms:question id="startDate"/>
        </ext>
      </extLst>
    </tableColumn>
    <tableColumn id="17" xr3:uid="{DB5EED2E-07DA-49CD-9E7F-1CBB51094040}" name="No. Ticket" dataDxfId="38">
      <calculatedColumnFormula array="1">"EIT-" &amp; TEXT(ROW()-ROW(OfficeForms.Table[#Headers]),"0000")</calculatedColumnFormula>
    </tableColumn>
    <tableColumn id="6" xr3:uid="{00000000-0010-0000-0000-000006000000}" name="Nama Lengkap" dataDxfId="37">
      <extLst>
        <ext xmlns:xlmsforms="http://schemas.microsoft.com/office/spreadsheetml/2023/msForms" uri="{FCC71383-01E1-4257-9335-427F07BE8D7F}">
          <xlmsforms:question id="r9874b815b40143399d0cc3a4f01dfa7c"/>
        </ext>
      </extLst>
    </tableColumn>
    <tableColumn id="7" xr3:uid="{00000000-0010-0000-0000-000007000000}" name="Email1" dataDxfId="36">
      <extLst>
        <ext xmlns:xlmsforms="http://schemas.microsoft.com/office/spreadsheetml/2023/msForms" uri="{FCC71383-01E1-4257-9335-427F07BE8D7F}">
          <xlmsforms:question id="rcf688d56bdc24fec967378058966be56"/>
        </ext>
      </extLst>
    </tableColumn>
    <tableColumn id="8" xr3:uid="{00000000-0010-0000-0000-000008000000}" name="No. Handphone " dataDxfId="35">
      <extLst>
        <ext xmlns:xlmsforms="http://schemas.microsoft.com/office/spreadsheetml/2023/msForms" uri="{FCC71383-01E1-4257-9335-427F07BE8D7F}">
          <xlmsforms:question id="r74e7e69952514ab59c6f57c7d0e37872"/>
        </ext>
      </extLst>
    </tableColumn>
    <tableColumn id="9" xr3:uid="{00000000-0010-0000-0000-000009000000}" name="Pilih kendala dibawah Ini" dataDxfId="34">
      <extLst>
        <ext xmlns:xlmsforms="http://schemas.microsoft.com/office/spreadsheetml/2023/msForms" uri="{FCC71383-01E1-4257-9335-427F07BE8D7F}">
          <xlmsforms:question id="rc61a3a21762946a094fd2ffc31b0aced"/>
        </ext>
      </extLst>
    </tableColumn>
    <tableColumn id="10" xr3:uid="{00000000-0010-0000-0000-00000A000000}" name="NIK (Nomor Induk Karyawan)" dataDxfId="33">
      <extLst>
        <ext xmlns:xlmsforms="http://schemas.microsoft.com/office/spreadsheetml/2023/msForms" uri="{FCC71383-01E1-4257-9335-427F07BE8D7F}">
          <xlmsforms:question id="rb6d617e167d140769fcb014a7b897015"/>
        </ext>
      </extLst>
    </tableColumn>
    <tableColumn id="11" xr3:uid="{00000000-0010-0000-0000-00000B000000}" name="Jelaskan detail masalah / data yang akan di input" dataDxfId="32">
      <extLst>
        <ext xmlns:xlmsforms="http://schemas.microsoft.com/office/spreadsheetml/2023/msForms" uri="{FCC71383-01E1-4257-9335-427F07BE8D7F}">
          <xlmsforms:question id="r31d87c2b3c1b4eb695ef95d2a5a63414"/>
        </ext>
      </extLst>
    </tableColumn>
    <tableColumn id="12" xr3:uid="{00000000-0010-0000-0000-00000C000000}" name="Silahkan Pilih kendala PLO Di Bawah Ini" dataDxfId="31">
      <extLst>
        <ext xmlns:xlmsforms="http://schemas.microsoft.com/office/spreadsheetml/2023/msForms" uri="{FCC71383-01E1-4257-9335-427F07BE8D7F}">
          <xlmsforms:question id="r13ec2551a95b464bbce8ff01d4ceb1c6"/>
        </ext>
      </extLst>
    </tableColumn>
    <tableColumn id="13" xr3:uid="{00000000-0010-0000-0000-00000D000000}" name="ID PLO" dataDxfId="30">
      <extLst>
        <ext xmlns:xlmsforms="http://schemas.microsoft.com/office/spreadsheetml/2023/msForms" uri="{FCC71383-01E1-4257-9335-427F07BE8D7F}">
          <xlmsforms:question id="ra9b392f128f242d9b9293a1af3be8c18"/>
        </ext>
      </extLst>
    </tableColumn>
    <tableColumn id="14" xr3:uid="{00000000-0010-0000-0000-00000E000000}" name="Modul ERP" dataDxfId="29">
      <extLst>
        <ext xmlns:xlmsforms="http://schemas.microsoft.com/office/spreadsheetml/2023/msForms" uri="{FCC71383-01E1-4257-9335-427F07BE8D7F}">
          <xlmsforms:question id="r0d54e480cf2043e59ed098a1d51b89c5"/>
        </ext>
      </extLst>
    </tableColumn>
    <tableColumn id="15" xr3:uid="{00000000-0010-0000-0000-00000F000000}" name="Kendala ESIKAP" dataDxfId="28">
      <extLst>
        <ext xmlns:xlmsforms="http://schemas.microsoft.com/office/spreadsheetml/2023/msForms" uri="{FCC71383-01E1-4257-9335-427F07BE8D7F}">
          <xlmsforms:question id="rfd68dc2799c949df87461af009bf90dd"/>
        </ext>
      </extLst>
    </tableColumn>
    <tableColumn id="16" xr3:uid="{00000000-0010-0000-0000-000010000000}" name="Kendala EMOPS" dataDxfId="27">
      <extLst>
        <ext xmlns:xlmsforms="http://schemas.microsoft.com/office/spreadsheetml/2023/msForms" uri="{FCC71383-01E1-4257-9335-427F07BE8D7F}">
          <xlmsforms:question id="r9ce73046ddf04a829251b8e7deed58e2"/>
        </ext>
      </extLst>
    </tableColumn>
    <tableColumn id="1" xr3:uid="{3F0FB6BF-535E-4896-8710-203D6899144F}" name="PIC" dataDxfId="26">
      <calculatedColumnFormula>VLOOKUP(OfficeForms.Table[[#This Row],[Pilih kendala dibawah Ini]],'Source Data'!$A$1:$B$10,2,FALSE)</calculatedColumnFormula>
    </tableColumn>
    <tableColumn id="5" xr3:uid="{632693FF-65E4-430A-996A-5F8FAC12BD3F}" name="STATUS" dataDxfId="25"/>
    <tableColumn id="3" xr3:uid="{356A7E4B-28EC-422D-B3EC-A5E81BC00ACC}" name="Catatan" dataDxfId="24"/>
  </tableColumns>
  <tableStyleInfo name="TableStyleLight9" showFirstColumn="0" showLastColumn="0" showRowStripes="1" showColumnStripes="0"/>
  <extLst>
    <ext xmlns:xlmsforms="http://schemas.microsoft.com/office/spreadsheetml/2023/msForms" uri="{839C7E11-91E4-4DBD-9C5D-0DEA604FA9AC}">
      <xlmsforms:msForm id="GjxhJwglIEOFj2fbMveB9WDg-ks3AzdAuy5Cyod1TptUMVQ4UUlFOUQ3S0pTV1EyV01EWTkwUU5MSC4u" isFormConnected="1" maxResponseId="168" latestEventMarker="226">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r9874b815b40143399d0cc3a4f01dfa7c</xlmsforms:syncedQuestionId>
        <xlmsforms:syncedQuestionId>rcf688d56bdc24fec967378058966be56</xlmsforms:syncedQuestionId>
        <xlmsforms:syncedQuestionId>r74e7e69952514ab59c6f57c7d0e37872</xlmsforms:syncedQuestionId>
        <xlmsforms:syncedQuestionId>rc61a3a21762946a094fd2ffc31b0aced</xlmsforms:syncedQuestionId>
        <xlmsforms:syncedQuestionId>rb6d617e167d140769fcb014a7b897015</xlmsforms:syncedQuestionId>
        <xlmsforms:syncedQuestionId>r31d87c2b3c1b4eb695ef95d2a5a63414</xlmsforms:syncedQuestionId>
        <xlmsforms:syncedQuestionId>r13ec2551a95b464bbce8ff01d4ceb1c6</xlmsforms:syncedQuestionId>
        <xlmsforms:syncedQuestionId>ra9b392f128f242d9b9293a1af3be8c18</xlmsforms:syncedQuestionId>
        <xlmsforms:syncedQuestionId>r0d54e480cf2043e59ed098a1d51b89c5</xlmsforms:syncedQuestionId>
        <xlmsforms:syncedQuestionId>rfd68dc2799c949df87461af009bf90dd</xlmsforms:syncedQuestionId>
        <xlmsforms:syncedQuestionId>r9ce73046ddf04a829251b8e7deed58e2</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new.clientzone.rumahweb.com/product/ssl/771152/manage" TargetMode="External"/><Relationship Id="rId2" Type="http://schemas.openxmlformats.org/officeDocument/2006/relationships/hyperlink" Target="https://developer.apple.com/programs/" TargetMode="External"/><Relationship Id="rId1" Type="http://schemas.openxmlformats.org/officeDocument/2006/relationships/hyperlink" Target="https://play.google.com/console" TargetMode="External"/><Relationship Id="rId4" Type="http://schemas.openxmlformats.org/officeDocument/2006/relationships/hyperlink" Target="https://new.clientzone.rumahweb.com/product/ssl/771152/man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4"/>
  <sheetViews>
    <sheetView workbookViewId="0">
      <pane xSplit="3" topLeftCell="D114" activePane="topRight" state="frozen"/>
      <selection pane="topRight" activeCell="P93" sqref="P93"/>
    </sheetView>
  </sheetViews>
  <sheetFormatPr defaultRowHeight="15"/>
  <cols>
    <col min="1" max="1" width="16" style="1" bestFit="1" customWidth="1"/>
    <col min="2" max="2" width="15.42578125" style="2" customWidth="1"/>
    <col min="3" max="3" width="30.85546875" style="4" customWidth="1"/>
    <col min="4" max="4" width="34.85546875" style="2" bestFit="1" customWidth="1"/>
    <col min="5" max="5" width="18" style="5" bestFit="1" customWidth="1"/>
    <col min="6" max="6" width="67.140625" style="2" customWidth="1"/>
    <col min="7" max="7" width="30.140625" style="9" bestFit="1" customWidth="1"/>
    <col min="8" max="8" width="65.140625" style="2" customWidth="1"/>
    <col min="9" max="9" width="39.28515625" style="2" bestFit="1" customWidth="1"/>
    <col min="10" max="10" width="20" style="2" bestFit="1" customWidth="1"/>
    <col min="11" max="11" width="13.42578125" style="2" bestFit="1" customWidth="1"/>
    <col min="12" max="12" width="28.28515625" style="2" customWidth="1"/>
    <col min="13" max="13" width="30" style="1" customWidth="1"/>
    <col min="14" max="14" width="35" style="24" bestFit="1" customWidth="1"/>
    <col min="15" max="15" width="11.7109375" style="1" bestFit="1" customWidth="1"/>
    <col min="16" max="16" width="41.28515625" style="1" bestFit="1" customWidth="1"/>
    <col min="17" max="16384" width="9.140625" style="1"/>
  </cols>
  <sheetData>
    <row r="1" spans="1:16" ht="35.25" customHeight="1">
      <c r="A1" s="2" t="s">
        <v>0</v>
      </c>
      <c r="B1" s="2" t="s">
        <v>1</v>
      </c>
      <c r="C1" s="4" t="s">
        <v>2</v>
      </c>
      <c r="D1" s="2" t="s">
        <v>3</v>
      </c>
      <c r="E1" s="2" t="s">
        <v>4</v>
      </c>
      <c r="F1" s="5" t="s">
        <v>5</v>
      </c>
      <c r="G1" s="2" t="s">
        <v>6</v>
      </c>
      <c r="H1" s="5" t="s">
        <v>7</v>
      </c>
      <c r="I1" s="2" t="s">
        <v>8</v>
      </c>
      <c r="J1" s="2" t="s">
        <v>9</v>
      </c>
      <c r="K1" s="2" t="s">
        <v>10</v>
      </c>
      <c r="L1" s="2" t="s">
        <v>11</v>
      </c>
      <c r="M1" s="2" t="s">
        <v>12</v>
      </c>
      <c r="N1" s="2" t="s">
        <v>13</v>
      </c>
      <c r="O1" s="34" t="s">
        <v>14</v>
      </c>
      <c r="P1" s="2" t="s">
        <v>15</v>
      </c>
    </row>
    <row r="2" spans="1:16" ht="147" customHeight="1">
      <c r="A2" s="7">
        <v>45771.443541666667</v>
      </c>
      <c r="B2" s="25" t="str" cm="1">
        <f t="array" ref="B2">"EIT-" &amp; TEXT(ROW()-ROW(OfficeForms.Table[#Headers]),"0000")</f>
        <v>EIT-0001</v>
      </c>
      <c r="C2" s="4" t="s">
        <v>16</v>
      </c>
      <c r="D2" s="2" t="s">
        <v>17</v>
      </c>
      <c r="E2" s="8" t="s">
        <v>18</v>
      </c>
      <c r="F2" s="5" t="s">
        <v>19</v>
      </c>
      <c r="G2" s="8" t="s">
        <v>20</v>
      </c>
      <c r="H2" s="9" t="s">
        <v>21</v>
      </c>
      <c r="J2" s="5"/>
      <c r="L2" s="2" t="s">
        <v>22</v>
      </c>
      <c r="M2" s="2"/>
      <c r="N2" s="2" t="str">
        <f>VLOOKUP(OfficeForms.Table[[#This Row],[Pilih kendala dibawah Ini]],'Source Data'!$A$1:$B$10,2,FALSE)</f>
        <v>FADLIYANSYAH / ANGGA</v>
      </c>
      <c r="O2" s="24" t="s">
        <v>23</v>
      </c>
      <c r="P2" s="23"/>
    </row>
    <row r="3" spans="1:16" ht="147" customHeight="1">
      <c r="A3" s="7">
        <v>45771.489108796297</v>
      </c>
      <c r="B3" s="25" t="str" cm="1">
        <f t="array" ref="B3">"EIT-" &amp; TEXT(ROW()-ROW(OfficeForms.Table[#Headers]),"0000")</f>
        <v>EIT-0002</v>
      </c>
      <c r="C3" s="4" t="s">
        <v>24</v>
      </c>
      <c r="D3" s="2" t="s">
        <v>25</v>
      </c>
      <c r="E3" s="8" t="s">
        <v>26</v>
      </c>
      <c r="F3" s="5" t="s">
        <v>27</v>
      </c>
      <c r="G3" s="8" t="s">
        <v>28</v>
      </c>
      <c r="H3" s="9" t="s">
        <v>29</v>
      </c>
      <c r="J3" s="5"/>
      <c r="K3" s="2" t="s">
        <v>30</v>
      </c>
      <c r="M3" s="2"/>
      <c r="N3" s="2" t="str">
        <f>VLOOKUP(OfficeForms.Table[[#This Row],[Pilih kendala dibawah Ini]],'Source Data'!$A$1:$B$10,2,FALSE)</f>
        <v>FADLIYANSYAH / ANGGA</v>
      </c>
      <c r="O3" s="24" t="s">
        <v>23</v>
      </c>
      <c r="P3" s="23"/>
    </row>
    <row r="4" spans="1:16" ht="147" customHeight="1">
      <c r="A4" s="7">
        <v>45771.517928240741</v>
      </c>
      <c r="B4" s="25" t="str" cm="1">
        <f t="array" ref="B4">"EIT-" &amp; TEXT(ROW()-ROW(OfficeForms.Table[#Headers]),"0000")</f>
        <v>EIT-0003</v>
      </c>
      <c r="C4" s="4" t="s">
        <v>31</v>
      </c>
      <c r="D4" s="2" t="s">
        <v>32</v>
      </c>
      <c r="E4" s="8" t="s">
        <v>33</v>
      </c>
      <c r="F4" s="5" t="s">
        <v>19</v>
      </c>
      <c r="G4" s="8" t="s">
        <v>34</v>
      </c>
      <c r="H4" s="9"/>
      <c r="J4" s="5"/>
      <c r="L4" s="5" t="s">
        <v>35</v>
      </c>
      <c r="M4" s="2"/>
      <c r="N4" s="2" t="str">
        <f>VLOOKUP(OfficeForms.Table[[#This Row],[Pilih kendala dibawah Ini]],'Source Data'!$A$1:$B$10,2,FALSE)</f>
        <v>FADLIYANSYAH / ANGGA</v>
      </c>
      <c r="O4" s="24" t="s">
        <v>23</v>
      </c>
      <c r="P4" s="23"/>
    </row>
    <row r="5" spans="1:16" ht="147" customHeight="1">
      <c r="A5" s="7">
        <v>45771.605000000003</v>
      </c>
      <c r="B5" s="25" t="str" cm="1">
        <f t="array" ref="B5">"EIT-" &amp; TEXT(ROW()-ROW(OfficeForms.Table[#Headers]),"0000")</f>
        <v>EIT-0004</v>
      </c>
      <c r="C5" s="4" t="s">
        <v>36</v>
      </c>
      <c r="D5" s="2" t="s">
        <v>37</v>
      </c>
      <c r="E5" s="8" t="s">
        <v>38</v>
      </c>
      <c r="F5" s="5" t="s">
        <v>39</v>
      </c>
      <c r="G5" s="8" t="s">
        <v>40</v>
      </c>
      <c r="H5" s="9" t="s">
        <v>41</v>
      </c>
      <c r="J5" s="5"/>
      <c r="M5" s="2"/>
      <c r="N5" s="2" t="s">
        <v>42</v>
      </c>
      <c r="O5" s="24" t="s">
        <v>23</v>
      </c>
      <c r="P5" s="23"/>
    </row>
    <row r="6" spans="1:16" ht="147" customHeight="1">
      <c r="A6" s="7">
        <v>45771.619814814818</v>
      </c>
      <c r="B6" s="25" t="str" cm="1">
        <f t="array" ref="B6">"EIT-" &amp; TEXT(ROW()-ROW(OfficeForms.Table[#Headers]),"0000")</f>
        <v>EIT-0005</v>
      </c>
      <c r="C6" s="4" t="s">
        <v>43</v>
      </c>
      <c r="D6" s="2" t="s">
        <v>44</v>
      </c>
      <c r="E6" s="8" t="s">
        <v>45</v>
      </c>
      <c r="F6" s="5" t="s">
        <v>46</v>
      </c>
      <c r="G6" s="8" t="s">
        <v>47</v>
      </c>
      <c r="H6" s="9" t="s">
        <v>46</v>
      </c>
      <c r="J6" s="5"/>
      <c r="M6" s="2"/>
      <c r="N6" s="2" t="s">
        <v>42</v>
      </c>
      <c r="O6" s="24" t="s">
        <v>23</v>
      </c>
      <c r="P6" s="23"/>
    </row>
    <row r="7" spans="1:16" ht="147" customHeight="1">
      <c r="A7" s="7">
        <v>45771.630694444444</v>
      </c>
      <c r="B7" s="25" t="str" cm="1">
        <f t="array" ref="B7">"EIT-" &amp; TEXT(ROW()-ROW(OfficeForms.Table[#Headers]),"0000")</f>
        <v>EIT-0006</v>
      </c>
      <c r="C7" s="4" t="s">
        <v>48</v>
      </c>
      <c r="D7" s="2" t="s">
        <v>49</v>
      </c>
      <c r="E7" s="8" t="s">
        <v>50</v>
      </c>
      <c r="F7" s="5" t="s">
        <v>39</v>
      </c>
      <c r="G7" s="8" t="s">
        <v>47</v>
      </c>
      <c r="H7" s="9" t="s">
        <v>51</v>
      </c>
      <c r="J7" s="5"/>
      <c r="M7" s="2"/>
      <c r="N7" s="2" t="s">
        <v>42</v>
      </c>
      <c r="O7" s="24" t="s">
        <v>23</v>
      </c>
      <c r="P7" s="23"/>
    </row>
    <row r="8" spans="1:16" ht="147" customHeight="1">
      <c r="A8" s="7">
        <v>45771.637615740743</v>
      </c>
      <c r="B8" s="25" t="str" cm="1">
        <f t="array" ref="B8">"EIT-" &amp; TEXT(ROW()-ROW(OfficeForms.Table[#Headers]),"0000")</f>
        <v>EIT-0007</v>
      </c>
      <c r="C8" s="4" t="s">
        <v>52</v>
      </c>
      <c r="D8" s="2" t="s">
        <v>53</v>
      </c>
      <c r="E8" s="8" t="s">
        <v>54</v>
      </c>
      <c r="F8" s="5" t="s">
        <v>39</v>
      </c>
      <c r="G8" s="8" t="s">
        <v>55</v>
      </c>
      <c r="H8" s="9" t="s">
        <v>56</v>
      </c>
      <c r="J8" s="5"/>
      <c r="M8" s="2"/>
      <c r="N8" s="2" t="s">
        <v>42</v>
      </c>
      <c r="O8" s="24" t="s">
        <v>23</v>
      </c>
      <c r="P8" s="23"/>
    </row>
    <row r="9" spans="1:16" ht="147" customHeight="1">
      <c r="A9" s="7">
        <v>45771.653564814813</v>
      </c>
      <c r="B9" s="25" t="str" cm="1">
        <f t="array" ref="B9">"EIT-" &amp; TEXT(ROW()-ROW(OfficeForms.Table[#Headers]),"0000")</f>
        <v>EIT-0008</v>
      </c>
      <c r="C9" s="4" t="s">
        <v>57</v>
      </c>
      <c r="D9" s="2" t="s">
        <v>58</v>
      </c>
      <c r="E9" s="8" t="s">
        <v>59</v>
      </c>
      <c r="F9" s="5" t="s">
        <v>39</v>
      </c>
      <c r="G9" s="8" t="s">
        <v>60</v>
      </c>
      <c r="H9" s="9" t="s">
        <v>61</v>
      </c>
      <c r="J9" s="5"/>
      <c r="M9" s="2"/>
      <c r="N9" s="2" t="s">
        <v>42</v>
      </c>
      <c r="O9" s="24" t="s">
        <v>23</v>
      </c>
      <c r="P9" s="23"/>
    </row>
    <row r="10" spans="1:16" ht="147" customHeight="1">
      <c r="A10" s="7">
        <v>45771.652719907404</v>
      </c>
      <c r="B10" s="25" t="str" cm="1">
        <f t="array" ref="B10">"EIT-" &amp; TEXT(ROW()-ROW(OfficeForms.Table[#Headers]),"0000")</f>
        <v>EIT-0009</v>
      </c>
      <c r="C10" s="4" t="s">
        <v>62</v>
      </c>
      <c r="D10" s="2" t="s">
        <v>63</v>
      </c>
      <c r="E10" s="8" t="s">
        <v>64</v>
      </c>
      <c r="F10" s="5" t="s">
        <v>65</v>
      </c>
      <c r="G10" s="8" t="s">
        <v>66</v>
      </c>
      <c r="H10" s="9" t="s">
        <v>67</v>
      </c>
      <c r="J10" s="5"/>
      <c r="M10" s="2"/>
      <c r="N10" s="2" t="str">
        <f>VLOOKUP(OfficeForms.Table[[#This Row],[Pilih kendala dibawah Ini]],'Source Data'!$A$1:$B$10,2,FALSE)</f>
        <v>WIRA NUGRAHA / ANGGA</v>
      </c>
      <c r="O10" s="24" t="s">
        <v>23</v>
      </c>
      <c r="P10" s="23"/>
    </row>
    <row r="11" spans="1:16" ht="147" customHeight="1">
      <c r="A11" s="7">
        <v>45771.685636574075</v>
      </c>
      <c r="B11" s="25" t="str" cm="1">
        <f t="array" ref="B11">"EIT-" &amp; TEXT(ROW()-ROW(OfficeForms.Table[#Headers]),"0000")</f>
        <v>EIT-0010</v>
      </c>
      <c r="C11" s="4" t="s">
        <v>68</v>
      </c>
      <c r="D11" s="2" t="s">
        <v>69</v>
      </c>
      <c r="E11" s="8" t="s">
        <v>70</v>
      </c>
      <c r="F11" s="5" t="s">
        <v>19</v>
      </c>
      <c r="G11" s="8" t="s">
        <v>71</v>
      </c>
      <c r="H11" s="9"/>
      <c r="J11" s="5"/>
      <c r="L11" s="2" t="s">
        <v>72</v>
      </c>
      <c r="M11" s="2"/>
      <c r="N11" s="2" t="str">
        <f>VLOOKUP(OfficeForms.Table[[#This Row],[Pilih kendala dibawah Ini]],'Source Data'!$A$1:$B$10,2,FALSE)</f>
        <v>FADLIYANSYAH / ANGGA</v>
      </c>
      <c r="O11" s="24" t="s">
        <v>23</v>
      </c>
      <c r="P11" s="23"/>
    </row>
    <row r="12" spans="1:16" ht="147" customHeight="1">
      <c r="A12" s="7">
        <v>45771.891689814816</v>
      </c>
      <c r="B12" s="25" t="str" cm="1">
        <f t="array" ref="B12">"EIT-" &amp; TEXT(ROW()-ROW(OfficeForms.Table[#Headers]),"0000")</f>
        <v>EIT-0011</v>
      </c>
      <c r="C12" s="4" t="s">
        <v>73</v>
      </c>
      <c r="D12" s="2" t="s">
        <v>74</v>
      </c>
      <c r="E12" s="8" t="s">
        <v>75</v>
      </c>
      <c r="F12" s="5" t="s">
        <v>76</v>
      </c>
      <c r="G12" s="8" t="s">
        <v>77</v>
      </c>
      <c r="H12" s="9" t="s">
        <v>78</v>
      </c>
      <c r="J12" s="5"/>
      <c r="M12" s="2"/>
      <c r="N12" s="2" t="s">
        <v>79</v>
      </c>
      <c r="O12" s="24" t="s">
        <v>23</v>
      </c>
      <c r="P12" s="23"/>
    </row>
    <row r="13" spans="1:16" ht="147" customHeight="1">
      <c r="A13" s="7">
        <v>45771.936238425929</v>
      </c>
      <c r="B13" s="25" t="str" cm="1">
        <f t="array" ref="B13">"EIT-" &amp; TEXT(ROW()-ROW(OfficeForms.Table[#Headers]),"0000")</f>
        <v>EIT-0012</v>
      </c>
      <c r="C13" s="4" t="s">
        <v>80</v>
      </c>
      <c r="D13" s="2" t="s">
        <v>81</v>
      </c>
      <c r="E13" s="8" t="s">
        <v>82</v>
      </c>
      <c r="F13" s="5" t="s">
        <v>76</v>
      </c>
      <c r="G13" s="8" t="s">
        <v>83</v>
      </c>
      <c r="H13" s="9" t="s">
        <v>84</v>
      </c>
      <c r="J13" s="5"/>
      <c r="M13" s="2"/>
      <c r="N13" s="2" t="s">
        <v>79</v>
      </c>
      <c r="O13" s="24" t="s">
        <v>23</v>
      </c>
      <c r="P13" s="23"/>
    </row>
    <row r="14" spans="1:16" ht="147" customHeight="1">
      <c r="A14" s="7">
        <v>45772.273888888885</v>
      </c>
      <c r="B14" s="25" t="str" cm="1">
        <f t="array" ref="B14">"EIT-" &amp; TEXT(ROW()-ROW(OfficeForms.Table[#Headers]),"0000")</f>
        <v>EIT-0013</v>
      </c>
      <c r="C14" s="4" t="s">
        <v>85</v>
      </c>
      <c r="D14" s="2" t="s">
        <v>86</v>
      </c>
      <c r="E14" s="8" t="s">
        <v>87</v>
      </c>
      <c r="F14" s="5" t="s">
        <v>76</v>
      </c>
      <c r="G14" s="8" t="s">
        <v>88</v>
      </c>
      <c r="H14" s="9" t="s">
        <v>89</v>
      </c>
      <c r="J14" s="5"/>
      <c r="M14" s="2"/>
      <c r="N14" s="2" t="s">
        <v>79</v>
      </c>
      <c r="O14" s="24" t="s">
        <v>23</v>
      </c>
      <c r="P14" s="23"/>
    </row>
    <row r="15" spans="1:16" ht="147" customHeight="1">
      <c r="A15" s="7">
        <v>45772.455416666664</v>
      </c>
      <c r="B15" s="25" t="str" cm="1">
        <f t="array" ref="B15">"EIT-" &amp; TEXT(ROW()-ROW(OfficeForms.Table[#Headers]),"0000")</f>
        <v>EIT-0014</v>
      </c>
      <c r="C15" s="4" t="s">
        <v>90</v>
      </c>
      <c r="D15" s="2" t="s">
        <v>91</v>
      </c>
      <c r="E15" s="8" t="s">
        <v>92</v>
      </c>
      <c r="F15" s="5" t="s">
        <v>76</v>
      </c>
      <c r="G15" s="8" t="s">
        <v>93</v>
      </c>
      <c r="H15" s="9" t="s">
        <v>94</v>
      </c>
      <c r="J15" s="5"/>
      <c r="M15" s="2"/>
      <c r="N15" s="2" t="s">
        <v>42</v>
      </c>
      <c r="O15" s="24" t="s">
        <v>23</v>
      </c>
      <c r="P15" s="23"/>
    </row>
    <row r="16" spans="1:16" ht="147" customHeight="1">
      <c r="A16" s="7">
        <v>45772.491064814814</v>
      </c>
      <c r="B16" s="25" t="str" cm="1">
        <f t="array" ref="B16">"EIT-" &amp; TEXT(ROW()-ROW(OfficeForms.Table[#Headers]),"0000")</f>
        <v>EIT-0015</v>
      </c>
      <c r="C16" s="4" t="s">
        <v>95</v>
      </c>
      <c r="D16" s="2" t="s">
        <v>96</v>
      </c>
      <c r="E16" s="8" t="s">
        <v>97</v>
      </c>
      <c r="F16" s="5" t="s">
        <v>39</v>
      </c>
      <c r="G16" s="2"/>
      <c r="H16" s="9" t="s">
        <v>98</v>
      </c>
      <c r="J16" s="5"/>
      <c r="M16" s="2"/>
      <c r="N16" s="2" t="s">
        <v>42</v>
      </c>
      <c r="O16" s="24" t="s">
        <v>23</v>
      </c>
      <c r="P16" s="23"/>
    </row>
    <row r="17" spans="1:16" ht="147" customHeight="1">
      <c r="A17" s="7">
        <v>45772.532743055555</v>
      </c>
      <c r="B17" s="25" t="str" cm="1">
        <f t="array" ref="B17">"EIT-" &amp; TEXT(ROW()-ROW(OfficeForms.Table[#Headers]),"0000")</f>
        <v>EIT-0016</v>
      </c>
      <c r="C17" s="4" t="s">
        <v>99</v>
      </c>
      <c r="D17" s="2" t="s">
        <v>32</v>
      </c>
      <c r="E17" s="8" t="s">
        <v>100</v>
      </c>
      <c r="F17" s="5" t="s">
        <v>19</v>
      </c>
      <c r="G17" s="8" t="s">
        <v>34</v>
      </c>
      <c r="H17" s="9" t="s">
        <v>101</v>
      </c>
      <c r="J17" s="5"/>
      <c r="L17" s="2" t="s">
        <v>102</v>
      </c>
      <c r="M17" s="2"/>
      <c r="N17" s="2" t="str">
        <f>VLOOKUP(OfficeForms.Table[[#This Row],[Pilih kendala dibawah Ini]],'Source Data'!$A$1:$B$10,2,FALSE)</f>
        <v>FADLIYANSYAH / ANGGA</v>
      </c>
      <c r="O17" s="24" t="s">
        <v>23</v>
      </c>
      <c r="P17" s="23"/>
    </row>
    <row r="18" spans="1:16" ht="147" customHeight="1">
      <c r="A18" s="25">
        <v>45772.585335648146</v>
      </c>
      <c r="B18" s="25" t="str" cm="1">
        <f t="array" ref="B18">"EIT-" &amp; TEXT(ROW()-ROW(OfficeForms.Table[#Headers]),"0000")</f>
        <v>EIT-0017</v>
      </c>
      <c r="C18" s="4" t="s">
        <v>103</v>
      </c>
      <c r="D18" s="2" t="s">
        <v>104</v>
      </c>
      <c r="E18" s="8" t="s">
        <v>105</v>
      </c>
      <c r="F18" s="5" t="s">
        <v>65</v>
      </c>
      <c r="G18" s="2"/>
      <c r="H18" s="9" t="s">
        <v>106</v>
      </c>
      <c r="J18" s="5"/>
      <c r="M18" s="2"/>
      <c r="N18" s="2" t="str">
        <f>VLOOKUP(OfficeForms.Table[[#This Row],[Pilih kendala dibawah Ini]],'Source Data'!$A$1:$B$10,2,FALSE)</f>
        <v>WIRA NUGRAHA / ANGGA</v>
      </c>
      <c r="O18" s="24" t="s">
        <v>23</v>
      </c>
      <c r="P18" s="23"/>
    </row>
    <row r="19" spans="1:16" ht="147" customHeight="1">
      <c r="A19" s="7">
        <v>45772.585543981484</v>
      </c>
      <c r="B19" s="25" t="str" cm="1">
        <f t="array" ref="B19">"EIT-" &amp; TEXT(ROW()-ROW(OfficeForms.Table[#Headers]),"0000")</f>
        <v>EIT-0018</v>
      </c>
      <c r="C19" s="4" t="s">
        <v>107</v>
      </c>
      <c r="D19" s="2" t="s">
        <v>108</v>
      </c>
      <c r="E19" s="8" t="s">
        <v>109</v>
      </c>
      <c r="F19" s="5" t="s">
        <v>65</v>
      </c>
      <c r="G19" s="2"/>
      <c r="H19" s="9" t="s">
        <v>110</v>
      </c>
      <c r="J19" s="5"/>
      <c r="M19" s="2"/>
      <c r="N19" s="2" t="str">
        <f>VLOOKUP(OfficeForms.Table[[#This Row],[Pilih kendala dibawah Ini]],'Source Data'!$A$1:$B$10,2,FALSE)</f>
        <v>WIRA NUGRAHA / ANGGA</v>
      </c>
      <c r="O19" s="24" t="s">
        <v>23</v>
      </c>
      <c r="P19" s="23"/>
    </row>
    <row r="20" spans="1:16" ht="147" customHeight="1">
      <c r="A20" s="7">
        <v>45772.60728009259</v>
      </c>
      <c r="B20" s="25" t="str" cm="1">
        <f t="array" ref="B20">"EIT-" &amp; TEXT(ROW()-ROW(OfficeForms.Table[#Headers]),"0000")</f>
        <v>EIT-0019</v>
      </c>
      <c r="C20" s="4" t="s">
        <v>111</v>
      </c>
      <c r="D20" s="2" t="s">
        <v>112</v>
      </c>
      <c r="E20" s="8" t="s">
        <v>38</v>
      </c>
      <c r="F20" s="5" t="s">
        <v>39</v>
      </c>
      <c r="G20" s="2"/>
      <c r="H20" s="9" t="s">
        <v>113</v>
      </c>
      <c r="J20" s="5"/>
      <c r="M20" s="2"/>
      <c r="N20" s="2" t="s">
        <v>42</v>
      </c>
      <c r="O20" s="24" t="s">
        <v>23</v>
      </c>
      <c r="P20" s="23"/>
    </row>
    <row r="21" spans="1:16" ht="147" customHeight="1">
      <c r="A21" s="7">
        <v>45772.608495370368</v>
      </c>
      <c r="B21" s="25" t="str" cm="1">
        <f t="array" ref="B21">"EIT-" &amp; TEXT(ROW()-ROW(OfficeForms.Table[#Headers]),"0000")</f>
        <v>EIT-0020</v>
      </c>
      <c r="C21" s="4" t="s">
        <v>114</v>
      </c>
      <c r="D21" s="2" t="s">
        <v>115</v>
      </c>
      <c r="E21" s="8" t="s">
        <v>116</v>
      </c>
      <c r="F21" s="5" t="s">
        <v>39</v>
      </c>
      <c r="G21" s="2"/>
      <c r="H21" s="9" t="s">
        <v>117</v>
      </c>
      <c r="J21" s="5"/>
      <c r="M21" s="2"/>
      <c r="N21" s="2" t="s">
        <v>42</v>
      </c>
      <c r="O21" s="24" t="s">
        <v>23</v>
      </c>
      <c r="P21" s="23"/>
    </row>
    <row r="22" spans="1:16" ht="147" customHeight="1">
      <c r="A22" s="7">
        <v>45772.610474537039</v>
      </c>
      <c r="B22" s="25" t="str" cm="1">
        <f t="array" ref="B22">"EIT-" &amp; TEXT(ROW()-ROW(OfficeForms.Table[#Headers]),"0000")</f>
        <v>EIT-0021</v>
      </c>
      <c r="C22" s="4" t="s">
        <v>118</v>
      </c>
      <c r="D22" s="2" t="s">
        <v>119</v>
      </c>
      <c r="E22" s="8" t="s">
        <v>120</v>
      </c>
      <c r="F22" s="5" t="s">
        <v>39</v>
      </c>
      <c r="G22" s="2"/>
      <c r="H22" s="9" t="s">
        <v>121</v>
      </c>
      <c r="J22" s="5"/>
      <c r="M22" s="2"/>
      <c r="N22" s="2" t="s">
        <v>42</v>
      </c>
      <c r="O22" s="24" t="s">
        <v>23</v>
      </c>
      <c r="P22" s="23"/>
    </row>
    <row r="23" spans="1:16" ht="147" customHeight="1">
      <c r="A23" s="7">
        <v>45772.61582175926</v>
      </c>
      <c r="B23" s="25" t="str" cm="1">
        <f t="array" ref="B23">"EIT-" &amp; TEXT(ROW()-ROW(OfficeForms.Table[#Headers]),"0000")</f>
        <v>EIT-0022</v>
      </c>
      <c r="C23" s="4" t="s">
        <v>122</v>
      </c>
      <c r="D23" s="2" t="s">
        <v>123</v>
      </c>
      <c r="E23" s="8" t="s">
        <v>124</v>
      </c>
      <c r="F23" s="5" t="s">
        <v>65</v>
      </c>
      <c r="G23" s="2"/>
      <c r="H23" s="9" t="s">
        <v>125</v>
      </c>
      <c r="J23" s="5"/>
      <c r="M23" s="2"/>
      <c r="N23" s="2" t="str">
        <f>VLOOKUP(OfficeForms.Table[[#This Row],[Pilih kendala dibawah Ini]],'Source Data'!$A$1:$B$10,2,FALSE)</f>
        <v>WIRA NUGRAHA / ANGGA</v>
      </c>
      <c r="O23" s="24" t="s">
        <v>23</v>
      </c>
      <c r="P23" s="23"/>
    </row>
    <row r="24" spans="1:16" ht="147" customHeight="1">
      <c r="A24" s="7">
        <v>45772.678564814814</v>
      </c>
      <c r="B24" s="25" t="str" cm="1">
        <f t="array" ref="B24">"EIT-" &amp; TEXT(ROW()-ROW(OfficeForms.Table[#Headers]),"0000")</f>
        <v>EIT-0023</v>
      </c>
      <c r="C24" s="4" t="s">
        <v>126</v>
      </c>
      <c r="D24" s="2" t="s">
        <v>127</v>
      </c>
      <c r="E24" s="8" t="s">
        <v>128</v>
      </c>
      <c r="F24" s="5" t="s">
        <v>39</v>
      </c>
      <c r="G24" s="2"/>
      <c r="H24" s="9" t="s">
        <v>129</v>
      </c>
      <c r="J24" s="5"/>
      <c r="M24" s="2"/>
      <c r="N24" s="2" t="s">
        <v>42</v>
      </c>
      <c r="O24" s="24" t="s">
        <v>23</v>
      </c>
      <c r="P24" s="23"/>
    </row>
    <row r="25" spans="1:16" ht="147" customHeight="1">
      <c r="A25" s="7">
        <v>45772.693819444445</v>
      </c>
      <c r="B25" s="25" t="str" cm="1">
        <f t="array" ref="B25">"EIT-" &amp; TEXT(ROW()-ROW(OfficeForms.Table[#Headers]),"0000")</f>
        <v>EIT-0024</v>
      </c>
      <c r="C25" s="4" t="s">
        <v>130</v>
      </c>
      <c r="D25" s="2" t="s">
        <v>131</v>
      </c>
      <c r="E25" s="8" t="s">
        <v>132</v>
      </c>
      <c r="F25" s="5" t="s">
        <v>39</v>
      </c>
      <c r="G25" s="2"/>
      <c r="H25" s="9" t="s">
        <v>133</v>
      </c>
      <c r="J25" s="5"/>
      <c r="M25" s="2"/>
      <c r="N25" s="2" t="s">
        <v>42</v>
      </c>
      <c r="O25" s="24" t="s">
        <v>23</v>
      </c>
      <c r="P25" s="23"/>
    </row>
    <row r="26" spans="1:16" ht="147" customHeight="1">
      <c r="A26" s="7">
        <v>45772.697256944448</v>
      </c>
      <c r="B26" s="25" t="str" cm="1">
        <f t="array" ref="B26">"EIT-" &amp; TEXT(ROW()-ROW(OfficeForms.Table[#Headers]),"0000")</f>
        <v>EIT-0025</v>
      </c>
      <c r="C26" s="4" t="s">
        <v>73</v>
      </c>
      <c r="D26" s="2" t="s">
        <v>134</v>
      </c>
      <c r="E26" s="8" t="s">
        <v>75</v>
      </c>
      <c r="F26" s="5" t="s">
        <v>39</v>
      </c>
      <c r="G26" s="2"/>
      <c r="H26" s="9" t="s">
        <v>135</v>
      </c>
      <c r="J26" s="5"/>
      <c r="M26" s="2"/>
      <c r="N26" s="2" t="s">
        <v>42</v>
      </c>
      <c r="O26" s="24" t="s">
        <v>23</v>
      </c>
      <c r="P26" s="23"/>
    </row>
    <row r="27" spans="1:16" ht="147" customHeight="1">
      <c r="A27" s="7">
        <v>45772.702094907407</v>
      </c>
      <c r="B27" s="25" t="str" cm="1">
        <f t="array" ref="B27">"EIT-" &amp; TEXT(ROW()-ROW(OfficeForms.Table[#Headers]),"0000")</f>
        <v>EIT-0026</v>
      </c>
      <c r="C27" s="4" t="s">
        <v>136</v>
      </c>
      <c r="D27" s="2" t="s">
        <v>137</v>
      </c>
      <c r="E27" s="8" t="s">
        <v>138</v>
      </c>
      <c r="F27" s="5" t="s">
        <v>139</v>
      </c>
      <c r="G27" s="2"/>
      <c r="H27" s="9" t="s">
        <v>140</v>
      </c>
      <c r="J27" s="5"/>
      <c r="M27" s="2"/>
      <c r="N27" s="2" t="s">
        <v>42</v>
      </c>
      <c r="O27" s="24" t="s">
        <v>23</v>
      </c>
      <c r="P27" s="23"/>
    </row>
    <row r="28" spans="1:16" ht="147" customHeight="1">
      <c r="A28" s="7">
        <v>45772.703240740739</v>
      </c>
      <c r="B28" s="25" t="str" cm="1">
        <f t="array" ref="B28">"EIT-" &amp; TEXT(ROW()-ROW(OfficeForms.Table[#Headers]),"0000")</f>
        <v>EIT-0027</v>
      </c>
      <c r="C28" s="4" t="s">
        <v>99</v>
      </c>
      <c r="D28" s="2" t="s">
        <v>32</v>
      </c>
      <c r="E28" s="8" t="s">
        <v>100</v>
      </c>
      <c r="F28" s="5" t="s">
        <v>27</v>
      </c>
      <c r="G28" s="8" t="s">
        <v>34</v>
      </c>
      <c r="H28" s="9" t="s">
        <v>141</v>
      </c>
      <c r="J28" s="5"/>
      <c r="K28" s="2" t="s">
        <v>30</v>
      </c>
      <c r="M28" s="2"/>
      <c r="N28" s="2" t="str">
        <f>VLOOKUP(OfficeForms.Table[[#This Row],[Pilih kendala dibawah Ini]],'Source Data'!$A$1:$B$10,2,FALSE)</f>
        <v>FADLIYANSYAH / ANGGA</v>
      </c>
      <c r="O28" s="24" t="s">
        <v>23</v>
      </c>
      <c r="P28" s="23"/>
    </row>
    <row r="29" spans="1:16" ht="147" customHeight="1">
      <c r="A29" s="7">
        <v>45772.711921296293</v>
      </c>
      <c r="B29" s="25" t="str" cm="1">
        <f t="array" ref="B29">"EIT-" &amp; TEXT(ROW()-ROW(OfficeForms.Table[#Headers]),"0000")</f>
        <v>EIT-0028</v>
      </c>
      <c r="C29" s="4" t="s">
        <v>142</v>
      </c>
      <c r="D29" s="2" t="s">
        <v>143</v>
      </c>
      <c r="E29" s="8" t="s">
        <v>144</v>
      </c>
      <c r="F29" s="5" t="s">
        <v>39</v>
      </c>
      <c r="G29" s="2"/>
      <c r="H29" s="9" t="s">
        <v>145</v>
      </c>
      <c r="J29" s="5"/>
      <c r="M29" s="2"/>
      <c r="N29" s="2" t="s">
        <v>42</v>
      </c>
      <c r="O29" s="24" t="s">
        <v>23</v>
      </c>
      <c r="P29" s="23"/>
    </row>
    <row r="30" spans="1:16" ht="147" customHeight="1">
      <c r="A30" s="7">
        <v>45772.774097222224</v>
      </c>
      <c r="B30" s="25" t="str" cm="1">
        <f t="array" ref="B30">"EIT-" &amp; TEXT(ROW()-ROW(OfficeForms.Table[#Headers]),"0000")</f>
        <v>EIT-0029</v>
      </c>
      <c r="C30" s="4" t="s">
        <v>146</v>
      </c>
      <c r="D30" s="2" t="s">
        <v>147</v>
      </c>
      <c r="E30" s="8" t="s">
        <v>148</v>
      </c>
      <c r="F30" s="5" t="s">
        <v>149</v>
      </c>
      <c r="G30" s="8" t="s">
        <v>150</v>
      </c>
      <c r="H30" s="9" t="s">
        <v>151</v>
      </c>
      <c r="J30" s="5"/>
      <c r="M30" s="2" t="s">
        <v>152</v>
      </c>
      <c r="N30" s="2" t="str">
        <f>VLOOKUP(OfficeForms.Table[[#This Row],[Pilih kendala dibawah Ini]],'Source Data'!$A$1:$B$10,2,FALSE)</f>
        <v>FADLIYANSYAH / ANGGA</v>
      </c>
      <c r="O30" s="24" t="s">
        <v>23</v>
      </c>
      <c r="P30" s="23"/>
    </row>
    <row r="31" spans="1:16" ht="147" customHeight="1">
      <c r="A31" s="7">
        <v>45772.824212962965</v>
      </c>
      <c r="B31" s="25" t="str" cm="1">
        <f t="array" ref="B31">"EIT-" &amp; TEXT(ROW()-ROW(OfficeForms.Table[#Headers]),"0000")</f>
        <v>EIT-0030</v>
      </c>
      <c r="C31" s="4" t="s">
        <v>153</v>
      </c>
      <c r="D31" s="2" t="s">
        <v>154</v>
      </c>
      <c r="E31" s="8" t="s">
        <v>155</v>
      </c>
      <c r="F31" s="5" t="s">
        <v>76</v>
      </c>
      <c r="G31" s="8" t="s">
        <v>156</v>
      </c>
      <c r="H31" s="9" t="s">
        <v>157</v>
      </c>
      <c r="J31" s="5"/>
      <c r="M31" s="2"/>
      <c r="N31" s="2" t="s">
        <v>79</v>
      </c>
      <c r="O31" s="24" t="s">
        <v>23</v>
      </c>
      <c r="P31" s="23"/>
    </row>
    <row r="32" spans="1:16" ht="147" customHeight="1">
      <c r="A32" s="7">
        <v>45773.326006944444</v>
      </c>
      <c r="B32" s="25" t="str" cm="1">
        <f t="array" ref="B32">"EIT-" &amp; TEXT(ROW()-ROW(OfficeForms.Table[#Headers]),"0000")</f>
        <v>EIT-0031</v>
      </c>
      <c r="C32" s="4" t="s">
        <v>158</v>
      </c>
      <c r="D32" s="2" t="s">
        <v>159</v>
      </c>
      <c r="E32" s="8" t="s">
        <v>160</v>
      </c>
      <c r="F32" s="5" t="s">
        <v>161</v>
      </c>
      <c r="G32" s="8" t="s">
        <v>162</v>
      </c>
      <c r="H32" s="9" t="s">
        <v>163</v>
      </c>
      <c r="J32" s="5"/>
      <c r="M32" s="2"/>
      <c r="N32" s="2" t="s">
        <v>79</v>
      </c>
      <c r="O32" s="24" t="s">
        <v>23</v>
      </c>
      <c r="P32" s="23"/>
    </row>
    <row r="33" spans="1:16" ht="147" customHeight="1">
      <c r="A33" s="7">
        <v>45774.690844907411</v>
      </c>
      <c r="B33" s="25" t="str" cm="1">
        <f t="array" ref="B33">"EIT-" &amp; TEXT(ROW()-ROW(OfficeForms.Table[#Headers]),"0000")</f>
        <v>EIT-0032</v>
      </c>
      <c r="C33" s="4" t="s">
        <v>164</v>
      </c>
      <c r="D33" s="2" t="s">
        <v>165</v>
      </c>
      <c r="E33" s="8" t="s">
        <v>166</v>
      </c>
      <c r="F33" s="5" t="s">
        <v>27</v>
      </c>
      <c r="G33" s="8" t="s">
        <v>167</v>
      </c>
      <c r="H33" s="9" t="s">
        <v>168</v>
      </c>
      <c r="J33" s="5"/>
      <c r="K33" s="2" t="s">
        <v>30</v>
      </c>
      <c r="M33" s="2"/>
      <c r="N33" s="2" t="str">
        <f>VLOOKUP(OfficeForms.Table[[#This Row],[Pilih kendala dibawah Ini]],'Source Data'!$A$1:$B$10,2,FALSE)</f>
        <v>FADLIYANSYAH / ANGGA</v>
      </c>
      <c r="O33" s="24" t="s">
        <v>169</v>
      </c>
      <c r="P33" s="23" t="s">
        <v>170</v>
      </c>
    </row>
    <row r="34" spans="1:16" ht="147" customHeight="1">
      <c r="A34" s="7">
        <v>45775.384606481479</v>
      </c>
      <c r="B34" s="25" t="str" cm="1">
        <f t="array" ref="B34">"EIT-" &amp; TEXT(ROW()-ROW(OfficeForms.Table[#Headers]),"0000")</f>
        <v>EIT-0033</v>
      </c>
      <c r="C34" s="4" t="s">
        <v>171</v>
      </c>
      <c r="D34" s="2" t="s">
        <v>25</v>
      </c>
      <c r="E34" s="8" t="s">
        <v>26</v>
      </c>
      <c r="F34" s="5" t="s">
        <v>172</v>
      </c>
      <c r="G34" s="2"/>
      <c r="H34" s="9" t="s">
        <v>173</v>
      </c>
      <c r="J34" s="5"/>
      <c r="M34" s="2"/>
      <c r="N34" s="2" t="str">
        <f>VLOOKUP(OfficeForms.Table[[#This Row],[Pilih kendala dibawah Ini]],'Source Data'!$A$1:$B$10,2,FALSE)</f>
        <v>WIRA NUGRAHA / ANGGA / ROHMAN</v>
      </c>
      <c r="O34" s="24" t="s">
        <v>23</v>
      </c>
      <c r="P34" s="23"/>
    </row>
    <row r="35" spans="1:16" ht="147" customHeight="1">
      <c r="A35" s="7">
        <v>45775.389247685183</v>
      </c>
      <c r="B35" s="25" t="str" cm="1">
        <f t="array" ref="B35">"EIT-" &amp; TEXT(ROW()-ROW(OfficeForms.Table[#Headers]),"0000")</f>
        <v>EIT-0034</v>
      </c>
      <c r="C35" s="4" t="s">
        <v>99</v>
      </c>
      <c r="D35" s="2" t="s">
        <v>32</v>
      </c>
      <c r="E35" s="8" t="s">
        <v>100</v>
      </c>
      <c r="F35" s="5" t="s">
        <v>27</v>
      </c>
      <c r="G35" s="8" t="s">
        <v>34</v>
      </c>
      <c r="H35" s="9" t="s">
        <v>174</v>
      </c>
      <c r="J35" s="5"/>
      <c r="K35" s="2" t="s">
        <v>30</v>
      </c>
      <c r="M35" s="2"/>
      <c r="N35" s="2" t="str">
        <f>VLOOKUP(OfficeForms.Table[[#This Row],[Pilih kendala dibawah Ini]],'Source Data'!$A$1:$B$10,2,FALSE)</f>
        <v>FADLIYANSYAH / ANGGA</v>
      </c>
      <c r="O35" s="24" t="s">
        <v>23</v>
      </c>
      <c r="P35" s="23"/>
    </row>
    <row r="36" spans="1:16" ht="147" customHeight="1">
      <c r="A36" s="7">
        <v>45775.394548611112</v>
      </c>
      <c r="B36" s="25" t="str" cm="1">
        <f t="array" ref="B36">"EIT-" &amp; TEXT(ROW()-ROW(OfficeForms.Table[#Headers]),"0000")</f>
        <v>EIT-0035</v>
      </c>
      <c r="C36" s="4" t="s">
        <v>175</v>
      </c>
      <c r="D36" s="2" t="s">
        <v>176</v>
      </c>
      <c r="E36" s="8" t="s">
        <v>177</v>
      </c>
      <c r="F36" s="5" t="s">
        <v>172</v>
      </c>
      <c r="G36" s="2"/>
      <c r="H36" s="9" t="s">
        <v>178</v>
      </c>
      <c r="J36" s="5"/>
      <c r="M36" s="2"/>
      <c r="N36" s="2" t="str">
        <f>VLOOKUP(OfficeForms.Table[[#This Row],[Pilih kendala dibawah Ini]],'Source Data'!$A$1:$B$10,2,FALSE)</f>
        <v>WIRA NUGRAHA / ANGGA / ROHMAN</v>
      </c>
      <c r="O36" s="24" t="s">
        <v>23</v>
      </c>
      <c r="P36" s="23"/>
    </row>
    <row r="37" spans="1:16" ht="147" customHeight="1">
      <c r="A37" s="7">
        <v>45775.414687500001</v>
      </c>
      <c r="B37" s="25" t="str" cm="1">
        <f t="array" ref="B37">"EIT-" &amp; TEXT(ROW()-ROW(OfficeForms.Table[#Headers]),"0000")</f>
        <v>EIT-0036</v>
      </c>
      <c r="C37" s="4" t="s">
        <v>179</v>
      </c>
      <c r="D37" s="2" t="s">
        <v>180</v>
      </c>
      <c r="E37" s="8" t="s">
        <v>181</v>
      </c>
      <c r="F37" s="5" t="s">
        <v>172</v>
      </c>
      <c r="G37" s="2"/>
      <c r="H37" s="9" t="s">
        <v>182</v>
      </c>
      <c r="J37" s="5"/>
      <c r="M37" s="2"/>
      <c r="N37" s="2" t="str">
        <f>VLOOKUP(OfficeForms.Table[[#This Row],[Pilih kendala dibawah Ini]],'Source Data'!$A$1:$B$10,2,FALSE)</f>
        <v>WIRA NUGRAHA / ANGGA / ROHMAN</v>
      </c>
      <c r="O37" s="24" t="s">
        <v>23</v>
      </c>
      <c r="P37" s="23"/>
    </row>
    <row r="38" spans="1:16" ht="147" customHeight="1">
      <c r="A38" s="7">
        <v>45775.427164351851</v>
      </c>
      <c r="B38" s="25" t="str" cm="1">
        <f t="array" ref="B38">"EIT-" &amp; TEXT(ROW()-ROW(OfficeForms.Table[#Headers]),"0000")</f>
        <v>EIT-0037</v>
      </c>
      <c r="C38" s="4" t="s">
        <v>183</v>
      </c>
      <c r="D38" s="2" t="s">
        <v>184</v>
      </c>
      <c r="E38" s="8" t="s">
        <v>185</v>
      </c>
      <c r="F38" s="5" t="s">
        <v>172</v>
      </c>
      <c r="G38" s="2"/>
      <c r="H38" s="9" t="s">
        <v>186</v>
      </c>
      <c r="J38" s="5"/>
      <c r="M38" s="2"/>
      <c r="N38" s="2" t="str">
        <f>VLOOKUP(OfficeForms.Table[[#This Row],[Pilih kendala dibawah Ini]],'Source Data'!$A$1:$B$10,2,FALSE)</f>
        <v>WIRA NUGRAHA / ANGGA / ROHMAN</v>
      </c>
      <c r="O38" s="24" t="s">
        <v>187</v>
      </c>
      <c r="P38" s="23" t="s">
        <v>188</v>
      </c>
    </row>
    <row r="39" spans="1:16" ht="147" customHeight="1">
      <c r="A39" s="7">
        <v>45775.428935185184</v>
      </c>
      <c r="B39" s="25" t="str" cm="1">
        <f t="array" ref="B39">"EIT-" &amp; TEXT(ROW()-ROW(OfficeForms.Table[#Headers]),"0000")</f>
        <v>EIT-0038</v>
      </c>
      <c r="C39" s="4" t="s">
        <v>189</v>
      </c>
      <c r="D39" s="2" t="s">
        <v>190</v>
      </c>
      <c r="E39" s="8" t="s">
        <v>191</v>
      </c>
      <c r="F39" s="5" t="s">
        <v>65</v>
      </c>
      <c r="G39" s="2"/>
      <c r="H39" s="9" t="s">
        <v>192</v>
      </c>
      <c r="J39" s="5"/>
      <c r="M39" s="2"/>
      <c r="N39" s="2" t="str">
        <f>VLOOKUP(OfficeForms.Table[[#This Row],[Pilih kendala dibawah Ini]],'Source Data'!$A$1:$B$10,2,FALSE)</f>
        <v>WIRA NUGRAHA / ANGGA</v>
      </c>
      <c r="O39" s="24" t="s">
        <v>23</v>
      </c>
      <c r="P39" s="23"/>
    </row>
    <row r="40" spans="1:16" ht="147" customHeight="1">
      <c r="A40" s="7">
        <v>45775.428888888891</v>
      </c>
      <c r="B40" s="25" t="str" cm="1">
        <f t="array" ref="B40">"EIT-" &amp; TEXT(ROW()-ROW(OfficeForms.Table[#Headers]),"0000")</f>
        <v>EIT-0039</v>
      </c>
      <c r="C40" s="4" t="s">
        <v>193</v>
      </c>
      <c r="D40" s="2" t="s">
        <v>194</v>
      </c>
      <c r="E40" s="8" t="s">
        <v>59</v>
      </c>
      <c r="F40" s="5" t="s">
        <v>65</v>
      </c>
      <c r="G40" s="2"/>
      <c r="H40" s="9" t="s">
        <v>195</v>
      </c>
      <c r="J40" s="5"/>
      <c r="M40" s="2"/>
      <c r="N40" s="2" t="str">
        <f>VLOOKUP(OfficeForms.Table[[#This Row],[Pilih kendala dibawah Ini]],'Source Data'!$A$1:$B$10,2,FALSE)</f>
        <v>WIRA NUGRAHA / ANGGA</v>
      </c>
      <c r="O40" s="24" t="s">
        <v>23</v>
      </c>
      <c r="P40" s="23"/>
    </row>
    <row r="41" spans="1:16" ht="147" customHeight="1">
      <c r="A41" s="7">
        <v>45775.429259259261</v>
      </c>
      <c r="B41" s="25" t="str" cm="1">
        <f t="array" ref="B41">"EIT-" &amp; TEXT(ROW()-ROW(OfficeForms.Table[#Headers]),"0000")</f>
        <v>EIT-0040</v>
      </c>
      <c r="C41" s="4" t="s">
        <v>196</v>
      </c>
      <c r="D41" s="2" t="s">
        <v>197</v>
      </c>
      <c r="E41" s="8" t="s">
        <v>198</v>
      </c>
      <c r="F41" s="5" t="s">
        <v>199</v>
      </c>
      <c r="G41" s="2"/>
      <c r="H41" s="9" t="s">
        <v>199</v>
      </c>
      <c r="J41" s="5"/>
      <c r="M41" s="2"/>
      <c r="N41" s="2" t="s">
        <v>42</v>
      </c>
      <c r="O41" s="24" t="s">
        <v>187</v>
      </c>
      <c r="P41" s="23" t="s">
        <v>188</v>
      </c>
    </row>
    <row r="42" spans="1:16" ht="147" customHeight="1">
      <c r="A42" s="7">
        <v>45775.437164351853</v>
      </c>
      <c r="B42" s="25" t="str" cm="1">
        <f t="array" ref="B42">"EIT-" &amp; TEXT(ROW()-ROW(OfficeForms.Table[#Headers]),"0000")</f>
        <v>EIT-0041</v>
      </c>
      <c r="C42" s="4" t="s">
        <v>200</v>
      </c>
      <c r="D42" s="2" t="s">
        <v>201</v>
      </c>
      <c r="E42" s="8" t="s">
        <v>202</v>
      </c>
      <c r="F42" s="5" t="s">
        <v>172</v>
      </c>
      <c r="G42" s="2"/>
      <c r="H42" s="9" t="s">
        <v>203</v>
      </c>
      <c r="J42" s="5"/>
      <c r="M42" s="2"/>
      <c r="N42" s="2" t="str">
        <f>VLOOKUP(OfficeForms.Table[[#This Row],[Pilih kendala dibawah Ini]],'Source Data'!$A$1:$B$10,2,FALSE)</f>
        <v>WIRA NUGRAHA / ANGGA / ROHMAN</v>
      </c>
      <c r="O42" s="24" t="s">
        <v>23</v>
      </c>
      <c r="P42" s="23"/>
    </row>
    <row r="43" spans="1:16" ht="147" customHeight="1">
      <c r="A43" s="7">
        <v>45775.436435185184</v>
      </c>
      <c r="B43" s="25" t="str" cm="1">
        <f t="array" ref="B43">"EIT-" &amp; TEXT(ROW()-ROW(OfficeForms.Table[#Headers]),"0000")</f>
        <v>EIT-0042</v>
      </c>
      <c r="C43" s="4" t="s">
        <v>204</v>
      </c>
      <c r="D43" s="2" t="s">
        <v>205</v>
      </c>
      <c r="E43" s="8" t="s">
        <v>206</v>
      </c>
      <c r="F43" s="5" t="s">
        <v>172</v>
      </c>
      <c r="G43" s="2"/>
      <c r="H43" s="9" t="s">
        <v>207</v>
      </c>
      <c r="J43" s="5"/>
      <c r="M43" s="2"/>
      <c r="N43" s="2" t="str">
        <f>VLOOKUP(OfficeForms.Table[[#This Row],[Pilih kendala dibawah Ini]],'Source Data'!$A$1:$B$10,2,FALSE)</f>
        <v>WIRA NUGRAHA / ANGGA / ROHMAN</v>
      </c>
      <c r="O43" s="24" t="s">
        <v>23</v>
      </c>
      <c r="P43" s="23"/>
    </row>
    <row r="44" spans="1:16" ht="147" customHeight="1">
      <c r="A44" s="7">
        <v>45775.464895833335</v>
      </c>
      <c r="B44" s="25" t="str" cm="1">
        <f t="array" ref="B44">"EIT-" &amp; TEXT(ROW()-ROW(OfficeForms.Table[#Headers]),"0000")</f>
        <v>EIT-0043</v>
      </c>
      <c r="C44" s="4" t="s">
        <v>208</v>
      </c>
      <c r="D44" s="2" t="s">
        <v>209</v>
      </c>
      <c r="E44" s="8" t="s">
        <v>210</v>
      </c>
      <c r="F44" s="5" t="s">
        <v>172</v>
      </c>
      <c r="G44" s="2"/>
      <c r="H44" s="9" t="s">
        <v>211</v>
      </c>
      <c r="J44" s="5"/>
      <c r="M44" s="2"/>
      <c r="N44" s="2" t="str">
        <f>VLOOKUP(OfficeForms.Table[[#This Row],[Pilih kendala dibawah Ini]],'Source Data'!$A$1:$B$10,2,FALSE)</f>
        <v>WIRA NUGRAHA / ANGGA / ROHMAN</v>
      </c>
      <c r="O44" s="24" t="s">
        <v>23</v>
      </c>
      <c r="P44" s="23"/>
    </row>
    <row r="45" spans="1:16" ht="147" customHeight="1">
      <c r="A45" s="7">
        <v>45775.483703703707</v>
      </c>
      <c r="B45" s="25" t="str" cm="1">
        <f t="array" ref="B45">"EIT-" &amp; TEXT(ROW()-ROW(OfficeForms.Table[#Headers]),"0000")</f>
        <v>EIT-0044</v>
      </c>
      <c r="C45" s="4" t="s">
        <v>62</v>
      </c>
      <c r="D45" s="2" t="s">
        <v>63</v>
      </c>
      <c r="E45" s="8" t="s">
        <v>64</v>
      </c>
      <c r="F45" s="5" t="s">
        <v>65</v>
      </c>
      <c r="G45" s="2"/>
      <c r="H45" s="9" t="s">
        <v>212</v>
      </c>
      <c r="J45" s="5"/>
      <c r="M45" s="2"/>
      <c r="N45" s="2" t="str">
        <f>VLOOKUP(OfficeForms.Table[[#This Row],[Pilih kendala dibawah Ini]],'Source Data'!$A$1:$B$10,2,FALSE)</f>
        <v>WIRA NUGRAHA / ANGGA</v>
      </c>
      <c r="O45" s="24" t="s">
        <v>23</v>
      </c>
      <c r="P45" s="23"/>
    </row>
    <row r="46" spans="1:16" ht="147" customHeight="1">
      <c r="A46" s="7">
        <v>45775.586712962962</v>
      </c>
      <c r="B46" s="25" t="str" cm="1">
        <f t="array" ref="B46">"EIT-" &amp; TEXT(ROW()-ROW(OfficeForms.Table[#Headers]),"0000")</f>
        <v>EIT-0045</v>
      </c>
      <c r="C46" s="4" t="s">
        <v>213</v>
      </c>
      <c r="D46" s="2" t="s">
        <v>214</v>
      </c>
      <c r="E46" s="8" t="s">
        <v>215</v>
      </c>
      <c r="F46" s="5" t="s">
        <v>216</v>
      </c>
      <c r="G46" s="8" t="s">
        <v>217</v>
      </c>
      <c r="H46" s="9" t="s">
        <v>218</v>
      </c>
      <c r="I46" s="2" t="s">
        <v>219</v>
      </c>
      <c r="J46" s="26" t="s">
        <v>220</v>
      </c>
      <c r="M46" s="2"/>
      <c r="N46" s="2" t="str">
        <f>VLOOKUP(OfficeForms.Table[[#This Row],[Pilih kendala dibawah Ini]],'Source Data'!$A$1:$B$10,2,FALSE)</f>
        <v>FADLIYANSYAH / WIRA NUGRAHA</v>
      </c>
      <c r="O46" s="24" t="s">
        <v>23</v>
      </c>
      <c r="P46" s="23"/>
    </row>
    <row r="47" spans="1:16" ht="147" customHeight="1">
      <c r="A47" s="7">
        <v>45775.605393518519</v>
      </c>
      <c r="B47" s="25" t="str" cm="1">
        <f t="array" ref="B47">"EIT-" &amp; TEXT(ROW()-ROW(OfficeForms.Table[#Headers]),"0000")</f>
        <v>EIT-0046</v>
      </c>
      <c r="C47" s="4" t="s">
        <v>213</v>
      </c>
      <c r="D47" s="2" t="s">
        <v>214</v>
      </c>
      <c r="E47" s="8" t="s">
        <v>215</v>
      </c>
      <c r="F47" s="5" t="s">
        <v>216</v>
      </c>
      <c r="G47" s="8" t="s">
        <v>217</v>
      </c>
      <c r="H47" s="9" t="s">
        <v>221</v>
      </c>
      <c r="I47" s="2" t="s">
        <v>219</v>
      </c>
      <c r="J47" s="26" t="s">
        <v>222</v>
      </c>
      <c r="M47" s="2"/>
      <c r="N47" s="2" t="str">
        <f>VLOOKUP(OfficeForms.Table[[#This Row],[Pilih kendala dibawah Ini]],'Source Data'!$A$1:$B$10,2,FALSE)</f>
        <v>FADLIYANSYAH / WIRA NUGRAHA</v>
      </c>
      <c r="O47" s="24" t="s">
        <v>23</v>
      </c>
      <c r="P47" s="23"/>
    </row>
    <row r="48" spans="1:16" ht="147" customHeight="1">
      <c r="A48" s="7">
        <v>45775.617673611108</v>
      </c>
      <c r="B48" s="25" t="str" cm="1">
        <f t="array" ref="B48">"EIT-" &amp; TEXT(ROW()-ROW(OfficeForms.Table[#Headers]),"0000")</f>
        <v>EIT-0047</v>
      </c>
      <c r="C48" s="4" t="s">
        <v>223</v>
      </c>
      <c r="D48" s="2" t="s">
        <v>224</v>
      </c>
      <c r="E48" s="8" t="s">
        <v>225</v>
      </c>
      <c r="F48" s="5" t="s">
        <v>216</v>
      </c>
      <c r="G48" s="8" t="s">
        <v>226</v>
      </c>
      <c r="H48" s="9" t="s">
        <v>227</v>
      </c>
      <c r="I48" s="2" t="s">
        <v>219</v>
      </c>
      <c r="J48" s="5" t="s">
        <v>228</v>
      </c>
      <c r="M48" s="2"/>
      <c r="N48" s="2" t="str">
        <f>VLOOKUP(OfficeForms.Table[[#This Row],[Pilih kendala dibawah Ini]],'Source Data'!$A$1:$B$10,2,FALSE)</f>
        <v>FADLIYANSYAH / WIRA NUGRAHA</v>
      </c>
      <c r="O48" s="24" t="s">
        <v>23</v>
      </c>
      <c r="P48" s="23"/>
    </row>
    <row r="49" spans="1:16" ht="147" customHeight="1">
      <c r="A49" s="7">
        <v>45775.623564814814</v>
      </c>
      <c r="B49" s="25" t="str" cm="1">
        <f t="array" ref="B49">"EIT-" &amp; TEXT(ROW()-ROW(OfficeForms.Table[#Headers]),"0000")</f>
        <v>EIT-0048</v>
      </c>
      <c r="C49" s="4" t="s">
        <v>229</v>
      </c>
      <c r="D49" s="2" t="s">
        <v>230</v>
      </c>
      <c r="E49" s="8" t="s">
        <v>231</v>
      </c>
      <c r="F49" s="5" t="s">
        <v>172</v>
      </c>
      <c r="G49" s="2"/>
      <c r="H49" s="9" t="s">
        <v>232</v>
      </c>
      <c r="J49" s="5"/>
      <c r="M49" s="2"/>
      <c r="N49" s="2" t="str">
        <f>VLOOKUP(OfficeForms.Table[[#This Row],[Pilih kendala dibawah Ini]],'Source Data'!$A$1:$B$10,2,FALSE)</f>
        <v>WIRA NUGRAHA / ANGGA / ROHMAN</v>
      </c>
      <c r="O49" s="24" t="s">
        <v>23</v>
      </c>
      <c r="P49" s="23"/>
    </row>
    <row r="50" spans="1:16" ht="147" customHeight="1">
      <c r="A50" s="7">
        <v>45775.637962962966</v>
      </c>
      <c r="B50" s="25" t="str" cm="1">
        <f t="array" ref="B50">"EIT-" &amp; TEXT(ROW()-ROW(OfficeForms.Table[#Headers]),"0000")</f>
        <v>EIT-0049</v>
      </c>
      <c r="C50" s="4" t="s">
        <v>233</v>
      </c>
      <c r="D50" s="2" t="s">
        <v>91</v>
      </c>
      <c r="E50" s="8" t="s">
        <v>92</v>
      </c>
      <c r="F50" s="5" t="s">
        <v>234</v>
      </c>
      <c r="G50" s="2"/>
      <c r="H50" s="9" t="s">
        <v>234</v>
      </c>
      <c r="J50" s="5"/>
      <c r="M50" s="2"/>
      <c r="N50" s="2" t="s">
        <v>42</v>
      </c>
      <c r="O50" s="24" t="s">
        <v>23</v>
      </c>
      <c r="P50" s="23"/>
    </row>
    <row r="51" spans="1:16" ht="147" customHeight="1">
      <c r="A51" s="7">
        <v>45776.406886574077</v>
      </c>
      <c r="B51" s="25" t="str" cm="1">
        <f t="array" ref="B51">"EIT-" &amp; TEXT(ROW()-ROW(OfficeForms.Table[#Headers]),"0000")</f>
        <v>EIT-0050</v>
      </c>
      <c r="C51" s="4" t="s">
        <v>235</v>
      </c>
      <c r="D51" s="2" t="s">
        <v>25</v>
      </c>
      <c r="E51" s="8" t="s">
        <v>26</v>
      </c>
      <c r="F51" s="5" t="s">
        <v>149</v>
      </c>
      <c r="G51" s="8" t="s">
        <v>28</v>
      </c>
      <c r="H51" s="9" t="s">
        <v>236</v>
      </c>
      <c r="J51" s="5"/>
      <c r="M51" s="2" t="s">
        <v>237</v>
      </c>
      <c r="N51" s="2" t="str">
        <f>VLOOKUP(OfficeForms.Table[[#This Row],[Pilih kendala dibawah Ini]],'Source Data'!$A$1:$B$10,2,FALSE)</f>
        <v>FADLIYANSYAH / ANGGA</v>
      </c>
      <c r="O51" s="24" t="s">
        <v>23</v>
      </c>
      <c r="P51" s="23"/>
    </row>
    <row r="52" spans="1:16" ht="147" customHeight="1">
      <c r="A52" s="7">
        <v>45776.479513888888</v>
      </c>
      <c r="B52" s="25" t="str" cm="1">
        <f t="array" ref="B52">"EIT-" &amp; TEXT(ROW()-ROW(OfficeForms.Table[#Headers]),"0000")</f>
        <v>EIT-0051</v>
      </c>
      <c r="C52" s="4" t="s">
        <v>238</v>
      </c>
      <c r="D52" s="2" t="s">
        <v>25</v>
      </c>
      <c r="E52" s="8" t="s">
        <v>26</v>
      </c>
      <c r="F52" s="5" t="s">
        <v>172</v>
      </c>
      <c r="G52" s="2"/>
      <c r="H52" s="9" t="s">
        <v>239</v>
      </c>
      <c r="J52" s="5"/>
      <c r="M52" s="2"/>
      <c r="N52" s="2" t="str">
        <f>VLOOKUP(OfficeForms.Table[[#This Row],[Pilih kendala dibawah Ini]],'Source Data'!$A$1:$B$10,2,FALSE)</f>
        <v>WIRA NUGRAHA / ANGGA / ROHMAN</v>
      </c>
      <c r="O52" s="24" t="s">
        <v>23</v>
      </c>
      <c r="P52" s="23"/>
    </row>
    <row r="53" spans="1:16" ht="147" customHeight="1">
      <c r="A53" s="7">
        <v>45776.496249999997</v>
      </c>
      <c r="B53" s="25" t="str" cm="1">
        <f t="array" ref="B53">"EIT-" &amp; TEXT(ROW()-ROW(OfficeForms.Table[#Headers]),"0000")</f>
        <v>EIT-0052</v>
      </c>
      <c r="C53" s="6" t="s">
        <v>240</v>
      </c>
      <c r="D53" s="23" t="s">
        <v>25</v>
      </c>
      <c r="E53" s="28" t="s">
        <v>26</v>
      </c>
      <c r="F53" s="29" t="s">
        <v>172</v>
      </c>
      <c r="G53" s="23"/>
      <c r="H53" s="30" t="s">
        <v>241</v>
      </c>
      <c r="I53" s="23"/>
      <c r="J53" s="29"/>
      <c r="K53" s="23"/>
      <c r="L53" s="23"/>
      <c r="M53" s="23"/>
      <c r="N53" s="2" t="str">
        <f>VLOOKUP(OfficeForms.Table[[#This Row],[Pilih kendala dibawah Ini]],'Source Data'!$A$1:$B$10,2,FALSE)</f>
        <v>WIRA NUGRAHA / ANGGA / ROHMAN</v>
      </c>
      <c r="O53" s="24" t="s">
        <v>23</v>
      </c>
      <c r="P53" s="23" t="s">
        <v>242</v>
      </c>
    </row>
    <row r="54" spans="1:16" ht="147" customHeight="1">
      <c r="A54" s="7">
        <v>45776.605983796297</v>
      </c>
      <c r="B54" s="25" t="str" cm="1">
        <f t="array" ref="B54">"EIT-" &amp; TEXT(ROW()-ROW(OfficeForms.Table[#Headers]),"0000")</f>
        <v>EIT-0053</v>
      </c>
      <c r="C54" s="6" t="s">
        <v>243</v>
      </c>
      <c r="D54" s="23" t="s">
        <v>244</v>
      </c>
      <c r="E54" s="28" t="s">
        <v>245</v>
      </c>
      <c r="F54" s="29" t="s">
        <v>65</v>
      </c>
      <c r="G54" s="23"/>
      <c r="H54" s="30" t="s">
        <v>246</v>
      </c>
      <c r="I54" s="23"/>
      <c r="J54" s="29"/>
      <c r="K54" s="23"/>
      <c r="L54" s="23"/>
      <c r="M54" s="23"/>
      <c r="N54" s="2" t="str">
        <f>VLOOKUP(OfficeForms.Table[[#This Row],[Pilih kendala dibawah Ini]],'Source Data'!$A$1:$B$10,2,FALSE)</f>
        <v>WIRA NUGRAHA / ANGGA</v>
      </c>
      <c r="O54" s="24" t="s">
        <v>23</v>
      </c>
      <c r="P54" s="23"/>
    </row>
    <row r="55" spans="1:16" ht="147" customHeight="1">
      <c r="A55" s="7">
        <v>45776.634108796301</v>
      </c>
      <c r="B55" s="25" t="str" cm="1">
        <f t="array" ref="B55">"EIT-" &amp; TEXT(ROW()-ROW(OfficeForms.Table[#Headers]),"0000")</f>
        <v>EIT-0054</v>
      </c>
      <c r="C55" s="6" t="s">
        <v>247</v>
      </c>
      <c r="D55" s="23" t="s">
        <v>248</v>
      </c>
      <c r="E55" s="28" t="s">
        <v>249</v>
      </c>
      <c r="F55" s="29" t="s">
        <v>19</v>
      </c>
      <c r="G55" s="28" t="s">
        <v>250</v>
      </c>
      <c r="H55" s="30" t="s">
        <v>251</v>
      </c>
      <c r="I55" s="23"/>
      <c r="J55" s="29"/>
      <c r="K55" s="23"/>
      <c r="L55" s="23" t="s">
        <v>22</v>
      </c>
      <c r="M55" s="23"/>
      <c r="N55" s="2" t="str">
        <f>VLOOKUP(OfficeForms.Table[[#This Row],[Pilih kendala dibawah Ini]],'Source Data'!$A$1:$B$10,2,FALSE)</f>
        <v>FADLIYANSYAH / ANGGA</v>
      </c>
      <c r="O55" s="24" t="s">
        <v>23</v>
      </c>
      <c r="P55" s="23"/>
    </row>
    <row r="56" spans="1:16" ht="147" customHeight="1">
      <c r="A56" s="7">
        <v>45776.641608796301</v>
      </c>
      <c r="B56" s="25" t="str" cm="1">
        <f t="array" ref="B56">"EIT-" &amp; TEXT(ROW()-ROW(OfficeForms.Table[#Headers]),"0000")</f>
        <v>EIT-0055</v>
      </c>
      <c r="C56" s="6" t="s">
        <v>252</v>
      </c>
      <c r="D56" s="23" t="s">
        <v>253</v>
      </c>
      <c r="E56" s="28" t="s">
        <v>254</v>
      </c>
      <c r="F56" s="29" t="s">
        <v>27</v>
      </c>
      <c r="G56" s="28" t="s">
        <v>255</v>
      </c>
      <c r="H56" s="30" t="s">
        <v>256</v>
      </c>
      <c r="I56" s="23"/>
      <c r="J56" s="29"/>
      <c r="K56" s="23" t="s">
        <v>257</v>
      </c>
      <c r="L56" s="23"/>
      <c r="M56" s="23"/>
      <c r="N56" s="2" t="str">
        <f>VLOOKUP(OfficeForms.Table[[#This Row],[Pilih kendala dibawah Ini]],'Source Data'!$A$1:$B$10,2,FALSE)</f>
        <v>FADLIYANSYAH / ANGGA</v>
      </c>
      <c r="O56" s="24" t="s">
        <v>23</v>
      </c>
      <c r="P56" s="23"/>
    </row>
    <row r="57" spans="1:16" ht="147" customHeight="1">
      <c r="A57" s="7">
        <v>45776.649166666699</v>
      </c>
      <c r="B57" s="25" t="str" cm="1">
        <f t="array" ref="B57">"EIT-" &amp; TEXT(ROW()-ROW(OfficeForms.Table[#Headers]),"0000")</f>
        <v>EIT-0056</v>
      </c>
      <c r="C57" s="6" t="s">
        <v>258</v>
      </c>
      <c r="D57" s="23" t="s">
        <v>259</v>
      </c>
      <c r="E57" s="28" t="s">
        <v>144</v>
      </c>
      <c r="F57" s="29" t="s">
        <v>65</v>
      </c>
      <c r="G57" s="28"/>
      <c r="H57" s="30" t="s">
        <v>260</v>
      </c>
      <c r="I57" s="23"/>
      <c r="J57" s="29"/>
      <c r="K57" s="23"/>
      <c r="L57" s="23"/>
      <c r="M57" s="23"/>
      <c r="N57" s="2" t="str">
        <f>VLOOKUP(OfficeForms.Table[[#This Row],[Pilih kendala dibawah Ini]],'Source Data'!$A$1:$B$10,2,FALSE)</f>
        <v>WIRA NUGRAHA / ANGGA</v>
      </c>
      <c r="O57" s="24" t="s">
        <v>23</v>
      </c>
      <c r="P57" s="23"/>
    </row>
    <row r="58" spans="1:16" ht="147" customHeight="1">
      <c r="A58" s="7">
        <v>45776.662962962997</v>
      </c>
      <c r="B58" s="25" t="str" cm="1">
        <f t="array" ref="B58">"EIT-" &amp; TEXT(ROW()-ROW(OfficeForms.Table[#Headers]),"0000")</f>
        <v>EIT-0057</v>
      </c>
      <c r="C58" s="6" t="s">
        <v>261</v>
      </c>
      <c r="D58" s="23" t="s">
        <v>63</v>
      </c>
      <c r="E58" s="28" t="s">
        <v>64</v>
      </c>
      <c r="F58" s="29" t="s">
        <v>65</v>
      </c>
      <c r="G58" s="31"/>
      <c r="H58" s="30" t="s">
        <v>262</v>
      </c>
      <c r="I58" s="27"/>
      <c r="J58" s="30"/>
      <c r="K58" s="27"/>
      <c r="L58" s="27"/>
      <c r="M58" s="27"/>
      <c r="N58" s="2" t="str">
        <f>VLOOKUP(OfficeForms.Table[[#This Row],[Pilih kendala dibawah Ini]],'Source Data'!$A$1:$B$10,2,FALSE)</f>
        <v>WIRA NUGRAHA / ANGGA</v>
      </c>
      <c r="O58" s="24" t="s">
        <v>23</v>
      </c>
      <c r="P58" s="27"/>
    </row>
    <row r="59" spans="1:16" ht="147" customHeight="1">
      <c r="A59" s="7">
        <v>45776.689699074101</v>
      </c>
      <c r="B59" s="25" t="str" cm="1">
        <f t="array" ref="B59">"EIT-" &amp; TEXT(ROW()-ROW(OfficeForms.Table[#Headers]),"0000")</f>
        <v>EIT-0058</v>
      </c>
      <c r="C59" s="6" t="s">
        <v>90</v>
      </c>
      <c r="D59" s="23" t="s">
        <v>91</v>
      </c>
      <c r="E59" s="28" t="s">
        <v>92</v>
      </c>
      <c r="F59" s="29" t="s">
        <v>216</v>
      </c>
      <c r="G59" s="28" t="s">
        <v>93</v>
      </c>
      <c r="H59" s="30" t="s">
        <v>263</v>
      </c>
      <c r="I59" s="23" t="s">
        <v>264</v>
      </c>
      <c r="J59" s="29"/>
      <c r="K59" s="23"/>
      <c r="L59" s="23"/>
      <c r="M59" s="23"/>
      <c r="N59" s="2" t="str">
        <f>VLOOKUP(OfficeForms.Table[[#This Row],[Pilih kendala dibawah Ini]],'Source Data'!$A$1:$B$10,2,FALSE)</f>
        <v>FADLIYANSYAH / WIRA NUGRAHA</v>
      </c>
      <c r="O59" s="24" t="s">
        <v>23</v>
      </c>
      <c r="P59" s="23"/>
    </row>
    <row r="60" spans="1:16" ht="81" customHeight="1">
      <c r="A60" s="7">
        <v>45777.582233796304</v>
      </c>
      <c r="B60" s="25" t="str" cm="1">
        <f t="array" ref="B60">"EIT-" &amp; TEXT(ROW()-ROW(OfficeForms.Table[#Headers]),"0000")</f>
        <v>EIT-0059</v>
      </c>
      <c r="C60" s="6" t="s">
        <v>265</v>
      </c>
      <c r="D60" s="23" t="s">
        <v>266</v>
      </c>
      <c r="E60" s="28" t="s">
        <v>267</v>
      </c>
      <c r="F60" s="29" t="s">
        <v>216</v>
      </c>
      <c r="G60" s="28" t="s">
        <v>268</v>
      </c>
      <c r="H60" s="30" t="s">
        <v>269</v>
      </c>
      <c r="I60" s="23" t="s">
        <v>270</v>
      </c>
      <c r="J60" s="32" t="s">
        <v>271</v>
      </c>
      <c r="K60" s="23"/>
      <c r="L60" s="23"/>
      <c r="M60" s="23"/>
      <c r="N60" s="2" t="str">
        <f>VLOOKUP(OfficeForms.Table[[#This Row],[Pilih kendala dibawah Ini]],'Source Data'!$A$1:$B$10,2,FALSE)</f>
        <v>FADLIYANSYAH / WIRA NUGRAHA</v>
      </c>
      <c r="O60" s="24" t="s">
        <v>23</v>
      </c>
      <c r="P60" s="23"/>
    </row>
    <row r="61" spans="1:16" ht="73.5" customHeight="1">
      <c r="A61" s="7">
        <v>45777.624513888899</v>
      </c>
      <c r="B61" s="25" t="str" cm="1">
        <f t="array" ref="B61">"EIT-" &amp; TEXT(ROW()-ROW(OfficeForms.Table[#Headers]),"0000")</f>
        <v>EIT-0060</v>
      </c>
      <c r="C61" s="6" t="s">
        <v>57</v>
      </c>
      <c r="D61" s="23" t="s">
        <v>194</v>
      </c>
      <c r="E61" s="28" t="s">
        <v>59</v>
      </c>
      <c r="F61" s="29" t="s">
        <v>172</v>
      </c>
      <c r="G61" s="28"/>
      <c r="H61" s="30" t="s">
        <v>272</v>
      </c>
      <c r="I61" s="23"/>
      <c r="J61" s="32"/>
      <c r="K61" s="23"/>
      <c r="L61" s="23"/>
      <c r="M61" s="23"/>
      <c r="N61" s="2" t="str">
        <f>VLOOKUP(OfficeForms.Table[[#This Row],[Pilih kendala dibawah Ini]],'Source Data'!$A$1:$B$10,2,FALSE)</f>
        <v>WIRA NUGRAHA / ANGGA / ROHMAN</v>
      </c>
      <c r="O61" s="24" t="s">
        <v>23</v>
      </c>
      <c r="P61" s="23"/>
    </row>
    <row r="62" spans="1:16" ht="69" customHeight="1">
      <c r="A62" s="7">
        <v>45777.663379629601</v>
      </c>
      <c r="B62" s="25" t="str" cm="1">
        <f t="array" ref="B62">"EIT-" &amp; TEXT(ROW()-ROW(OfficeForms.Table[#Headers]),"0000")</f>
        <v>EIT-0061</v>
      </c>
      <c r="C62" s="6" t="s">
        <v>273</v>
      </c>
      <c r="D62" s="23" t="s">
        <v>274</v>
      </c>
      <c r="E62" s="28" t="s">
        <v>275</v>
      </c>
      <c r="F62" s="29" t="s">
        <v>149</v>
      </c>
      <c r="G62" s="28" t="s">
        <v>276</v>
      </c>
      <c r="H62" s="30" t="s">
        <v>277</v>
      </c>
      <c r="I62" s="23"/>
      <c r="J62" s="32"/>
      <c r="K62" s="23"/>
      <c r="L62" s="23"/>
      <c r="M62" s="23" t="s">
        <v>278</v>
      </c>
      <c r="N62" s="2" t="str">
        <f>VLOOKUP(OfficeForms.Table[[#This Row],[Pilih kendala dibawah Ini]],'Source Data'!$A$1:$B$10,2,FALSE)</f>
        <v>FADLIYANSYAH / ANGGA</v>
      </c>
      <c r="O62" s="24" t="s">
        <v>23</v>
      </c>
      <c r="P62" s="23"/>
    </row>
    <row r="63" spans="1:16" ht="52.5" customHeight="1">
      <c r="A63" s="7">
        <v>45777.654953703699</v>
      </c>
      <c r="B63" s="25" t="str" cm="1">
        <f t="array" ref="B63">"EIT-" &amp; TEXT(ROW()-ROW(OfficeForms.Table[#Headers]),"0000")</f>
        <v>EIT-0062</v>
      </c>
      <c r="C63" s="6" t="s">
        <v>265</v>
      </c>
      <c r="D63" s="23" t="s">
        <v>266</v>
      </c>
      <c r="E63" s="28" t="s">
        <v>267</v>
      </c>
      <c r="F63" s="29" t="s">
        <v>216</v>
      </c>
      <c r="G63" s="28" t="s">
        <v>279</v>
      </c>
      <c r="H63" s="30" t="s">
        <v>280</v>
      </c>
      <c r="I63" s="23" t="s">
        <v>270</v>
      </c>
      <c r="J63" s="32" t="s">
        <v>281</v>
      </c>
      <c r="K63" s="23"/>
      <c r="L63" s="23"/>
      <c r="M63" s="23"/>
      <c r="N63" s="2" t="str">
        <f>VLOOKUP(OfficeForms.Table[[#This Row],[Pilih kendala dibawah Ini]],'Source Data'!$A$1:$B$10,2,FALSE)</f>
        <v>FADLIYANSYAH / WIRA NUGRAHA</v>
      </c>
      <c r="O63" s="24" t="s">
        <v>23</v>
      </c>
      <c r="P63" s="23"/>
    </row>
    <row r="64" spans="1:16" ht="77.25" customHeight="1">
      <c r="A64" s="7">
        <v>45777.677847222199</v>
      </c>
      <c r="B64" s="25" t="str" cm="1">
        <f t="array" ref="B64">"EIT-" &amp; TEXT(ROW()-ROW(OfficeForms.Table[#Headers]),"0000")</f>
        <v>EIT-0063</v>
      </c>
      <c r="C64" s="6" t="s">
        <v>282</v>
      </c>
      <c r="D64" s="23" t="s">
        <v>283</v>
      </c>
      <c r="E64" s="28" t="s">
        <v>284</v>
      </c>
      <c r="F64" s="29" t="s">
        <v>27</v>
      </c>
      <c r="G64" s="28" t="s">
        <v>285</v>
      </c>
      <c r="H64" s="30" t="s">
        <v>286</v>
      </c>
      <c r="I64" s="23"/>
      <c r="J64" s="32"/>
      <c r="K64" s="23" t="s">
        <v>30</v>
      </c>
      <c r="L64" s="23"/>
      <c r="M64" s="23"/>
      <c r="N64" s="2" t="str">
        <f>VLOOKUP(OfficeForms.Table[[#This Row],[Pilih kendala dibawah Ini]],'Source Data'!$A$1:$B$10,2,FALSE)</f>
        <v>FADLIYANSYAH / ANGGA</v>
      </c>
      <c r="O64" s="24" t="s">
        <v>23</v>
      </c>
      <c r="P64" s="23"/>
    </row>
    <row r="65" spans="1:16" ht="82.5" customHeight="1">
      <c r="A65" s="7">
        <v>45777.687314814801</v>
      </c>
      <c r="B65" s="25" t="str" cm="1">
        <f t="array" ref="B65">"EIT-" &amp; TEXT(ROW()-ROW(OfficeForms.Table[#Headers]),"0000")</f>
        <v>EIT-0064</v>
      </c>
      <c r="C65" s="6" t="s">
        <v>287</v>
      </c>
      <c r="D65" s="23" t="s">
        <v>283</v>
      </c>
      <c r="E65" s="28" t="s">
        <v>288</v>
      </c>
      <c r="F65" s="29" t="s">
        <v>27</v>
      </c>
      <c r="G65" s="28" t="s">
        <v>289</v>
      </c>
      <c r="H65" s="30" t="s">
        <v>290</v>
      </c>
      <c r="I65" s="23"/>
      <c r="J65" s="32"/>
      <c r="K65" s="23" t="s">
        <v>291</v>
      </c>
      <c r="L65" s="23"/>
      <c r="M65" s="23"/>
      <c r="N65" s="2" t="str">
        <f>VLOOKUP(OfficeForms.Table[[#This Row],[Pilih kendala dibawah Ini]],'Source Data'!$A$1:$B$10,2,FALSE)</f>
        <v>FADLIYANSYAH / ANGGA</v>
      </c>
      <c r="O65" s="24" t="s">
        <v>23</v>
      </c>
      <c r="P65" s="23"/>
    </row>
    <row r="66" spans="1:16" ht="79.5" customHeight="1">
      <c r="A66" s="7">
        <v>45777.732592592598</v>
      </c>
      <c r="B66" s="25" t="str" cm="1">
        <f t="array" ref="B66">"EIT-" &amp; TEXT(ROW()-ROW(OfficeForms.Table[#Headers]),"0000")</f>
        <v>EIT-0065</v>
      </c>
      <c r="C66" s="6" t="s">
        <v>99</v>
      </c>
      <c r="D66" s="23" t="s">
        <v>32</v>
      </c>
      <c r="E66" s="28" t="s">
        <v>100</v>
      </c>
      <c r="F66" s="29" t="s">
        <v>27</v>
      </c>
      <c r="G66" s="28" t="s">
        <v>34</v>
      </c>
      <c r="H66" s="30" t="s">
        <v>292</v>
      </c>
      <c r="I66" s="23"/>
      <c r="J66" s="32"/>
      <c r="K66" s="23" t="s">
        <v>30</v>
      </c>
      <c r="L66" s="23"/>
      <c r="M66" s="23"/>
      <c r="N66" s="2" t="str">
        <f>VLOOKUP(OfficeForms.Table[[#This Row],[Pilih kendala dibawah Ini]],'Source Data'!$A$1:$B$10,2,FALSE)</f>
        <v>FADLIYANSYAH / ANGGA</v>
      </c>
      <c r="O66" s="24" t="s">
        <v>23</v>
      </c>
      <c r="P66" s="23"/>
    </row>
    <row r="67" spans="1:16" ht="71.25" customHeight="1">
      <c r="A67" s="7">
        <v>45779.401793981502</v>
      </c>
      <c r="B67" s="25" t="str" cm="1">
        <f t="array" ref="B67">"EIT-" &amp; TEXT(ROW()-ROW(OfficeForms.Table[#Headers]),"0000")</f>
        <v>EIT-0066</v>
      </c>
      <c r="C67" s="6" t="s">
        <v>293</v>
      </c>
      <c r="D67" s="23" t="s">
        <v>294</v>
      </c>
      <c r="E67" s="28" t="s">
        <v>295</v>
      </c>
      <c r="F67" s="29" t="s">
        <v>172</v>
      </c>
      <c r="G67" s="28"/>
      <c r="H67" s="30" t="s">
        <v>296</v>
      </c>
      <c r="I67" s="23"/>
      <c r="J67" s="32"/>
      <c r="K67" s="23"/>
      <c r="L67" s="23"/>
      <c r="M67" s="23"/>
      <c r="N67" s="2" t="str">
        <f>VLOOKUP(OfficeForms.Table[[#This Row],[Pilih kendala dibawah Ini]],'Source Data'!$A$1:$B$10,2,FALSE)</f>
        <v>WIRA NUGRAHA / ANGGA / ROHMAN</v>
      </c>
      <c r="O67" s="24" t="s">
        <v>23</v>
      </c>
      <c r="P67" s="23"/>
    </row>
    <row r="68" spans="1:16" ht="75.75" customHeight="1">
      <c r="A68" s="7">
        <v>45779.437708333302</v>
      </c>
      <c r="B68" s="25" t="str" cm="1">
        <f t="array" ref="B68">"EIT-" &amp; TEXT(ROW()-ROW(OfficeForms.Table[#Headers]),"0000")</f>
        <v>EIT-0067</v>
      </c>
      <c r="C68" s="6" t="s">
        <v>297</v>
      </c>
      <c r="D68" s="23" t="s">
        <v>298</v>
      </c>
      <c r="E68" s="28" t="s">
        <v>299</v>
      </c>
      <c r="F68" s="29" t="s">
        <v>172</v>
      </c>
      <c r="G68" s="28"/>
      <c r="H68" s="30" t="s">
        <v>300</v>
      </c>
      <c r="I68" s="23"/>
      <c r="J68" s="32"/>
      <c r="K68" s="23"/>
      <c r="L68" s="23"/>
      <c r="M68" s="23"/>
      <c r="N68" s="2" t="str">
        <f>VLOOKUP(OfficeForms.Table[[#This Row],[Pilih kendala dibawah Ini]],'Source Data'!$A$1:$B$10,2,FALSE)</f>
        <v>WIRA NUGRAHA / ANGGA / ROHMAN</v>
      </c>
      <c r="O68" s="24" t="s">
        <v>23</v>
      </c>
      <c r="P68" s="23"/>
    </row>
    <row r="69" spans="1:16" ht="77.25" customHeight="1">
      <c r="A69" s="7">
        <v>45779.4367361111</v>
      </c>
      <c r="B69" s="25" t="str" cm="1">
        <f t="array" ref="B69">"EIT-" &amp; TEXT(ROW()-ROW(OfficeForms.Table[#Headers]),"0000")</f>
        <v>EIT-0068</v>
      </c>
      <c r="C69" s="6" t="s">
        <v>301</v>
      </c>
      <c r="D69" s="23" t="s">
        <v>302</v>
      </c>
      <c r="E69" s="28" t="s">
        <v>303</v>
      </c>
      <c r="F69" s="29" t="s">
        <v>27</v>
      </c>
      <c r="G69" s="28" t="s">
        <v>304</v>
      </c>
      <c r="H69" s="30" t="s">
        <v>305</v>
      </c>
      <c r="I69" s="23"/>
      <c r="J69" s="32"/>
      <c r="K69" s="23" t="s">
        <v>306</v>
      </c>
      <c r="L69" s="23"/>
      <c r="M69" s="23"/>
      <c r="N69" s="2" t="str">
        <f>VLOOKUP(OfficeForms.Table[[#This Row],[Pilih kendala dibawah Ini]],'Source Data'!$A$1:$B$10,2,FALSE)</f>
        <v>FADLIYANSYAH / ANGGA</v>
      </c>
      <c r="O69" s="24" t="s">
        <v>23</v>
      </c>
      <c r="P69" s="23"/>
    </row>
    <row r="70" spans="1:16" ht="60" customHeight="1">
      <c r="A70" s="7">
        <v>45779.439467592601</v>
      </c>
      <c r="B70" s="25" t="str" cm="1">
        <f t="array" ref="B70">"EIT-" &amp; TEXT(ROW()-ROW(OfficeForms.Table[#Headers]),"0000")</f>
        <v>EIT-0069</v>
      </c>
      <c r="C70" s="6" t="s">
        <v>307</v>
      </c>
      <c r="D70" s="23" t="s">
        <v>308</v>
      </c>
      <c r="E70" s="28" t="s">
        <v>309</v>
      </c>
      <c r="F70" s="29" t="s">
        <v>27</v>
      </c>
      <c r="G70" s="28" t="s">
        <v>310</v>
      </c>
      <c r="H70" s="30" t="s">
        <v>311</v>
      </c>
      <c r="I70" s="23"/>
      <c r="J70" s="32"/>
      <c r="K70" s="23" t="s">
        <v>257</v>
      </c>
      <c r="L70" s="23"/>
      <c r="M70" s="23"/>
      <c r="N70" s="2" t="str">
        <f>VLOOKUP(OfficeForms.Table[[#This Row],[Pilih kendala dibawah Ini]],'Source Data'!$A$1:$B$10,2,FALSE)</f>
        <v>FADLIYANSYAH / ANGGA</v>
      </c>
      <c r="O70" s="24" t="s">
        <v>23</v>
      </c>
      <c r="P70" s="23"/>
    </row>
    <row r="71" spans="1:16" ht="60" customHeight="1">
      <c r="A71" s="7">
        <v>45779.439803240697</v>
      </c>
      <c r="B71" s="25" t="str" cm="1">
        <f t="array" ref="B71">"EIT-" &amp; TEXT(ROW()-ROW(OfficeForms.Table[#Headers]),"0000")</f>
        <v>EIT-0070</v>
      </c>
      <c r="C71" s="6" t="s">
        <v>312</v>
      </c>
      <c r="D71" s="23" t="s">
        <v>313</v>
      </c>
      <c r="E71" s="28" t="s">
        <v>314</v>
      </c>
      <c r="F71" s="29" t="s">
        <v>315</v>
      </c>
      <c r="G71" s="28"/>
      <c r="H71" s="30" t="s">
        <v>316</v>
      </c>
      <c r="I71" s="23"/>
      <c r="J71" s="32"/>
      <c r="K71" s="23"/>
      <c r="L71" s="23"/>
      <c r="M71" s="23"/>
      <c r="N71" s="2" t="s">
        <v>42</v>
      </c>
      <c r="O71" s="24" t="s">
        <v>23</v>
      </c>
      <c r="P71" s="23"/>
    </row>
    <row r="72" spans="1:16" ht="30.75">
      <c r="A72" s="7">
        <v>45779.439444444397</v>
      </c>
      <c r="B72" s="25" t="str" cm="1">
        <f t="array" ref="B72">"EIT-" &amp; TEXT(ROW()-ROW(OfficeForms.Table[#Headers]),"0000")</f>
        <v>EIT-0071</v>
      </c>
      <c r="C72" s="6" t="s">
        <v>317</v>
      </c>
      <c r="D72" s="23" t="s">
        <v>253</v>
      </c>
      <c r="E72" s="28" t="s">
        <v>254</v>
      </c>
      <c r="F72" s="29" t="s">
        <v>27</v>
      </c>
      <c r="G72" s="28" t="s">
        <v>255</v>
      </c>
      <c r="H72" s="30" t="s">
        <v>318</v>
      </c>
      <c r="I72" s="23"/>
      <c r="J72" s="32"/>
      <c r="K72" s="23" t="s">
        <v>257</v>
      </c>
      <c r="L72" s="23"/>
      <c r="M72" s="23"/>
      <c r="N72" s="2" t="str">
        <f>VLOOKUP(OfficeForms.Table[[#This Row],[Pilih kendala dibawah Ini]],'Source Data'!$A$1:$B$10,2,FALSE)</f>
        <v>FADLIYANSYAH / ANGGA</v>
      </c>
      <c r="O72" s="24" t="s">
        <v>169</v>
      </c>
      <c r="P72" s="23" t="s">
        <v>319</v>
      </c>
    </row>
    <row r="73" spans="1:16" ht="75.75" customHeight="1">
      <c r="A73" s="7">
        <v>45779.451388888898</v>
      </c>
      <c r="B73" s="25" t="str" cm="1">
        <f t="array" ref="B73">"EIT-" &amp; TEXT(ROW()-ROW(OfficeForms.Table[#Headers]),"0000")</f>
        <v>EIT-0072</v>
      </c>
      <c r="C73" s="6" t="s">
        <v>320</v>
      </c>
      <c r="D73" s="23" t="s">
        <v>321</v>
      </c>
      <c r="E73" s="28" t="s">
        <v>322</v>
      </c>
      <c r="F73" s="29" t="s">
        <v>65</v>
      </c>
      <c r="G73" s="28"/>
      <c r="H73" s="30" t="s">
        <v>323</v>
      </c>
      <c r="I73" s="23"/>
      <c r="J73" s="32"/>
      <c r="K73" s="23"/>
      <c r="L73" s="23"/>
      <c r="M73" s="23"/>
      <c r="N73" s="2" t="str">
        <f>VLOOKUP(OfficeForms.Table[[#This Row],[Pilih kendala dibawah Ini]],'Source Data'!$A$1:$B$10,2,FALSE)</f>
        <v>WIRA NUGRAHA / ANGGA</v>
      </c>
      <c r="O73" s="24" t="s">
        <v>23</v>
      </c>
      <c r="P73" s="29"/>
    </row>
    <row r="74" spans="1:16" ht="47.25" customHeight="1">
      <c r="A74" s="7">
        <v>45779.551782407398</v>
      </c>
      <c r="B74" s="25" t="str" cm="1">
        <f t="array" ref="B74">"EIT-" &amp; TEXT(ROW()-ROW(OfficeForms.Table[#Headers]),"0000")</f>
        <v>EIT-0073</v>
      </c>
      <c r="C74" s="6" t="s">
        <v>324</v>
      </c>
      <c r="D74" s="23" t="s">
        <v>325</v>
      </c>
      <c r="E74" s="28" t="s">
        <v>326</v>
      </c>
      <c r="F74" s="29" t="s">
        <v>65</v>
      </c>
      <c r="G74" s="28"/>
      <c r="H74" s="30" t="s">
        <v>327</v>
      </c>
      <c r="I74" s="23"/>
      <c r="J74" s="32"/>
      <c r="K74" s="23"/>
      <c r="L74" s="23"/>
      <c r="M74" s="23"/>
      <c r="N74" s="2" t="str">
        <f>VLOOKUP(OfficeForms.Table[[#This Row],[Pilih kendala dibawah Ini]],'Source Data'!$A$1:$B$10,2,FALSE)</f>
        <v>WIRA NUGRAHA / ANGGA</v>
      </c>
      <c r="O74" s="24" t="s">
        <v>23</v>
      </c>
      <c r="P74" s="29"/>
    </row>
    <row r="75" spans="1:16" ht="59.25" customHeight="1">
      <c r="A75" s="7">
        <v>45779.595335648097</v>
      </c>
      <c r="B75" s="25" t="str" cm="1">
        <f t="array" ref="B75">"EIT-" &amp; TEXT(ROW()-ROW(OfficeForms.Table[#Headers]),"0000")</f>
        <v>EIT-0074</v>
      </c>
      <c r="C75" s="6" t="s">
        <v>328</v>
      </c>
      <c r="D75" s="23" t="s">
        <v>329</v>
      </c>
      <c r="E75" s="28" t="s">
        <v>330</v>
      </c>
      <c r="F75" s="29" t="s">
        <v>172</v>
      </c>
      <c r="G75" s="28"/>
      <c r="H75" s="30" t="s">
        <v>331</v>
      </c>
      <c r="I75" s="23"/>
      <c r="J75" s="32"/>
      <c r="K75" s="23"/>
      <c r="L75" s="23"/>
      <c r="M75" s="23"/>
      <c r="N75" s="2" t="str">
        <f>VLOOKUP(OfficeForms.Table[[#This Row],[Pilih kendala dibawah Ini]],'Source Data'!$A$1:$B$10,2,FALSE)</f>
        <v>WIRA NUGRAHA / ANGGA / ROHMAN</v>
      </c>
      <c r="O75" s="24" t="s">
        <v>23</v>
      </c>
      <c r="P75" s="29"/>
    </row>
    <row r="76" spans="1:16" ht="52.5" customHeight="1">
      <c r="A76" s="7">
        <v>45779.623032407399</v>
      </c>
      <c r="B76" s="25" t="str" cm="1">
        <f t="array" ref="B76">"EIT-" &amp; TEXT(ROW()-ROW(OfficeForms.Table[#Headers]),"0000")</f>
        <v>EIT-0075</v>
      </c>
      <c r="C76" s="6" t="s">
        <v>332</v>
      </c>
      <c r="D76" s="23" t="s">
        <v>333</v>
      </c>
      <c r="E76" s="28" t="s">
        <v>334</v>
      </c>
      <c r="F76" s="29" t="s">
        <v>65</v>
      </c>
      <c r="G76" s="28"/>
      <c r="H76" s="30" t="s">
        <v>335</v>
      </c>
      <c r="I76" s="23"/>
      <c r="J76" s="32"/>
      <c r="K76" s="23"/>
      <c r="L76" s="23"/>
      <c r="M76" s="23"/>
      <c r="N76" s="2" t="str">
        <f>VLOOKUP(OfficeForms.Table[[#This Row],[Pilih kendala dibawah Ini]],'Source Data'!$A$1:$B$10,2,FALSE)</f>
        <v>WIRA NUGRAHA / ANGGA</v>
      </c>
      <c r="O76" s="24" t="s">
        <v>23</v>
      </c>
      <c r="P76" s="29"/>
    </row>
    <row r="77" spans="1:16" ht="91.5">
      <c r="A77" s="7">
        <v>45779.659895833298</v>
      </c>
      <c r="B77" s="25" t="str" cm="1">
        <f t="array" ref="B77">"EIT-" &amp; TEXT(ROW()-ROW(OfficeForms.Table[#Headers]),"0000")</f>
        <v>EIT-0076</v>
      </c>
      <c r="C77" s="6" t="s">
        <v>336</v>
      </c>
      <c r="D77" s="23" t="s">
        <v>224</v>
      </c>
      <c r="E77" s="28" t="s">
        <v>225</v>
      </c>
      <c r="F77" s="29" t="s">
        <v>65</v>
      </c>
      <c r="G77" s="28"/>
      <c r="H77" s="30" t="s">
        <v>337</v>
      </c>
      <c r="I77" s="23"/>
      <c r="J77" s="32"/>
      <c r="K77" s="23"/>
      <c r="L77" s="23"/>
      <c r="M77" s="23"/>
      <c r="N77" s="2" t="str">
        <f>VLOOKUP(OfficeForms.Table[[#This Row],[Pilih kendala dibawah Ini]],'Source Data'!$A$1:$B$10,2,FALSE)</f>
        <v>WIRA NUGRAHA / ANGGA</v>
      </c>
      <c r="O77" s="24" t="s">
        <v>23</v>
      </c>
      <c r="P77" s="29"/>
    </row>
    <row r="78" spans="1:16" ht="72" customHeight="1">
      <c r="A78" s="7">
        <v>45779.685335648101</v>
      </c>
      <c r="B78" s="25" t="str" cm="1">
        <f t="array" ref="B78">"EIT-" &amp; TEXT(ROW()-ROW(OfficeForms.Table[#Headers]),"0000")</f>
        <v>EIT-0077</v>
      </c>
      <c r="C78" s="6" t="s">
        <v>338</v>
      </c>
      <c r="D78" s="23" t="s">
        <v>339</v>
      </c>
      <c r="E78" s="28" t="s">
        <v>340</v>
      </c>
      <c r="F78" s="29" t="s">
        <v>341</v>
      </c>
      <c r="G78" s="28"/>
      <c r="H78" s="30" t="s">
        <v>342</v>
      </c>
      <c r="I78" s="23"/>
      <c r="J78" s="32"/>
      <c r="K78" s="23"/>
      <c r="L78" s="23"/>
      <c r="M78" s="23"/>
      <c r="N78" s="2" t="s">
        <v>343</v>
      </c>
      <c r="O78" s="24" t="s">
        <v>23</v>
      </c>
      <c r="P78" s="29"/>
    </row>
    <row r="79" spans="1:16" ht="60.75">
      <c r="A79" s="7">
        <v>45779.7131828704</v>
      </c>
      <c r="B79" s="25" t="str" cm="1">
        <f t="array" ref="B79">"EIT-" &amp; TEXT(ROW()-ROW(OfficeForms.Table[#Headers]),"0000")</f>
        <v>EIT-0078</v>
      </c>
      <c r="C79" s="6" t="s">
        <v>332</v>
      </c>
      <c r="D79" s="23" t="s">
        <v>344</v>
      </c>
      <c r="E79" s="28" t="s">
        <v>334</v>
      </c>
      <c r="F79" s="29" t="s">
        <v>65</v>
      </c>
      <c r="G79" s="28"/>
      <c r="H79" s="30" t="s">
        <v>345</v>
      </c>
      <c r="I79" s="23"/>
      <c r="J79" s="32"/>
      <c r="K79" s="23"/>
      <c r="L79" s="23"/>
      <c r="M79" s="23"/>
      <c r="N79" s="2" t="str">
        <f>VLOOKUP(OfficeForms.Table[[#This Row],[Pilih kendala dibawah Ini]],'Source Data'!$A$1:$B$10,2,FALSE)</f>
        <v>WIRA NUGRAHA / ANGGA</v>
      </c>
      <c r="O79" s="24" t="s">
        <v>23</v>
      </c>
      <c r="P79" s="29"/>
    </row>
    <row r="80" spans="1:16" ht="66" customHeight="1">
      <c r="A80" s="7">
        <v>45779.7335648148</v>
      </c>
      <c r="B80" s="25" t="str" cm="1">
        <f t="array" ref="B80">"EIT-" &amp; TEXT(ROW()-ROW(OfficeForms.Table[#Headers]),"0000")</f>
        <v>EIT-0079</v>
      </c>
      <c r="C80" s="6" t="s">
        <v>297</v>
      </c>
      <c r="D80" s="23" t="s">
        <v>298</v>
      </c>
      <c r="E80" s="28" t="s">
        <v>299</v>
      </c>
      <c r="F80" s="29" t="s">
        <v>172</v>
      </c>
      <c r="G80" s="28"/>
      <c r="H80" s="30" t="s">
        <v>346</v>
      </c>
      <c r="I80" s="23"/>
      <c r="J80" s="32"/>
      <c r="K80" s="23"/>
      <c r="L80" s="23"/>
      <c r="M80" s="23"/>
      <c r="N80" s="2" t="str">
        <f>VLOOKUP(OfficeForms.Table[[#This Row],[Pilih kendala dibawah Ini]],'Source Data'!$A$1:$B$10,2,FALSE)</f>
        <v>WIRA NUGRAHA / ANGGA / ROHMAN</v>
      </c>
      <c r="O80" s="24" t="s">
        <v>23</v>
      </c>
      <c r="P80" s="29"/>
    </row>
    <row r="81" spans="1:16" ht="45.75">
      <c r="A81" s="7">
        <v>45782.381979166697</v>
      </c>
      <c r="B81" s="25" t="str" cm="1">
        <f t="array" ref="B81">"EIT-" &amp; TEXT(ROW()-ROW(OfficeForms.Table[#Headers]),"0000")</f>
        <v>EIT-0080</v>
      </c>
      <c r="C81" s="6" t="s">
        <v>347</v>
      </c>
      <c r="D81" s="23" t="s">
        <v>348</v>
      </c>
      <c r="E81" s="28" t="s">
        <v>349</v>
      </c>
      <c r="F81" s="29" t="s">
        <v>65</v>
      </c>
      <c r="G81" s="28"/>
      <c r="H81" s="30" t="s">
        <v>350</v>
      </c>
      <c r="I81" s="23"/>
      <c r="J81" s="32"/>
      <c r="K81" s="23"/>
      <c r="L81" s="23"/>
      <c r="M81" s="23"/>
      <c r="N81" s="2" t="str">
        <f>VLOOKUP(OfficeForms.Table[[#This Row],[Pilih kendala dibawah Ini]],'Source Data'!$A$1:$B$10,2,FALSE)</f>
        <v>WIRA NUGRAHA / ANGGA</v>
      </c>
      <c r="O81" s="24" t="s">
        <v>23</v>
      </c>
      <c r="P81" s="29"/>
    </row>
    <row r="82" spans="1:16" ht="30.75">
      <c r="A82" s="7">
        <v>45782.397685185198</v>
      </c>
      <c r="B82" s="25" t="str" cm="1">
        <f t="array" ref="B82">"EIT-" &amp; TEXT(ROW()-ROW(OfficeForms.Table[#Headers]),"0000")</f>
        <v>EIT-0081</v>
      </c>
      <c r="C82" s="6" t="s">
        <v>351</v>
      </c>
      <c r="D82" s="23" t="s">
        <v>194</v>
      </c>
      <c r="E82" s="28" t="s">
        <v>59</v>
      </c>
      <c r="F82" s="29" t="s">
        <v>65</v>
      </c>
      <c r="G82" s="28"/>
      <c r="H82" s="30" t="s">
        <v>352</v>
      </c>
      <c r="I82" s="23"/>
      <c r="J82" s="32"/>
      <c r="K82" s="23"/>
      <c r="L82" s="23"/>
      <c r="M82" s="23"/>
      <c r="N82" s="2" t="str">
        <f>VLOOKUP(OfficeForms.Table[[#This Row],[Pilih kendala dibawah Ini]],'Source Data'!$A$1:$B$10,2,FALSE)</f>
        <v>WIRA NUGRAHA / ANGGA</v>
      </c>
      <c r="O82" s="24" t="s">
        <v>23</v>
      </c>
      <c r="P82" s="29"/>
    </row>
    <row r="83" spans="1:16">
      <c r="A83" s="7">
        <v>45782.432974536998</v>
      </c>
      <c r="B83" s="25" t="str" cm="1">
        <f t="array" ref="B83">"EIT-" &amp; TEXT(ROW()-ROW(OfficeForms.Table[#Headers]),"0000")</f>
        <v>EIT-0082</v>
      </c>
      <c r="C83" s="6" t="s">
        <v>353</v>
      </c>
      <c r="D83" s="23" t="s">
        <v>354</v>
      </c>
      <c r="E83" s="28" t="s">
        <v>355</v>
      </c>
      <c r="F83" s="29" t="s">
        <v>27</v>
      </c>
      <c r="G83" s="28" t="s">
        <v>356</v>
      </c>
      <c r="H83" s="30" t="s">
        <v>357</v>
      </c>
      <c r="I83" s="23"/>
      <c r="J83" s="32"/>
      <c r="K83" s="23" t="s">
        <v>306</v>
      </c>
      <c r="L83" s="23"/>
      <c r="M83" s="23"/>
      <c r="N83" s="2" t="str">
        <f>VLOOKUP(OfficeForms.Table[[#This Row],[Pilih kendala dibawah Ini]],'Source Data'!$A$1:$B$10,2,FALSE)</f>
        <v>FADLIYANSYAH / ANGGA</v>
      </c>
      <c r="O83" s="24" t="s">
        <v>23</v>
      </c>
      <c r="P83" s="29"/>
    </row>
    <row r="84" spans="1:16">
      <c r="A84" s="7">
        <v>45782.437569444402</v>
      </c>
      <c r="B84" s="25" t="str" cm="1">
        <f t="array" ref="B84">"EIT-" &amp; TEXT(ROW()-ROW(OfficeForms.Table[#Headers]),"0000")</f>
        <v>EIT-0083</v>
      </c>
      <c r="C84" s="6" t="s">
        <v>358</v>
      </c>
      <c r="D84" s="23" t="s">
        <v>308</v>
      </c>
      <c r="E84" s="28" t="s">
        <v>309</v>
      </c>
      <c r="F84" s="29" t="s">
        <v>27</v>
      </c>
      <c r="G84" s="28" t="s">
        <v>310</v>
      </c>
      <c r="H84" s="30" t="s">
        <v>359</v>
      </c>
      <c r="I84" s="23"/>
      <c r="J84" s="32"/>
      <c r="K84" s="23" t="s">
        <v>257</v>
      </c>
      <c r="L84" s="23"/>
      <c r="M84" s="23"/>
      <c r="N84" s="2" t="str">
        <f>VLOOKUP(OfficeForms.Table[[#This Row],[Pilih kendala dibawah Ini]],'Source Data'!$A$1:$B$10,2,FALSE)</f>
        <v>FADLIYANSYAH / ANGGA</v>
      </c>
      <c r="O84" s="24" t="s">
        <v>23</v>
      </c>
      <c r="P84" s="29"/>
    </row>
    <row r="85" spans="1:16">
      <c r="A85" s="7">
        <v>45782.4374537037</v>
      </c>
      <c r="B85" s="25" t="str" cm="1">
        <f t="array" ref="B85">"EIT-" &amp; TEXT(ROW()-ROW(OfficeForms.Table[#Headers]),"0000")</f>
        <v>EIT-0084</v>
      </c>
      <c r="C85" s="6" t="s">
        <v>351</v>
      </c>
      <c r="D85" s="23" t="s">
        <v>360</v>
      </c>
      <c r="E85" s="28" t="s">
        <v>59</v>
      </c>
      <c r="F85" s="29" t="s">
        <v>27</v>
      </c>
      <c r="G85" s="28" t="s">
        <v>60</v>
      </c>
      <c r="H85" s="30" t="s">
        <v>361</v>
      </c>
      <c r="I85" s="23"/>
      <c r="J85" s="32"/>
      <c r="K85" s="23" t="s">
        <v>306</v>
      </c>
      <c r="L85" s="23"/>
      <c r="M85" s="23"/>
      <c r="N85" s="2" t="str">
        <f>VLOOKUP(OfficeForms.Table[[#This Row],[Pilih kendala dibawah Ini]],'Source Data'!$A$1:$B$10,2,FALSE)</f>
        <v>FADLIYANSYAH / ANGGA</v>
      </c>
      <c r="O85" s="24" t="s">
        <v>23</v>
      </c>
      <c r="P85" s="29"/>
    </row>
    <row r="86" spans="1:16" ht="45.75">
      <c r="A86" s="7">
        <v>45782.504004629598</v>
      </c>
      <c r="B86" s="25" t="str" cm="1">
        <f t="array" ref="B86">"EIT-" &amp; TEXT(ROW()-ROW(OfficeForms.Table[#Headers]),"0000")</f>
        <v>EIT-0085</v>
      </c>
      <c r="C86" s="6" t="s">
        <v>362</v>
      </c>
      <c r="D86" s="23" t="s">
        <v>224</v>
      </c>
      <c r="E86" s="28" t="s">
        <v>225</v>
      </c>
      <c r="F86" s="29" t="s">
        <v>65</v>
      </c>
      <c r="G86" s="28"/>
      <c r="H86" s="30" t="s">
        <v>363</v>
      </c>
      <c r="I86" s="23"/>
      <c r="J86" s="32"/>
      <c r="K86" s="23"/>
      <c r="L86" s="23"/>
      <c r="M86" s="23"/>
      <c r="N86" s="2" t="str">
        <f>VLOOKUP(OfficeForms.Table[[#This Row],[Pilih kendala dibawah Ini]],'Source Data'!$A$1:$B$10,2,FALSE)</f>
        <v>WIRA NUGRAHA / ANGGA</v>
      </c>
      <c r="O86" s="24" t="s">
        <v>23</v>
      </c>
      <c r="P86" s="29"/>
    </row>
    <row r="87" spans="1:16">
      <c r="A87" s="7">
        <v>45782.510694444398</v>
      </c>
      <c r="B87" s="25" t="str" cm="1">
        <f t="array" ref="B87">"EIT-" &amp; TEXT(ROW()-ROW(OfficeForms.Table[#Headers]),"0000")</f>
        <v>EIT-0086</v>
      </c>
      <c r="C87" s="6" t="s">
        <v>364</v>
      </c>
      <c r="D87" s="23" t="s">
        <v>365</v>
      </c>
      <c r="E87" s="28" t="s">
        <v>366</v>
      </c>
      <c r="F87" s="29" t="s">
        <v>216</v>
      </c>
      <c r="G87" s="28" t="s">
        <v>367</v>
      </c>
      <c r="H87" s="30" t="s">
        <v>368</v>
      </c>
      <c r="I87" s="23" t="s">
        <v>369</v>
      </c>
      <c r="J87" s="32"/>
      <c r="K87" s="23"/>
      <c r="L87" s="23"/>
      <c r="M87" s="23"/>
      <c r="N87" s="2" t="str">
        <f>VLOOKUP(OfficeForms.Table[[#This Row],[Pilih kendala dibawah Ini]],'Source Data'!$A$1:$B$10,2,FALSE)</f>
        <v>FADLIYANSYAH / WIRA NUGRAHA</v>
      </c>
      <c r="O87" s="24" t="s">
        <v>23</v>
      </c>
      <c r="P87" s="29"/>
    </row>
    <row r="88" spans="1:16" ht="30.75">
      <c r="A88" s="7">
        <v>45782.589432870402</v>
      </c>
      <c r="B88" s="25" t="str" cm="1">
        <f t="array" ref="B88">"EIT-" &amp; TEXT(ROW()-ROW(OfficeForms.Table[#Headers]),"0000")</f>
        <v>EIT-0087</v>
      </c>
      <c r="C88" s="6" t="s">
        <v>370</v>
      </c>
      <c r="D88" s="23" t="s">
        <v>371</v>
      </c>
      <c r="E88" s="28" t="s">
        <v>372</v>
      </c>
      <c r="F88" s="29" t="s">
        <v>172</v>
      </c>
      <c r="G88" s="28"/>
      <c r="H88" s="30" t="s">
        <v>373</v>
      </c>
      <c r="I88" s="23"/>
      <c r="J88" s="32"/>
      <c r="K88" s="23"/>
      <c r="L88" s="23"/>
      <c r="M88" s="23"/>
      <c r="N88" s="2" t="str">
        <f>VLOOKUP(OfficeForms.Table[[#This Row],[Pilih kendala dibawah Ini]],'Source Data'!$A$1:$B$10,2,FALSE)</f>
        <v>WIRA NUGRAHA / ANGGA / ROHMAN</v>
      </c>
      <c r="O88" s="24" t="s">
        <v>23</v>
      </c>
      <c r="P88" s="29"/>
    </row>
    <row r="89" spans="1:16" ht="76.5">
      <c r="A89" s="7">
        <v>45782.680370370399</v>
      </c>
      <c r="B89" s="25" t="str" cm="1">
        <f t="array" ref="B89">"EIT-" &amp; TEXT(ROW()-ROW(OfficeForms.Table[#Headers]),"0000")</f>
        <v>EIT-0088</v>
      </c>
      <c r="C89" s="6" t="s">
        <v>122</v>
      </c>
      <c r="D89" s="23" t="s">
        <v>123</v>
      </c>
      <c r="E89" s="28" t="s">
        <v>124</v>
      </c>
      <c r="F89" s="29" t="s">
        <v>65</v>
      </c>
      <c r="G89" s="28"/>
      <c r="H89" s="30" t="s">
        <v>374</v>
      </c>
      <c r="I89" s="23"/>
      <c r="J89" s="32"/>
      <c r="K89" s="23"/>
      <c r="L89" s="23"/>
      <c r="M89" s="23"/>
      <c r="N89" s="2" t="str">
        <f>VLOOKUP(OfficeForms.Table[[#This Row],[Pilih kendala dibawah Ini]],'Source Data'!$A$1:$B$10,2,FALSE)</f>
        <v>WIRA NUGRAHA / ANGGA</v>
      </c>
      <c r="O89" s="24" t="s">
        <v>23</v>
      </c>
      <c r="P89" s="29"/>
    </row>
    <row r="90" spans="1:16" ht="45.75">
      <c r="A90" s="7">
        <v>45782.682534722197</v>
      </c>
      <c r="B90" s="25" t="str" cm="1">
        <f t="array" ref="B90">"EIT-" &amp; TEXT(ROW()-ROW(OfficeForms.Table[#Headers]),"0000")</f>
        <v>EIT-0089</v>
      </c>
      <c r="C90" s="6" t="s">
        <v>375</v>
      </c>
      <c r="D90" s="23" t="s">
        <v>376</v>
      </c>
      <c r="E90" s="32" t="s">
        <v>377</v>
      </c>
      <c r="F90" s="29" t="s">
        <v>65</v>
      </c>
      <c r="G90" s="28"/>
      <c r="H90" s="30" t="s">
        <v>378</v>
      </c>
      <c r="I90" s="23"/>
      <c r="J90" s="32"/>
      <c r="K90" s="23"/>
      <c r="L90" s="23"/>
      <c r="M90" s="23"/>
      <c r="N90" s="2" t="s">
        <v>42</v>
      </c>
      <c r="O90" s="24" t="s">
        <v>23</v>
      </c>
      <c r="P90" s="29"/>
    </row>
    <row r="91" spans="1:16" ht="30.75">
      <c r="A91" s="7">
        <v>45782.684432870403</v>
      </c>
      <c r="B91" s="25" t="str" cm="1">
        <f t="array" ref="B91">"EIT-" &amp; TEXT(ROW()-ROW(OfficeForms.Table[#Headers]),"0000")</f>
        <v>EIT-0090</v>
      </c>
      <c r="C91" s="6" t="s">
        <v>379</v>
      </c>
      <c r="D91" s="23" t="s">
        <v>380</v>
      </c>
      <c r="E91" s="32" t="s">
        <v>381</v>
      </c>
      <c r="F91" s="29" t="s">
        <v>172</v>
      </c>
      <c r="G91" s="28"/>
      <c r="H91" s="30" t="s">
        <v>382</v>
      </c>
      <c r="I91" s="23"/>
      <c r="J91" s="32"/>
      <c r="K91" s="23"/>
      <c r="L91" s="23"/>
      <c r="M91" s="23"/>
      <c r="N91" s="2" t="str">
        <f>VLOOKUP(OfficeForms.Table[[#This Row],[Pilih kendala dibawah Ini]],'Source Data'!$A$1:$B$10,2,FALSE)</f>
        <v>WIRA NUGRAHA / ANGGA / ROHMAN</v>
      </c>
      <c r="O91" s="24" t="s">
        <v>23</v>
      </c>
      <c r="P91" s="29"/>
    </row>
    <row r="92" spans="1:16" ht="55.5" customHeight="1">
      <c r="A92" s="7">
        <v>45782.868287037003</v>
      </c>
      <c r="B92" s="25" t="str" cm="1">
        <f t="array" ref="B92">"EIT-" &amp; TEXT(ROW()-ROW(OfficeForms.Table[#Headers]),"0000")</f>
        <v>EIT-0091</v>
      </c>
      <c r="C92" s="6" t="s">
        <v>383</v>
      </c>
      <c r="D92" s="23" t="s">
        <v>384</v>
      </c>
      <c r="E92" s="32" t="s">
        <v>385</v>
      </c>
      <c r="F92" s="29" t="s">
        <v>65</v>
      </c>
      <c r="G92" s="28"/>
      <c r="H92" s="30" t="s">
        <v>386</v>
      </c>
      <c r="I92" s="23"/>
      <c r="J92" s="32"/>
      <c r="K92" s="23"/>
      <c r="L92" s="23"/>
      <c r="M92" s="23"/>
      <c r="N92" s="2" t="str">
        <f>VLOOKUP(OfficeForms.Table[[#This Row],[Pilih kendala dibawah Ini]],'Source Data'!$A$1:$B$10,2,FALSE)</f>
        <v>WIRA NUGRAHA / ANGGA</v>
      </c>
      <c r="O92" s="24" t="s">
        <v>23</v>
      </c>
      <c r="P92" s="29"/>
    </row>
    <row r="93" spans="1:16" ht="75" customHeight="1">
      <c r="A93" s="7">
        <v>45783.3740972222</v>
      </c>
      <c r="B93" s="25" t="str" cm="1">
        <f t="array" ref="B93">"EIT-" &amp; TEXT(ROW()-ROW(OfficeForms.Table[#Headers]),"0000")</f>
        <v>EIT-0092</v>
      </c>
      <c r="C93" s="6" t="s">
        <v>387</v>
      </c>
      <c r="D93" s="23" t="s">
        <v>388</v>
      </c>
      <c r="E93" s="32" t="s">
        <v>385</v>
      </c>
      <c r="F93" s="29" t="s">
        <v>65</v>
      </c>
      <c r="G93" s="28"/>
      <c r="H93" s="30" t="s">
        <v>389</v>
      </c>
      <c r="I93" s="23"/>
      <c r="J93" s="32"/>
      <c r="K93" s="23"/>
      <c r="L93" s="23"/>
      <c r="M93" s="23"/>
      <c r="N93" s="2" t="str">
        <f>VLOOKUP(OfficeForms.Table[[#This Row],[Pilih kendala dibawah Ini]],'Source Data'!$A$1:$B$10,2,FALSE)</f>
        <v>WIRA NUGRAHA / ANGGA</v>
      </c>
      <c r="O93" s="24" t="s">
        <v>23</v>
      </c>
      <c r="P93" s="29"/>
    </row>
    <row r="94" spans="1:16" ht="45.75">
      <c r="A94" s="7">
        <v>45783.397349537001</v>
      </c>
      <c r="B94" s="25" t="str" cm="1">
        <f t="array" ref="B94">"EIT-" &amp; TEXT(ROW()-ROW(OfficeForms.Table[#Headers]),"0000")</f>
        <v>EIT-0093</v>
      </c>
      <c r="C94" s="6" t="s">
        <v>332</v>
      </c>
      <c r="D94" s="23" t="s">
        <v>333</v>
      </c>
      <c r="E94" s="32" t="s">
        <v>334</v>
      </c>
      <c r="F94" s="29" t="s">
        <v>65</v>
      </c>
      <c r="G94" s="28"/>
      <c r="H94" s="30" t="s">
        <v>390</v>
      </c>
      <c r="I94" s="23"/>
      <c r="J94" s="32"/>
      <c r="K94" s="23"/>
      <c r="L94" s="23"/>
      <c r="M94" s="23"/>
      <c r="N94" s="2" t="str">
        <f>VLOOKUP(OfficeForms.Table[[#This Row],[Pilih kendala dibawah Ini]],'Source Data'!$A$1:$B$10,2,FALSE)</f>
        <v>WIRA NUGRAHA / ANGGA</v>
      </c>
      <c r="O94" s="24" t="s">
        <v>23</v>
      </c>
      <c r="P94" s="29"/>
    </row>
    <row r="95" spans="1:16" ht="30.75">
      <c r="A95" s="7">
        <v>45783.418078703697</v>
      </c>
      <c r="B95" s="25" t="str" cm="1">
        <f t="array" ref="B95">"EIT-" &amp; TEXT(ROW()-ROW(OfficeForms.Table[#Headers]),"0000")</f>
        <v>EIT-0094</v>
      </c>
      <c r="C95" s="6" t="s">
        <v>391</v>
      </c>
      <c r="D95" s="23" t="s">
        <v>25</v>
      </c>
      <c r="E95" s="32" t="s">
        <v>26</v>
      </c>
      <c r="F95" s="29" t="s">
        <v>172</v>
      </c>
      <c r="G95" s="28"/>
      <c r="H95" s="30" t="s">
        <v>392</v>
      </c>
      <c r="I95" s="23"/>
      <c r="J95" s="32"/>
      <c r="K95" s="23"/>
      <c r="L95" s="23"/>
      <c r="M95" s="23"/>
      <c r="N95" s="2" t="str">
        <f>VLOOKUP(OfficeForms.Table[[#This Row],[Pilih kendala dibawah Ini]],'Source Data'!$A$1:$B$10,2,FALSE)</f>
        <v>WIRA NUGRAHA / ANGGA / ROHMAN</v>
      </c>
      <c r="O95" s="24" t="s">
        <v>23</v>
      </c>
      <c r="P95" s="29"/>
    </row>
    <row r="96" spans="1:16" ht="30.75">
      <c r="A96" s="7">
        <v>45783.432824074102</v>
      </c>
      <c r="B96" s="25" t="str" cm="1">
        <f t="array" ref="B96">"EIT-" &amp; TEXT(ROW()-ROW(OfficeForms.Table[#Headers]),"0000")</f>
        <v>EIT-0095</v>
      </c>
      <c r="C96" s="6" t="s">
        <v>351</v>
      </c>
      <c r="D96" s="23" t="s">
        <v>194</v>
      </c>
      <c r="E96" s="32" t="s">
        <v>59</v>
      </c>
      <c r="F96" s="29" t="s">
        <v>65</v>
      </c>
      <c r="G96" s="28"/>
      <c r="H96" s="30" t="s">
        <v>393</v>
      </c>
      <c r="I96" s="23"/>
      <c r="J96" s="32"/>
      <c r="K96" s="23"/>
      <c r="L96" s="23"/>
      <c r="M96" s="23"/>
      <c r="N96" s="2" t="str">
        <f>VLOOKUP(OfficeForms.Table[[#This Row],[Pilih kendala dibawah Ini]],'Source Data'!$A$1:$B$10,2,FALSE)</f>
        <v>WIRA NUGRAHA / ANGGA</v>
      </c>
      <c r="O96" s="24" t="s">
        <v>23</v>
      </c>
      <c r="P96" s="29"/>
    </row>
    <row r="97" spans="1:16" ht="45" customHeight="1">
      <c r="A97" s="7">
        <v>45783.613460648201</v>
      </c>
      <c r="B97" s="25" t="str" cm="1">
        <f t="array" ref="B97">"EIT-" &amp; TEXT(ROW()-ROW(OfficeForms.Table[#Headers]),"0000")</f>
        <v>EIT-0096</v>
      </c>
      <c r="C97" s="6" t="s">
        <v>394</v>
      </c>
      <c r="D97" s="23" t="s">
        <v>395</v>
      </c>
      <c r="E97" s="32" t="s">
        <v>396</v>
      </c>
      <c r="F97" s="29" t="s">
        <v>149</v>
      </c>
      <c r="G97" s="28" t="s">
        <v>397</v>
      </c>
      <c r="H97" s="30" t="s">
        <v>398</v>
      </c>
      <c r="I97" s="23"/>
      <c r="J97" s="32"/>
      <c r="K97" s="23"/>
      <c r="L97" s="23"/>
      <c r="M97" s="23" t="s">
        <v>399</v>
      </c>
      <c r="N97" s="2" t="str">
        <f>VLOOKUP(OfficeForms.Table[[#This Row],[Pilih kendala dibawah Ini]],'Source Data'!$A$1:$B$10,2,FALSE)</f>
        <v>FADLIYANSYAH / ANGGA</v>
      </c>
      <c r="O97" s="24" t="s">
        <v>23</v>
      </c>
      <c r="P97" s="29"/>
    </row>
    <row r="98" spans="1:16">
      <c r="A98" s="7">
        <v>45783.637511574103</v>
      </c>
      <c r="B98" s="25" t="str" cm="1">
        <f t="array" ref="B98">"EIT-" &amp; TEXT(ROW()-ROW(OfficeForms.Table[#Headers]),"0000")</f>
        <v>EIT-0097</v>
      </c>
      <c r="C98" s="6" t="s">
        <v>400</v>
      </c>
      <c r="D98" s="23" t="s">
        <v>401</v>
      </c>
      <c r="E98" s="32" t="s">
        <v>402</v>
      </c>
      <c r="F98" s="29" t="s">
        <v>65</v>
      </c>
      <c r="G98" s="28"/>
      <c r="H98" s="30" t="s">
        <v>403</v>
      </c>
      <c r="I98" s="23"/>
      <c r="J98" s="32"/>
      <c r="K98" s="23"/>
      <c r="L98" s="23"/>
      <c r="M98" s="23"/>
      <c r="N98" s="2" t="str">
        <f>VLOOKUP(OfficeForms.Table[[#This Row],[Pilih kendala dibawah Ini]],'Source Data'!$A$1:$B$10,2,FALSE)</f>
        <v>WIRA NUGRAHA / ANGGA</v>
      </c>
      <c r="O98" s="24" t="s">
        <v>23</v>
      </c>
      <c r="P98" s="29"/>
    </row>
    <row r="99" spans="1:16" ht="137.25">
      <c r="A99" s="7">
        <v>45784.342754629601</v>
      </c>
      <c r="B99" s="25" t="str" cm="1">
        <f t="array" ref="B99">"EIT-" &amp; TEXT(ROW()-ROW(OfficeForms.Table[#Headers]),"0000")</f>
        <v>EIT-0098</v>
      </c>
      <c r="C99" s="6" t="s">
        <v>404</v>
      </c>
      <c r="D99" s="23" t="s">
        <v>405</v>
      </c>
      <c r="E99" s="32" t="s">
        <v>406</v>
      </c>
      <c r="F99" s="29" t="s">
        <v>65</v>
      </c>
      <c r="G99" s="28"/>
      <c r="H99" s="30" t="s">
        <v>407</v>
      </c>
      <c r="I99" s="23"/>
      <c r="J99" s="32"/>
      <c r="K99" s="23"/>
      <c r="L99" s="23"/>
      <c r="M99" s="23"/>
      <c r="N99" s="2" t="str">
        <f>VLOOKUP(OfficeForms.Table[[#This Row],[Pilih kendala dibawah Ini]],'Source Data'!$A$1:$B$10,2,FALSE)</f>
        <v>WIRA NUGRAHA / ANGGA</v>
      </c>
      <c r="O99" s="24" t="s">
        <v>23</v>
      </c>
      <c r="P99" s="29"/>
    </row>
    <row r="100" spans="1:16">
      <c r="A100" s="7">
        <v>45784.355520833298</v>
      </c>
      <c r="B100" s="25" t="str" cm="1">
        <f t="array" ref="B100">"EIT-" &amp; TEXT(ROW()-ROW(OfficeForms.Table[#Headers]),"0000")</f>
        <v>EIT-0099</v>
      </c>
      <c r="C100" s="6" t="s">
        <v>408</v>
      </c>
      <c r="D100" s="23" t="s">
        <v>409</v>
      </c>
      <c r="E100" s="32" t="s">
        <v>410</v>
      </c>
      <c r="F100" s="29" t="s">
        <v>65</v>
      </c>
      <c r="G100" s="28"/>
      <c r="H100" s="30" t="s">
        <v>411</v>
      </c>
      <c r="I100" s="23"/>
      <c r="J100" s="32"/>
      <c r="K100" s="23"/>
      <c r="L100" s="23"/>
      <c r="M100" s="23"/>
      <c r="N100" s="2" t="str">
        <f>VLOOKUP(OfficeForms.Table[[#This Row],[Pilih kendala dibawah Ini]],'Source Data'!$A$1:$B$10,2,FALSE)</f>
        <v>WIRA NUGRAHA / ANGGA</v>
      </c>
      <c r="O100" s="24" t="s">
        <v>23</v>
      </c>
      <c r="P100" s="29"/>
    </row>
    <row r="101" spans="1:16">
      <c r="A101" s="7">
        <v>45784.402650463002</v>
      </c>
      <c r="B101" s="25" t="str" cm="1">
        <f t="array" ref="B101">"EIT-" &amp; TEXT(ROW()-ROW(OfficeForms.Table[#Headers]),"0000")</f>
        <v>EIT-0100</v>
      </c>
      <c r="C101" s="6" t="s">
        <v>412</v>
      </c>
      <c r="D101" s="23" t="s">
        <v>413</v>
      </c>
      <c r="E101" s="32" t="s">
        <v>414</v>
      </c>
      <c r="F101" s="29" t="s">
        <v>65</v>
      </c>
      <c r="G101" s="28"/>
      <c r="H101" s="30" t="s">
        <v>415</v>
      </c>
      <c r="I101" s="23"/>
      <c r="J101" s="32"/>
      <c r="K101" s="23"/>
      <c r="L101" s="23"/>
      <c r="M101" s="23"/>
      <c r="N101" s="2" t="str">
        <f>VLOOKUP(OfficeForms.Table[[#This Row],[Pilih kendala dibawah Ini]],'Source Data'!$A$1:$B$10,2,FALSE)</f>
        <v>WIRA NUGRAHA / ANGGA</v>
      </c>
      <c r="O101" s="24" t="s">
        <v>23</v>
      </c>
      <c r="P101" s="29"/>
    </row>
    <row r="102" spans="1:16">
      <c r="A102" s="7">
        <v>45784.450960648101</v>
      </c>
      <c r="B102" s="25" t="str" cm="1">
        <f t="array" ref="B102">"EIT-" &amp; TEXT(ROW()-ROW(OfficeForms.Table[#Headers]),"0000")</f>
        <v>EIT-0101</v>
      </c>
      <c r="C102" s="6" t="s">
        <v>416</v>
      </c>
      <c r="D102" s="23" t="s">
        <v>417</v>
      </c>
      <c r="E102" s="32" t="s">
        <v>418</v>
      </c>
      <c r="F102" s="29" t="s">
        <v>149</v>
      </c>
      <c r="G102" s="28" t="s">
        <v>419</v>
      </c>
      <c r="H102" s="30" t="s">
        <v>420</v>
      </c>
      <c r="I102" s="23"/>
      <c r="J102" s="32"/>
      <c r="K102" s="23"/>
      <c r="L102" s="23"/>
      <c r="M102" s="23" t="s">
        <v>152</v>
      </c>
      <c r="N102" s="2" t="str">
        <f>VLOOKUP(OfficeForms.Table[[#This Row],[Pilih kendala dibawah Ini]],'Source Data'!$A$1:$B$10,2,FALSE)</f>
        <v>FADLIYANSYAH / ANGGA</v>
      </c>
      <c r="O102" s="24" t="s">
        <v>23</v>
      </c>
      <c r="P102" s="29"/>
    </row>
    <row r="103" spans="1:16">
      <c r="A103" s="7">
        <v>45784.455462963</v>
      </c>
      <c r="B103" s="25" t="str" cm="1">
        <f t="array" ref="B103">"EIT-" &amp; TEXT(ROW()-ROW(OfficeForms.Table[#Headers]),"0000")</f>
        <v>EIT-0102</v>
      </c>
      <c r="C103" s="6" t="s">
        <v>213</v>
      </c>
      <c r="D103" s="23" t="s">
        <v>214</v>
      </c>
      <c r="E103" s="32" t="s">
        <v>215</v>
      </c>
      <c r="F103" s="29" t="s">
        <v>216</v>
      </c>
      <c r="G103" s="28" t="s">
        <v>217</v>
      </c>
      <c r="H103" s="30" t="s">
        <v>421</v>
      </c>
      <c r="I103" s="23" t="s">
        <v>219</v>
      </c>
      <c r="J103" s="32" t="s">
        <v>220</v>
      </c>
      <c r="K103" s="23"/>
      <c r="L103" s="23"/>
      <c r="M103" s="23"/>
      <c r="N103" s="2" t="str">
        <f>VLOOKUP(OfficeForms.Table[[#This Row],[Pilih kendala dibawah Ini]],'Source Data'!$A$1:$B$10,2,FALSE)</f>
        <v>FADLIYANSYAH / WIRA NUGRAHA</v>
      </c>
      <c r="O103" s="24" t="s">
        <v>23</v>
      </c>
      <c r="P103" s="29"/>
    </row>
    <row r="104" spans="1:16" ht="30.75">
      <c r="A104" s="7">
        <v>45784.459016203698</v>
      </c>
      <c r="B104" s="25" t="str" cm="1">
        <f t="array" ref="B104">"EIT-" &amp; TEXT(ROW()-ROW(OfficeForms.Table[#Headers]),"0000")</f>
        <v>EIT-0103</v>
      </c>
      <c r="C104" s="6" t="s">
        <v>422</v>
      </c>
      <c r="D104" s="23" t="s">
        <v>91</v>
      </c>
      <c r="E104" s="32" t="s">
        <v>92</v>
      </c>
      <c r="F104" s="29" t="s">
        <v>172</v>
      </c>
      <c r="G104" s="28"/>
      <c r="H104" s="30" t="s">
        <v>423</v>
      </c>
      <c r="I104" s="23"/>
      <c r="J104" s="32"/>
      <c r="K104" s="23"/>
      <c r="L104" s="23"/>
      <c r="M104" s="23"/>
      <c r="N104" s="2" t="str">
        <f>VLOOKUP(OfficeForms.Table[[#This Row],[Pilih kendala dibawah Ini]],'Source Data'!$A$1:$B$10,2,FALSE)</f>
        <v>WIRA NUGRAHA / ANGGA / ROHMAN</v>
      </c>
      <c r="O104" s="24" t="s">
        <v>23</v>
      </c>
      <c r="P104" s="29"/>
    </row>
    <row r="105" spans="1:16" ht="60.75">
      <c r="A105" s="7">
        <v>45784.560162037</v>
      </c>
      <c r="B105" s="25" t="str" cm="1">
        <f t="array" ref="B105">"EIT-" &amp; TEXT(ROW()-ROW(OfficeForms.Table[#Headers]),"0000")</f>
        <v>EIT-0104</v>
      </c>
      <c r="C105" s="6" t="s">
        <v>424</v>
      </c>
      <c r="D105" s="23" t="s">
        <v>425</v>
      </c>
      <c r="E105" s="32" t="s">
        <v>426</v>
      </c>
      <c r="F105" s="29" t="s">
        <v>65</v>
      </c>
      <c r="G105" s="28"/>
      <c r="H105" s="30" t="s">
        <v>427</v>
      </c>
      <c r="I105" s="23"/>
      <c r="J105" s="32"/>
      <c r="K105" s="23"/>
      <c r="L105" s="23"/>
      <c r="M105" s="23"/>
      <c r="N105" s="2" t="str">
        <f>VLOOKUP(OfficeForms.Table[[#This Row],[Pilih kendala dibawah Ini]],'Source Data'!$A$1:$B$10,2,FALSE)</f>
        <v>WIRA NUGRAHA / ANGGA</v>
      </c>
      <c r="O105" s="24" t="s">
        <v>23</v>
      </c>
      <c r="P105" s="29"/>
    </row>
    <row r="106" spans="1:16" ht="60.75">
      <c r="A106" s="7">
        <v>45784.577118055597</v>
      </c>
      <c r="B106" s="25" t="str" cm="1">
        <f t="array" ref="B106">"EIT-" &amp; TEXT(ROW()-ROW(OfficeForms.Table[#Headers]),"0000")</f>
        <v>EIT-0105</v>
      </c>
      <c r="C106" s="6" t="s">
        <v>223</v>
      </c>
      <c r="D106" s="23" t="s">
        <v>224</v>
      </c>
      <c r="E106" s="32" t="s">
        <v>225</v>
      </c>
      <c r="F106" s="29" t="s">
        <v>65</v>
      </c>
      <c r="G106" s="28"/>
      <c r="H106" s="30" t="s">
        <v>428</v>
      </c>
      <c r="I106" s="23"/>
      <c r="J106" s="32"/>
      <c r="K106" s="23"/>
      <c r="L106" s="23"/>
      <c r="M106" s="23"/>
      <c r="N106" s="2" t="str">
        <f>VLOOKUP(OfficeForms.Table[[#This Row],[Pilih kendala dibawah Ini]],'Source Data'!$A$1:$B$10,2,FALSE)</f>
        <v>WIRA NUGRAHA / ANGGA</v>
      </c>
      <c r="O106" s="24" t="s">
        <v>23</v>
      </c>
      <c r="P106" s="29"/>
    </row>
    <row r="107" spans="1:16" ht="45.75" customHeight="1">
      <c r="A107" s="7">
        <v>45784.591944444401</v>
      </c>
      <c r="B107" s="25" t="str" cm="1">
        <f t="array" ref="B107">"EIT-" &amp; TEXT(ROW()-ROW(OfficeForms.Table[#Headers]),"0000")</f>
        <v>EIT-0106</v>
      </c>
      <c r="C107" s="6" t="s">
        <v>62</v>
      </c>
      <c r="D107" s="23" t="s">
        <v>63</v>
      </c>
      <c r="E107" s="32" t="s">
        <v>64</v>
      </c>
      <c r="F107" s="29" t="s">
        <v>65</v>
      </c>
      <c r="G107" s="28"/>
      <c r="H107" s="30" t="s">
        <v>429</v>
      </c>
      <c r="I107" s="23"/>
      <c r="J107" s="32"/>
      <c r="K107" s="23"/>
      <c r="L107" s="23"/>
      <c r="M107" s="23"/>
      <c r="N107" s="2" t="str">
        <f>VLOOKUP(OfficeForms.Table[[#This Row],[Pilih kendala dibawah Ini]],'Source Data'!$A$1:$B$10,2,FALSE)</f>
        <v>WIRA NUGRAHA / ANGGA</v>
      </c>
      <c r="O107" s="24" t="s">
        <v>23</v>
      </c>
      <c r="P107" s="29"/>
    </row>
    <row r="108" spans="1:16">
      <c r="A108" s="7">
        <v>45784.613854166702</v>
      </c>
      <c r="B108" s="25" t="str" cm="1">
        <f t="array" ref="B108">"EIT-" &amp; TEXT(ROW()-ROW(OfficeForms.Table[#Headers]),"0000")</f>
        <v>EIT-0107</v>
      </c>
      <c r="C108" s="6" t="s">
        <v>430</v>
      </c>
      <c r="D108" s="23" t="s">
        <v>431</v>
      </c>
      <c r="E108" s="32" t="s">
        <v>432</v>
      </c>
      <c r="F108" s="29" t="s">
        <v>433</v>
      </c>
      <c r="G108" s="28"/>
      <c r="H108" s="30" t="s">
        <v>434</v>
      </c>
      <c r="I108" s="23"/>
      <c r="J108" s="32"/>
      <c r="K108" s="23"/>
      <c r="L108" s="23"/>
      <c r="M108" s="23"/>
      <c r="N108" s="2" t="s">
        <v>42</v>
      </c>
      <c r="O108" s="24" t="s">
        <v>23</v>
      </c>
      <c r="P108" s="29"/>
    </row>
    <row r="109" spans="1:16" ht="137.25">
      <c r="A109" s="7">
        <v>45784.612858796303</v>
      </c>
      <c r="B109" s="25" t="str" cm="1">
        <f t="array" ref="B109">"EIT-" &amp; TEXT(ROW()-ROW(OfficeForms.Table[#Headers]),"0000")</f>
        <v>EIT-0108</v>
      </c>
      <c r="C109" s="6" t="s">
        <v>435</v>
      </c>
      <c r="D109" s="23" t="s">
        <v>436</v>
      </c>
      <c r="E109" s="32" t="s">
        <v>437</v>
      </c>
      <c r="F109" s="29" t="s">
        <v>27</v>
      </c>
      <c r="G109" s="28" t="s">
        <v>438</v>
      </c>
      <c r="H109" s="30" t="s">
        <v>439</v>
      </c>
      <c r="I109" s="23"/>
      <c r="J109" s="32"/>
      <c r="K109" s="23" t="s">
        <v>440</v>
      </c>
      <c r="L109" s="23"/>
      <c r="M109" s="23"/>
      <c r="N109" s="2" t="str">
        <f>VLOOKUP(OfficeForms.Table[[#This Row],[Pilih kendala dibawah Ini]],'Source Data'!$A$1:$B$10,2,FALSE)</f>
        <v>FADLIYANSYAH / ANGGA</v>
      </c>
      <c r="O109" s="24" t="s">
        <v>23</v>
      </c>
      <c r="P109" s="29"/>
    </row>
    <row r="110" spans="1:16">
      <c r="A110" s="7">
        <v>45784.617175925901</v>
      </c>
      <c r="B110" s="25" t="str" cm="1">
        <f t="array" ref="B110">"EIT-" &amp; TEXT(ROW()-ROW(OfficeForms.Table[#Headers]),"0000")</f>
        <v>EIT-0109</v>
      </c>
      <c r="C110" s="6" t="s">
        <v>62</v>
      </c>
      <c r="D110" s="23" t="s">
        <v>63</v>
      </c>
      <c r="E110" s="32" t="s">
        <v>64</v>
      </c>
      <c r="F110" s="29" t="s">
        <v>216</v>
      </c>
      <c r="G110" s="28" t="s">
        <v>66</v>
      </c>
      <c r="H110" s="30" t="s">
        <v>441</v>
      </c>
      <c r="I110" s="23" t="s">
        <v>219</v>
      </c>
      <c r="J110" s="32" t="s">
        <v>442</v>
      </c>
      <c r="K110" s="23"/>
      <c r="L110" s="23"/>
      <c r="M110" s="23"/>
      <c r="N110" s="2" t="str">
        <f>VLOOKUP(OfficeForms.Table[[#This Row],[Pilih kendala dibawah Ini]],'Source Data'!$A$1:$B$10,2,FALSE)</f>
        <v>FADLIYANSYAH / WIRA NUGRAHA</v>
      </c>
      <c r="O110" s="24" t="s">
        <v>23</v>
      </c>
      <c r="P110" s="29"/>
    </row>
    <row r="111" spans="1:16">
      <c r="A111" s="7">
        <v>45784.6320949074</v>
      </c>
      <c r="B111" s="25" t="str" cm="1">
        <f t="array" ref="B111">"EIT-" &amp; TEXT(ROW()-ROW(OfficeForms.Table[#Headers]),"0000")</f>
        <v>EIT-0110</v>
      </c>
      <c r="C111" s="6" t="s">
        <v>443</v>
      </c>
      <c r="D111" s="23" t="s">
        <v>444</v>
      </c>
      <c r="E111" s="32" t="s">
        <v>445</v>
      </c>
      <c r="F111" s="29" t="s">
        <v>446</v>
      </c>
      <c r="G111" s="28"/>
      <c r="H111" s="30" t="s">
        <v>446</v>
      </c>
      <c r="I111" s="23"/>
      <c r="J111" s="32"/>
      <c r="K111" s="23"/>
      <c r="L111" s="23"/>
      <c r="M111" s="23"/>
      <c r="N111" s="2" t="e">
        <f>VLOOKUP(OfficeForms.Table[[#This Row],[Pilih kendala dibawah Ini]],'Source Data'!$A$1:$B$10,2,FALSE)</f>
        <v>#N/A</v>
      </c>
      <c r="O111" s="24" t="s">
        <v>23</v>
      </c>
      <c r="P111" s="29"/>
    </row>
    <row r="112" spans="1:16" ht="409.6">
      <c r="A112" s="7">
        <v>45784.652777777803</v>
      </c>
      <c r="B112" s="25" t="str" cm="1">
        <f t="array" ref="B112">"EIT-" &amp; TEXT(ROW()-ROW(OfficeForms.Table[#Headers]),"0000")</f>
        <v>EIT-0111</v>
      </c>
      <c r="C112" s="6" t="s">
        <v>103</v>
      </c>
      <c r="D112" s="23" t="s">
        <v>104</v>
      </c>
      <c r="E112" s="32" t="s">
        <v>105</v>
      </c>
      <c r="F112" s="29" t="s">
        <v>65</v>
      </c>
      <c r="G112" s="28"/>
      <c r="H112" s="30" t="s">
        <v>447</v>
      </c>
      <c r="I112" s="23"/>
      <c r="J112" s="32"/>
      <c r="K112" s="23"/>
      <c r="L112" s="23"/>
      <c r="M112" s="23"/>
      <c r="N112" s="2" t="str">
        <f>VLOOKUP(OfficeForms.Table[[#This Row],[Pilih kendala dibawah Ini]],'Source Data'!$A$1:$B$10,2,FALSE)</f>
        <v>WIRA NUGRAHA / ANGGA</v>
      </c>
      <c r="O112" s="24" t="s">
        <v>23</v>
      </c>
      <c r="P112" s="29"/>
    </row>
    <row r="113" spans="1:16" ht="51.75" customHeight="1">
      <c r="A113" s="7">
        <v>45785.384328703702</v>
      </c>
      <c r="B113" s="25" t="str" cm="1">
        <f t="array" ref="B113">"EIT-" &amp; TEXT(ROW()-ROW(OfficeForms.Table[#Headers]),"0000")</f>
        <v>EIT-0112</v>
      </c>
      <c r="C113" s="6" t="s">
        <v>448</v>
      </c>
      <c r="D113" s="23" t="s">
        <v>25</v>
      </c>
      <c r="E113" s="32" t="s">
        <v>26</v>
      </c>
      <c r="F113" s="29" t="s">
        <v>149</v>
      </c>
      <c r="G113" s="28" t="s">
        <v>28</v>
      </c>
      <c r="H113" s="30" t="s">
        <v>449</v>
      </c>
      <c r="I113" s="23"/>
      <c r="J113" s="32"/>
      <c r="K113" s="23"/>
      <c r="L113" s="23"/>
      <c r="M113" s="23" t="s">
        <v>450</v>
      </c>
      <c r="N113" s="2" t="str">
        <f>VLOOKUP(OfficeForms.Table[[#This Row],[Pilih kendala dibawah Ini]],'Source Data'!$A$1:$B$10,2,FALSE)</f>
        <v>FADLIYANSYAH / ANGGA</v>
      </c>
      <c r="O113" s="24" t="s">
        <v>23</v>
      </c>
      <c r="P113" s="29"/>
    </row>
    <row r="114" spans="1:16" ht="76.5">
      <c r="A114" s="7">
        <v>45785.436157407399</v>
      </c>
      <c r="B114" s="25" t="str" cm="1">
        <f t="array" ref="B114">"EIT-" &amp; TEXT(ROW()-ROW(OfficeForms.Table[#Headers]),"0000")</f>
        <v>EIT-0113</v>
      </c>
      <c r="C114" s="6" t="s">
        <v>451</v>
      </c>
      <c r="D114" s="23" t="s">
        <v>452</v>
      </c>
      <c r="E114" s="32" t="s">
        <v>453</v>
      </c>
      <c r="F114" s="29" t="s">
        <v>65</v>
      </c>
      <c r="G114" s="28"/>
      <c r="H114" s="30" t="s">
        <v>454</v>
      </c>
      <c r="I114" s="23"/>
      <c r="J114" s="32"/>
      <c r="K114" s="23"/>
      <c r="L114" s="23"/>
      <c r="M114" s="23"/>
      <c r="N114" s="2" t="str">
        <f>VLOOKUP(OfficeForms.Table[[#This Row],[Pilih kendala dibawah Ini]],'Source Data'!$A$1:$B$10,2,FALSE)</f>
        <v>WIRA NUGRAHA / ANGGA</v>
      </c>
      <c r="O114" s="24" t="s">
        <v>23</v>
      </c>
      <c r="P114" s="29"/>
    </row>
  </sheetData>
  <conditionalFormatting sqref="N115:N1048576 O1:O114">
    <cfRule type="cellIs" dxfId="44" priority="4" operator="equal">
      <formula>"On Progress"</formula>
    </cfRule>
  </conditionalFormatting>
  <conditionalFormatting sqref="N115:N1048576 O1:O114">
    <cfRule type="cellIs" dxfId="43" priority="2" operator="equal">
      <formula>"Pending"</formula>
    </cfRule>
  </conditionalFormatting>
  <conditionalFormatting sqref="N115:N1048576 O1:O114">
    <cfRule type="cellIs" dxfId="42" priority="1" operator="equal">
      <formula>"Done"</formula>
    </cfRule>
  </conditionalFormatting>
  <dataValidations count="2">
    <dataValidation type="list" allowBlank="1" showInputMessage="1" showErrorMessage="1" sqref="N115:N1048576" xr:uid="{4679D3AF-67E1-4608-94B0-40C13C2034E0}">
      <formula1>"On Progres, Pending, Done"</formula1>
    </dataValidation>
    <dataValidation type="list" allowBlank="1" showInputMessage="1" showErrorMessage="1" sqref="O1:O1048576" xr:uid="{B31532C8-6017-4501-BD44-C8B01D617E6A}">
      <formula1>"On Progress, Pending, Done"</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D6BE-AD00-43B3-8901-2CABE44620CF}">
  <dimension ref="A1:C125"/>
  <sheetViews>
    <sheetView tabSelected="1" topLeftCell="B1" workbookViewId="0">
      <selection activeCell="B81" sqref="B81"/>
    </sheetView>
  </sheetViews>
  <sheetFormatPr defaultRowHeight="15"/>
  <cols>
    <col min="1" max="1" width="129.28515625" bestFit="1" customWidth="1"/>
    <col min="2" max="2" width="255.7109375" bestFit="1" customWidth="1"/>
    <col min="3" max="3" width="27.42578125" customWidth="1"/>
  </cols>
  <sheetData>
    <row r="1" spans="1:3">
      <c r="A1" s="61" t="s">
        <v>14</v>
      </c>
      <c r="B1" t="s">
        <v>23</v>
      </c>
    </row>
    <row r="3" spans="1:3">
      <c r="A3" s="61" t="s">
        <v>5</v>
      </c>
      <c r="B3" s="61" t="s">
        <v>7</v>
      </c>
      <c r="C3" t="s">
        <v>455</v>
      </c>
    </row>
    <row r="4" spans="1:3">
      <c r="A4" t="s">
        <v>139</v>
      </c>
      <c r="B4" t="s">
        <v>140</v>
      </c>
      <c r="C4">
        <v>1</v>
      </c>
    </row>
    <row r="5" spans="1:3">
      <c r="A5" t="s">
        <v>456</v>
      </c>
      <c r="C5">
        <v>1</v>
      </c>
    </row>
    <row r="6" spans="1:3">
      <c r="A6" t="s">
        <v>161</v>
      </c>
      <c r="B6" t="s">
        <v>163</v>
      </c>
      <c r="C6">
        <v>1</v>
      </c>
    </row>
    <row r="7" spans="1:3">
      <c r="A7" t="s">
        <v>457</v>
      </c>
      <c r="C7">
        <v>1</v>
      </c>
    </row>
    <row r="8" spans="1:3">
      <c r="A8" t="s">
        <v>76</v>
      </c>
      <c r="B8" t="s">
        <v>84</v>
      </c>
      <c r="C8">
        <v>1</v>
      </c>
    </row>
    <row r="9" spans="1:3">
      <c r="B9" t="s">
        <v>89</v>
      </c>
      <c r="C9">
        <v>1</v>
      </c>
    </row>
    <row r="10" spans="1:3">
      <c r="B10" t="s">
        <v>157</v>
      </c>
      <c r="C10">
        <v>1</v>
      </c>
    </row>
    <row r="11" spans="1:3">
      <c r="B11" t="s">
        <v>78</v>
      </c>
      <c r="C11">
        <v>1</v>
      </c>
    </row>
    <row r="12" spans="1:3">
      <c r="B12" t="s">
        <v>94</v>
      </c>
      <c r="C12">
        <v>1</v>
      </c>
    </row>
    <row r="13" spans="1:3">
      <c r="A13" t="s">
        <v>458</v>
      </c>
      <c r="C13">
        <v>5</v>
      </c>
    </row>
    <row r="14" spans="1:3">
      <c r="A14" t="s">
        <v>149</v>
      </c>
      <c r="B14" t="s">
        <v>420</v>
      </c>
      <c r="C14">
        <v>1</v>
      </c>
    </row>
    <row r="15" spans="1:3">
      <c r="B15" t="s">
        <v>151</v>
      </c>
      <c r="C15">
        <v>1</v>
      </c>
    </row>
    <row r="16" spans="1:3">
      <c r="B16" t="s">
        <v>277</v>
      </c>
      <c r="C16">
        <v>1</v>
      </c>
    </row>
    <row r="17" spans="1:3">
      <c r="B17" t="s">
        <v>449</v>
      </c>
      <c r="C17">
        <v>1</v>
      </c>
    </row>
    <row r="18" spans="1:3">
      <c r="B18" t="s">
        <v>398</v>
      </c>
      <c r="C18">
        <v>1</v>
      </c>
    </row>
    <row r="19" spans="1:3">
      <c r="B19" t="s">
        <v>236</v>
      </c>
      <c r="C19">
        <v>1</v>
      </c>
    </row>
    <row r="20" spans="1:3">
      <c r="A20" t="s">
        <v>459</v>
      </c>
      <c r="C20">
        <v>6</v>
      </c>
    </row>
    <row r="21" spans="1:3">
      <c r="A21" t="s">
        <v>27</v>
      </c>
      <c r="B21" t="s">
        <v>305</v>
      </c>
      <c r="C21">
        <v>1</v>
      </c>
    </row>
    <row r="22" spans="1:3">
      <c r="B22" t="s">
        <v>439</v>
      </c>
      <c r="C22">
        <v>1</v>
      </c>
    </row>
    <row r="23" spans="1:3">
      <c r="B23" t="s">
        <v>359</v>
      </c>
      <c r="C23">
        <v>1</v>
      </c>
    </row>
    <row r="24" spans="1:3">
      <c r="B24" t="s">
        <v>174</v>
      </c>
      <c r="C24">
        <v>1</v>
      </c>
    </row>
    <row r="25" spans="1:3">
      <c r="B25" t="s">
        <v>29</v>
      </c>
      <c r="C25">
        <v>1</v>
      </c>
    </row>
    <row r="26" spans="1:3">
      <c r="B26" t="s">
        <v>361</v>
      </c>
      <c r="C26">
        <v>1</v>
      </c>
    </row>
    <row r="27" spans="1:3">
      <c r="B27" t="s">
        <v>256</v>
      </c>
      <c r="C27">
        <v>1</v>
      </c>
    </row>
    <row r="28" spans="1:3">
      <c r="B28" t="s">
        <v>292</v>
      </c>
      <c r="C28">
        <v>1</v>
      </c>
    </row>
    <row r="29" spans="1:3">
      <c r="B29" t="s">
        <v>286</v>
      </c>
      <c r="C29">
        <v>1</v>
      </c>
    </row>
    <row r="30" spans="1:3">
      <c r="B30" t="s">
        <v>290</v>
      </c>
      <c r="C30">
        <v>1</v>
      </c>
    </row>
    <row r="31" spans="1:3">
      <c r="B31" t="s">
        <v>357</v>
      </c>
      <c r="C31">
        <v>1</v>
      </c>
    </row>
    <row r="32" spans="1:3">
      <c r="B32" t="s">
        <v>311</v>
      </c>
      <c r="C32">
        <v>1</v>
      </c>
    </row>
    <row r="33" spans="1:3">
      <c r="B33" t="s">
        <v>141</v>
      </c>
      <c r="C33">
        <v>1</v>
      </c>
    </row>
    <row r="34" spans="1:3">
      <c r="A34" t="s">
        <v>460</v>
      </c>
      <c r="C34">
        <v>13</v>
      </c>
    </row>
    <row r="35" spans="1:3">
      <c r="A35" t="s">
        <v>19</v>
      </c>
      <c r="B35" t="s">
        <v>21</v>
      </c>
      <c r="C35">
        <v>1</v>
      </c>
    </row>
    <row r="36" spans="1:3">
      <c r="B36" t="s">
        <v>251</v>
      </c>
      <c r="C36">
        <v>1</v>
      </c>
    </row>
    <row r="37" spans="1:3">
      <c r="B37" t="s">
        <v>101</v>
      </c>
      <c r="C37">
        <v>1</v>
      </c>
    </row>
    <row r="38" spans="1:3">
      <c r="B38" t="s">
        <v>461</v>
      </c>
      <c r="C38">
        <v>2</v>
      </c>
    </row>
    <row r="39" spans="1:3">
      <c r="A39" t="s">
        <v>462</v>
      </c>
      <c r="C39">
        <v>5</v>
      </c>
    </row>
    <row r="40" spans="1:3">
      <c r="A40" t="s">
        <v>234</v>
      </c>
      <c r="B40" t="s">
        <v>234</v>
      </c>
      <c r="C40">
        <v>1</v>
      </c>
    </row>
    <row r="41" spans="1:3">
      <c r="A41" t="s">
        <v>463</v>
      </c>
      <c r="C41">
        <v>1</v>
      </c>
    </row>
    <row r="42" spans="1:3">
      <c r="A42" t="s">
        <v>39</v>
      </c>
      <c r="B42" t="s">
        <v>41</v>
      </c>
      <c r="C42">
        <v>1</v>
      </c>
    </row>
    <row r="43" spans="1:3">
      <c r="B43" t="s">
        <v>121</v>
      </c>
      <c r="C43">
        <v>1</v>
      </c>
    </row>
    <row r="44" spans="1:3">
      <c r="B44" t="s">
        <v>117</v>
      </c>
      <c r="C44">
        <v>1</v>
      </c>
    </row>
    <row r="45" spans="1:3">
      <c r="B45" t="s">
        <v>135</v>
      </c>
      <c r="C45">
        <v>1</v>
      </c>
    </row>
    <row r="46" spans="1:3">
      <c r="B46" t="s">
        <v>129</v>
      </c>
      <c r="C46">
        <v>1</v>
      </c>
    </row>
    <row r="47" spans="1:3">
      <c r="B47" t="s">
        <v>133</v>
      </c>
      <c r="C47">
        <v>1</v>
      </c>
    </row>
    <row r="48" spans="1:3">
      <c r="B48" t="s">
        <v>56</v>
      </c>
      <c r="C48">
        <v>1</v>
      </c>
    </row>
    <row r="49" spans="1:3">
      <c r="B49" t="s">
        <v>113</v>
      </c>
      <c r="C49">
        <v>1</v>
      </c>
    </row>
    <row r="50" spans="1:3">
      <c r="B50" t="s">
        <v>51</v>
      </c>
      <c r="C50">
        <v>1</v>
      </c>
    </row>
    <row r="51" spans="1:3">
      <c r="B51" t="s">
        <v>98</v>
      </c>
      <c r="C51">
        <v>1</v>
      </c>
    </row>
    <row r="52" spans="1:3">
      <c r="B52" t="s">
        <v>145</v>
      </c>
      <c r="C52">
        <v>1</v>
      </c>
    </row>
    <row r="53" spans="1:3">
      <c r="B53" t="s">
        <v>61</v>
      </c>
      <c r="C53">
        <v>1</v>
      </c>
    </row>
    <row r="54" spans="1:3">
      <c r="A54" t="s">
        <v>464</v>
      </c>
      <c r="C54">
        <v>12</v>
      </c>
    </row>
    <row r="55" spans="1:3">
      <c r="A55" t="s">
        <v>433</v>
      </c>
      <c r="B55" t="s">
        <v>434</v>
      </c>
      <c r="C55">
        <v>1</v>
      </c>
    </row>
    <row r="56" spans="1:3">
      <c r="A56" t="s">
        <v>465</v>
      </c>
      <c r="C56">
        <v>1</v>
      </c>
    </row>
    <row r="57" spans="1:3">
      <c r="A57" t="s">
        <v>172</v>
      </c>
      <c r="B57" t="s">
        <v>331</v>
      </c>
      <c r="C57">
        <v>1</v>
      </c>
    </row>
    <row r="58" spans="1:3">
      <c r="B58" t="s">
        <v>239</v>
      </c>
      <c r="C58">
        <v>1</v>
      </c>
    </row>
    <row r="59" spans="1:3">
      <c r="B59" t="s">
        <v>373</v>
      </c>
      <c r="C59">
        <v>1</v>
      </c>
    </row>
    <row r="60" spans="1:3">
      <c r="B60" t="s">
        <v>211</v>
      </c>
      <c r="C60">
        <v>1</v>
      </c>
    </row>
    <row r="61" spans="1:3">
      <c r="B61" t="s">
        <v>382</v>
      </c>
      <c r="C61">
        <v>1</v>
      </c>
    </row>
    <row r="62" spans="1:3">
      <c r="B62" t="s">
        <v>203</v>
      </c>
      <c r="C62">
        <v>1</v>
      </c>
    </row>
    <row r="63" spans="1:3">
      <c r="B63" t="s">
        <v>232</v>
      </c>
      <c r="C63">
        <v>1</v>
      </c>
    </row>
    <row r="64" spans="1:3">
      <c r="B64" t="s">
        <v>178</v>
      </c>
      <c r="C64">
        <v>1</v>
      </c>
    </row>
    <row r="65" spans="1:3">
      <c r="B65" t="s">
        <v>182</v>
      </c>
      <c r="C65">
        <v>1</v>
      </c>
    </row>
    <row r="66" spans="1:3">
      <c r="B66" t="s">
        <v>392</v>
      </c>
      <c r="C66">
        <v>1</v>
      </c>
    </row>
    <row r="67" spans="1:3">
      <c r="B67" t="s">
        <v>423</v>
      </c>
      <c r="C67">
        <v>1</v>
      </c>
    </row>
    <row r="68" spans="1:3">
      <c r="B68" t="s">
        <v>207</v>
      </c>
      <c r="C68">
        <v>1</v>
      </c>
    </row>
    <row r="69" spans="1:3">
      <c r="B69" t="s">
        <v>346</v>
      </c>
      <c r="C69">
        <v>1</v>
      </c>
    </row>
    <row r="70" spans="1:3">
      <c r="B70" t="s">
        <v>300</v>
      </c>
      <c r="C70">
        <v>1</v>
      </c>
    </row>
    <row r="71" spans="1:3">
      <c r="B71" t="s">
        <v>296</v>
      </c>
      <c r="C71">
        <v>1</v>
      </c>
    </row>
    <row r="72" spans="1:3">
      <c r="B72" t="s">
        <v>272</v>
      </c>
      <c r="C72">
        <v>1</v>
      </c>
    </row>
    <row r="73" spans="1:3">
      <c r="B73" t="s">
        <v>173</v>
      </c>
      <c r="C73">
        <v>1</v>
      </c>
    </row>
    <row r="74" spans="1:3">
      <c r="A74" t="s">
        <v>466</v>
      </c>
      <c r="C74">
        <v>17</v>
      </c>
    </row>
    <row r="75" spans="1:3">
      <c r="A75" t="s">
        <v>341</v>
      </c>
      <c r="B75" t="s">
        <v>342</v>
      </c>
      <c r="C75">
        <v>1</v>
      </c>
    </row>
    <row r="76" spans="1:3">
      <c r="A76" t="s">
        <v>467</v>
      </c>
      <c r="C76">
        <v>1</v>
      </c>
    </row>
    <row r="77" spans="1:3">
      <c r="A77" t="s">
        <v>46</v>
      </c>
      <c r="B77" t="s">
        <v>46</v>
      </c>
      <c r="C77">
        <v>1</v>
      </c>
    </row>
    <row r="78" spans="1:3">
      <c r="A78" t="s">
        <v>468</v>
      </c>
      <c r="C78">
        <v>1</v>
      </c>
    </row>
    <row r="79" spans="1:3">
      <c r="A79" t="s">
        <v>446</v>
      </c>
      <c r="B79" t="s">
        <v>446</v>
      </c>
      <c r="C79">
        <v>1</v>
      </c>
    </row>
    <row r="80" spans="1:3">
      <c r="A80" t="s">
        <v>469</v>
      </c>
      <c r="C80">
        <v>1</v>
      </c>
    </row>
    <row r="81" spans="1:3">
      <c r="A81" t="s">
        <v>216</v>
      </c>
      <c r="B81" t="s">
        <v>421</v>
      </c>
      <c r="C81">
        <v>1</v>
      </c>
    </row>
    <row r="82" spans="1:3">
      <c r="B82" t="s">
        <v>218</v>
      </c>
      <c r="C82">
        <v>1</v>
      </c>
    </row>
    <row r="83" spans="1:3">
      <c r="B83" t="s">
        <v>221</v>
      </c>
      <c r="C83">
        <v>1</v>
      </c>
    </row>
    <row r="84" spans="1:3">
      <c r="B84" t="s">
        <v>263</v>
      </c>
      <c r="C84">
        <v>1</v>
      </c>
    </row>
    <row r="85" spans="1:3">
      <c r="B85" t="s">
        <v>368</v>
      </c>
      <c r="C85">
        <v>1</v>
      </c>
    </row>
    <row r="86" spans="1:3">
      <c r="B86" t="s">
        <v>280</v>
      </c>
      <c r="C86">
        <v>1</v>
      </c>
    </row>
    <row r="87" spans="1:3">
      <c r="B87" t="s">
        <v>227</v>
      </c>
      <c r="C87">
        <v>1</v>
      </c>
    </row>
    <row r="88" spans="1:3">
      <c r="B88" t="s">
        <v>441</v>
      </c>
      <c r="C88">
        <v>1</v>
      </c>
    </row>
    <row r="89" spans="1:3">
      <c r="B89" t="s">
        <v>269</v>
      </c>
      <c r="C89">
        <v>1</v>
      </c>
    </row>
    <row r="90" spans="1:3">
      <c r="A90" t="s">
        <v>470</v>
      </c>
      <c r="C90">
        <v>9</v>
      </c>
    </row>
    <row r="91" spans="1:3">
      <c r="A91" t="s">
        <v>315</v>
      </c>
      <c r="B91" t="s">
        <v>316</v>
      </c>
      <c r="C91">
        <v>1</v>
      </c>
    </row>
    <row r="92" spans="1:3">
      <c r="A92" t="s">
        <v>471</v>
      </c>
      <c r="C92">
        <v>1</v>
      </c>
    </row>
    <row r="93" spans="1:3">
      <c r="A93" t="s">
        <v>65</v>
      </c>
      <c r="B93" t="s">
        <v>192</v>
      </c>
      <c r="C93">
        <v>1</v>
      </c>
    </row>
    <row r="94" spans="1:3">
      <c r="B94" t="s">
        <v>260</v>
      </c>
      <c r="C94">
        <v>1</v>
      </c>
    </row>
    <row r="95" spans="1:3">
      <c r="B95" t="s">
        <v>212</v>
      </c>
      <c r="C95">
        <v>1</v>
      </c>
    </row>
    <row r="96" spans="1:3">
      <c r="B96" t="s">
        <v>110</v>
      </c>
      <c r="C96">
        <v>1</v>
      </c>
    </row>
    <row r="97" spans="2:3">
      <c r="B97" t="s">
        <v>428</v>
      </c>
      <c r="C97">
        <v>1</v>
      </c>
    </row>
    <row r="98" spans="2:3">
      <c r="B98" t="s">
        <v>407</v>
      </c>
      <c r="C98">
        <v>1</v>
      </c>
    </row>
    <row r="99" spans="2:3">
      <c r="B99" t="s">
        <v>403</v>
      </c>
      <c r="C99">
        <v>1</v>
      </c>
    </row>
    <row r="100" spans="2:3">
      <c r="B100" t="s">
        <v>447</v>
      </c>
      <c r="C100">
        <v>1</v>
      </c>
    </row>
    <row r="101" spans="2:3">
      <c r="B101" t="s">
        <v>106</v>
      </c>
      <c r="C101">
        <v>1</v>
      </c>
    </row>
    <row r="102" spans="2:3">
      <c r="B102" t="s">
        <v>262</v>
      </c>
      <c r="C102">
        <v>1</v>
      </c>
    </row>
    <row r="103" spans="2:3">
      <c r="B103" t="s">
        <v>195</v>
      </c>
      <c r="C103">
        <v>1</v>
      </c>
    </row>
    <row r="104" spans="2:3">
      <c r="B104" t="s">
        <v>378</v>
      </c>
      <c r="C104">
        <v>1</v>
      </c>
    </row>
    <row r="105" spans="2:3">
      <c r="B105" t="s">
        <v>323</v>
      </c>
      <c r="C105">
        <v>1</v>
      </c>
    </row>
    <row r="106" spans="2:3">
      <c r="B106" t="s">
        <v>327</v>
      </c>
      <c r="C106">
        <v>1</v>
      </c>
    </row>
    <row r="107" spans="2:3">
      <c r="B107" t="s">
        <v>345</v>
      </c>
      <c r="C107">
        <v>1</v>
      </c>
    </row>
    <row r="108" spans="2:3">
      <c r="B108" t="s">
        <v>335</v>
      </c>
      <c r="C108">
        <v>1</v>
      </c>
    </row>
    <row r="109" spans="2:3">
      <c r="B109" t="s">
        <v>390</v>
      </c>
      <c r="C109">
        <v>1</v>
      </c>
    </row>
    <row r="110" spans="2:3">
      <c r="B110" t="s">
        <v>337</v>
      </c>
      <c r="C110">
        <v>1</v>
      </c>
    </row>
    <row r="111" spans="2:3">
      <c r="B111" t="s">
        <v>415</v>
      </c>
      <c r="C111">
        <v>1</v>
      </c>
    </row>
    <row r="112" spans="2:3">
      <c r="B112" t="s">
        <v>363</v>
      </c>
      <c r="C112">
        <v>1</v>
      </c>
    </row>
    <row r="113" spans="1:3">
      <c r="B113" t="s">
        <v>411</v>
      </c>
      <c r="C113">
        <v>1</v>
      </c>
    </row>
    <row r="114" spans="1:3">
      <c r="B114" t="s">
        <v>374</v>
      </c>
      <c r="C114">
        <v>1</v>
      </c>
    </row>
    <row r="115" spans="1:3">
      <c r="B115" t="s">
        <v>125</v>
      </c>
      <c r="C115">
        <v>1</v>
      </c>
    </row>
    <row r="116" spans="1:3">
      <c r="B116" t="s">
        <v>454</v>
      </c>
      <c r="C116">
        <v>1</v>
      </c>
    </row>
    <row r="117" spans="1:3">
      <c r="B117" t="s">
        <v>350</v>
      </c>
      <c r="C117">
        <v>1</v>
      </c>
    </row>
    <row r="118" spans="1:3">
      <c r="B118" t="s">
        <v>67</v>
      </c>
      <c r="C118">
        <v>1</v>
      </c>
    </row>
    <row r="119" spans="1:3">
      <c r="B119" t="s">
        <v>393</v>
      </c>
      <c r="C119">
        <v>1</v>
      </c>
    </row>
    <row r="120" spans="1:3">
      <c r="B120" t="s">
        <v>352</v>
      </c>
      <c r="C120">
        <v>1</v>
      </c>
    </row>
    <row r="121" spans="1:3">
      <c r="B121" t="s">
        <v>427</v>
      </c>
      <c r="C121">
        <v>1</v>
      </c>
    </row>
    <row r="122" spans="1:3">
      <c r="B122" t="s">
        <v>246</v>
      </c>
      <c r="C122">
        <v>1</v>
      </c>
    </row>
    <row r="123" spans="1:3">
      <c r="B123" t="s">
        <v>429</v>
      </c>
      <c r="C123">
        <v>1</v>
      </c>
    </row>
    <row r="124" spans="1:3">
      <c r="A124" t="s">
        <v>472</v>
      </c>
      <c r="C124">
        <v>31</v>
      </c>
    </row>
    <row r="125" spans="1:3">
      <c r="A125" t="s">
        <v>473</v>
      </c>
      <c r="C125">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2E47-0147-4E1D-AD4E-5A530130510E}">
  <sheetPr filterMode="1"/>
  <dimension ref="A1:J383"/>
  <sheetViews>
    <sheetView topLeftCell="A13" workbookViewId="0">
      <selection activeCell="F3" sqref="F3"/>
    </sheetView>
  </sheetViews>
  <sheetFormatPr defaultRowHeight="15"/>
  <cols>
    <col min="1" max="1" width="12.28515625" style="14" bestFit="1" customWidth="1"/>
    <col min="2" max="2" width="51" customWidth="1"/>
    <col min="3" max="3" width="22.42578125" style="3" bestFit="1" customWidth="1"/>
    <col min="4" max="5" width="14.140625" style="3" bestFit="1" customWidth="1"/>
    <col min="6" max="6" width="16.85546875" customWidth="1"/>
    <col min="7" max="7" width="24" style="3" customWidth="1"/>
    <col min="8" max="8" width="24" style="39" customWidth="1"/>
    <col min="9" max="9" width="34.7109375" style="15" customWidth="1"/>
    <col min="10" max="10" width="37.140625" style="15" customWidth="1"/>
  </cols>
  <sheetData>
    <row r="1" spans="1:10" s="2" customFormat="1" ht="37.5" customHeight="1">
      <c r="A1" s="10" t="s">
        <v>0</v>
      </c>
      <c r="B1" s="11" t="s">
        <v>474</v>
      </c>
      <c r="C1" s="11" t="s">
        <v>13</v>
      </c>
      <c r="D1" s="11" t="s">
        <v>475</v>
      </c>
      <c r="E1" s="11" t="s">
        <v>476</v>
      </c>
      <c r="F1" s="60" t="s">
        <v>14</v>
      </c>
      <c r="G1" s="11" t="s">
        <v>477</v>
      </c>
      <c r="H1" s="35" t="s">
        <v>478</v>
      </c>
      <c r="I1" s="11" t="s">
        <v>479</v>
      </c>
      <c r="J1" s="12" t="s">
        <v>480</v>
      </c>
    </row>
    <row r="2" spans="1:10" s="1" customFormat="1" ht="75.75" customHeight="1">
      <c r="A2" s="20">
        <v>45757</v>
      </c>
      <c r="B2" s="1" t="s">
        <v>481</v>
      </c>
      <c r="C2" s="2" t="s">
        <v>79</v>
      </c>
      <c r="D2" s="2"/>
      <c r="E2" s="2"/>
      <c r="F2" s="13" t="s">
        <v>482</v>
      </c>
      <c r="G2" s="2" t="str">
        <f ca="1">IF(H2="", "",
 IF(TODAY() &lt; H2, TEXT(H2 - TODAY(), "0") &amp; " HARI LAGI",
 "BERAKHIR"))</f>
        <v/>
      </c>
      <c r="H2" s="38"/>
      <c r="I2" s="4"/>
      <c r="J2" s="4"/>
    </row>
    <row r="3" spans="1:10" s="1" customFormat="1" ht="75.75" customHeight="1">
      <c r="A3" s="16">
        <v>45771</v>
      </c>
      <c r="B3" s="17" t="s">
        <v>483</v>
      </c>
      <c r="C3" s="18" t="s">
        <v>79</v>
      </c>
      <c r="D3" s="18"/>
      <c r="E3" s="18"/>
      <c r="F3" s="13" t="s">
        <v>484</v>
      </c>
      <c r="G3" s="2" t="str">
        <f ca="1">IF(H3="", "",
 IF(TODAY() &lt; H3, TEXT(H3 - TODAY(), "0") &amp; " HARI LAGI",
 "BERAKHIR"))</f>
        <v/>
      </c>
      <c r="H3" s="38"/>
      <c r="I3" s="19"/>
      <c r="J3" s="19" t="s">
        <v>485</v>
      </c>
    </row>
    <row r="4" spans="1:10" s="1" customFormat="1" ht="75.75" customHeight="1">
      <c r="A4" s="20">
        <v>45771</v>
      </c>
      <c r="B4" s="4" t="s">
        <v>486</v>
      </c>
      <c r="C4" s="2" t="s">
        <v>79</v>
      </c>
      <c r="D4" s="2"/>
      <c r="E4" s="2"/>
      <c r="F4" s="13" t="s">
        <v>484</v>
      </c>
      <c r="G4" s="2" t="str">
        <f t="shared" ref="G4:G10" ca="1" si="0">IF(H4="", "",
 IF(TODAY() &lt; H4, TEXT(H4 - TODAY(), "0") &amp; " HARI LAGI",
 "BERAKHIR"))</f>
        <v/>
      </c>
      <c r="H4" s="38"/>
      <c r="I4" s="21" t="s">
        <v>487</v>
      </c>
      <c r="J4" s="21" t="s">
        <v>488</v>
      </c>
    </row>
    <row r="5" spans="1:10" s="1" customFormat="1" ht="75.75" customHeight="1">
      <c r="A5" s="20">
        <v>45771</v>
      </c>
      <c r="B5" s="4" t="s">
        <v>489</v>
      </c>
      <c r="C5" s="2" t="s">
        <v>490</v>
      </c>
      <c r="D5" s="2" t="s">
        <v>491</v>
      </c>
      <c r="E5" s="2"/>
      <c r="F5" s="13" t="s">
        <v>484</v>
      </c>
      <c r="G5" s="2" t="str">
        <f t="shared" ca="1" si="0"/>
        <v/>
      </c>
      <c r="H5" s="38"/>
      <c r="I5" s="21" t="s">
        <v>492</v>
      </c>
      <c r="J5" s="4"/>
    </row>
    <row r="6" spans="1:10" s="1" customFormat="1" ht="75.75" customHeight="1">
      <c r="A6" s="20">
        <v>45771</v>
      </c>
      <c r="B6" s="21" t="s">
        <v>493</v>
      </c>
      <c r="C6" s="2" t="s">
        <v>490</v>
      </c>
      <c r="D6" s="2"/>
      <c r="E6" s="2"/>
      <c r="F6" s="13" t="s">
        <v>494</v>
      </c>
      <c r="G6" s="2" t="str">
        <f t="shared" ca="1" si="0"/>
        <v/>
      </c>
      <c r="H6" s="38"/>
      <c r="I6" s="21" t="s">
        <v>495</v>
      </c>
      <c r="J6" s="70" t="s">
        <v>496</v>
      </c>
    </row>
    <row r="7" spans="1:10" s="1" customFormat="1" ht="75.75" customHeight="1">
      <c r="A7" s="20">
        <v>45771</v>
      </c>
      <c r="B7" s="21" t="s">
        <v>497</v>
      </c>
      <c r="C7" s="2" t="s">
        <v>490</v>
      </c>
      <c r="D7" s="2" t="s">
        <v>498</v>
      </c>
      <c r="E7" s="2"/>
      <c r="F7" s="13" t="s">
        <v>494</v>
      </c>
      <c r="G7" s="2" t="str">
        <f t="shared" ca="1" si="0"/>
        <v/>
      </c>
      <c r="H7" s="38"/>
      <c r="I7" s="21" t="s">
        <v>499</v>
      </c>
      <c r="J7" s="4"/>
    </row>
    <row r="8" spans="1:10" s="1" customFormat="1" ht="75.75" customHeight="1">
      <c r="A8" s="20">
        <v>45771</v>
      </c>
      <c r="B8" s="21" t="s">
        <v>500</v>
      </c>
      <c r="C8" s="2" t="s">
        <v>490</v>
      </c>
      <c r="D8" s="2" t="s">
        <v>491</v>
      </c>
      <c r="E8" s="2" t="s">
        <v>79</v>
      </c>
      <c r="F8" s="13" t="s">
        <v>494</v>
      </c>
      <c r="G8" s="2" t="str">
        <f t="shared" ca="1" si="0"/>
        <v/>
      </c>
      <c r="H8" s="38"/>
      <c r="I8" s="33" t="s">
        <v>501</v>
      </c>
      <c r="J8" s="4"/>
    </row>
    <row r="9" spans="1:10" s="1" customFormat="1" ht="75.75" customHeight="1">
      <c r="A9" s="20">
        <v>45771</v>
      </c>
      <c r="B9" s="21" t="s">
        <v>502</v>
      </c>
      <c r="C9" s="2" t="s">
        <v>490</v>
      </c>
      <c r="D9" s="2" t="s">
        <v>79</v>
      </c>
      <c r="E9" s="2" t="s">
        <v>491</v>
      </c>
      <c r="F9" s="13" t="s">
        <v>494</v>
      </c>
      <c r="G9" s="2" t="str">
        <f t="shared" ca="1" si="0"/>
        <v/>
      </c>
      <c r="H9" s="38"/>
      <c r="I9" s="4" t="s">
        <v>503</v>
      </c>
      <c r="J9" s="4"/>
    </row>
    <row r="10" spans="1:10" s="1" customFormat="1" ht="75.75" customHeight="1">
      <c r="A10" s="20">
        <v>45771</v>
      </c>
      <c r="B10" s="4" t="s">
        <v>504</v>
      </c>
      <c r="C10" s="2" t="s">
        <v>498</v>
      </c>
      <c r="D10" s="2"/>
      <c r="E10" s="2"/>
      <c r="F10" s="13" t="s">
        <v>494</v>
      </c>
      <c r="G10" s="2" t="str">
        <f t="shared" ca="1" si="0"/>
        <v/>
      </c>
      <c r="H10" s="38"/>
      <c r="I10" s="4" t="s">
        <v>505</v>
      </c>
      <c r="J10" s="21" t="s">
        <v>506</v>
      </c>
    </row>
    <row r="11" spans="1:10" s="1" customFormat="1" ht="75.75" hidden="1" customHeight="1">
      <c r="A11" s="20">
        <v>45771</v>
      </c>
      <c r="B11" s="21" t="s">
        <v>507</v>
      </c>
      <c r="C11" s="2" t="s">
        <v>79</v>
      </c>
      <c r="D11" s="2"/>
      <c r="E11" s="2"/>
      <c r="F11" s="13" t="s">
        <v>482</v>
      </c>
      <c r="G11" s="38"/>
      <c r="H11" s="38"/>
      <c r="I11" s="4" t="s">
        <v>508</v>
      </c>
      <c r="J11" s="4" t="s">
        <v>509</v>
      </c>
    </row>
    <row r="12" spans="1:10" s="1" customFormat="1" ht="75.75" customHeight="1">
      <c r="A12" s="20">
        <v>45771</v>
      </c>
      <c r="B12" s="1" t="s">
        <v>510</v>
      </c>
      <c r="C12" s="2" t="s">
        <v>79</v>
      </c>
      <c r="D12" s="2"/>
      <c r="E12" s="2"/>
      <c r="F12" s="13" t="s">
        <v>484</v>
      </c>
      <c r="G12" s="2" t="str">
        <f t="shared" ref="G12:G75" ca="1" si="1">IF(H12="", "",
 IF(TODAY() &lt; H12, TEXT(H12 - TODAY(), "0") &amp; " HARI LAGI",
 "BERAKHIR"))</f>
        <v/>
      </c>
      <c r="H12" s="38"/>
      <c r="I12" s="21" t="s">
        <v>511</v>
      </c>
      <c r="J12" s="4"/>
    </row>
    <row r="13" spans="1:10" s="1" customFormat="1" ht="75.75" customHeight="1">
      <c r="A13" s="20">
        <v>45771</v>
      </c>
      <c r="B13" s="1" t="s">
        <v>512</v>
      </c>
      <c r="C13" s="2" t="s">
        <v>490</v>
      </c>
      <c r="D13" s="2" t="s">
        <v>491</v>
      </c>
      <c r="E13" s="2"/>
      <c r="F13" s="13" t="s">
        <v>494</v>
      </c>
      <c r="G13" s="2" t="str">
        <f t="shared" ca="1" si="1"/>
        <v/>
      </c>
      <c r="H13" s="38"/>
      <c r="I13" s="21" t="s">
        <v>513</v>
      </c>
      <c r="J13" s="4"/>
    </row>
    <row r="14" spans="1:10" s="1" customFormat="1" ht="75.75" customHeight="1">
      <c r="A14" s="20">
        <v>45777</v>
      </c>
      <c r="B14" s="1" t="s">
        <v>514</v>
      </c>
      <c r="C14" s="2" t="s">
        <v>490</v>
      </c>
      <c r="D14" s="2" t="s">
        <v>491</v>
      </c>
      <c r="E14" s="2"/>
      <c r="F14" s="13" t="s">
        <v>494</v>
      </c>
      <c r="G14" s="2" t="str">
        <f t="shared" ca="1" si="1"/>
        <v/>
      </c>
      <c r="H14" s="38"/>
      <c r="I14" s="4" t="s">
        <v>515</v>
      </c>
      <c r="J14" s="4"/>
    </row>
    <row r="15" spans="1:10">
      <c r="A15" s="14">
        <v>45779</v>
      </c>
      <c r="B15" t="s">
        <v>516</v>
      </c>
      <c r="C15" s="3" t="s">
        <v>79</v>
      </c>
      <c r="F15" s="13" t="s">
        <v>482</v>
      </c>
      <c r="G15" s="2" t="str">
        <f ca="1">IF(H15="", "",
 IF(TODAY() &lt; H15, TEXT(H15 - TODAY(), "0") &amp; " HARI LAGI",
 "BERAKHIR"))</f>
        <v>BERAKHIR</v>
      </c>
      <c r="H15" s="39">
        <v>45783</v>
      </c>
      <c r="I15" s="15" t="s">
        <v>517</v>
      </c>
    </row>
    <row r="16" spans="1:10">
      <c r="A16" s="14">
        <v>45779</v>
      </c>
      <c r="B16" t="s">
        <v>518</v>
      </c>
      <c r="C16" s="3" t="s">
        <v>79</v>
      </c>
      <c r="F16" s="13" t="s">
        <v>494</v>
      </c>
      <c r="G16" s="2" t="str">
        <f t="shared" ca="1" si="1"/>
        <v>1 HARI LAGI</v>
      </c>
      <c r="H16" s="39">
        <v>45786</v>
      </c>
      <c r="I16" s="15" t="s">
        <v>519</v>
      </c>
    </row>
    <row r="17" spans="7:7">
      <c r="G17" s="2" t="str">
        <f t="shared" ca="1" si="1"/>
        <v/>
      </c>
    </row>
    <row r="18" spans="7:7">
      <c r="G18" s="2" t="str">
        <f t="shared" ca="1" si="1"/>
        <v/>
      </c>
    </row>
    <row r="19" spans="7:7">
      <c r="G19" s="2" t="str">
        <f t="shared" ca="1" si="1"/>
        <v/>
      </c>
    </row>
    <row r="20" spans="7:7">
      <c r="G20" s="2" t="str">
        <f t="shared" ca="1" si="1"/>
        <v/>
      </c>
    </row>
    <row r="21" spans="7:7">
      <c r="G21" s="2" t="str">
        <f t="shared" ca="1" si="1"/>
        <v/>
      </c>
    </row>
    <row r="22" spans="7:7">
      <c r="G22" s="2" t="str">
        <f t="shared" ca="1" si="1"/>
        <v/>
      </c>
    </row>
    <row r="23" spans="7:7">
      <c r="G23" s="2" t="str">
        <f t="shared" ca="1" si="1"/>
        <v/>
      </c>
    </row>
    <row r="24" spans="7:7">
      <c r="G24" s="2" t="str">
        <f t="shared" ca="1" si="1"/>
        <v/>
      </c>
    </row>
    <row r="25" spans="7:7">
      <c r="G25" s="2" t="str">
        <f t="shared" ca="1" si="1"/>
        <v/>
      </c>
    </row>
    <row r="26" spans="7:7">
      <c r="G26" s="2" t="str">
        <f t="shared" ca="1" si="1"/>
        <v/>
      </c>
    </row>
    <row r="27" spans="7:7">
      <c r="G27" s="2" t="str">
        <f t="shared" ca="1" si="1"/>
        <v/>
      </c>
    </row>
    <row r="28" spans="7:7">
      <c r="G28" s="2" t="str">
        <f t="shared" ca="1" si="1"/>
        <v/>
      </c>
    </row>
    <row r="29" spans="7:7">
      <c r="G29" s="2" t="str">
        <f t="shared" ca="1" si="1"/>
        <v/>
      </c>
    </row>
    <row r="30" spans="7:7">
      <c r="G30" s="2" t="str">
        <f t="shared" ca="1" si="1"/>
        <v/>
      </c>
    </row>
    <row r="31" spans="7:7">
      <c r="G31" s="2" t="str">
        <f t="shared" ca="1" si="1"/>
        <v/>
      </c>
    </row>
    <row r="32" spans="7:7">
      <c r="G32" s="2" t="str">
        <f t="shared" ca="1" si="1"/>
        <v/>
      </c>
    </row>
    <row r="33" spans="7:7">
      <c r="G33" s="2" t="str">
        <f t="shared" ca="1" si="1"/>
        <v/>
      </c>
    </row>
    <row r="34" spans="7:7">
      <c r="G34" s="2" t="str">
        <f t="shared" ca="1" si="1"/>
        <v/>
      </c>
    </row>
    <row r="35" spans="7:7">
      <c r="G35" s="2" t="str">
        <f t="shared" ca="1" si="1"/>
        <v/>
      </c>
    </row>
    <row r="36" spans="7:7">
      <c r="G36" s="2" t="str">
        <f t="shared" ca="1" si="1"/>
        <v/>
      </c>
    </row>
    <row r="37" spans="7:7">
      <c r="G37" s="2" t="str">
        <f t="shared" ca="1" si="1"/>
        <v/>
      </c>
    </row>
    <row r="38" spans="7:7">
      <c r="G38" s="2" t="str">
        <f t="shared" ca="1" si="1"/>
        <v/>
      </c>
    </row>
    <row r="39" spans="7:7">
      <c r="G39" s="2" t="str">
        <f t="shared" ca="1" si="1"/>
        <v/>
      </c>
    </row>
    <row r="40" spans="7:7">
      <c r="G40" s="2" t="str">
        <f t="shared" ca="1" si="1"/>
        <v/>
      </c>
    </row>
    <row r="41" spans="7:7">
      <c r="G41" s="2" t="str">
        <f t="shared" ca="1" si="1"/>
        <v/>
      </c>
    </row>
    <row r="42" spans="7:7">
      <c r="G42" s="2" t="str">
        <f t="shared" ca="1" si="1"/>
        <v/>
      </c>
    </row>
    <row r="43" spans="7:7">
      <c r="G43" s="2" t="str">
        <f t="shared" ca="1" si="1"/>
        <v/>
      </c>
    </row>
    <row r="44" spans="7:7">
      <c r="G44" s="2" t="str">
        <f t="shared" ca="1" si="1"/>
        <v/>
      </c>
    </row>
    <row r="45" spans="7:7">
      <c r="G45" s="2" t="str">
        <f t="shared" ca="1" si="1"/>
        <v/>
      </c>
    </row>
    <row r="46" spans="7:7">
      <c r="G46" s="2" t="str">
        <f t="shared" ca="1" si="1"/>
        <v/>
      </c>
    </row>
    <row r="47" spans="7:7">
      <c r="G47" s="2" t="str">
        <f t="shared" ca="1" si="1"/>
        <v/>
      </c>
    </row>
    <row r="48" spans="7:7">
      <c r="G48" s="2" t="str">
        <f t="shared" ca="1" si="1"/>
        <v/>
      </c>
    </row>
    <row r="49" spans="7:7">
      <c r="G49" s="2" t="str">
        <f t="shared" ca="1" si="1"/>
        <v/>
      </c>
    </row>
    <row r="50" spans="7:7">
      <c r="G50" s="2" t="str">
        <f t="shared" ca="1" si="1"/>
        <v/>
      </c>
    </row>
    <row r="51" spans="7:7">
      <c r="G51" s="2" t="str">
        <f t="shared" ca="1" si="1"/>
        <v/>
      </c>
    </row>
    <row r="52" spans="7:7">
      <c r="G52" s="2" t="str">
        <f t="shared" ca="1" si="1"/>
        <v/>
      </c>
    </row>
    <row r="53" spans="7:7">
      <c r="G53" s="2" t="str">
        <f t="shared" ca="1" si="1"/>
        <v/>
      </c>
    </row>
    <row r="54" spans="7:7">
      <c r="G54" s="2" t="str">
        <f t="shared" ca="1" si="1"/>
        <v/>
      </c>
    </row>
    <row r="55" spans="7:7">
      <c r="G55" s="2" t="str">
        <f t="shared" ca="1" si="1"/>
        <v/>
      </c>
    </row>
    <row r="56" spans="7:7">
      <c r="G56" s="2" t="str">
        <f t="shared" ca="1" si="1"/>
        <v/>
      </c>
    </row>
    <row r="57" spans="7:7">
      <c r="G57" s="2" t="str">
        <f t="shared" ca="1" si="1"/>
        <v/>
      </c>
    </row>
    <row r="58" spans="7:7">
      <c r="G58" s="2" t="str">
        <f t="shared" ca="1" si="1"/>
        <v/>
      </c>
    </row>
    <row r="59" spans="7:7">
      <c r="G59" s="2" t="str">
        <f t="shared" ca="1" si="1"/>
        <v/>
      </c>
    </row>
    <row r="60" spans="7:7">
      <c r="G60" s="2" t="str">
        <f t="shared" ca="1" si="1"/>
        <v/>
      </c>
    </row>
    <row r="61" spans="7:7">
      <c r="G61" s="2" t="str">
        <f t="shared" ca="1" si="1"/>
        <v/>
      </c>
    </row>
    <row r="62" spans="7:7">
      <c r="G62" s="2" t="str">
        <f t="shared" ca="1" si="1"/>
        <v/>
      </c>
    </row>
    <row r="63" spans="7:7">
      <c r="G63" s="2" t="str">
        <f t="shared" ca="1" si="1"/>
        <v/>
      </c>
    </row>
    <row r="64" spans="7:7">
      <c r="G64" s="2" t="str">
        <f t="shared" ca="1" si="1"/>
        <v/>
      </c>
    </row>
    <row r="65" spans="7:7">
      <c r="G65" s="2" t="str">
        <f t="shared" ca="1" si="1"/>
        <v/>
      </c>
    </row>
    <row r="66" spans="7:7">
      <c r="G66" s="2" t="str">
        <f t="shared" ca="1" si="1"/>
        <v/>
      </c>
    </row>
    <row r="67" spans="7:7">
      <c r="G67" s="2" t="str">
        <f t="shared" ca="1" si="1"/>
        <v/>
      </c>
    </row>
    <row r="68" spans="7:7">
      <c r="G68" s="2" t="str">
        <f t="shared" ca="1" si="1"/>
        <v/>
      </c>
    </row>
    <row r="69" spans="7:7">
      <c r="G69" s="2" t="str">
        <f t="shared" ca="1" si="1"/>
        <v/>
      </c>
    </row>
    <row r="70" spans="7:7">
      <c r="G70" s="2" t="str">
        <f t="shared" ca="1" si="1"/>
        <v/>
      </c>
    </row>
    <row r="71" spans="7:7">
      <c r="G71" s="2" t="str">
        <f t="shared" ca="1" si="1"/>
        <v/>
      </c>
    </row>
    <row r="72" spans="7:7">
      <c r="G72" s="2" t="str">
        <f t="shared" ca="1" si="1"/>
        <v/>
      </c>
    </row>
    <row r="73" spans="7:7">
      <c r="G73" s="2" t="str">
        <f t="shared" ca="1" si="1"/>
        <v/>
      </c>
    </row>
    <row r="74" spans="7:7">
      <c r="G74" s="2" t="str">
        <f t="shared" ca="1" si="1"/>
        <v/>
      </c>
    </row>
    <row r="75" spans="7:7">
      <c r="G75" s="2" t="str">
        <f t="shared" ca="1" si="1"/>
        <v/>
      </c>
    </row>
    <row r="76" spans="7:7">
      <c r="G76" s="2" t="str">
        <f t="shared" ref="G76:G139" ca="1" si="2">IF(H76="", "",
 IF(TODAY() &lt; H76, TEXT(H76 - TODAY(), "0") &amp; " HARI LAGI",
 "BERAKHIR"))</f>
        <v/>
      </c>
    </row>
    <row r="77" spans="7:7">
      <c r="G77" s="2" t="str">
        <f t="shared" ca="1" si="2"/>
        <v/>
      </c>
    </row>
    <row r="78" spans="7:7">
      <c r="G78" s="2" t="str">
        <f t="shared" ca="1" si="2"/>
        <v/>
      </c>
    </row>
    <row r="79" spans="7:7">
      <c r="G79" s="2" t="str">
        <f t="shared" ca="1" si="2"/>
        <v/>
      </c>
    </row>
    <row r="80" spans="7:7">
      <c r="G80" s="2" t="str">
        <f t="shared" ca="1" si="2"/>
        <v/>
      </c>
    </row>
    <row r="81" spans="7:7">
      <c r="G81" s="2" t="str">
        <f t="shared" ca="1" si="2"/>
        <v/>
      </c>
    </row>
    <row r="82" spans="7:7">
      <c r="G82" s="2" t="str">
        <f t="shared" ca="1" si="2"/>
        <v/>
      </c>
    </row>
    <row r="83" spans="7:7">
      <c r="G83" s="2" t="str">
        <f t="shared" ca="1" si="2"/>
        <v/>
      </c>
    </row>
    <row r="84" spans="7:7">
      <c r="G84" s="2" t="str">
        <f t="shared" ca="1" si="2"/>
        <v/>
      </c>
    </row>
    <row r="85" spans="7:7">
      <c r="G85" s="2" t="str">
        <f t="shared" ca="1" si="2"/>
        <v/>
      </c>
    </row>
    <row r="86" spans="7:7">
      <c r="G86" s="2" t="str">
        <f t="shared" ca="1" si="2"/>
        <v/>
      </c>
    </row>
    <row r="87" spans="7:7">
      <c r="G87" s="2" t="str">
        <f t="shared" ca="1" si="2"/>
        <v/>
      </c>
    </row>
    <row r="88" spans="7:7">
      <c r="G88" s="2" t="str">
        <f t="shared" ca="1" si="2"/>
        <v/>
      </c>
    </row>
    <row r="89" spans="7:7">
      <c r="G89" s="2" t="str">
        <f t="shared" ca="1" si="2"/>
        <v/>
      </c>
    </row>
    <row r="90" spans="7:7">
      <c r="G90" s="2" t="str">
        <f t="shared" ca="1" si="2"/>
        <v/>
      </c>
    </row>
    <row r="91" spans="7:7">
      <c r="G91" s="2" t="str">
        <f t="shared" ca="1" si="2"/>
        <v/>
      </c>
    </row>
    <row r="92" spans="7:7">
      <c r="G92" s="2" t="str">
        <f t="shared" ca="1" si="2"/>
        <v/>
      </c>
    </row>
    <row r="93" spans="7:7">
      <c r="G93" s="2" t="str">
        <f t="shared" ca="1" si="2"/>
        <v/>
      </c>
    </row>
    <row r="94" spans="7:7">
      <c r="G94" s="2" t="str">
        <f t="shared" ca="1" si="2"/>
        <v/>
      </c>
    </row>
    <row r="95" spans="7:7">
      <c r="G95" s="2" t="str">
        <f t="shared" ca="1" si="2"/>
        <v/>
      </c>
    </row>
    <row r="96" spans="7:7">
      <c r="G96" s="2" t="str">
        <f t="shared" ca="1" si="2"/>
        <v/>
      </c>
    </row>
    <row r="97" spans="7:7">
      <c r="G97" s="2" t="str">
        <f t="shared" ca="1" si="2"/>
        <v/>
      </c>
    </row>
    <row r="98" spans="7:7">
      <c r="G98" s="2" t="str">
        <f t="shared" ca="1" si="2"/>
        <v/>
      </c>
    </row>
    <row r="99" spans="7:7">
      <c r="G99" s="2" t="str">
        <f t="shared" ca="1" si="2"/>
        <v/>
      </c>
    </row>
    <row r="100" spans="7:7">
      <c r="G100" s="2" t="str">
        <f t="shared" ca="1" si="2"/>
        <v/>
      </c>
    </row>
    <row r="101" spans="7:7">
      <c r="G101" s="2" t="str">
        <f t="shared" ca="1" si="2"/>
        <v/>
      </c>
    </row>
    <row r="102" spans="7:7">
      <c r="G102" s="2" t="str">
        <f t="shared" ca="1" si="2"/>
        <v/>
      </c>
    </row>
    <row r="103" spans="7:7">
      <c r="G103" s="2" t="str">
        <f t="shared" ca="1" si="2"/>
        <v/>
      </c>
    </row>
    <row r="104" spans="7:7">
      <c r="G104" s="2" t="str">
        <f t="shared" ca="1" si="2"/>
        <v/>
      </c>
    </row>
    <row r="105" spans="7:7">
      <c r="G105" s="2" t="str">
        <f t="shared" ca="1" si="2"/>
        <v/>
      </c>
    </row>
    <row r="106" spans="7:7">
      <c r="G106" s="2" t="str">
        <f t="shared" ca="1" si="2"/>
        <v/>
      </c>
    </row>
    <row r="107" spans="7:7">
      <c r="G107" s="2" t="str">
        <f t="shared" ca="1" si="2"/>
        <v/>
      </c>
    </row>
    <row r="108" spans="7:7">
      <c r="G108" s="2" t="str">
        <f t="shared" ca="1" si="2"/>
        <v/>
      </c>
    </row>
    <row r="109" spans="7:7">
      <c r="G109" s="2" t="str">
        <f t="shared" ca="1" si="2"/>
        <v/>
      </c>
    </row>
    <row r="110" spans="7:7">
      <c r="G110" s="2" t="str">
        <f t="shared" ca="1" si="2"/>
        <v/>
      </c>
    </row>
    <row r="111" spans="7:7">
      <c r="G111" s="2" t="str">
        <f t="shared" ca="1" si="2"/>
        <v/>
      </c>
    </row>
    <row r="112" spans="7:7">
      <c r="G112" s="2" t="str">
        <f t="shared" ca="1" si="2"/>
        <v/>
      </c>
    </row>
    <row r="113" spans="7:7">
      <c r="G113" s="2" t="str">
        <f t="shared" ca="1" si="2"/>
        <v/>
      </c>
    </row>
    <row r="114" spans="7:7">
      <c r="G114" s="2" t="str">
        <f t="shared" ca="1" si="2"/>
        <v/>
      </c>
    </row>
    <row r="115" spans="7:7">
      <c r="G115" s="2" t="str">
        <f t="shared" ca="1" si="2"/>
        <v/>
      </c>
    </row>
    <row r="116" spans="7:7">
      <c r="G116" s="2" t="str">
        <f t="shared" ca="1" si="2"/>
        <v/>
      </c>
    </row>
    <row r="117" spans="7:7">
      <c r="G117" s="2" t="str">
        <f t="shared" ca="1" si="2"/>
        <v/>
      </c>
    </row>
    <row r="118" spans="7:7">
      <c r="G118" s="2" t="str">
        <f t="shared" ca="1" si="2"/>
        <v/>
      </c>
    </row>
    <row r="119" spans="7:7">
      <c r="G119" s="2" t="str">
        <f t="shared" ca="1" si="2"/>
        <v/>
      </c>
    </row>
    <row r="120" spans="7:7">
      <c r="G120" s="2" t="str">
        <f t="shared" ca="1" si="2"/>
        <v/>
      </c>
    </row>
    <row r="121" spans="7:7">
      <c r="G121" s="2" t="str">
        <f t="shared" ca="1" si="2"/>
        <v/>
      </c>
    </row>
    <row r="122" spans="7:7">
      <c r="G122" s="2" t="str">
        <f t="shared" ca="1" si="2"/>
        <v/>
      </c>
    </row>
    <row r="123" spans="7:7">
      <c r="G123" s="2" t="str">
        <f t="shared" ca="1" si="2"/>
        <v/>
      </c>
    </row>
    <row r="124" spans="7:7">
      <c r="G124" s="2" t="str">
        <f t="shared" ca="1" si="2"/>
        <v/>
      </c>
    </row>
    <row r="125" spans="7:7">
      <c r="G125" s="2" t="str">
        <f t="shared" ca="1" si="2"/>
        <v/>
      </c>
    </row>
    <row r="126" spans="7:7">
      <c r="G126" s="2" t="str">
        <f t="shared" ca="1" si="2"/>
        <v/>
      </c>
    </row>
    <row r="127" spans="7:7">
      <c r="G127" s="2" t="str">
        <f t="shared" ca="1" si="2"/>
        <v/>
      </c>
    </row>
    <row r="128" spans="7:7">
      <c r="G128" s="2" t="str">
        <f t="shared" ca="1" si="2"/>
        <v/>
      </c>
    </row>
    <row r="129" spans="7:7">
      <c r="G129" s="2" t="str">
        <f t="shared" ca="1" si="2"/>
        <v/>
      </c>
    </row>
    <row r="130" spans="7:7">
      <c r="G130" s="2" t="str">
        <f t="shared" ca="1" si="2"/>
        <v/>
      </c>
    </row>
    <row r="131" spans="7:7">
      <c r="G131" s="2" t="str">
        <f t="shared" ca="1" si="2"/>
        <v/>
      </c>
    </row>
    <row r="132" spans="7:7">
      <c r="G132" s="2" t="str">
        <f t="shared" ca="1" si="2"/>
        <v/>
      </c>
    </row>
    <row r="133" spans="7:7">
      <c r="G133" s="2" t="str">
        <f t="shared" ca="1" si="2"/>
        <v/>
      </c>
    </row>
    <row r="134" spans="7:7">
      <c r="G134" s="2" t="str">
        <f t="shared" ca="1" si="2"/>
        <v/>
      </c>
    </row>
    <row r="135" spans="7:7">
      <c r="G135" s="2" t="str">
        <f t="shared" ca="1" si="2"/>
        <v/>
      </c>
    </row>
    <row r="136" spans="7:7">
      <c r="G136" s="2" t="str">
        <f t="shared" ca="1" si="2"/>
        <v/>
      </c>
    </row>
    <row r="137" spans="7:7">
      <c r="G137" s="2" t="str">
        <f t="shared" ca="1" si="2"/>
        <v/>
      </c>
    </row>
    <row r="138" spans="7:7">
      <c r="G138" s="2" t="str">
        <f t="shared" ca="1" si="2"/>
        <v/>
      </c>
    </row>
    <row r="139" spans="7:7">
      <c r="G139" s="2" t="str">
        <f t="shared" ca="1" si="2"/>
        <v/>
      </c>
    </row>
    <row r="140" spans="7:7">
      <c r="G140" s="2" t="str">
        <f t="shared" ref="G140:G203" ca="1" si="3">IF(H140="", "",
 IF(TODAY() &lt; H140, TEXT(H140 - TODAY(), "0") &amp; " HARI LAGI",
 "BERAKHIR"))</f>
        <v/>
      </c>
    </row>
    <row r="141" spans="7:7">
      <c r="G141" s="2" t="str">
        <f t="shared" ca="1" si="3"/>
        <v/>
      </c>
    </row>
    <row r="142" spans="7:7">
      <c r="G142" s="2" t="str">
        <f t="shared" ca="1" si="3"/>
        <v/>
      </c>
    </row>
    <row r="143" spans="7:7">
      <c r="G143" s="2" t="str">
        <f t="shared" ca="1" si="3"/>
        <v/>
      </c>
    </row>
    <row r="144" spans="7:7">
      <c r="G144" s="2" t="str">
        <f t="shared" ca="1" si="3"/>
        <v/>
      </c>
    </row>
    <row r="145" spans="7:7">
      <c r="G145" s="2" t="str">
        <f t="shared" ca="1" si="3"/>
        <v/>
      </c>
    </row>
    <row r="146" spans="7:7">
      <c r="G146" s="2" t="str">
        <f t="shared" ca="1" si="3"/>
        <v/>
      </c>
    </row>
    <row r="147" spans="7:7">
      <c r="G147" s="2" t="str">
        <f t="shared" ca="1" si="3"/>
        <v/>
      </c>
    </row>
    <row r="148" spans="7:7">
      <c r="G148" s="2" t="str">
        <f t="shared" ca="1" si="3"/>
        <v/>
      </c>
    </row>
    <row r="149" spans="7:7">
      <c r="G149" s="2" t="str">
        <f t="shared" ca="1" si="3"/>
        <v/>
      </c>
    </row>
    <row r="150" spans="7:7">
      <c r="G150" s="2" t="str">
        <f t="shared" ca="1" si="3"/>
        <v/>
      </c>
    </row>
    <row r="151" spans="7:7">
      <c r="G151" s="2" t="str">
        <f t="shared" ca="1" si="3"/>
        <v/>
      </c>
    </row>
    <row r="152" spans="7:7">
      <c r="G152" s="2" t="str">
        <f t="shared" ca="1" si="3"/>
        <v/>
      </c>
    </row>
    <row r="153" spans="7:7">
      <c r="G153" s="2" t="str">
        <f t="shared" ca="1" si="3"/>
        <v/>
      </c>
    </row>
    <row r="154" spans="7:7">
      <c r="G154" s="2" t="str">
        <f t="shared" ca="1" si="3"/>
        <v/>
      </c>
    </row>
    <row r="155" spans="7:7">
      <c r="G155" s="2" t="str">
        <f t="shared" ca="1" si="3"/>
        <v/>
      </c>
    </row>
    <row r="156" spans="7:7">
      <c r="G156" s="2" t="str">
        <f t="shared" ca="1" si="3"/>
        <v/>
      </c>
    </row>
    <row r="157" spans="7:7">
      <c r="G157" s="2" t="str">
        <f t="shared" ca="1" si="3"/>
        <v/>
      </c>
    </row>
    <row r="158" spans="7:7">
      <c r="G158" s="2" t="str">
        <f t="shared" ca="1" si="3"/>
        <v/>
      </c>
    </row>
    <row r="159" spans="7:7">
      <c r="G159" s="2" t="str">
        <f t="shared" ca="1" si="3"/>
        <v/>
      </c>
    </row>
    <row r="160" spans="7:7">
      <c r="G160" s="2" t="str">
        <f t="shared" ca="1" si="3"/>
        <v/>
      </c>
    </row>
    <row r="161" spans="7:7">
      <c r="G161" s="2" t="str">
        <f t="shared" ca="1" si="3"/>
        <v/>
      </c>
    </row>
    <row r="162" spans="7:7">
      <c r="G162" s="2" t="str">
        <f t="shared" ca="1" si="3"/>
        <v/>
      </c>
    </row>
    <row r="163" spans="7:7">
      <c r="G163" s="2" t="str">
        <f t="shared" ca="1" si="3"/>
        <v/>
      </c>
    </row>
    <row r="164" spans="7:7">
      <c r="G164" s="2" t="str">
        <f t="shared" ca="1" si="3"/>
        <v/>
      </c>
    </row>
    <row r="165" spans="7:7">
      <c r="G165" s="2" t="str">
        <f t="shared" ca="1" si="3"/>
        <v/>
      </c>
    </row>
    <row r="166" spans="7:7">
      <c r="G166" s="2" t="str">
        <f t="shared" ca="1" si="3"/>
        <v/>
      </c>
    </row>
    <row r="167" spans="7:7">
      <c r="G167" s="2" t="str">
        <f t="shared" ca="1" si="3"/>
        <v/>
      </c>
    </row>
    <row r="168" spans="7:7">
      <c r="G168" s="2" t="str">
        <f t="shared" ca="1" si="3"/>
        <v/>
      </c>
    </row>
    <row r="169" spans="7:7">
      <c r="G169" s="2" t="str">
        <f t="shared" ca="1" si="3"/>
        <v/>
      </c>
    </row>
    <row r="170" spans="7:7">
      <c r="G170" s="2" t="str">
        <f t="shared" ca="1" si="3"/>
        <v/>
      </c>
    </row>
    <row r="171" spans="7:7">
      <c r="G171" s="2" t="str">
        <f t="shared" ca="1" si="3"/>
        <v/>
      </c>
    </row>
    <row r="172" spans="7:7">
      <c r="G172" s="2" t="str">
        <f t="shared" ca="1" si="3"/>
        <v/>
      </c>
    </row>
    <row r="173" spans="7:7">
      <c r="G173" s="2" t="str">
        <f t="shared" ca="1" si="3"/>
        <v/>
      </c>
    </row>
    <row r="174" spans="7:7">
      <c r="G174" s="2" t="str">
        <f t="shared" ca="1" si="3"/>
        <v/>
      </c>
    </row>
    <row r="175" spans="7:7">
      <c r="G175" s="2" t="str">
        <f t="shared" ca="1" si="3"/>
        <v/>
      </c>
    </row>
    <row r="176" spans="7:7">
      <c r="G176" s="2" t="str">
        <f t="shared" ca="1" si="3"/>
        <v/>
      </c>
    </row>
    <row r="177" spans="7:7">
      <c r="G177" s="2" t="str">
        <f t="shared" ca="1" si="3"/>
        <v/>
      </c>
    </row>
    <row r="178" spans="7:7">
      <c r="G178" s="2" t="str">
        <f t="shared" ca="1" si="3"/>
        <v/>
      </c>
    </row>
    <row r="179" spans="7:7">
      <c r="G179" s="2" t="str">
        <f t="shared" ca="1" si="3"/>
        <v/>
      </c>
    </row>
    <row r="180" spans="7:7">
      <c r="G180" s="2" t="str">
        <f t="shared" ca="1" si="3"/>
        <v/>
      </c>
    </row>
    <row r="181" spans="7:7">
      <c r="G181" s="2" t="str">
        <f t="shared" ca="1" si="3"/>
        <v/>
      </c>
    </row>
    <row r="182" spans="7:7">
      <c r="G182" s="2" t="str">
        <f t="shared" ca="1" si="3"/>
        <v/>
      </c>
    </row>
    <row r="183" spans="7:7">
      <c r="G183" s="2" t="str">
        <f t="shared" ca="1" si="3"/>
        <v/>
      </c>
    </row>
    <row r="184" spans="7:7">
      <c r="G184" s="2" t="str">
        <f t="shared" ca="1" si="3"/>
        <v/>
      </c>
    </row>
    <row r="185" spans="7:7">
      <c r="G185" s="2" t="str">
        <f t="shared" ca="1" si="3"/>
        <v/>
      </c>
    </row>
    <row r="186" spans="7:7">
      <c r="G186" s="2" t="str">
        <f t="shared" ca="1" si="3"/>
        <v/>
      </c>
    </row>
    <row r="187" spans="7:7">
      <c r="G187" s="2" t="str">
        <f t="shared" ca="1" si="3"/>
        <v/>
      </c>
    </row>
    <row r="188" spans="7:7">
      <c r="G188" s="2" t="str">
        <f t="shared" ca="1" si="3"/>
        <v/>
      </c>
    </row>
    <row r="189" spans="7:7">
      <c r="G189" s="2" t="str">
        <f t="shared" ca="1" si="3"/>
        <v/>
      </c>
    </row>
    <row r="190" spans="7:7">
      <c r="G190" s="2" t="str">
        <f t="shared" ca="1" si="3"/>
        <v/>
      </c>
    </row>
    <row r="191" spans="7:7">
      <c r="G191" s="2" t="str">
        <f t="shared" ca="1" si="3"/>
        <v/>
      </c>
    </row>
    <row r="192" spans="7:7">
      <c r="G192" s="2" t="str">
        <f t="shared" ca="1" si="3"/>
        <v/>
      </c>
    </row>
    <row r="193" spans="7:7">
      <c r="G193" s="2" t="str">
        <f t="shared" ca="1" si="3"/>
        <v/>
      </c>
    </row>
    <row r="194" spans="7:7">
      <c r="G194" s="2" t="str">
        <f t="shared" ca="1" si="3"/>
        <v/>
      </c>
    </row>
    <row r="195" spans="7:7">
      <c r="G195" s="2" t="str">
        <f t="shared" ca="1" si="3"/>
        <v/>
      </c>
    </row>
    <row r="196" spans="7:7">
      <c r="G196" s="2" t="str">
        <f t="shared" ca="1" si="3"/>
        <v/>
      </c>
    </row>
    <row r="197" spans="7:7">
      <c r="G197" s="2" t="str">
        <f t="shared" ca="1" si="3"/>
        <v/>
      </c>
    </row>
    <row r="198" spans="7:7">
      <c r="G198" s="2" t="str">
        <f t="shared" ca="1" si="3"/>
        <v/>
      </c>
    </row>
    <row r="199" spans="7:7">
      <c r="G199" s="2" t="str">
        <f t="shared" ca="1" si="3"/>
        <v/>
      </c>
    </row>
    <row r="200" spans="7:7">
      <c r="G200" s="2" t="str">
        <f t="shared" ca="1" si="3"/>
        <v/>
      </c>
    </row>
    <row r="201" spans="7:7">
      <c r="G201" s="2" t="str">
        <f t="shared" ca="1" si="3"/>
        <v/>
      </c>
    </row>
    <row r="202" spans="7:7">
      <c r="G202" s="2" t="str">
        <f t="shared" ca="1" si="3"/>
        <v/>
      </c>
    </row>
    <row r="203" spans="7:7">
      <c r="G203" s="2" t="str">
        <f t="shared" ca="1" si="3"/>
        <v/>
      </c>
    </row>
    <row r="204" spans="7:7">
      <c r="G204" s="2" t="str">
        <f t="shared" ref="G204:G267" ca="1" si="4">IF(H204="", "",
 IF(TODAY() &lt; H204, TEXT(H204 - TODAY(), "0") &amp; " HARI LAGI",
 "BERAKHIR"))</f>
        <v/>
      </c>
    </row>
    <row r="205" spans="7:7">
      <c r="G205" s="2" t="str">
        <f t="shared" ca="1" si="4"/>
        <v/>
      </c>
    </row>
    <row r="206" spans="7:7">
      <c r="G206" s="2" t="str">
        <f t="shared" ca="1" si="4"/>
        <v/>
      </c>
    </row>
    <row r="207" spans="7:7">
      <c r="G207" s="2" t="str">
        <f t="shared" ca="1" si="4"/>
        <v/>
      </c>
    </row>
    <row r="208" spans="7:7">
      <c r="G208" s="2" t="str">
        <f t="shared" ca="1" si="4"/>
        <v/>
      </c>
    </row>
    <row r="209" spans="7:7">
      <c r="G209" s="2" t="str">
        <f t="shared" ca="1" si="4"/>
        <v/>
      </c>
    </row>
    <row r="210" spans="7:7">
      <c r="G210" s="2" t="str">
        <f t="shared" ca="1" si="4"/>
        <v/>
      </c>
    </row>
    <row r="211" spans="7:7">
      <c r="G211" s="2" t="str">
        <f t="shared" ca="1" si="4"/>
        <v/>
      </c>
    </row>
    <row r="212" spans="7:7">
      <c r="G212" s="2" t="str">
        <f t="shared" ca="1" si="4"/>
        <v/>
      </c>
    </row>
    <row r="213" spans="7:7">
      <c r="G213" s="2" t="str">
        <f t="shared" ca="1" si="4"/>
        <v/>
      </c>
    </row>
    <row r="214" spans="7:7">
      <c r="G214" s="2" t="str">
        <f t="shared" ca="1" si="4"/>
        <v/>
      </c>
    </row>
    <row r="215" spans="7:7">
      <c r="G215" s="2" t="str">
        <f t="shared" ca="1" si="4"/>
        <v/>
      </c>
    </row>
    <row r="216" spans="7:7">
      <c r="G216" s="2" t="str">
        <f t="shared" ca="1" si="4"/>
        <v/>
      </c>
    </row>
    <row r="217" spans="7:7">
      <c r="G217" s="2" t="str">
        <f t="shared" ca="1" si="4"/>
        <v/>
      </c>
    </row>
    <row r="218" spans="7:7">
      <c r="G218" s="2" t="str">
        <f t="shared" ca="1" si="4"/>
        <v/>
      </c>
    </row>
    <row r="219" spans="7:7">
      <c r="G219" s="2" t="str">
        <f t="shared" ca="1" si="4"/>
        <v/>
      </c>
    </row>
    <row r="220" spans="7:7">
      <c r="G220" s="2" t="str">
        <f t="shared" ca="1" si="4"/>
        <v/>
      </c>
    </row>
    <row r="221" spans="7:7">
      <c r="G221" s="2" t="str">
        <f t="shared" ca="1" si="4"/>
        <v/>
      </c>
    </row>
    <row r="222" spans="7:7">
      <c r="G222" s="2" t="str">
        <f t="shared" ca="1" si="4"/>
        <v/>
      </c>
    </row>
    <row r="223" spans="7:7">
      <c r="G223" s="2" t="str">
        <f t="shared" ca="1" si="4"/>
        <v/>
      </c>
    </row>
    <row r="224" spans="7:7">
      <c r="G224" s="2" t="str">
        <f t="shared" ca="1" si="4"/>
        <v/>
      </c>
    </row>
    <row r="225" spans="7:7">
      <c r="G225" s="2" t="str">
        <f t="shared" ca="1" si="4"/>
        <v/>
      </c>
    </row>
    <row r="226" spans="7:7">
      <c r="G226" s="2" t="str">
        <f t="shared" ca="1" si="4"/>
        <v/>
      </c>
    </row>
    <row r="227" spans="7:7">
      <c r="G227" s="2" t="str">
        <f t="shared" ca="1" si="4"/>
        <v/>
      </c>
    </row>
    <row r="228" spans="7:7">
      <c r="G228" s="2" t="str">
        <f t="shared" ca="1" si="4"/>
        <v/>
      </c>
    </row>
    <row r="229" spans="7:7">
      <c r="G229" s="2" t="str">
        <f t="shared" ca="1" si="4"/>
        <v/>
      </c>
    </row>
    <row r="230" spans="7:7">
      <c r="G230" s="2" t="str">
        <f t="shared" ca="1" si="4"/>
        <v/>
      </c>
    </row>
    <row r="231" spans="7:7">
      <c r="G231" s="2" t="str">
        <f t="shared" ca="1" si="4"/>
        <v/>
      </c>
    </row>
    <row r="232" spans="7:7">
      <c r="G232" s="2" t="str">
        <f t="shared" ca="1" si="4"/>
        <v/>
      </c>
    </row>
    <row r="233" spans="7:7">
      <c r="G233" s="2" t="str">
        <f t="shared" ca="1" si="4"/>
        <v/>
      </c>
    </row>
    <row r="234" spans="7:7">
      <c r="G234" s="2" t="str">
        <f t="shared" ca="1" si="4"/>
        <v/>
      </c>
    </row>
    <row r="235" spans="7:7">
      <c r="G235" s="2" t="str">
        <f t="shared" ca="1" si="4"/>
        <v/>
      </c>
    </row>
    <row r="236" spans="7:7">
      <c r="G236" s="2" t="str">
        <f t="shared" ca="1" si="4"/>
        <v/>
      </c>
    </row>
    <row r="237" spans="7:7">
      <c r="G237" s="2" t="str">
        <f t="shared" ca="1" si="4"/>
        <v/>
      </c>
    </row>
    <row r="238" spans="7:7">
      <c r="G238" s="2" t="str">
        <f t="shared" ca="1" si="4"/>
        <v/>
      </c>
    </row>
    <row r="239" spans="7:7">
      <c r="G239" s="2" t="str">
        <f t="shared" ca="1" si="4"/>
        <v/>
      </c>
    </row>
    <row r="240" spans="7:7">
      <c r="G240" s="2" t="str">
        <f t="shared" ca="1" si="4"/>
        <v/>
      </c>
    </row>
    <row r="241" spans="7:7">
      <c r="G241" s="2" t="str">
        <f t="shared" ca="1" si="4"/>
        <v/>
      </c>
    </row>
    <row r="242" spans="7:7">
      <c r="G242" s="2" t="str">
        <f t="shared" ca="1" si="4"/>
        <v/>
      </c>
    </row>
    <row r="243" spans="7:7">
      <c r="G243" s="2" t="str">
        <f t="shared" ca="1" si="4"/>
        <v/>
      </c>
    </row>
    <row r="244" spans="7:7">
      <c r="G244" s="2" t="str">
        <f t="shared" ca="1" si="4"/>
        <v/>
      </c>
    </row>
    <row r="245" spans="7:7">
      <c r="G245" s="2" t="str">
        <f t="shared" ca="1" si="4"/>
        <v/>
      </c>
    </row>
    <row r="246" spans="7:7">
      <c r="G246" s="2" t="str">
        <f t="shared" ca="1" si="4"/>
        <v/>
      </c>
    </row>
    <row r="247" spans="7:7">
      <c r="G247" s="2" t="str">
        <f t="shared" ca="1" si="4"/>
        <v/>
      </c>
    </row>
    <row r="248" spans="7:7">
      <c r="G248" s="2" t="str">
        <f t="shared" ca="1" si="4"/>
        <v/>
      </c>
    </row>
    <row r="249" spans="7:7">
      <c r="G249" s="2" t="str">
        <f t="shared" ca="1" si="4"/>
        <v/>
      </c>
    </row>
    <row r="250" spans="7:7">
      <c r="G250" s="2" t="str">
        <f t="shared" ca="1" si="4"/>
        <v/>
      </c>
    </row>
    <row r="251" spans="7:7">
      <c r="G251" s="2" t="str">
        <f t="shared" ca="1" si="4"/>
        <v/>
      </c>
    </row>
    <row r="252" spans="7:7">
      <c r="G252" s="2" t="str">
        <f t="shared" ca="1" si="4"/>
        <v/>
      </c>
    </row>
    <row r="253" spans="7:7">
      <c r="G253" s="2" t="str">
        <f t="shared" ca="1" si="4"/>
        <v/>
      </c>
    </row>
    <row r="254" spans="7:7">
      <c r="G254" s="2" t="str">
        <f t="shared" ca="1" si="4"/>
        <v/>
      </c>
    </row>
    <row r="255" spans="7:7">
      <c r="G255" s="2" t="str">
        <f t="shared" ca="1" si="4"/>
        <v/>
      </c>
    </row>
    <row r="256" spans="7:7">
      <c r="G256" s="2" t="str">
        <f t="shared" ca="1" si="4"/>
        <v/>
      </c>
    </row>
    <row r="257" spans="7:7">
      <c r="G257" s="2" t="str">
        <f t="shared" ca="1" si="4"/>
        <v/>
      </c>
    </row>
    <row r="258" spans="7:7">
      <c r="G258" s="2" t="str">
        <f t="shared" ca="1" si="4"/>
        <v/>
      </c>
    </row>
    <row r="259" spans="7:7">
      <c r="G259" s="2" t="str">
        <f t="shared" ca="1" si="4"/>
        <v/>
      </c>
    </row>
    <row r="260" spans="7:7">
      <c r="G260" s="2" t="str">
        <f t="shared" ca="1" si="4"/>
        <v/>
      </c>
    </row>
    <row r="261" spans="7:7">
      <c r="G261" s="2" t="str">
        <f t="shared" ca="1" si="4"/>
        <v/>
      </c>
    </row>
    <row r="262" spans="7:7">
      <c r="G262" s="2" t="str">
        <f t="shared" ca="1" si="4"/>
        <v/>
      </c>
    </row>
    <row r="263" spans="7:7">
      <c r="G263" s="2" t="str">
        <f t="shared" ca="1" si="4"/>
        <v/>
      </c>
    </row>
    <row r="264" spans="7:7">
      <c r="G264" s="2" t="str">
        <f t="shared" ca="1" si="4"/>
        <v/>
      </c>
    </row>
    <row r="265" spans="7:7">
      <c r="G265" s="2" t="str">
        <f t="shared" ca="1" si="4"/>
        <v/>
      </c>
    </row>
    <row r="266" spans="7:7">
      <c r="G266" s="2" t="str">
        <f t="shared" ca="1" si="4"/>
        <v/>
      </c>
    </row>
    <row r="267" spans="7:7">
      <c r="G267" s="2" t="str">
        <f t="shared" ca="1" si="4"/>
        <v/>
      </c>
    </row>
    <row r="268" spans="7:7">
      <c r="G268" s="2" t="str">
        <f t="shared" ref="G268:G331" ca="1" si="5">IF(H268="", "",
 IF(TODAY() &lt; H268, TEXT(H268 - TODAY(), "0") &amp; " HARI LAGI",
 "BERAKHIR"))</f>
        <v/>
      </c>
    </row>
    <row r="269" spans="7:7">
      <c r="G269" s="2" t="str">
        <f t="shared" ca="1" si="5"/>
        <v/>
      </c>
    </row>
    <row r="270" spans="7:7">
      <c r="G270" s="2" t="str">
        <f t="shared" ca="1" si="5"/>
        <v/>
      </c>
    </row>
    <row r="271" spans="7:7">
      <c r="G271" s="2" t="str">
        <f t="shared" ca="1" si="5"/>
        <v/>
      </c>
    </row>
    <row r="272" spans="7:7">
      <c r="G272" s="2" t="str">
        <f t="shared" ca="1" si="5"/>
        <v/>
      </c>
    </row>
    <row r="273" spans="7:7">
      <c r="G273" s="2" t="str">
        <f t="shared" ca="1" si="5"/>
        <v/>
      </c>
    </row>
    <row r="274" spans="7:7">
      <c r="G274" s="2" t="str">
        <f t="shared" ca="1" si="5"/>
        <v/>
      </c>
    </row>
    <row r="275" spans="7:7">
      <c r="G275" s="2" t="str">
        <f t="shared" ca="1" si="5"/>
        <v/>
      </c>
    </row>
    <row r="276" spans="7:7">
      <c r="G276" s="2" t="str">
        <f t="shared" ca="1" si="5"/>
        <v/>
      </c>
    </row>
    <row r="277" spans="7:7">
      <c r="G277" s="2" t="str">
        <f t="shared" ca="1" si="5"/>
        <v/>
      </c>
    </row>
    <row r="278" spans="7:7">
      <c r="G278" s="2" t="str">
        <f t="shared" ca="1" si="5"/>
        <v/>
      </c>
    </row>
    <row r="279" spans="7:7">
      <c r="G279" s="2" t="str">
        <f t="shared" ca="1" si="5"/>
        <v/>
      </c>
    </row>
    <row r="280" spans="7:7">
      <c r="G280" s="2" t="str">
        <f t="shared" ca="1" si="5"/>
        <v/>
      </c>
    </row>
    <row r="281" spans="7:7">
      <c r="G281" s="2" t="str">
        <f t="shared" ca="1" si="5"/>
        <v/>
      </c>
    </row>
    <row r="282" spans="7:7">
      <c r="G282" s="2" t="str">
        <f t="shared" ca="1" si="5"/>
        <v/>
      </c>
    </row>
    <row r="283" spans="7:7">
      <c r="G283" s="2" t="str">
        <f t="shared" ca="1" si="5"/>
        <v/>
      </c>
    </row>
    <row r="284" spans="7:7">
      <c r="G284" s="2" t="str">
        <f t="shared" ca="1" si="5"/>
        <v/>
      </c>
    </row>
    <row r="285" spans="7:7">
      <c r="G285" s="2" t="str">
        <f t="shared" ca="1" si="5"/>
        <v/>
      </c>
    </row>
    <row r="286" spans="7:7">
      <c r="G286" s="2" t="str">
        <f t="shared" ca="1" si="5"/>
        <v/>
      </c>
    </row>
    <row r="287" spans="7:7">
      <c r="G287" s="2" t="str">
        <f t="shared" ca="1" si="5"/>
        <v/>
      </c>
    </row>
    <row r="288" spans="7:7">
      <c r="G288" s="2" t="str">
        <f t="shared" ca="1" si="5"/>
        <v/>
      </c>
    </row>
    <row r="289" spans="7:7">
      <c r="G289" s="2" t="str">
        <f t="shared" ca="1" si="5"/>
        <v/>
      </c>
    </row>
    <row r="290" spans="7:7">
      <c r="G290" s="2" t="str">
        <f t="shared" ca="1" si="5"/>
        <v/>
      </c>
    </row>
    <row r="291" spans="7:7">
      <c r="G291" s="2" t="str">
        <f t="shared" ca="1" si="5"/>
        <v/>
      </c>
    </row>
    <row r="292" spans="7:7">
      <c r="G292" s="2" t="str">
        <f t="shared" ca="1" si="5"/>
        <v/>
      </c>
    </row>
    <row r="293" spans="7:7">
      <c r="G293" s="2" t="str">
        <f t="shared" ca="1" si="5"/>
        <v/>
      </c>
    </row>
    <row r="294" spans="7:7">
      <c r="G294" s="2" t="str">
        <f t="shared" ca="1" si="5"/>
        <v/>
      </c>
    </row>
    <row r="295" spans="7:7">
      <c r="G295" s="2" t="str">
        <f t="shared" ca="1" si="5"/>
        <v/>
      </c>
    </row>
    <row r="296" spans="7:7">
      <c r="G296" s="2" t="str">
        <f t="shared" ca="1" si="5"/>
        <v/>
      </c>
    </row>
    <row r="297" spans="7:7">
      <c r="G297" s="2" t="str">
        <f t="shared" ca="1" si="5"/>
        <v/>
      </c>
    </row>
    <row r="298" spans="7:7">
      <c r="G298" s="2" t="str">
        <f t="shared" ca="1" si="5"/>
        <v/>
      </c>
    </row>
    <row r="299" spans="7:7">
      <c r="G299" s="2" t="str">
        <f t="shared" ca="1" si="5"/>
        <v/>
      </c>
    </row>
    <row r="300" spans="7:7">
      <c r="G300" s="2" t="str">
        <f t="shared" ca="1" si="5"/>
        <v/>
      </c>
    </row>
    <row r="301" spans="7:7">
      <c r="G301" s="2" t="str">
        <f t="shared" ca="1" si="5"/>
        <v/>
      </c>
    </row>
    <row r="302" spans="7:7">
      <c r="G302" s="2" t="str">
        <f t="shared" ca="1" si="5"/>
        <v/>
      </c>
    </row>
    <row r="303" spans="7:7">
      <c r="G303" s="2" t="str">
        <f t="shared" ca="1" si="5"/>
        <v/>
      </c>
    </row>
    <row r="304" spans="7:7">
      <c r="G304" s="2" t="str">
        <f t="shared" ca="1" si="5"/>
        <v/>
      </c>
    </row>
    <row r="305" spans="7:7">
      <c r="G305" s="2" t="str">
        <f t="shared" ca="1" si="5"/>
        <v/>
      </c>
    </row>
    <row r="306" spans="7:7">
      <c r="G306" s="2" t="str">
        <f t="shared" ca="1" si="5"/>
        <v/>
      </c>
    </row>
    <row r="307" spans="7:7">
      <c r="G307" s="2" t="str">
        <f t="shared" ca="1" si="5"/>
        <v/>
      </c>
    </row>
    <row r="308" spans="7:7">
      <c r="G308" s="2" t="str">
        <f t="shared" ca="1" si="5"/>
        <v/>
      </c>
    </row>
    <row r="309" spans="7:7">
      <c r="G309" s="2" t="str">
        <f t="shared" ca="1" si="5"/>
        <v/>
      </c>
    </row>
    <row r="310" spans="7:7">
      <c r="G310" s="2" t="str">
        <f t="shared" ca="1" si="5"/>
        <v/>
      </c>
    </row>
    <row r="311" spans="7:7">
      <c r="G311" s="2" t="str">
        <f t="shared" ca="1" si="5"/>
        <v/>
      </c>
    </row>
    <row r="312" spans="7:7">
      <c r="G312" s="2" t="str">
        <f t="shared" ca="1" si="5"/>
        <v/>
      </c>
    </row>
    <row r="313" spans="7:7">
      <c r="G313" s="2" t="str">
        <f t="shared" ca="1" si="5"/>
        <v/>
      </c>
    </row>
    <row r="314" spans="7:7">
      <c r="G314" s="2" t="str">
        <f t="shared" ca="1" si="5"/>
        <v/>
      </c>
    </row>
    <row r="315" spans="7:7">
      <c r="G315" s="2" t="str">
        <f t="shared" ca="1" si="5"/>
        <v/>
      </c>
    </row>
    <row r="316" spans="7:7">
      <c r="G316" s="2" t="str">
        <f t="shared" ca="1" si="5"/>
        <v/>
      </c>
    </row>
    <row r="317" spans="7:7">
      <c r="G317" s="2" t="str">
        <f t="shared" ca="1" si="5"/>
        <v/>
      </c>
    </row>
    <row r="318" spans="7:7">
      <c r="G318" s="2" t="str">
        <f t="shared" ca="1" si="5"/>
        <v/>
      </c>
    </row>
    <row r="319" spans="7:7">
      <c r="G319" s="2" t="str">
        <f t="shared" ca="1" si="5"/>
        <v/>
      </c>
    </row>
    <row r="320" spans="7:7">
      <c r="G320" s="2" t="str">
        <f t="shared" ca="1" si="5"/>
        <v/>
      </c>
    </row>
    <row r="321" spans="7:7">
      <c r="G321" s="2" t="str">
        <f t="shared" ca="1" si="5"/>
        <v/>
      </c>
    </row>
    <row r="322" spans="7:7">
      <c r="G322" s="2" t="str">
        <f t="shared" ca="1" si="5"/>
        <v/>
      </c>
    </row>
    <row r="323" spans="7:7">
      <c r="G323" s="2" t="str">
        <f t="shared" ca="1" si="5"/>
        <v/>
      </c>
    </row>
    <row r="324" spans="7:7">
      <c r="G324" s="2" t="str">
        <f t="shared" ca="1" si="5"/>
        <v/>
      </c>
    </row>
    <row r="325" spans="7:7">
      <c r="G325" s="2" t="str">
        <f t="shared" ca="1" si="5"/>
        <v/>
      </c>
    </row>
    <row r="326" spans="7:7">
      <c r="G326" s="2" t="str">
        <f t="shared" ca="1" si="5"/>
        <v/>
      </c>
    </row>
    <row r="327" spans="7:7">
      <c r="G327" s="2" t="str">
        <f t="shared" ca="1" si="5"/>
        <v/>
      </c>
    </row>
    <row r="328" spans="7:7">
      <c r="G328" s="2" t="str">
        <f t="shared" ca="1" si="5"/>
        <v/>
      </c>
    </row>
    <row r="329" spans="7:7">
      <c r="G329" s="2" t="str">
        <f t="shared" ca="1" si="5"/>
        <v/>
      </c>
    </row>
    <row r="330" spans="7:7">
      <c r="G330" s="2" t="str">
        <f t="shared" ca="1" si="5"/>
        <v/>
      </c>
    </row>
    <row r="331" spans="7:7">
      <c r="G331" s="2" t="str">
        <f t="shared" ca="1" si="5"/>
        <v/>
      </c>
    </row>
    <row r="332" spans="7:7">
      <c r="G332" s="2" t="str">
        <f t="shared" ref="G332:G383" ca="1" si="6">IF(H332="", "",
 IF(TODAY() &lt; H332, TEXT(H332 - TODAY(), "0") &amp; " HARI LAGI",
 "BERAKHIR"))</f>
        <v/>
      </c>
    </row>
    <row r="333" spans="7:7">
      <c r="G333" s="2" t="str">
        <f t="shared" ca="1" si="6"/>
        <v/>
      </c>
    </row>
    <row r="334" spans="7:7">
      <c r="G334" s="2" t="str">
        <f t="shared" ca="1" si="6"/>
        <v/>
      </c>
    </row>
    <row r="335" spans="7:7">
      <c r="G335" s="2" t="str">
        <f t="shared" ca="1" si="6"/>
        <v/>
      </c>
    </row>
    <row r="336" spans="7:7">
      <c r="G336" s="2" t="str">
        <f t="shared" ca="1" si="6"/>
        <v/>
      </c>
    </row>
    <row r="337" spans="7:7">
      <c r="G337" s="2" t="str">
        <f t="shared" ca="1" si="6"/>
        <v/>
      </c>
    </row>
    <row r="338" spans="7:7">
      <c r="G338" s="2" t="str">
        <f t="shared" ca="1" si="6"/>
        <v/>
      </c>
    </row>
    <row r="339" spans="7:7">
      <c r="G339" s="2" t="str">
        <f t="shared" ca="1" si="6"/>
        <v/>
      </c>
    </row>
    <row r="340" spans="7:7">
      <c r="G340" s="2" t="str">
        <f t="shared" ca="1" si="6"/>
        <v/>
      </c>
    </row>
    <row r="341" spans="7:7">
      <c r="G341" s="2" t="str">
        <f t="shared" ca="1" si="6"/>
        <v/>
      </c>
    </row>
    <row r="342" spans="7:7">
      <c r="G342" s="2" t="str">
        <f t="shared" ca="1" si="6"/>
        <v/>
      </c>
    </row>
    <row r="343" spans="7:7">
      <c r="G343" s="2" t="str">
        <f t="shared" ca="1" si="6"/>
        <v/>
      </c>
    </row>
    <row r="344" spans="7:7">
      <c r="G344" s="2" t="str">
        <f t="shared" ca="1" si="6"/>
        <v/>
      </c>
    </row>
    <row r="345" spans="7:7">
      <c r="G345" s="2" t="str">
        <f t="shared" ca="1" si="6"/>
        <v/>
      </c>
    </row>
    <row r="346" spans="7:7">
      <c r="G346" s="2" t="str">
        <f t="shared" ca="1" si="6"/>
        <v/>
      </c>
    </row>
    <row r="347" spans="7:7">
      <c r="G347" s="2" t="str">
        <f t="shared" ca="1" si="6"/>
        <v/>
      </c>
    </row>
    <row r="348" spans="7:7">
      <c r="G348" s="2" t="str">
        <f t="shared" ca="1" si="6"/>
        <v/>
      </c>
    </row>
    <row r="349" spans="7:7">
      <c r="G349" s="2" t="str">
        <f t="shared" ca="1" si="6"/>
        <v/>
      </c>
    </row>
    <row r="350" spans="7:7">
      <c r="G350" s="2" t="str">
        <f t="shared" ca="1" si="6"/>
        <v/>
      </c>
    </row>
    <row r="351" spans="7:7">
      <c r="G351" s="2" t="str">
        <f t="shared" ca="1" si="6"/>
        <v/>
      </c>
    </row>
    <row r="352" spans="7:7">
      <c r="G352" s="2" t="str">
        <f t="shared" ca="1" si="6"/>
        <v/>
      </c>
    </row>
    <row r="353" spans="7:7">
      <c r="G353" s="2" t="str">
        <f t="shared" ca="1" si="6"/>
        <v/>
      </c>
    </row>
    <row r="354" spans="7:7">
      <c r="G354" s="2" t="str">
        <f t="shared" ca="1" si="6"/>
        <v/>
      </c>
    </row>
    <row r="355" spans="7:7">
      <c r="G355" s="2" t="str">
        <f t="shared" ca="1" si="6"/>
        <v/>
      </c>
    </row>
    <row r="356" spans="7:7">
      <c r="G356" s="2" t="str">
        <f t="shared" ca="1" si="6"/>
        <v/>
      </c>
    </row>
    <row r="357" spans="7:7">
      <c r="G357" s="2" t="str">
        <f t="shared" ca="1" si="6"/>
        <v/>
      </c>
    </row>
    <row r="358" spans="7:7">
      <c r="G358" s="2" t="str">
        <f t="shared" ca="1" si="6"/>
        <v/>
      </c>
    </row>
    <row r="359" spans="7:7">
      <c r="G359" s="2" t="str">
        <f t="shared" ca="1" si="6"/>
        <v/>
      </c>
    </row>
    <row r="360" spans="7:7">
      <c r="G360" s="2" t="str">
        <f t="shared" ca="1" si="6"/>
        <v/>
      </c>
    </row>
    <row r="361" spans="7:7">
      <c r="G361" s="2" t="str">
        <f t="shared" ca="1" si="6"/>
        <v/>
      </c>
    </row>
    <row r="362" spans="7:7">
      <c r="G362" s="2" t="str">
        <f t="shared" ca="1" si="6"/>
        <v/>
      </c>
    </row>
    <row r="363" spans="7:7">
      <c r="G363" s="2" t="str">
        <f t="shared" ca="1" si="6"/>
        <v/>
      </c>
    </row>
    <row r="364" spans="7:7">
      <c r="G364" s="2" t="str">
        <f t="shared" ca="1" si="6"/>
        <v/>
      </c>
    </row>
    <row r="365" spans="7:7">
      <c r="G365" s="2" t="str">
        <f t="shared" ca="1" si="6"/>
        <v/>
      </c>
    </row>
    <row r="366" spans="7:7">
      <c r="G366" s="2" t="str">
        <f t="shared" ca="1" si="6"/>
        <v/>
      </c>
    </row>
    <row r="367" spans="7:7">
      <c r="G367" s="2" t="str">
        <f t="shared" ca="1" si="6"/>
        <v/>
      </c>
    </row>
    <row r="368" spans="7:7">
      <c r="G368" s="2" t="str">
        <f t="shared" ca="1" si="6"/>
        <v/>
      </c>
    </row>
    <row r="369" spans="7:7">
      <c r="G369" s="2" t="str">
        <f t="shared" ca="1" si="6"/>
        <v/>
      </c>
    </row>
    <row r="370" spans="7:7">
      <c r="G370" s="2" t="str">
        <f t="shared" ca="1" si="6"/>
        <v/>
      </c>
    </row>
    <row r="371" spans="7:7">
      <c r="G371" s="2" t="str">
        <f t="shared" ca="1" si="6"/>
        <v/>
      </c>
    </row>
    <row r="372" spans="7:7">
      <c r="G372" s="2" t="str">
        <f t="shared" ca="1" si="6"/>
        <v/>
      </c>
    </row>
    <row r="373" spans="7:7">
      <c r="G373" s="2" t="str">
        <f t="shared" ca="1" si="6"/>
        <v/>
      </c>
    </row>
    <row r="374" spans="7:7">
      <c r="G374" s="2" t="str">
        <f t="shared" ca="1" si="6"/>
        <v/>
      </c>
    </row>
    <row r="375" spans="7:7">
      <c r="G375" s="2" t="str">
        <f t="shared" ca="1" si="6"/>
        <v/>
      </c>
    </row>
    <row r="376" spans="7:7">
      <c r="G376" s="2" t="str">
        <f t="shared" ca="1" si="6"/>
        <v/>
      </c>
    </row>
    <row r="377" spans="7:7">
      <c r="G377" s="2" t="str">
        <f t="shared" ca="1" si="6"/>
        <v/>
      </c>
    </row>
    <row r="378" spans="7:7">
      <c r="G378" s="2" t="str">
        <f t="shared" ca="1" si="6"/>
        <v/>
      </c>
    </row>
    <row r="379" spans="7:7">
      <c r="G379" s="2" t="str">
        <f t="shared" ca="1" si="6"/>
        <v/>
      </c>
    </row>
    <row r="380" spans="7:7">
      <c r="G380" s="2" t="str">
        <f t="shared" ca="1" si="6"/>
        <v/>
      </c>
    </row>
    <row r="381" spans="7:7">
      <c r="G381" s="2" t="str">
        <f t="shared" ca="1" si="6"/>
        <v/>
      </c>
    </row>
    <row r="382" spans="7:7">
      <c r="G382" s="2" t="str">
        <f t="shared" ca="1" si="6"/>
        <v/>
      </c>
    </row>
    <row r="383" spans="7:7">
      <c r="G383" s="2" t="str">
        <f t="shared" ca="1" si="6"/>
        <v/>
      </c>
    </row>
  </sheetData>
  <autoFilter ref="A1:J16" xr:uid="{BF73D6F0-9019-4661-9279-608DD7CDA789}">
    <filterColumn colId="5">
      <filters>
        <filter val="ON PROGRESS"/>
        <filter val="PENDING"/>
      </filters>
    </filterColumn>
  </autoFilter>
  <conditionalFormatting sqref="F1:F1048576">
    <cfRule type="containsText" dxfId="23" priority="22" operator="containsText" text="PENDING">
      <formula>NOT(ISERROR(SEARCH("PENDING",F1)))</formula>
    </cfRule>
  </conditionalFormatting>
  <conditionalFormatting sqref="F1:F1048576">
    <cfRule type="containsText" dxfId="22" priority="21" operator="containsText" text="ON PROGRES">
      <formula>NOT(ISERROR(SEARCH("ON PROGRES",F1)))</formula>
    </cfRule>
  </conditionalFormatting>
  <conditionalFormatting sqref="F1:F1048576">
    <cfRule type="containsText" dxfId="21" priority="20" operator="containsText" text="DONE">
      <formula>NOT(ISERROR(SEARCH("DONE",F1)))</formula>
    </cfRule>
  </conditionalFormatting>
  <conditionalFormatting sqref="G1:G1048576">
    <cfRule type="beginsWith" dxfId="20" priority="3" operator="beginsWith" text="BERAKHIR">
      <formula>LEFT(G1,LEN("BERAKHIR"))="BERAKHIR"</formula>
    </cfRule>
    <cfRule type="beginsWith" dxfId="19" priority="4" operator="beginsWith" text="1">
      <formula>LEFT(G1,LEN("1"))="1"</formula>
    </cfRule>
    <cfRule type="beginsWith" dxfId="18" priority="5" operator="beginsWith" text="2">
      <formula>LEFT(G1,LEN("2"))="2"</formula>
    </cfRule>
    <cfRule type="beginsWith" dxfId="17" priority="7" operator="beginsWith" text="3">
      <formula>LEFT(G1,LEN("3"))="3"</formula>
    </cfRule>
    <cfRule type="beginsWith" dxfId="16" priority="8" operator="beginsWith" text="4">
      <formula>LEFT(G1,LEN("4"))="4"</formula>
    </cfRule>
    <cfRule type="beginsWith" dxfId="15" priority="9" operator="beginsWith" text="5">
      <formula>LEFT(G1,LEN("5"))="5"</formula>
    </cfRule>
  </conditionalFormatting>
  <dataValidations count="3">
    <dataValidation allowBlank="1" showInputMessage="1" showErrorMessage="1" sqref="A1:A1048576 I9:I1048576 I1:I7 G1:I1048576" xr:uid="{06337A29-2427-4DF2-87EE-1A8B3B6B625F}"/>
    <dataValidation type="list" allowBlank="1" showInputMessage="1" showErrorMessage="1" sqref="C1:E1048576" xr:uid="{4885007E-773F-4A8F-9A59-1989FF58D849}">
      <formula1>"FADLIYANSYAH, WIRA NUGRAHA,ANGGA,ROHMAN"</formula1>
    </dataValidation>
    <dataValidation type="list" allowBlank="1" showInputMessage="1" showErrorMessage="1" sqref="F1:I1048576" xr:uid="{28CE7005-8677-4478-AB36-23325C039C02}">
      <formula1>"PENDING,ON PROGRESS,DONE"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511D-2732-406A-9DA3-7AAE132838C4}">
  <dimension ref="A1:K257"/>
  <sheetViews>
    <sheetView workbookViewId="0">
      <selection activeCell="H8" sqref="H8"/>
    </sheetView>
  </sheetViews>
  <sheetFormatPr defaultRowHeight="15"/>
  <cols>
    <col min="1" max="1" width="23.7109375" style="40" customWidth="1"/>
    <col min="2" max="2" width="15.7109375" style="3" bestFit="1" customWidth="1"/>
    <col min="3" max="3" width="14.5703125" bestFit="1" customWidth="1"/>
    <col min="4" max="4" width="14.5703125" style="3" customWidth="1"/>
    <col min="5" max="5" width="16.7109375" customWidth="1"/>
    <col min="6" max="6" width="14.5703125" style="3" bestFit="1" customWidth="1"/>
    <col min="7" max="7" width="13.85546875" style="37" bestFit="1" customWidth="1"/>
    <col min="8" max="8" width="18.140625" style="42" customWidth="1"/>
    <col min="9" max="9" width="18.140625" style="39" customWidth="1"/>
    <col min="10" max="10" width="61.5703125" style="43" customWidth="1"/>
    <col min="11" max="11" width="26.7109375" customWidth="1"/>
  </cols>
  <sheetData>
    <row r="1" spans="1:11" s="3" customFormat="1">
      <c r="A1" s="46" t="s">
        <v>520</v>
      </c>
      <c r="B1" s="11" t="s">
        <v>13</v>
      </c>
      <c r="C1" s="11" t="s">
        <v>475</v>
      </c>
      <c r="D1" s="11" t="s">
        <v>521</v>
      </c>
      <c r="E1" s="11" t="s">
        <v>522</v>
      </c>
      <c r="F1" s="11" t="s">
        <v>523</v>
      </c>
      <c r="G1" s="35" t="s">
        <v>524</v>
      </c>
      <c r="H1" s="47" t="s">
        <v>525</v>
      </c>
      <c r="I1" s="35" t="s">
        <v>14</v>
      </c>
      <c r="J1" s="46" t="s">
        <v>526</v>
      </c>
      <c r="K1" s="11" t="s">
        <v>527</v>
      </c>
    </row>
    <row r="2" spans="1:11">
      <c r="A2" s="40" t="s">
        <v>528</v>
      </c>
      <c r="B2" s="2" t="s">
        <v>79</v>
      </c>
      <c r="C2" s="2"/>
      <c r="D2" s="2" t="s">
        <v>529</v>
      </c>
      <c r="E2" s="4" t="s">
        <v>530</v>
      </c>
      <c r="F2" s="2" t="s">
        <v>531</v>
      </c>
      <c r="G2" s="36">
        <v>43101</v>
      </c>
      <c r="H2" s="41"/>
      <c r="I2" s="38" t="str">
        <f ca="1">IF(AND(H2="", G2=""), "",
 IF(AND(H2&lt;&gt;"", TODAY() &gt;= H2 - 15, TODAY() &lt; H2),
    TEXT(H2 - TODAY(), "0") &amp; " HARI LAGI",
 IF(AND(H2&lt;&gt;"", TODAY() &gt;= H2), "BERAKHIR",
 IF(G2&lt;&gt;"", "AKTIF", ""))))</f>
        <v>AKTIF</v>
      </c>
      <c r="J2" s="40"/>
      <c r="K2" s="4"/>
    </row>
    <row r="3" spans="1:11">
      <c r="A3" s="40" t="s">
        <v>532</v>
      </c>
      <c r="B3" s="3" t="s">
        <v>79</v>
      </c>
      <c r="C3" s="3"/>
      <c r="D3" s="3" t="s">
        <v>529</v>
      </c>
      <c r="E3" s="15" t="s">
        <v>530</v>
      </c>
      <c r="F3" s="3" t="s">
        <v>531</v>
      </c>
      <c r="G3" s="36">
        <v>43101</v>
      </c>
      <c r="H3" s="41"/>
      <c r="I3" s="38" t="str">
        <f t="shared" ref="I3:I14" ca="1" si="0">IF(AND(H3="", G3=""), "",
 IF(AND(H3&lt;&gt;"", TODAY() &gt;= H3 - 15, TODAY() &lt; H3),
    TEXT(H3 - TODAY(), "0") &amp; " HARI LAGI",
 IF(AND(H3&lt;&gt;"", TODAY() &gt;= H3), "BERAKHIR",
 IF(G3&lt;&gt;"", "AKTIF", ""))))</f>
        <v>AKTIF</v>
      </c>
      <c r="K3" s="15"/>
    </row>
    <row r="4" spans="1:11">
      <c r="A4" s="40" t="s">
        <v>533</v>
      </c>
      <c r="B4" s="3" t="s">
        <v>79</v>
      </c>
      <c r="D4" s="3" t="s">
        <v>529</v>
      </c>
      <c r="E4" t="s">
        <v>530</v>
      </c>
      <c r="F4" s="3" t="s">
        <v>531</v>
      </c>
      <c r="G4" s="36">
        <v>43101</v>
      </c>
      <c r="H4" s="41"/>
      <c r="I4" s="38" t="str">
        <f t="shared" ca="1" si="0"/>
        <v>AKTIF</v>
      </c>
    </row>
    <row r="5" spans="1:11">
      <c r="A5" s="40" t="s">
        <v>534</v>
      </c>
      <c r="B5" s="3" t="s">
        <v>79</v>
      </c>
      <c r="D5" s="3" t="s">
        <v>535</v>
      </c>
      <c r="E5" t="s">
        <v>536</v>
      </c>
      <c r="F5" s="3" t="s">
        <v>537</v>
      </c>
      <c r="H5" s="41"/>
      <c r="I5" s="38" t="str">
        <f t="shared" ca="1" si="0"/>
        <v/>
      </c>
      <c r="J5" s="44" t="s">
        <v>538</v>
      </c>
    </row>
    <row r="6" spans="1:11">
      <c r="A6" s="40" t="s">
        <v>539</v>
      </c>
      <c r="B6" s="3" t="s">
        <v>79</v>
      </c>
      <c r="D6" s="3" t="s">
        <v>535</v>
      </c>
      <c r="E6" t="s">
        <v>540</v>
      </c>
      <c r="F6" s="3" t="s">
        <v>537</v>
      </c>
      <c r="H6" s="41"/>
      <c r="I6" s="38" t="str">
        <f ca="1">IF(AND(H6="", G6=""), "",
 IF(AND(H6&lt;&gt;"", TODAY() &gt;= H6 - 15, TODAY() &lt; H6),
    TEXT(H6 - TODAY(), "0") &amp; " HARI LAGI",
 IF(AND(H6&lt;&gt;"", TODAY() &gt;= H6), "BERAKHIR",
 IF(G6&lt;&gt;"", "AKTIF", ""))))</f>
        <v/>
      </c>
      <c r="J6" s="44" t="s">
        <v>541</v>
      </c>
    </row>
    <row r="7" spans="1:11">
      <c r="A7" s="40" t="s">
        <v>216</v>
      </c>
      <c r="B7" s="3" t="s">
        <v>79</v>
      </c>
      <c r="D7" s="3" t="s">
        <v>529</v>
      </c>
      <c r="E7" t="s">
        <v>530</v>
      </c>
      <c r="F7" s="3" t="s">
        <v>531</v>
      </c>
      <c r="G7" s="36">
        <v>43101</v>
      </c>
      <c r="H7" s="41"/>
      <c r="I7" s="38" t="str">
        <f t="shared" ca="1" si="0"/>
        <v>AKTIF</v>
      </c>
    </row>
    <row r="8" spans="1:11">
      <c r="A8" s="40" t="s">
        <v>149</v>
      </c>
      <c r="B8" s="3" t="s">
        <v>79</v>
      </c>
      <c r="D8" s="3" t="s">
        <v>529</v>
      </c>
      <c r="E8" t="s">
        <v>542</v>
      </c>
      <c r="F8" s="3" t="s">
        <v>531</v>
      </c>
      <c r="G8" s="36">
        <v>43101</v>
      </c>
      <c r="H8" s="41"/>
      <c r="I8" s="38" t="str">
        <f t="shared" ca="1" si="0"/>
        <v>AKTIF</v>
      </c>
    </row>
    <row r="9" spans="1:11">
      <c r="A9" s="40" t="s">
        <v>543</v>
      </c>
      <c r="B9" s="3" t="s">
        <v>490</v>
      </c>
      <c r="D9" s="3" t="s">
        <v>544</v>
      </c>
      <c r="E9" t="s">
        <v>545</v>
      </c>
      <c r="F9" s="3" t="s">
        <v>537</v>
      </c>
      <c r="H9" s="41"/>
      <c r="I9" s="38" t="str">
        <f t="shared" ca="1" si="0"/>
        <v/>
      </c>
      <c r="J9" s="45" t="s">
        <v>546</v>
      </c>
    </row>
    <row r="10" spans="1:11">
      <c r="A10" s="40" t="s">
        <v>547</v>
      </c>
      <c r="B10" s="3" t="s">
        <v>79</v>
      </c>
      <c r="D10" s="3" t="s">
        <v>548</v>
      </c>
      <c r="E10" t="s">
        <v>549</v>
      </c>
      <c r="F10" s="3" t="s">
        <v>550</v>
      </c>
      <c r="H10" s="41"/>
      <c r="I10" s="38" t="str">
        <f t="shared" ca="1" si="0"/>
        <v/>
      </c>
      <c r="J10" s="44" t="s">
        <v>551</v>
      </c>
    </row>
    <row r="11" spans="1:11">
      <c r="A11" s="40" t="s">
        <v>552</v>
      </c>
      <c r="B11" s="3" t="s">
        <v>79</v>
      </c>
      <c r="D11" s="3" t="s">
        <v>529</v>
      </c>
      <c r="E11" t="s">
        <v>542</v>
      </c>
      <c r="F11" s="3" t="s">
        <v>531</v>
      </c>
      <c r="G11" s="36">
        <v>43101</v>
      </c>
      <c r="H11" s="41"/>
      <c r="I11" s="38" t="str">
        <f t="shared" ca="1" si="0"/>
        <v>AKTIF</v>
      </c>
    </row>
    <row r="12" spans="1:11">
      <c r="A12" s="40" t="s">
        <v>553</v>
      </c>
      <c r="B12" s="3" t="s">
        <v>79</v>
      </c>
      <c r="D12" s="3" t="s">
        <v>548</v>
      </c>
      <c r="E12" t="s">
        <v>549</v>
      </c>
      <c r="F12" s="3" t="s">
        <v>550</v>
      </c>
      <c r="H12" s="41"/>
      <c r="I12" s="38" t="str">
        <f t="shared" ca="1" si="0"/>
        <v/>
      </c>
      <c r="J12" s="44" t="s">
        <v>551</v>
      </c>
    </row>
    <row r="13" spans="1:11">
      <c r="A13" s="40" t="s">
        <v>554</v>
      </c>
      <c r="B13" s="3" t="s">
        <v>79</v>
      </c>
      <c r="D13" s="3" t="s">
        <v>529</v>
      </c>
      <c r="E13" t="s">
        <v>555</v>
      </c>
      <c r="F13" s="3" t="s">
        <v>556</v>
      </c>
      <c r="H13" s="41"/>
      <c r="I13" s="38" t="str">
        <f t="shared" ca="1" si="0"/>
        <v/>
      </c>
      <c r="J13" s="43" t="s">
        <v>546</v>
      </c>
    </row>
    <row r="14" spans="1:11">
      <c r="A14" s="40" t="s">
        <v>557</v>
      </c>
      <c r="B14" s="3" t="s">
        <v>79</v>
      </c>
      <c r="D14" s="3" t="s">
        <v>557</v>
      </c>
      <c r="E14" t="s">
        <v>558</v>
      </c>
      <c r="F14" s="3" t="s">
        <v>556</v>
      </c>
      <c r="I14" s="38" t="str">
        <f t="shared" ca="1" si="0"/>
        <v/>
      </c>
    </row>
    <row r="15" spans="1:11">
      <c r="I15" s="38" t="str">
        <f t="shared" ref="I3:I15" ca="1" si="1">IF(AND(H15="", G15=""), "", IF(INT(H15)=TODAY(), "BERAKHIR", IF(G15&lt;&gt;"", "AKTIF", "")))</f>
        <v/>
      </c>
    </row>
    <row r="16" spans="1:11">
      <c r="I16" s="38"/>
    </row>
    <row r="17" spans="9:9">
      <c r="I17" s="38"/>
    </row>
    <row r="18" spans="9:9">
      <c r="I18" s="38"/>
    </row>
    <row r="19" spans="9:9">
      <c r="I19" s="38"/>
    </row>
    <row r="20" spans="9:9">
      <c r="I20" s="38"/>
    </row>
    <row r="21" spans="9:9">
      <c r="I21" s="38"/>
    </row>
    <row r="22" spans="9:9">
      <c r="I22" s="38"/>
    </row>
    <row r="23" spans="9:9">
      <c r="I23" s="38"/>
    </row>
    <row r="24" spans="9:9">
      <c r="I24" s="38"/>
    </row>
    <row r="25" spans="9:9">
      <c r="I25" s="38"/>
    </row>
    <row r="26" spans="9:9">
      <c r="I26" s="38"/>
    </row>
    <row r="27" spans="9:9">
      <c r="I27" s="38"/>
    </row>
    <row r="28" spans="9:9">
      <c r="I28" s="38"/>
    </row>
    <row r="29" spans="9:9">
      <c r="I29" s="38"/>
    </row>
    <row r="30" spans="9:9">
      <c r="I30" s="38"/>
    </row>
    <row r="31" spans="9:9">
      <c r="I31" s="38"/>
    </row>
    <row r="32" spans="9:9">
      <c r="I32" s="38"/>
    </row>
    <row r="33" spans="9:9">
      <c r="I33" s="38"/>
    </row>
    <row r="34" spans="9:9">
      <c r="I34" s="38"/>
    </row>
    <row r="35" spans="9:9">
      <c r="I35" s="38"/>
    </row>
    <row r="36" spans="9:9">
      <c r="I36" s="38"/>
    </row>
    <row r="37" spans="9:9">
      <c r="I37" s="38"/>
    </row>
    <row r="38" spans="9:9">
      <c r="I38" s="38"/>
    </row>
    <row r="39" spans="9:9">
      <c r="I39" s="38"/>
    </row>
    <row r="40" spans="9:9">
      <c r="I40" s="38"/>
    </row>
    <row r="41" spans="9:9">
      <c r="I41" s="38"/>
    </row>
    <row r="42" spans="9:9">
      <c r="I42" s="38"/>
    </row>
    <row r="43" spans="9:9">
      <c r="I43" s="38"/>
    </row>
    <row r="44" spans="9:9">
      <c r="I44" s="38"/>
    </row>
    <row r="45" spans="9:9">
      <c r="I45" s="38"/>
    </row>
    <row r="46" spans="9:9">
      <c r="I46" s="38"/>
    </row>
    <row r="47" spans="9:9">
      <c r="I47" s="38"/>
    </row>
    <row r="48" spans="9:9">
      <c r="I48" s="38"/>
    </row>
    <row r="49" spans="9:9">
      <c r="I49" s="38"/>
    </row>
    <row r="50" spans="9:9">
      <c r="I50" s="38"/>
    </row>
    <row r="51" spans="9:9">
      <c r="I51" s="38"/>
    </row>
    <row r="52" spans="9:9">
      <c r="I52" s="38"/>
    </row>
    <row r="53" spans="9:9">
      <c r="I53" s="38"/>
    </row>
    <row r="54" spans="9:9">
      <c r="I54" s="38"/>
    </row>
    <row r="55" spans="9:9">
      <c r="I55" s="38"/>
    </row>
    <row r="56" spans="9:9">
      <c r="I56" s="38"/>
    </row>
    <row r="57" spans="9:9">
      <c r="I57" s="38"/>
    </row>
    <row r="58" spans="9:9">
      <c r="I58" s="38"/>
    </row>
    <row r="59" spans="9:9">
      <c r="I59" s="38"/>
    </row>
    <row r="60" spans="9:9">
      <c r="I60" s="38"/>
    </row>
    <row r="61" spans="9:9">
      <c r="I61" s="38"/>
    </row>
    <row r="62" spans="9:9">
      <c r="I62" s="38"/>
    </row>
    <row r="63" spans="9:9">
      <c r="I63" s="38"/>
    </row>
    <row r="64" spans="9:9">
      <c r="I64" s="38"/>
    </row>
    <row r="65" spans="9:9">
      <c r="I65" s="38"/>
    </row>
    <row r="66" spans="9:9">
      <c r="I66" s="38"/>
    </row>
    <row r="67" spans="9:9">
      <c r="I67" s="38"/>
    </row>
    <row r="68" spans="9:9">
      <c r="I68" s="38"/>
    </row>
    <row r="69" spans="9:9">
      <c r="I69" s="38"/>
    </row>
    <row r="70" spans="9:9">
      <c r="I70" s="38"/>
    </row>
    <row r="71" spans="9:9">
      <c r="I71" s="38"/>
    </row>
    <row r="72" spans="9:9">
      <c r="I72" s="38"/>
    </row>
    <row r="73" spans="9:9">
      <c r="I73" s="38"/>
    </row>
    <row r="74" spans="9:9">
      <c r="I74" s="38"/>
    </row>
    <row r="75" spans="9:9">
      <c r="I75" s="38"/>
    </row>
    <row r="76" spans="9:9">
      <c r="I76" s="38"/>
    </row>
    <row r="77" spans="9:9">
      <c r="I77" s="38"/>
    </row>
    <row r="78" spans="9:9">
      <c r="I78" s="38"/>
    </row>
    <row r="79" spans="9:9">
      <c r="I79" s="38"/>
    </row>
    <row r="80" spans="9:9">
      <c r="I80" s="38"/>
    </row>
    <row r="81" spans="9:9">
      <c r="I81" s="38"/>
    </row>
    <row r="82" spans="9:9">
      <c r="I82" s="38"/>
    </row>
    <row r="83" spans="9:9">
      <c r="I83" s="38"/>
    </row>
    <row r="84" spans="9:9">
      <c r="I84" s="38"/>
    </row>
    <row r="85" spans="9:9">
      <c r="I85" s="38"/>
    </row>
    <row r="86" spans="9:9">
      <c r="I86" s="38"/>
    </row>
    <row r="87" spans="9:9">
      <c r="I87" s="38"/>
    </row>
    <row r="88" spans="9:9">
      <c r="I88" s="38"/>
    </row>
    <row r="89" spans="9:9">
      <c r="I89" s="38"/>
    </row>
    <row r="90" spans="9:9">
      <c r="I90" s="38"/>
    </row>
    <row r="91" spans="9:9">
      <c r="I91" s="38"/>
    </row>
    <row r="92" spans="9:9">
      <c r="I92" s="38"/>
    </row>
    <row r="93" spans="9:9">
      <c r="I93" s="38"/>
    </row>
    <row r="94" spans="9:9">
      <c r="I94" s="38"/>
    </row>
    <row r="95" spans="9:9">
      <c r="I95" s="38"/>
    </row>
    <row r="96" spans="9:9">
      <c r="I96" s="38"/>
    </row>
    <row r="97" spans="9:9">
      <c r="I97" s="38"/>
    </row>
    <row r="98" spans="9:9">
      <c r="I98" s="38"/>
    </row>
    <row r="99" spans="9:9">
      <c r="I99" s="38"/>
    </row>
    <row r="100" spans="9:9">
      <c r="I100" s="38"/>
    </row>
    <row r="101" spans="9:9">
      <c r="I101" s="38"/>
    </row>
    <row r="102" spans="9:9">
      <c r="I102" s="38"/>
    </row>
    <row r="103" spans="9:9">
      <c r="I103" s="38"/>
    </row>
    <row r="104" spans="9:9">
      <c r="I104" s="38"/>
    </row>
    <row r="105" spans="9:9">
      <c r="I105" s="38"/>
    </row>
    <row r="106" spans="9:9">
      <c r="I106" s="38"/>
    </row>
    <row r="107" spans="9:9">
      <c r="I107" s="38"/>
    </row>
    <row r="108" spans="9:9">
      <c r="I108" s="38"/>
    </row>
    <row r="109" spans="9:9">
      <c r="I109" s="38"/>
    </row>
    <row r="110" spans="9:9">
      <c r="I110" s="38"/>
    </row>
    <row r="111" spans="9:9">
      <c r="I111" s="38"/>
    </row>
    <row r="112" spans="9:9">
      <c r="I112" s="38"/>
    </row>
    <row r="113" spans="9:9">
      <c r="I113" s="38"/>
    </row>
    <row r="114" spans="9:9">
      <c r="I114" s="38"/>
    </row>
    <row r="115" spans="9:9">
      <c r="I115" s="38"/>
    </row>
    <row r="116" spans="9:9">
      <c r="I116" s="38"/>
    </row>
    <row r="117" spans="9:9">
      <c r="I117" s="38"/>
    </row>
    <row r="118" spans="9:9">
      <c r="I118" s="38"/>
    </row>
    <row r="119" spans="9:9">
      <c r="I119" s="38"/>
    </row>
    <row r="120" spans="9:9">
      <c r="I120" s="38"/>
    </row>
    <row r="121" spans="9:9">
      <c r="I121" s="38"/>
    </row>
    <row r="122" spans="9:9">
      <c r="I122" s="38"/>
    </row>
    <row r="123" spans="9:9">
      <c r="I123" s="38"/>
    </row>
    <row r="124" spans="9:9">
      <c r="I124" s="38"/>
    </row>
    <row r="125" spans="9:9">
      <c r="I125" s="38"/>
    </row>
    <row r="126" spans="9:9">
      <c r="I126" s="38"/>
    </row>
    <row r="127" spans="9:9">
      <c r="I127" s="38"/>
    </row>
    <row r="128" spans="9:9">
      <c r="I128" s="38"/>
    </row>
    <row r="129" spans="9:9">
      <c r="I129" s="38"/>
    </row>
    <row r="130" spans="9:9">
      <c r="I130" s="38"/>
    </row>
    <row r="131" spans="9:9">
      <c r="I131" s="38"/>
    </row>
    <row r="132" spans="9:9">
      <c r="I132" s="38"/>
    </row>
    <row r="133" spans="9:9">
      <c r="I133" s="38"/>
    </row>
    <row r="134" spans="9:9">
      <c r="I134" s="38"/>
    </row>
    <row r="135" spans="9:9">
      <c r="I135" s="38"/>
    </row>
    <row r="136" spans="9:9">
      <c r="I136" s="38"/>
    </row>
    <row r="137" spans="9:9">
      <c r="I137" s="38"/>
    </row>
    <row r="138" spans="9:9">
      <c r="I138" s="38"/>
    </row>
    <row r="139" spans="9:9">
      <c r="I139" s="38"/>
    </row>
    <row r="140" spans="9:9">
      <c r="I140" s="38"/>
    </row>
    <row r="141" spans="9:9">
      <c r="I141" s="38"/>
    </row>
    <row r="142" spans="9:9">
      <c r="I142" s="38"/>
    </row>
    <row r="143" spans="9:9">
      <c r="I143" s="38"/>
    </row>
    <row r="144" spans="9:9">
      <c r="I144" s="38"/>
    </row>
    <row r="145" spans="9:9">
      <c r="I145" s="38"/>
    </row>
    <row r="146" spans="9:9">
      <c r="I146" s="38"/>
    </row>
    <row r="147" spans="9:9">
      <c r="I147" s="38"/>
    </row>
    <row r="148" spans="9:9">
      <c r="I148" s="38"/>
    </row>
    <row r="149" spans="9:9">
      <c r="I149" s="38"/>
    </row>
    <row r="150" spans="9:9">
      <c r="I150" s="38"/>
    </row>
    <row r="151" spans="9:9">
      <c r="I151" s="38"/>
    </row>
    <row r="152" spans="9:9">
      <c r="I152" s="38"/>
    </row>
    <row r="153" spans="9:9">
      <c r="I153" s="38"/>
    </row>
    <row r="154" spans="9:9">
      <c r="I154" s="38"/>
    </row>
    <row r="155" spans="9:9">
      <c r="I155" s="38"/>
    </row>
    <row r="156" spans="9:9">
      <c r="I156" s="38"/>
    </row>
    <row r="157" spans="9:9">
      <c r="I157" s="38"/>
    </row>
    <row r="158" spans="9:9">
      <c r="I158" s="38"/>
    </row>
    <row r="159" spans="9:9">
      <c r="I159" s="38"/>
    </row>
    <row r="160" spans="9:9">
      <c r="I160" s="38"/>
    </row>
    <row r="161" spans="9:9">
      <c r="I161" s="38"/>
    </row>
    <row r="162" spans="9:9">
      <c r="I162" s="38"/>
    </row>
    <row r="163" spans="9:9">
      <c r="I163" s="38"/>
    </row>
    <row r="164" spans="9:9">
      <c r="I164" s="38"/>
    </row>
    <row r="165" spans="9:9">
      <c r="I165" s="38"/>
    </row>
    <row r="166" spans="9:9">
      <c r="I166" s="38"/>
    </row>
    <row r="167" spans="9:9">
      <c r="I167" s="38"/>
    </row>
    <row r="168" spans="9:9">
      <c r="I168" s="38"/>
    </row>
    <row r="169" spans="9:9">
      <c r="I169" s="38"/>
    </row>
    <row r="170" spans="9:9">
      <c r="I170" s="38"/>
    </row>
    <row r="171" spans="9:9">
      <c r="I171" s="38"/>
    </row>
    <row r="172" spans="9:9">
      <c r="I172" s="38"/>
    </row>
    <row r="173" spans="9:9">
      <c r="I173" s="38"/>
    </row>
    <row r="174" spans="9:9">
      <c r="I174" s="38"/>
    </row>
    <row r="175" spans="9:9">
      <c r="I175" s="38"/>
    </row>
    <row r="176" spans="9:9">
      <c r="I176" s="38"/>
    </row>
    <row r="177" spans="9:9">
      <c r="I177" s="38"/>
    </row>
    <row r="178" spans="9:9">
      <c r="I178" s="38"/>
    </row>
    <row r="179" spans="9:9">
      <c r="I179" s="38"/>
    </row>
    <row r="180" spans="9:9">
      <c r="I180" s="38"/>
    </row>
    <row r="181" spans="9:9">
      <c r="I181" s="38"/>
    </row>
    <row r="182" spans="9:9">
      <c r="I182" s="38"/>
    </row>
    <row r="183" spans="9:9">
      <c r="I183" s="38"/>
    </row>
    <row r="184" spans="9:9">
      <c r="I184" s="38"/>
    </row>
    <row r="185" spans="9:9">
      <c r="I185" s="38"/>
    </row>
    <row r="186" spans="9:9">
      <c r="I186" s="38"/>
    </row>
    <row r="187" spans="9:9">
      <c r="I187" s="38"/>
    </row>
    <row r="188" spans="9:9">
      <c r="I188" s="38"/>
    </row>
    <row r="189" spans="9:9">
      <c r="I189" s="38"/>
    </row>
    <row r="190" spans="9:9">
      <c r="I190" s="38"/>
    </row>
    <row r="191" spans="9:9">
      <c r="I191" s="38"/>
    </row>
    <row r="192" spans="9:9">
      <c r="I192" s="38"/>
    </row>
    <row r="193" spans="9:9">
      <c r="I193" s="38"/>
    </row>
    <row r="194" spans="9:9">
      <c r="I194" s="38"/>
    </row>
    <row r="195" spans="9:9">
      <c r="I195" s="38"/>
    </row>
    <row r="196" spans="9:9">
      <c r="I196" s="38"/>
    </row>
    <row r="197" spans="9:9">
      <c r="I197" s="38"/>
    </row>
    <row r="198" spans="9:9">
      <c r="I198" s="38"/>
    </row>
    <row r="199" spans="9:9">
      <c r="I199" s="38"/>
    </row>
    <row r="200" spans="9:9">
      <c r="I200" s="38"/>
    </row>
    <row r="201" spans="9:9">
      <c r="I201" s="38"/>
    </row>
    <row r="202" spans="9:9">
      <c r="I202" s="38"/>
    </row>
    <row r="203" spans="9:9">
      <c r="I203" s="38"/>
    </row>
    <row r="204" spans="9:9">
      <c r="I204" s="38"/>
    </row>
    <row r="205" spans="9:9">
      <c r="I205" s="38"/>
    </row>
    <row r="206" spans="9:9">
      <c r="I206" s="38"/>
    </row>
    <row r="207" spans="9:9">
      <c r="I207" s="38"/>
    </row>
    <row r="208" spans="9:9">
      <c r="I208" s="38"/>
    </row>
    <row r="209" spans="9:9">
      <c r="I209" s="38"/>
    </row>
    <row r="210" spans="9:9">
      <c r="I210" s="38"/>
    </row>
    <row r="211" spans="9:9">
      <c r="I211" s="38"/>
    </row>
    <row r="212" spans="9:9">
      <c r="I212" s="38"/>
    </row>
    <row r="213" spans="9:9">
      <c r="I213" s="38"/>
    </row>
    <row r="214" spans="9:9">
      <c r="I214" s="38"/>
    </row>
    <row r="215" spans="9:9">
      <c r="I215" s="38"/>
    </row>
    <row r="216" spans="9:9">
      <c r="I216" s="38"/>
    </row>
    <row r="217" spans="9:9">
      <c r="I217" s="38"/>
    </row>
    <row r="218" spans="9:9">
      <c r="I218" s="38"/>
    </row>
    <row r="219" spans="9:9">
      <c r="I219" s="38"/>
    </row>
    <row r="220" spans="9:9">
      <c r="I220" s="38"/>
    </row>
    <row r="221" spans="9:9">
      <c r="I221" s="38"/>
    </row>
    <row r="222" spans="9:9">
      <c r="I222" s="38"/>
    </row>
    <row r="223" spans="9:9">
      <c r="I223" s="38"/>
    </row>
    <row r="224" spans="9:9">
      <c r="I224" s="38"/>
    </row>
    <row r="225" spans="9:9">
      <c r="I225" s="38"/>
    </row>
    <row r="226" spans="9:9">
      <c r="I226" s="38"/>
    </row>
    <row r="227" spans="9:9">
      <c r="I227" s="38"/>
    </row>
    <row r="228" spans="9:9">
      <c r="I228" s="38"/>
    </row>
    <row r="229" spans="9:9">
      <c r="I229" s="38"/>
    </row>
    <row r="230" spans="9:9">
      <c r="I230" s="38"/>
    </row>
    <row r="231" spans="9:9">
      <c r="I231" s="38"/>
    </row>
    <row r="232" spans="9:9">
      <c r="I232" s="38"/>
    </row>
    <row r="233" spans="9:9">
      <c r="I233" s="38"/>
    </row>
    <row r="234" spans="9:9">
      <c r="I234" s="38"/>
    </row>
    <row r="235" spans="9:9">
      <c r="I235" s="38"/>
    </row>
    <row r="236" spans="9:9">
      <c r="I236" s="38"/>
    </row>
    <row r="237" spans="9:9">
      <c r="I237" s="38"/>
    </row>
    <row r="238" spans="9:9">
      <c r="I238" s="38"/>
    </row>
    <row r="239" spans="9:9">
      <c r="I239" s="38"/>
    </row>
    <row r="240" spans="9:9">
      <c r="I240" s="38"/>
    </row>
    <row r="241" spans="9:9">
      <c r="I241" s="38"/>
    </row>
    <row r="242" spans="9:9">
      <c r="I242" s="38"/>
    </row>
    <row r="243" spans="9:9">
      <c r="I243" s="38"/>
    </row>
    <row r="244" spans="9:9">
      <c r="I244" s="38"/>
    </row>
    <row r="245" spans="9:9">
      <c r="I245" s="38"/>
    </row>
    <row r="246" spans="9:9">
      <c r="I246" s="38"/>
    </row>
    <row r="247" spans="9:9">
      <c r="I247" s="38"/>
    </row>
    <row r="248" spans="9:9">
      <c r="I248" s="38"/>
    </row>
    <row r="249" spans="9:9">
      <c r="I249" s="38"/>
    </row>
    <row r="250" spans="9:9">
      <c r="I250" s="38"/>
    </row>
    <row r="251" spans="9:9">
      <c r="I251" s="38"/>
    </row>
    <row r="252" spans="9:9">
      <c r="I252" s="38"/>
    </row>
    <row r="253" spans="9:9">
      <c r="I253" s="38"/>
    </row>
    <row r="254" spans="9:9">
      <c r="I254" s="38"/>
    </row>
    <row r="255" spans="9:9">
      <c r="I255" s="38"/>
    </row>
    <row r="256" spans="9:9">
      <c r="I256" s="38"/>
    </row>
    <row r="257" spans="9:9">
      <c r="I257" s="38"/>
    </row>
  </sheetData>
  <conditionalFormatting sqref="J1:J1048576">
    <cfRule type="containsText" dxfId="14" priority="14" operator="containsText" text="BERAKHIR">
      <formula>NOT(ISERROR(SEARCH("BERAKHIR",J1)))</formula>
    </cfRule>
  </conditionalFormatting>
  <conditionalFormatting sqref="J1:J1048576">
    <cfRule type="containsText" dxfId="13" priority="13" operator="containsText" text="ON PROGRES">
      <formula>NOT(ISERROR(SEARCH("ON PROGRES",J1)))</formula>
    </cfRule>
  </conditionalFormatting>
  <conditionalFormatting sqref="J1:J1048576">
    <cfRule type="containsText" dxfId="12" priority="12" operator="containsText" text="DONE">
      <formula>NOT(ISERROR(SEARCH("DONE",J1)))</formula>
    </cfRule>
  </conditionalFormatting>
  <conditionalFormatting sqref="F1:F1048576">
    <cfRule type="cellIs" dxfId="11" priority="10" operator="equal">
      <formula>"BELI PUTUS"</formula>
    </cfRule>
  </conditionalFormatting>
  <conditionalFormatting sqref="F1:F1048576">
    <cfRule type="cellIs" dxfId="10" priority="9" operator="equal">
      <formula>"LISENSI"</formula>
    </cfRule>
  </conditionalFormatting>
  <conditionalFormatting sqref="F1:F1048576">
    <cfRule type="cellIs" dxfId="9" priority="8" operator="equal">
      <formula>"SEWA"</formula>
    </cfRule>
  </conditionalFormatting>
  <conditionalFormatting sqref="F1:F1048576">
    <cfRule type="cellIs" dxfId="8" priority="7" operator="equal">
      <formula>"KONTRAK"</formula>
    </cfRule>
  </conditionalFormatting>
  <conditionalFormatting sqref="I1:I1048576">
    <cfRule type="cellIs" dxfId="7" priority="6" operator="equal">
      <formula>"BERAKHIR"</formula>
    </cfRule>
  </conditionalFormatting>
  <conditionalFormatting sqref="I1:I1048576">
    <cfRule type="cellIs" dxfId="6" priority="5" operator="equal">
      <formula>"AKTIF"</formula>
    </cfRule>
  </conditionalFormatting>
  <conditionalFormatting sqref="I1:I1048576">
    <cfRule type="containsText" dxfId="5" priority="4" operator="containsText" text="HARI LAGI">
      <formula>NOT(ISERROR(SEARCH("HARI LAGI",I1)))</formula>
    </cfRule>
  </conditionalFormatting>
  <dataValidations count="6">
    <dataValidation allowBlank="1" showInputMessage="1" showErrorMessage="1" sqref="J1:J8 E1:E1048576 J10:J1048576 G1:I1048576" xr:uid="{6F1D3305-0AB9-4B17-A64E-CD3530B25186}"/>
    <dataValidation type="list" allowBlank="1" showInputMessage="1" showErrorMessage="1" sqref="C1:C3 B1:B1048576" xr:uid="{56A52D0B-218B-4689-AEBD-DA0F7E07E704}">
      <formula1>"FADLIYANSYAH, WIRA NUGRAHA,ANGGA,ROHMAN"</formula1>
    </dataValidation>
    <dataValidation type="list" allowBlank="1" showInputMessage="1" showErrorMessage="1" sqref="F1:F1048576" xr:uid="{BED370EF-6CB8-4C34-921B-D1F6ED10A632}">
      <formula1>"SEWA,KONTRAK,LISENSI,BELI PUTUS"</formula1>
    </dataValidation>
    <dataValidation type="list" allowBlank="1" showInputMessage="1" showErrorMessage="1" sqref="J1:J1048576" xr:uid="{36CE9403-AD94-4CED-8E38-7636A53379D6}">
      <formula1>"DONE,BERAKHIR,ON PROGRESS"</formula1>
    </dataValidation>
    <dataValidation type="list" allowBlank="1" showInputMessage="1" showErrorMessage="1" sqref="D1:D14 D16:D1048576" xr:uid="{35AAF5FD-847B-4FB3-9357-40449B7B3B00}">
      <formula1>"Sistem,Aplikasi,Email,Domain,Server,SSL,Pekerjaan,Barang,Voucher"</formula1>
    </dataValidation>
    <dataValidation type="list" allowBlank="1" showInputMessage="1" showErrorMessage="1" sqref="D15" xr:uid="{D733B461-D024-40C2-BF38-E187C516B431}">
      <formula1>"Sistem,Aplikasi,Email,Domain,Server,SSL,Pekerjaan,Barang,Uang Digital,Voucher"</formula1>
    </dataValidation>
  </dataValidations>
  <hyperlinks>
    <hyperlink ref="J5" r:id="rId1" xr:uid="{B4252104-A066-47EE-BE4E-75309C34EA2B}"/>
    <hyperlink ref="J6" r:id="rId2" xr:uid="{45CF164A-5728-4F4C-978C-C42E6A3E1459}"/>
    <hyperlink ref="J10" r:id="rId3" xr:uid="{95C80D91-F55B-43B3-9BCE-D1C18AFB93E3}"/>
    <hyperlink ref="J12" r:id="rId4" xr:uid="{CF8B0611-7377-45AD-8700-9E7C44A9AB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799BB-A135-4FE9-8AD7-87A436698BE1}">
  <dimension ref="A1"/>
  <sheetViews>
    <sheetView workbookViewId="0">
      <selection activeCell="G4" sqref="G4"/>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8003-DC88-4C0B-9857-CDC5E42DFDC5}">
  <dimension ref="A1:S71"/>
  <sheetViews>
    <sheetView topLeftCell="A30" workbookViewId="0">
      <selection activeCell="Q33" sqref="Q33"/>
    </sheetView>
  </sheetViews>
  <sheetFormatPr defaultRowHeight="15"/>
  <cols>
    <col min="12" max="12" width="23" customWidth="1"/>
    <col min="13" max="13" width="28.85546875" customWidth="1"/>
    <col min="14" max="14" width="16.42578125" customWidth="1"/>
    <col min="15" max="15" width="18.28515625" customWidth="1"/>
    <col min="16" max="16" width="22.85546875" customWidth="1"/>
    <col min="17" max="17" width="17.42578125" style="1" customWidth="1"/>
    <col min="18" max="18" width="20.140625" customWidth="1"/>
    <col min="19" max="19" width="22.7109375" customWidth="1"/>
  </cols>
  <sheetData>
    <row r="1" spans="1:19">
      <c r="A1" s="63" t="s">
        <v>559</v>
      </c>
      <c r="B1" s="63"/>
      <c r="C1" s="63"/>
      <c r="D1" s="63"/>
      <c r="E1" s="63"/>
      <c r="F1" s="63"/>
      <c r="G1" s="63"/>
      <c r="H1" s="63"/>
      <c r="I1" s="63"/>
      <c r="J1" s="49"/>
      <c r="K1" s="63" t="s">
        <v>560</v>
      </c>
      <c r="L1" s="63"/>
      <c r="M1" s="63"/>
      <c r="N1" s="63"/>
      <c r="O1" s="63"/>
      <c r="P1" s="63"/>
      <c r="Q1" s="63"/>
      <c r="R1" s="63"/>
      <c r="S1" s="63"/>
    </row>
    <row r="2" spans="1:19" ht="24.75" customHeight="1">
      <c r="A2" s="63"/>
      <c r="B2" s="63"/>
      <c r="C2" s="63"/>
      <c r="D2" s="63"/>
      <c r="E2" s="63"/>
      <c r="F2" s="63"/>
      <c r="G2" s="63"/>
      <c r="H2" s="63"/>
      <c r="I2" s="63"/>
      <c r="J2" s="49"/>
      <c r="K2" s="63"/>
      <c r="L2" s="63"/>
      <c r="M2" s="63"/>
      <c r="N2" s="63"/>
      <c r="O2" s="63"/>
      <c r="P2" s="63"/>
      <c r="Q2" s="63"/>
      <c r="R2" s="63"/>
      <c r="S2" s="63"/>
    </row>
    <row r="3" spans="1:19" ht="21.75" customHeight="1">
      <c r="A3" s="66" t="s">
        <v>561</v>
      </c>
      <c r="B3" s="66"/>
      <c r="C3" s="66"/>
      <c r="D3" s="66"/>
      <c r="E3" s="66"/>
      <c r="F3" s="66"/>
      <c r="G3" s="66"/>
      <c r="H3" s="66"/>
      <c r="I3" s="66"/>
      <c r="J3" s="50"/>
      <c r="K3" s="62" t="s">
        <v>559</v>
      </c>
      <c r="L3" s="62"/>
      <c r="M3" s="62"/>
      <c r="N3" s="62"/>
      <c r="O3" s="62"/>
      <c r="P3" s="62"/>
      <c r="Q3" s="62"/>
      <c r="R3" s="62"/>
      <c r="S3" s="62"/>
    </row>
    <row r="4" spans="1:19" ht="34.5" customHeight="1">
      <c r="A4" s="58" t="s">
        <v>562</v>
      </c>
      <c r="B4" s="67" t="s">
        <v>563</v>
      </c>
      <c r="C4" s="67"/>
      <c r="D4" s="67" t="s">
        <v>564</v>
      </c>
      <c r="E4" s="67"/>
      <c r="F4" s="67" t="s">
        <v>565</v>
      </c>
      <c r="G4" s="67"/>
      <c r="H4" s="67" t="s">
        <v>566</v>
      </c>
      <c r="I4" s="67"/>
      <c r="J4" s="51"/>
      <c r="K4" s="58" t="s">
        <v>562</v>
      </c>
      <c r="L4" s="58" t="s">
        <v>567</v>
      </c>
      <c r="M4" s="58" t="s">
        <v>568</v>
      </c>
      <c r="N4" s="58" t="s">
        <v>14</v>
      </c>
      <c r="O4" s="59" t="s">
        <v>569</v>
      </c>
      <c r="P4" s="58" t="s">
        <v>570</v>
      </c>
      <c r="Q4" s="59" t="s">
        <v>571</v>
      </c>
      <c r="R4" s="59" t="s">
        <v>572</v>
      </c>
      <c r="S4" s="59" t="s">
        <v>573</v>
      </c>
    </row>
    <row r="5" spans="1:19" ht="41.25" customHeight="1">
      <c r="A5" s="48">
        <v>1</v>
      </c>
      <c r="B5" s="64" t="s">
        <v>574</v>
      </c>
      <c r="C5" s="64"/>
      <c r="D5" s="64">
        <v>8248</v>
      </c>
      <c r="E5" s="64"/>
      <c r="F5" s="64">
        <v>17602</v>
      </c>
      <c r="G5" s="64"/>
      <c r="H5" s="64">
        <f>SUM(F5,D5)</f>
        <v>25850</v>
      </c>
      <c r="I5" s="64"/>
      <c r="J5" s="2"/>
      <c r="K5" s="48">
        <v>1</v>
      </c>
      <c r="L5" s="48" t="s">
        <v>575</v>
      </c>
      <c r="M5" s="48" t="s">
        <v>576</v>
      </c>
      <c r="N5" s="48" t="s">
        <v>577</v>
      </c>
      <c r="O5" s="48">
        <v>9200</v>
      </c>
      <c r="P5" s="55">
        <v>17591</v>
      </c>
      <c r="Q5" s="52">
        <v>0.3</v>
      </c>
      <c r="R5" s="57">
        <v>45681</v>
      </c>
      <c r="S5" s="57">
        <f ca="1">TODAY()</f>
        <v>45785</v>
      </c>
    </row>
    <row r="6" spans="1:19" ht="41.25" customHeight="1">
      <c r="A6" s="48">
        <v>2</v>
      </c>
      <c r="B6" s="64" t="s">
        <v>578</v>
      </c>
      <c r="C6" s="64"/>
      <c r="D6" s="64">
        <v>411</v>
      </c>
      <c r="E6" s="64"/>
      <c r="F6" s="64">
        <v>632</v>
      </c>
      <c r="G6" s="64"/>
      <c r="H6" s="64">
        <f>SUM(F6,D6)</f>
        <v>1043</v>
      </c>
      <c r="I6" s="64"/>
      <c r="J6" s="2"/>
      <c r="K6" s="48">
        <v>2</v>
      </c>
      <c r="L6" s="48" t="s">
        <v>579</v>
      </c>
      <c r="M6" s="48" t="s">
        <v>580</v>
      </c>
      <c r="N6" s="48" t="s">
        <v>577</v>
      </c>
      <c r="O6" s="48">
        <v>6250</v>
      </c>
      <c r="P6" s="55">
        <v>17942</v>
      </c>
      <c r="Q6" s="52">
        <v>0.6</v>
      </c>
      <c r="R6" s="57">
        <v>45681</v>
      </c>
      <c r="S6" s="57">
        <f ca="1">TODAY()</f>
        <v>45785</v>
      </c>
    </row>
    <row r="7" spans="1:19" ht="41.25" customHeight="1">
      <c r="A7" s="68" t="s">
        <v>581</v>
      </c>
      <c r="B7" s="68"/>
      <c r="C7" s="68"/>
      <c r="D7" s="68"/>
      <c r="E7" s="68"/>
      <c r="F7" s="68"/>
      <c r="G7" s="68"/>
      <c r="H7" s="65">
        <f>SUM(H5,H6)</f>
        <v>26893</v>
      </c>
      <c r="I7" s="65"/>
      <c r="J7" s="51"/>
      <c r="K7" s="48">
        <v>3</v>
      </c>
      <c r="L7" s="48" t="s">
        <v>582</v>
      </c>
      <c r="M7" s="48" t="s">
        <v>583</v>
      </c>
      <c r="N7" s="48" t="s">
        <v>577</v>
      </c>
      <c r="O7" s="48" t="s">
        <v>584</v>
      </c>
      <c r="P7" s="55">
        <v>1100</v>
      </c>
      <c r="Q7" s="52">
        <v>1</v>
      </c>
      <c r="R7" s="57">
        <v>45775</v>
      </c>
      <c r="S7" s="57">
        <f ca="1">TODAY()</f>
        <v>45785</v>
      </c>
    </row>
    <row r="8" spans="1:19" ht="41.25" customHeight="1">
      <c r="A8" s="2"/>
      <c r="B8" s="69"/>
      <c r="C8" s="69"/>
      <c r="D8" s="69"/>
      <c r="E8" s="69"/>
      <c r="F8" s="69"/>
      <c r="G8" s="69"/>
      <c r="H8" s="69"/>
      <c r="I8" s="69"/>
      <c r="J8" s="2"/>
      <c r="K8" s="48">
        <v>4</v>
      </c>
      <c r="L8" s="48" t="s">
        <v>585</v>
      </c>
      <c r="M8" s="48" t="s">
        <v>586</v>
      </c>
      <c r="N8" s="48" t="s">
        <v>577</v>
      </c>
      <c r="O8" s="48">
        <v>26800</v>
      </c>
      <c r="P8" s="55">
        <v>13498</v>
      </c>
      <c r="Q8" s="52">
        <v>0.7</v>
      </c>
      <c r="R8" s="57">
        <v>45728</v>
      </c>
      <c r="S8" s="57">
        <f ca="1">TODAY()</f>
        <v>45785</v>
      </c>
    </row>
    <row r="9" spans="1:19">
      <c r="A9" s="63" t="s">
        <v>587</v>
      </c>
      <c r="B9" s="63"/>
      <c r="C9" s="63"/>
      <c r="D9" s="63"/>
      <c r="E9" s="63"/>
      <c r="F9" s="63"/>
      <c r="G9" s="63"/>
      <c r="H9" s="63"/>
      <c r="I9" s="63"/>
      <c r="J9" s="2"/>
      <c r="K9" s="63" t="s">
        <v>560</v>
      </c>
      <c r="L9" s="63"/>
      <c r="M9" s="63"/>
      <c r="N9" s="63"/>
      <c r="O9" s="63"/>
      <c r="P9" s="63"/>
      <c r="Q9" s="63"/>
      <c r="R9" s="63"/>
      <c r="S9" s="63"/>
    </row>
    <row r="10" spans="1:19" ht="27.75" customHeight="1">
      <c r="A10" s="63"/>
      <c r="B10" s="63"/>
      <c r="C10" s="63"/>
      <c r="D10" s="63"/>
      <c r="E10" s="63"/>
      <c r="F10" s="63"/>
      <c r="G10" s="63"/>
      <c r="H10" s="63"/>
      <c r="I10" s="63"/>
      <c r="J10" s="2"/>
      <c r="K10" s="63"/>
      <c r="L10" s="63"/>
      <c r="M10" s="63"/>
      <c r="N10" s="63"/>
      <c r="O10" s="63"/>
      <c r="P10" s="63"/>
      <c r="Q10" s="63"/>
      <c r="R10" s="63"/>
      <c r="S10" s="63"/>
    </row>
    <row r="11" spans="1:19" ht="21.75" customHeight="1">
      <c r="A11" s="66" t="s">
        <v>561</v>
      </c>
      <c r="B11" s="66"/>
      <c r="C11" s="66"/>
      <c r="D11" s="66"/>
      <c r="E11" s="66"/>
      <c r="F11" s="66"/>
      <c r="G11" s="66"/>
      <c r="H11" s="66"/>
      <c r="I11" s="66"/>
      <c r="K11" s="62" t="s">
        <v>587</v>
      </c>
      <c r="L11" s="62"/>
      <c r="M11" s="62"/>
      <c r="N11" s="62"/>
      <c r="O11" s="62"/>
      <c r="P11" s="62"/>
      <c r="Q11" s="62"/>
      <c r="R11" s="62"/>
      <c r="S11" s="62"/>
    </row>
    <row r="12" spans="1:19" ht="41.25" customHeight="1">
      <c r="A12" s="58" t="s">
        <v>562</v>
      </c>
      <c r="B12" s="67" t="s">
        <v>563</v>
      </c>
      <c r="C12" s="67"/>
      <c r="D12" s="67" t="s">
        <v>564</v>
      </c>
      <c r="E12" s="67"/>
      <c r="F12" s="67" t="s">
        <v>565</v>
      </c>
      <c r="G12" s="67"/>
      <c r="H12" s="67" t="s">
        <v>566</v>
      </c>
      <c r="I12" s="67"/>
      <c r="K12" s="58" t="s">
        <v>562</v>
      </c>
      <c r="L12" s="58" t="s">
        <v>567</v>
      </c>
      <c r="M12" s="58" t="s">
        <v>568</v>
      </c>
      <c r="N12" s="58" t="s">
        <v>14</v>
      </c>
      <c r="O12" s="59" t="s">
        <v>569</v>
      </c>
      <c r="P12" s="58" t="s">
        <v>570</v>
      </c>
      <c r="Q12" s="59" t="s">
        <v>571</v>
      </c>
      <c r="R12" s="59" t="s">
        <v>572</v>
      </c>
      <c r="S12" s="59" t="s">
        <v>573</v>
      </c>
    </row>
    <row r="13" spans="1:19" ht="41.25" customHeight="1">
      <c r="A13" s="48">
        <v>1</v>
      </c>
      <c r="B13" s="64" t="s">
        <v>574</v>
      </c>
      <c r="C13" s="64"/>
      <c r="D13" s="64">
        <v>301</v>
      </c>
      <c r="E13" s="64"/>
      <c r="F13" s="64">
        <v>2171</v>
      </c>
      <c r="G13" s="64"/>
      <c r="H13" s="64">
        <f>SUM(F13,D13)</f>
        <v>2472</v>
      </c>
      <c r="I13" s="64"/>
      <c r="K13" s="48">
        <v>1</v>
      </c>
      <c r="L13" s="48" t="s">
        <v>575</v>
      </c>
      <c r="M13" s="48" t="s">
        <v>576</v>
      </c>
      <c r="N13" s="48" t="s">
        <v>577</v>
      </c>
      <c r="O13" s="48" t="s">
        <v>588</v>
      </c>
      <c r="P13" s="55">
        <v>2146</v>
      </c>
      <c r="Q13" s="52">
        <v>1</v>
      </c>
      <c r="R13" s="57" t="s">
        <v>589</v>
      </c>
      <c r="S13" s="57">
        <f ca="1">TODAY()</f>
        <v>45785</v>
      </c>
    </row>
    <row r="14" spans="1:19" ht="41.25" customHeight="1">
      <c r="A14" s="48">
        <v>2</v>
      </c>
      <c r="B14" s="64" t="s">
        <v>578</v>
      </c>
      <c r="C14" s="64"/>
      <c r="D14" s="64">
        <v>17</v>
      </c>
      <c r="E14" s="64"/>
      <c r="F14" s="64">
        <v>69</v>
      </c>
      <c r="G14" s="64"/>
      <c r="H14" s="64">
        <f>SUM(F14,D14)</f>
        <v>86</v>
      </c>
      <c r="I14" s="64"/>
      <c r="K14" s="48">
        <v>2</v>
      </c>
      <c r="L14" s="48" t="s">
        <v>579</v>
      </c>
      <c r="M14" s="48" t="s">
        <v>580</v>
      </c>
      <c r="N14" s="48" t="s">
        <v>577</v>
      </c>
      <c r="O14" s="48" t="s">
        <v>588</v>
      </c>
      <c r="P14" s="55">
        <v>2228</v>
      </c>
      <c r="Q14" s="52">
        <v>1</v>
      </c>
      <c r="R14" s="57" t="s">
        <v>589</v>
      </c>
      <c r="S14" s="57">
        <f ca="1">TODAY()</f>
        <v>45785</v>
      </c>
    </row>
    <row r="15" spans="1:19" ht="41.25" customHeight="1">
      <c r="A15" s="68" t="s">
        <v>581</v>
      </c>
      <c r="B15" s="68"/>
      <c r="C15" s="68"/>
      <c r="D15" s="68"/>
      <c r="E15" s="68"/>
      <c r="F15" s="68"/>
      <c r="G15" s="68"/>
      <c r="H15" s="65">
        <f>SUM(H13,H14)</f>
        <v>2558</v>
      </c>
      <c r="I15" s="65"/>
      <c r="K15" s="48">
        <v>3</v>
      </c>
      <c r="L15" s="48" t="s">
        <v>582</v>
      </c>
      <c r="M15" s="48" t="s">
        <v>583</v>
      </c>
      <c r="N15" s="48" t="s">
        <v>577</v>
      </c>
      <c r="O15" s="48" t="s">
        <v>588</v>
      </c>
      <c r="P15" s="55">
        <v>2226</v>
      </c>
      <c r="Q15" s="52">
        <v>0.9</v>
      </c>
      <c r="R15" s="57" t="s">
        <v>589</v>
      </c>
      <c r="S15" s="57">
        <f ca="1">TODAY()</f>
        <v>45785</v>
      </c>
    </row>
    <row r="16" spans="1:19" ht="41.25" customHeight="1">
      <c r="A16" s="2"/>
      <c r="K16" s="48">
        <v>4</v>
      </c>
      <c r="L16" s="48" t="s">
        <v>585</v>
      </c>
      <c r="M16" s="48" t="s">
        <v>586</v>
      </c>
      <c r="N16" s="48" t="s">
        <v>577</v>
      </c>
      <c r="O16" s="48" t="s">
        <v>590</v>
      </c>
      <c r="P16" s="55">
        <v>2547</v>
      </c>
      <c r="Q16" s="52">
        <v>0.9</v>
      </c>
      <c r="R16" s="57" t="s">
        <v>589</v>
      </c>
      <c r="S16" s="57">
        <f ca="1">TODAY()</f>
        <v>45785</v>
      </c>
    </row>
    <row r="17" spans="1:19" ht="41.25" customHeight="1">
      <c r="A17" s="63" t="s">
        <v>591</v>
      </c>
      <c r="B17" s="63"/>
      <c r="C17" s="63"/>
      <c r="D17" s="63"/>
      <c r="E17" s="63"/>
      <c r="F17" s="63"/>
      <c r="G17" s="63"/>
      <c r="H17" s="63"/>
      <c r="I17" s="63"/>
      <c r="K17" s="63" t="s">
        <v>560</v>
      </c>
      <c r="L17" s="63"/>
      <c r="M17" s="63"/>
      <c r="N17" s="63"/>
      <c r="O17" s="63"/>
      <c r="P17" s="63"/>
      <c r="Q17" s="63"/>
      <c r="R17" s="63"/>
      <c r="S17" s="63"/>
    </row>
    <row r="18" spans="1:19" ht="7.5" customHeight="1">
      <c r="A18" s="63"/>
      <c r="B18" s="63"/>
      <c r="C18" s="63"/>
      <c r="D18" s="63"/>
      <c r="E18" s="63"/>
      <c r="F18" s="63"/>
      <c r="G18" s="63"/>
      <c r="H18" s="63"/>
      <c r="I18" s="63"/>
      <c r="K18" s="63"/>
      <c r="L18" s="63"/>
      <c r="M18" s="63"/>
      <c r="N18" s="63"/>
      <c r="O18" s="63"/>
      <c r="P18" s="63"/>
      <c r="Q18" s="63"/>
      <c r="R18" s="63"/>
      <c r="S18" s="63"/>
    </row>
    <row r="19" spans="1:19" ht="23.25" customHeight="1">
      <c r="A19" s="66" t="s">
        <v>561</v>
      </c>
      <c r="B19" s="66"/>
      <c r="C19" s="66"/>
      <c r="D19" s="66"/>
      <c r="E19" s="66"/>
      <c r="F19" s="66"/>
      <c r="G19" s="66"/>
      <c r="H19" s="66"/>
      <c r="I19" s="66"/>
      <c r="K19" s="62" t="s">
        <v>591</v>
      </c>
      <c r="L19" s="62"/>
      <c r="M19" s="62"/>
      <c r="N19" s="62"/>
      <c r="O19" s="62"/>
      <c r="P19" s="62"/>
      <c r="Q19" s="62"/>
      <c r="R19" s="62"/>
      <c r="S19" s="62"/>
    </row>
    <row r="20" spans="1:19" ht="41.25" customHeight="1">
      <c r="A20" s="58" t="s">
        <v>562</v>
      </c>
      <c r="B20" s="67" t="s">
        <v>563</v>
      </c>
      <c r="C20" s="67"/>
      <c r="D20" s="67" t="s">
        <v>564</v>
      </c>
      <c r="E20" s="67"/>
      <c r="F20" s="67" t="s">
        <v>565</v>
      </c>
      <c r="G20" s="67"/>
      <c r="H20" s="67" t="s">
        <v>566</v>
      </c>
      <c r="I20" s="67"/>
      <c r="K20" s="58" t="s">
        <v>562</v>
      </c>
      <c r="L20" s="58" t="s">
        <v>567</v>
      </c>
      <c r="M20" s="58" t="s">
        <v>568</v>
      </c>
      <c r="N20" s="58" t="s">
        <v>14</v>
      </c>
      <c r="O20" s="59" t="s">
        <v>569</v>
      </c>
      <c r="P20" s="58" t="s">
        <v>570</v>
      </c>
      <c r="Q20" s="59" t="s">
        <v>571</v>
      </c>
      <c r="R20" s="59" t="s">
        <v>572</v>
      </c>
      <c r="S20" s="59" t="s">
        <v>573</v>
      </c>
    </row>
    <row r="21" spans="1:19" ht="41.25" customHeight="1">
      <c r="A21" s="48">
        <v>1</v>
      </c>
      <c r="B21" s="64" t="s">
        <v>574</v>
      </c>
      <c r="C21" s="64"/>
      <c r="D21" s="64">
        <v>6392</v>
      </c>
      <c r="E21" s="64"/>
      <c r="F21" s="64">
        <v>16043</v>
      </c>
      <c r="G21" s="64"/>
      <c r="H21" s="64">
        <f>SUM(F21,D21)</f>
        <v>22435</v>
      </c>
      <c r="I21" s="64"/>
      <c r="K21" s="48">
        <v>1</v>
      </c>
      <c r="L21" s="48" t="s">
        <v>575</v>
      </c>
      <c r="M21" s="48" t="s">
        <v>576</v>
      </c>
      <c r="N21" s="48" t="s">
        <v>577</v>
      </c>
      <c r="O21" s="48">
        <v>1450</v>
      </c>
      <c r="P21" s="55">
        <v>1667</v>
      </c>
      <c r="Q21" s="52">
        <v>0.1</v>
      </c>
      <c r="R21" s="57">
        <v>45681</v>
      </c>
      <c r="S21" s="57">
        <f ca="1">TODAY()</f>
        <v>45785</v>
      </c>
    </row>
    <row r="22" spans="1:19" ht="41.25" customHeight="1">
      <c r="A22" s="48">
        <v>2</v>
      </c>
      <c r="B22" s="64" t="s">
        <v>578</v>
      </c>
      <c r="C22" s="64"/>
      <c r="D22" s="64">
        <v>154</v>
      </c>
      <c r="E22" s="64"/>
      <c r="F22" s="64">
        <v>2036</v>
      </c>
      <c r="G22" s="64"/>
      <c r="H22" s="64">
        <f>SUM(F22,D22)</f>
        <v>2190</v>
      </c>
      <c r="I22" s="64"/>
      <c r="K22" s="48">
        <v>2</v>
      </c>
      <c r="L22" s="48" t="s">
        <v>579</v>
      </c>
      <c r="M22" s="48" t="s">
        <v>580</v>
      </c>
      <c r="N22" s="48" t="s">
        <v>577</v>
      </c>
      <c r="O22" s="48">
        <v>1650</v>
      </c>
      <c r="P22" s="55">
        <v>1695</v>
      </c>
      <c r="Q22" s="52">
        <v>0.1</v>
      </c>
      <c r="R22" s="57">
        <v>45681</v>
      </c>
      <c r="S22" s="57">
        <f ca="1">TODAY()</f>
        <v>45785</v>
      </c>
    </row>
    <row r="23" spans="1:19" ht="41.25" customHeight="1">
      <c r="A23" s="68" t="s">
        <v>581</v>
      </c>
      <c r="B23" s="68"/>
      <c r="C23" s="68"/>
      <c r="D23" s="68"/>
      <c r="E23" s="68"/>
      <c r="F23" s="68"/>
      <c r="G23" s="68"/>
      <c r="H23" s="65">
        <f>SUM(H21,H22)</f>
        <v>24625</v>
      </c>
      <c r="I23" s="65"/>
      <c r="K23" s="48">
        <v>3</v>
      </c>
      <c r="L23" s="48" t="s">
        <v>582</v>
      </c>
      <c r="M23" s="48" t="s">
        <v>583</v>
      </c>
      <c r="N23" s="48" t="s">
        <v>577</v>
      </c>
      <c r="O23" s="48" t="s">
        <v>584</v>
      </c>
      <c r="P23" s="55">
        <v>3952</v>
      </c>
      <c r="Q23" s="52">
        <v>0.9</v>
      </c>
      <c r="R23" s="57" t="s">
        <v>592</v>
      </c>
      <c r="S23" s="57">
        <f ca="1">TODAY()</f>
        <v>45785</v>
      </c>
    </row>
    <row r="24" spans="1:19" ht="41.25" customHeight="1">
      <c r="A24" s="2"/>
      <c r="K24" s="48">
        <v>4</v>
      </c>
      <c r="L24" s="48" t="s">
        <v>585</v>
      </c>
      <c r="M24" s="48" t="s">
        <v>586</v>
      </c>
      <c r="N24" s="48" t="s">
        <v>577</v>
      </c>
      <c r="O24" s="48">
        <v>21700</v>
      </c>
      <c r="P24" s="55">
        <v>11694</v>
      </c>
      <c r="Q24" s="52">
        <v>0.7</v>
      </c>
      <c r="R24" s="57" t="s">
        <v>593</v>
      </c>
      <c r="S24" s="57">
        <f ca="1">TODAY()</f>
        <v>45785</v>
      </c>
    </row>
    <row r="25" spans="1:19" ht="30" customHeight="1">
      <c r="A25" s="63" t="s">
        <v>594</v>
      </c>
      <c r="B25" s="63"/>
      <c r="C25" s="63"/>
      <c r="D25" s="63"/>
      <c r="E25" s="63"/>
      <c r="F25" s="63"/>
      <c r="G25" s="63"/>
      <c r="H25" s="63"/>
      <c r="I25" s="63"/>
      <c r="K25" s="63" t="s">
        <v>560</v>
      </c>
      <c r="L25" s="63"/>
      <c r="M25" s="63"/>
      <c r="N25" s="63"/>
      <c r="O25" s="63"/>
      <c r="P25" s="63"/>
      <c r="Q25" s="63"/>
      <c r="R25" s="63"/>
      <c r="S25" s="63"/>
    </row>
    <row r="26" spans="1:19" ht="16.5" customHeight="1">
      <c r="A26" s="63"/>
      <c r="B26" s="63"/>
      <c r="C26" s="63"/>
      <c r="D26" s="63"/>
      <c r="E26" s="63"/>
      <c r="F26" s="63"/>
      <c r="G26" s="63"/>
      <c r="H26" s="63"/>
      <c r="I26" s="63"/>
      <c r="K26" s="63"/>
      <c r="L26" s="63"/>
      <c r="M26" s="63"/>
      <c r="N26" s="63"/>
      <c r="O26" s="63"/>
      <c r="P26" s="63"/>
      <c r="Q26" s="63"/>
      <c r="R26" s="63"/>
      <c r="S26" s="63"/>
    </row>
    <row r="27" spans="1:19" ht="27.75" customHeight="1">
      <c r="A27" s="66" t="s">
        <v>561</v>
      </c>
      <c r="B27" s="66"/>
      <c r="C27" s="66"/>
      <c r="D27" s="66"/>
      <c r="E27" s="66"/>
      <c r="F27" s="66"/>
      <c r="G27" s="66"/>
      <c r="H27" s="66"/>
      <c r="I27" s="66"/>
      <c r="K27" s="62" t="s">
        <v>591</v>
      </c>
      <c r="L27" s="62"/>
      <c r="M27" s="62"/>
      <c r="N27" s="62"/>
      <c r="O27" s="62"/>
      <c r="P27" s="62"/>
      <c r="Q27" s="62"/>
      <c r="R27" s="62"/>
      <c r="S27" s="62"/>
    </row>
    <row r="28" spans="1:19" ht="27.75" customHeight="1">
      <c r="A28" s="58" t="s">
        <v>562</v>
      </c>
      <c r="B28" s="67" t="s">
        <v>563</v>
      </c>
      <c r="C28" s="67"/>
      <c r="D28" s="67" t="s">
        <v>564</v>
      </c>
      <c r="E28" s="67"/>
      <c r="F28" s="67" t="s">
        <v>565</v>
      </c>
      <c r="G28" s="67"/>
      <c r="H28" s="67" t="s">
        <v>566</v>
      </c>
      <c r="I28" s="67"/>
      <c r="K28" s="58" t="s">
        <v>562</v>
      </c>
      <c r="L28" s="58" t="s">
        <v>567</v>
      </c>
      <c r="M28" s="58" t="s">
        <v>568</v>
      </c>
      <c r="N28" s="58" t="s">
        <v>14</v>
      </c>
      <c r="O28" s="59" t="s">
        <v>569</v>
      </c>
      <c r="P28" s="58" t="s">
        <v>570</v>
      </c>
      <c r="Q28" s="59" t="s">
        <v>571</v>
      </c>
      <c r="R28" s="59" t="s">
        <v>572</v>
      </c>
      <c r="S28" s="59" t="s">
        <v>573</v>
      </c>
    </row>
    <row r="29" spans="1:19" ht="41.25" customHeight="1">
      <c r="A29" s="48">
        <v>1</v>
      </c>
      <c r="B29" s="64" t="s">
        <v>574</v>
      </c>
      <c r="C29" s="64"/>
      <c r="D29" s="64">
        <v>2073</v>
      </c>
      <c r="E29" s="64"/>
      <c r="F29" s="64">
        <v>4921</v>
      </c>
      <c r="G29" s="64"/>
      <c r="H29" s="64">
        <f>SUM(F29,D29)</f>
        <v>6994</v>
      </c>
      <c r="I29" s="64"/>
      <c r="K29" s="48">
        <v>1</v>
      </c>
      <c r="L29" s="48" t="s">
        <v>575</v>
      </c>
      <c r="M29" s="48" t="s">
        <v>576</v>
      </c>
      <c r="N29" s="48" t="s">
        <v>577</v>
      </c>
      <c r="O29" s="48" t="s">
        <v>588</v>
      </c>
      <c r="P29" s="55">
        <v>6513</v>
      </c>
      <c r="Q29" s="52">
        <v>0.8</v>
      </c>
      <c r="R29" s="57" t="s">
        <v>595</v>
      </c>
      <c r="S29" s="57">
        <f ca="1">TODAY()</f>
        <v>45785</v>
      </c>
    </row>
    <row r="30" spans="1:19" ht="41.25" customHeight="1">
      <c r="A30" s="48">
        <v>2</v>
      </c>
      <c r="B30" s="64" t="s">
        <v>578</v>
      </c>
      <c r="C30" s="64"/>
      <c r="D30" s="64">
        <v>585</v>
      </c>
      <c r="E30" s="64"/>
      <c r="F30" s="64">
        <v>1877</v>
      </c>
      <c r="G30" s="64"/>
      <c r="H30" s="64">
        <f>SUM(F30,D30)</f>
        <v>2462</v>
      </c>
      <c r="I30" s="64"/>
      <c r="K30" s="48">
        <v>2</v>
      </c>
      <c r="L30" s="48" t="s">
        <v>579</v>
      </c>
      <c r="M30" s="48" t="s">
        <v>580</v>
      </c>
      <c r="N30" s="48" t="s">
        <v>577</v>
      </c>
      <c r="O30" s="48" t="s">
        <v>596</v>
      </c>
      <c r="P30" s="55">
        <v>6497</v>
      </c>
      <c r="Q30" s="52">
        <v>0.8</v>
      </c>
      <c r="R30" s="57" t="s">
        <v>595</v>
      </c>
      <c r="S30" s="57">
        <f ca="1">TODAY()</f>
        <v>45785</v>
      </c>
    </row>
    <row r="31" spans="1:19" ht="41.25" customHeight="1">
      <c r="A31" s="68" t="s">
        <v>581</v>
      </c>
      <c r="B31" s="68"/>
      <c r="C31" s="68"/>
      <c r="D31" s="68"/>
      <c r="E31" s="68"/>
      <c r="F31" s="68"/>
      <c r="G31" s="68"/>
      <c r="H31" s="65">
        <f>SUM(H29,H30)</f>
        <v>9456</v>
      </c>
      <c r="I31" s="65"/>
      <c r="K31" s="48">
        <v>3</v>
      </c>
      <c r="L31" s="48" t="s">
        <v>582</v>
      </c>
      <c r="M31" s="48" t="s">
        <v>583</v>
      </c>
      <c r="N31" s="48" t="s">
        <v>577</v>
      </c>
      <c r="O31" s="48" t="s">
        <v>597</v>
      </c>
      <c r="P31" s="55">
        <v>6333</v>
      </c>
      <c r="Q31" s="52">
        <v>0.7</v>
      </c>
      <c r="R31" s="57" t="s">
        <v>595</v>
      </c>
      <c r="S31" s="57">
        <f ca="1">TODAY()</f>
        <v>45785</v>
      </c>
    </row>
    <row r="32" spans="1:19" ht="41.25" customHeight="1">
      <c r="K32" s="48">
        <v>4</v>
      </c>
      <c r="L32" s="48" t="s">
        <v>585</v>
      </c>
      <c r="M32" s="48" t="s">
        <v>586</v>
      </c>
      <c r="N32" s="48" t="s">
        <v>577</v>
      </c>
      <c r="O32" s="48" t="s">
        <v>598</v>
      </c>
      <c r="P32" s="55">
        <v>9157</v>
      </c>
      <c r="Q32" s="52">
        <v>0.3</v>
      </c>
      <c r="R32" s="57" t="s">
        <v>595</v>
      </c>
      <c r="S32" s="57">
        <f ca="1">TODAY()</f>
        <v>45785</v>
      </c>
    </row>
    <row r="33" spans="1:19" ht="41.25" customHeight="1">
      <c r="A33" s="63" t="s">
        <v>599</v>
      </c>
      <c r="B33" s="63"/>
      <c r="C33" s="63"/>
      <c r="D33" s="63"/>
      <c r="E33" s="63"/>
      <c r="F33" s="63"/>
      <c r="G33" s="63"/>
      <c r="H33" s="63"/>
      <c r="I33" s="63"/>
      <c r="Q33" s="54"/>
      <c r="R33" s="56"/>
      <c r="S33" s="56"/>
    </row>
    <row r="34" spans="1:19" ht="2.25" customHeight="1">
      <c r="A34" s="63"/>
      <c r="B34" s="63"/>
      <c r="C34" s="63"/>
      <c r="D34" s="63"/>
      <c r="E34" s="63"/>
      <c r="F34" s="63"/>
      <c r="G34" s="63"/>
      <c r="H34" s="63"/>
      <c r="I34" s="63"/>
      <c r="Q34" s="54"/>
      <c r="R34" s="56"/>
      <c r="S34" s="56"/>
    </row>
    <row r="35" spans="1:19" ht="24.75" customHeight="1">
      <c r="A35" s="66" t="s">
        <v>561</v>
      </c>
      <c r="B35" s="66"/>
      <c r="C35" s="66"/>
      <c r="D35" s="66"/>
      <c r="E35" s="66"/>
      <c r="F35" s="66"/>
      <c r="G35" s="66"/>
      <c r="H35" s="66"/>
      <c r="I35" s="66"/>
      <c r="Q35" s="54"/>
      <c r="R35" s="56"/>
      <c r="S35" s="56"/>
    </row>
    <row r="36" spans="1:19" ht="41.25" customHeight="1">
      <c r="A36" s="58" t="s">
        <v>562</v>
      </c>
      <c r="B36" s="67" t="s">
        <v>563</v>
      </c>
      <c r="C36" s="67"/>
      <c r="D36" s="67" t="s">
        <v>564</v>
      </c>
      <c r="E36" s="67"/>
      <c r="F36" s="67" t="s">
        <v>565</v>
      </c>
      <c r="G36" s="67"/>
      <c r="H36" s="67" t="s">
        <v>566</v>
      </c>
      <c r="I36" s="67"/>
      <c r="Q36" s="54"/>
      <c r="R36" s="56"/>
      <c r="S36" s="56"/>
    </row>
    <row r="37" spans="1:19" ht="41.25" customHeight="1">
      <c r="A37" s="48">
        <v>1</v>
      </c>
      <c r="B37" s="64" t="s">
        <v>574</v>
      </c>
      <c r="C37" s="64"/>
      <c r="D37" s="64">
        <v>8248</v>
      </c>
      <c r="E37" s="64"/>
      <c r="F37" s="64">
        <v>17602</v>
      </c>
      <c r="G37" s="64"/>
      <c r="H37" s="64">
        <f>SUM(F37,D37)</f>
        <v>25850</v>
      </c>
      <c r="I37" s="64"/>
      <c r="Q37" s="54"/>
      <c r="R37" s="56"/>
      <c r="S37" s="56"/>
    </row>
    <row r="38" spans="1:19" ht="41.25" customHeight="1">
      <c r="A38" s="48">
        <v>2</v>
      </c>
      <c r="B38" s="64" t="s">
        <v>578</v>
      </c>
      <c r="C38" s="64"/>
      <c r="D38" s="64">
        <v>411</v>
      </c>
      <c r="E38" s="64"/>
      <c r="F38" s="64">
        <v>632</v>
      </c>
      <c r="G38" s="64"/>
      <c r="H38" s="64">
        <f>SUM(F38,D38)</f>
        <v>1043</v>
      </c>
      <c r="I38" s="64"/>
      <c r="Q38" s="54"/>
      <c r="R38" s="56"/>
      <c r="S38" s="56"/>
    </row>
    <row r="39" spans="1:19" ht="41.25" customHeight="1">
      <c r="A39" s="68" t="s">
        <v>581</v>
      </c>
      <c r="B39" s="68"/>
      <c r="C39" s="68"/>
      <c r="D39" s="68"/>
      <c r="E39" s="68"/>
      <c r="F39" s="68"/>
      <c r="G39" s="68"/>
      <c r="H39" s="65">
        <f>SUM(H37,H38)</f>
        <v>26893</v>
      </c>
      <c r="I39" s="65"/>
      <c r="Q39" s="54"/>
      <c r="R39" s="56"/>
      <c r="S39" s="56"/>
    </row>
    <row r="40" spans="1:19">
      <c r="Q40" s="54"/>
      <c r="R40" s="56"/>
      <c r="S40" s="56"/>
    </row>
    <row r="41" spans="1:19">
      <c r="Q41" s="54"/>
      <c r="R41" s="56"/>
      <c r="S41" s="56"/>
    </row>
    <row r="42" spans="1:19">
      <c r="Q42" s="54"/>
      <c r="R42" s="56"/>
      <c r="S42" s="56"/>
    </row>
    <row r="43" spans="1:19">
      <c r="Q43" s="54"/>
      <c r="R43" s="56"/>
      <c r="S43" s="56"/>
    </row>
    <row r="44" spans="1:19">
      <c r="Q44" s="54"/>
      <c r="R44" s="56"/>
      <c r="S44" s="56"/>
    </row>
    <row r="45" spans="1:19">
      <c r="Q45" s="54"/>
      <c r="R45" s="56"/>
      <c r="S45" s="56"/>
    </row>
    <row r="46" spans="1:19">
      <c r="Q46" s="54"/>
      <c r="R46" s="56"/>
      <c r="S46" s="56"/>
    </row>
    <row r="47" spans="1:19">
      <c r="Q47" s="54"/>
      <c r="R47" s="56"/>
      <c r="S47" s="56"/>
    </row>
    <row r="48" spans="1:19">
      <c r="Q48" s="54"/>
      <c r="R48" s="2"/>
    </row>
    <row r="49" spans="17:18">
      <c r="Q49" s="54"/>
      <c r="R49" s="2"/>
    </row>
    <row r="50" spans="17:18">
      <c r="Q50" s="54"/>
      <c r="R50" s="2"/>
    </row>
    <row r="51" spans="17:18">
      <c r="Q51" s="54"/>
      <c r="R51" s="2"/>
    </row>
    <row r="52" spans="17:18">
      <c r="Q52" s="54"/>
    </row>
    <row r="53" spans="17:18">
      <c r="Q53" s="54"/>
    </row>
    <row r="54" spans="17:18">
      <c r="Q54" s="54"/>
    </row>
    <row r="55" spans="17:18">
      <c r="Q55" s="54"/>
    </row>
    <row r="56" spans="17:18">
      <c r="Q56" s="54"/>
    </row>
    <row r="57" spans="17:18">
      <c r="Q57" s="54"/>
    </row>
    <row r="58" spans="17:18">
      <c r="Q58" s="54"/>
    </row>
    <row r="59" spans="17:18">
      <c r="Q59" s="54"/>
    </row>
    <row r="60" spans="17:18">
      <c r="Q60" s="54"/>
    </row>
    <row r="61" spans="17:18">
      <c r="Q61" s="54"/>
    </row>
    <row r="62" spans="17:18">
      <c r="Q62" s="54"/>
    </row>
    <row r="63" spans="17:18">
      <c r="Q63" s="54"/>
    </row>
    <row r="64" spans="17:18">
      <c r="Q64" s="54"/>
    </row>
    <row r="65" spans="17:17">
      <c r="Q65" s="53"/>
    </row>
    <row r="66" spans="17:17">
      <c r="Q66" s="53"/>
    </row>
    <row r="67" spans="17:17">
      <c r="Q67" s="53"/>
    </row>
    <row r="68" spans="17:17">
      <c r="Q68" s="53"/>
    </row>
    <row r="69" spans="17:17">
      <c r="Q69" s="53"/>
    </row>
    <row r="70" spans="17:17">
      <c r="Q70" s="2"/>
    </row>
    <row r="71" spans="17:17">
      <c r="Q71" s="2"/>
    </row>
  </sheetData>
  <mergeCells count="92">
    <mergeCell ref="A39:G39"/>
    <mergeCell ref="H39:I39"/>
    <mergeCell ref="B37:C37"/>
    <mergeCell ref="D37:E37"/>
    <mergeCell ref="F37:G37"/>
    <mergeCell ref="H37:I37"/>
    <mergeCell ref="B38:C38"/>
    <mergeCell ref="D38:E38"/>
    <mergeCell ref="F38:G38"/>
    <mergeCell ref="H38:I38"/>
    <mergeCell ref="A31:G31"/>
    <mergeCell ref="H31:I31"/>
    <mergeCell ref="A33:I34"/>
    <mergeCell ref="A35:I35"/>
    <mergeCell ref="B36:C36"/>
    <mergeCell ref="D36:E36"/>
    <mergeCell ref="F36:G36"/>
    <mergeCell ref="H36:I36"/>
    <mergeCell ref="B29:C29"/>
    <mergeCell ref="D29:E29"/>
    <mergeCell ref="F29:G29"/>
    <mergeCell ref="H29:I29"/>
    <mergeCell ref="B30:C30"/>
    <mergeCell ref="D30:E30"/>
    <mergeCell ref="F30:G30"/>
    <mergeCell ref="H30:I30"/>
    <mergeCell ref="A23:G23"/>
    <mergeCell ref="H23:I23"/>
    <mergeCell ref="A25:I26"/>
    <mergeCell ref="A27:I27"/>
    <mergeCell ref="B28:C28"/>
    <mergeCell ref="D28:E28"/>
    <mergeCell ref="F28:G28"/>
    <mergeCell ref="H28:I28"/>
    <mergeCell ref="B21:C21"/>
    <mergeCell ref="D21:E21"/>
    <mergeCell ref="F21:G21"/>
    <mergeCell ref="H21:I21"/>
    <mergeCell ref="B22:C22"/>
    <mergeCell ref="D22:E22"/>
    <mergeCell ref="F22:G22"/>
    <mergeCell ref="H22:I22"/>
    <mergeCell ref="A15:G15"/>
    <mergeCell ref="H15:I15"/>
    <mergeCell ref="A17:I18"/>
    <mergeCell ref="A19:I19"/>
    <mergeCell ref="B20:C20"/>
    <mergeCell ref="D20:E20"/>
    <mergeCell ref="F20:G20"/>
    <mergeCell ref="H20:I20"/>
    <mergeCell ref="A11:I11"/>
    <mergeCell ref="B14:C14"/>
    <mergeCell ref="D14:E14"/>
    <mergeCell ref="F14:G14"/>
    <mergeCell ref="B13:C13"/>
    <mergeCell ref="D13:E13"/>
    <mergeCell ref="F13:G13"/>
    <mergeCell ref="H13:I13"/>
    <mergeCell ref="H14:I14"/>
    <mergeCell ref="B12:C12"/>
    <mergeCell ref="D12:E12"/>
    <mergeCell ref="F12:G12"/>
    <mergeCell ref="H12:I12"/>
    <mergeCell ref="H8:I8"/>
    <mergeCell ref="F5:G5"/>
    <mergeCell ref="F6:G6"/>
    <mergeCell ref="F8:G8"/>
    <mergeCell ref="A9:I10"/>
    <mergeCell ref="D8:E8"/>
    <mergeCell ref="B8:C8"/>
    <mergeCell ref="K1:S2"/>
    <mergeCell ref="K3:S3"/>
    <mergeCell ref="H5:I5"/>
    <mergeCell ref="H6:I6"/>
    <mergeCell ref="H7:I7"/>
    <mergeCell ref="A1:I2"/>
    <mergeCell ref="A3:I3"/>
    <mergeCell ref="B4:C4"/>
    <mergeCell ref="D4:E4"/>
    <mergeCell ref="F4:G4"/>
    <mergeCell ref="H4:I4"/>
    <mergeCell ref="A7:G7"/>
    <mergeCell ref="D5:E5"/>
    <mergeCell ref="D6:E6"/>
    <mergeCell ref="B5:C5"/>
    <mergeCell ref="B6:C6"/>
    <mergeCell ref="K27:S27"/>
    <mergeCell ref="K9:S10"/>
    <mergeCell ref="K11:S11"/>
    <mergeCell ref="K17:S18"/>
    <mergeCell ref="K19:S19"/>
    <mergeCell ref="K25:S26"/>
  </mergeCells>
  <conditionalFormatting sqref="N1:N1048576">
    <cfRule type="cellIs" dxfId="4" priority="6" operator="equal">
      <formula>"Oke"</formula>
    </cfRule>
  </conditionalFormatting>
  <conditionalFormatting sqref="N1:N1048576">
    <cfRule type="cellIs" dxfId="3" priority="5" operator="equal">
      <formula>"Refill"</formula>
    </cfRule>
  </conditionalFormatting>
  <conditionalFormatting sqref="Q5:Q8 Q13:Q16 Q21:Q24 Q29:Q60">
    <cfRule type="cellIs" dxfId="2" priority="3" operator="greaterThan">
      <formula>0.5</formula>
    </cfRule>
  </conditionalFormatting>
  <conditionalFormatting sqref="Q5:Q8 Q13:Q16 Q21:Q24 Q29:Q64">
    <cfRule type="cellIs" dxfId="1" priority="2" operator="between">
      <formula>0.1</formula>
      <formula>0.5</formula>
    </cfRule>
  </conditionalFormatting>
  <conditionalFormatting sqref="Q7:Q8 Q15:Q16 Q23:Q24 Q31:Q68">
    <cfRule type="cellIs" dxfId="0" priority="1" operator="between">
      <formula>0.1</formula>
      <formula>0.01</formula>
    </cfRule>
  </conditionalFormatting>
  <dataValidations count="2">
    <dataValidation allowBlank="1" showInputMessage="1" showErrorMessage="1" sqref="N65:N1048576 N1:N4 N9:N12 N17:N20 N25:N28" xr:uid="{CAEAAA7D-4503-401F-8065-6FEDAA57754A}"/>
    <dataValidation type="list" allowBlank="1" showInputMessage="1" showErrorMessage="1" sqref="N5:N8 N13:N16 N21:N24 N29:N64" xr:uid="{3E946295-9CEB-4CEE-BB1F-B7F85FDF4FC4}">
      <formula1>"Oke,Refill"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C2850-D1D7-4E6D-8579-34C0191B39D5}">
  <dimension ref="A1:B10"/>
  <sheetViews>
    <sheetView topLeftCell="A3" workbookViewId="0">
      <selection activeCell="A11" sqref="A11"/>
    </sheetView>
  </sheetViews>
  <sheetFormatPr defaultRowHeight="15"/>
  <cols>
    <col min="1" max="1" width="28.28515625" customWidth="1"/>
    <col min="2" max="2" width="36" customWidth="1"/>
  </cols>
  <sheetData>
    <row r="1" spans="1:2">
      <c r="A1" s="2" t="s">
        <v>600</v>
      </c>
      <c r="B1" s="2" t="s">
        <v>13</v>
      </c>
    </row>
    <row r="2" spans="1:2">
      <c r="A2" s="2" t="s">
        <v>27</v>
      </c>
      <c r="B2" s="2" t="s">
        <v>601</v>
      </c>
    </row>
    <row r="3" spans="1:2">
      <c r="A3" s="2" t="s">
        <v>19</v>
      </c>
      <c r="B3" s="2" t="s">
        <v>601</v>
      </c>
    </row>
    <row r="4" spans="1:2">
      <c r="A4" s="2" t="s">
        <v>216</v>
      </c>
      <c r="B4" s="2" t="s">
        <v>602</v>
      </c>
    </row>
    <row r="5" spans="1:2">
      <c r="A5" s="2" t="s">
        <v>149</v>
      </c>
      <c r="B5" s="2" t="s">
        <v>601</v>
      </c>
    </row>
    <row r="6" spans="1:2">
      <c r="A6" s="2" t="s">
        <v>603</v>
      </c>
      <c r="B6" s="2" t="s">
        <v>79</v>
      </c>
    </row>
    <row r="7" spans="1:2">
      <c r="A7" s="2" t="s">
        <v>604</v>
      </c>
      <c r="B7" s="2" t="s">
        <v>42</v>
      </c>
    </row>
    <row r="8" spans="1:2" ht="72.75">
      <c r="A8" s="22" t="s">
        <v>172</v>
      </c>
      <c r="B8" s="2" t="s">
        <v>605</v>
      </c>
    </row>
    <row r="9" spans="1:2">
      <c r="A9" s="2" t="s">
        <v>65</v>
      </c>
      <c r="B9" s="2" t="s">
        <v>42</v>
      </c>
    </row>
    <row r="10" spans="1:2" ht="30.75">
      <c r="A10" s="2" t="s">
        <v>606</v>
      </c>
      <c r="B10" s="5" t="s">
        <v>607</v>
      </c>
    </row>
  </sheetData>
  <dataValidations count="1">
    <dataValidation type="list" allowBlank="1" showInputMessage="1" showErrorMessage="1" sqref="A1:A1048576" xr:uid="{F0BF769A-87EE-4933-AC8D-7FB36A3B342B}">
      <formula1>$B:$B</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2025-04-29T04:51:32Z</dcterms:created>
  <dcterms:modified xsi:type="dcterms:W3CDTF">2025-05-08T04:49:06Z</dcterms:modified>
  <cp:category/>
  <cp:contentStatus/>
</cp:coreProperties>
</file>