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Bank Data Relokasi Grati-Pesanggaran\6. Laporan-Laporan\5. Laporan Realisasi Manmonth\"/>
    </mc:Choice>
  </mc:AlternateContent>
  <xr:revisionPtr revIDLastSave="0" documentId="13_ncr:1_{ACCB9A52-96E5-4195-A5A4-28BEB96F65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KAP" sheetId="6" r:id="rId1"/>
    <sheet name="Syahrul TS" sheetId="22" r:id="rId2"/>
    <sheet name="Surya TS" sheetId="26" r:id="rId3"/>
    <sheet name="Shodik TS" sheetId="28" r:id="rId4"/>
    <sheet name="Wily TS" sheetId="27" r:id="rId5"/>
    <sheet name="Rusdi TS" sheetId="9" r:id="rId6"/>
    <sheet name="Ayub TS" sheetId="11" r:id="rId7"/>
    <sheet name="Pingky TS" sheetId="20" r:id="rId8"/>
  </sheets>
  <definedNames>
    <definedName name="_xlnm.Print_Area" localSheetId="6">'Ayub TS'!$B$1:$AK$32</definedName>
    <definedName name="_xlnm.Print_Area" localSheetId="7">'Pingky TS'!$B$1:$AK$32</definedName>
    <definedName name="_xlnm.Print_Area" localSheetId="0">REKAP!$A$2:$AL$33</definedName>
    <definedName name="_xlnm.Print_Area" localSheetId="5">'Rusdi TS'!$B$1:$AK$32</definedName>
    <definedName name="_xlnm.Print_Area" localSheetId="3">'Shodik TS'!$B$1:$AK$32</definedName>
    <definedName name="_xlnm.Print_Area" localSheetId="2">'Surya TS'!$B$1:$AK$32</definedName>
    <definedName name="_xlnm.Print_Area" localSheetId="1">'Syahrul TS'!$B$1:$AK$32</definedName>
    <definedName name="_xlnm.Print_Area" localSheetId="4">'Wily TS'!$B$1:$AK$30</definedName>
  </definedNames>
  <calcPr calcId="191029"/>
</workbook>
</file>

<file path=xl/calcChain.xml><?xml version="1.0" encoding="utf-8"?>
<calcChain xmlns="http://schemas.openxmlformats.org/spreadsheetml/2006/main">
  <c r="AH17" i="28" l="1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AI16" i="28"/>
  <c r="AI15" i="28"/>
  <c r="AI14" i="28"/>
  <c r="AI13" i="28"/>
  <c r="AI12" i="28"/>
  <c r="AI17" i="28" s="1"/>
  <c r="AJ5" i="28"/>
  <c r="AJ5" i="27"/>
  <c r="AJ16" i="28" l="1"/>
  <c r="AJ15" i="28"/>
  <c r="AJ13" i="28"/>
  <c r="AJ14" i="28"/>
  <c r="AJ17" i="28" l="1"/>
  <c r="AH17" i="27" l="1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AI17" i="27" s="1"/>
  <c r="AI16" i="27"/>
  <c r="AI15" i="27"/>
  <c r="AI14" i="27"/>
  <c r="AI13" i="27"/>
  <c r="AI12" i="27"/>
  <c r="AF17" i="20"/>
  <c r="AG17" i="20"/>
  <c r="AH17" i="20"/>
  <c r="AF17" i="11"/>
  <c r="AG17" i="11"/>
  <c r="AH17" i="11"/>
  <c r="AF17" i="9"/>
  <c r="AG17" i="9"/>
  <c r="AH17" i="9"/>
  <c r="AE17" i="26"/>
  <c r="AF17" i="26"/>
  <c r="AG17" i="26"/>
  <c r="AD17" i="22"/>
  <c r="AE17" i="22"/>
  <c r="AF17" i="22"/>
  <c r="AJ16" i="27" l="1"/>
  <c r="AJ12" i="27"/>
  <c r="AJ15" i="27"/>
  <c r="AJ13" i="27"/>
  <c r="AJ14" i="27"/>
  <c r="AH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AI16" i="26"/>
  <c r="AI15" i="26"/>
  <c r="AI14" i="26"/>
  <c r="AI13" i="26"/>
  <c r="AI12" i="26"/>
  <c r="AJ5" i="26"/>
  <c r="AJ17" i="27" l="1"/>
  <c r="AI17" i="26"/>
  <c r="AJ15" i="26" s="1"/>
  <c r="AJ13" i="26" l="1"/>
  <c r="AJ14" i="26"/>
  <c r="AJ12" i="26"/>
  <c r="AJ17" i="26" s="1"/>
  <c r="AJ16" i="26"/>
  <c r="AI12" i="22"/>
  <c r="AJ13" i="6" l="1"/>
  <c r="AK13" i="6" s="1"/>
  <c r="AJ19" i="6"/>
  <c r="AJ18" i="6"/>
  <c r="AJ17" i="6"/>
  <c r="AJ16" i="6"/>
  <c r="AJ15" i="6"/>
  <c r="AJ14" i="6"/>
  <c r="AI12" i="9"/>
  <c r="AI12" i="11"/>
  <c r="AI12" i="20"/>
  <c r="AJ5" i="9"/>
  <c r="AJ5" i="11" s="1"/>
  <c r="AJ5" i="20" s="1"/>
  <c r="AH17" i="22" l="1"/>
  <c r="AG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I16" i="22"/>
  <c r="AI15" i="22"/>
  <c r="AI14" i="22"/>
  <c r="AI13" i="22"/>
  <c r="AI17" i="22" l="1"/>
  <c r="AJ16" i="22" s="1"/>
  <c r="AJ12" i="22" l="1"/>
  <c r="AJ15" i="22"/>
  <c r="AJ14" i="22"/>
  <c r="AJ13" i="22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AI16" i="20"/>
  <c r="AI15" i="20"/>
  <c r="AI14" i="20"/>
  <c r="AI13" i="20"/>
  <c r="AJ12" i="20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AJ17" i="22" l="1"/>
  <c r="AI17" i="20"/>
  <c r="AJ16" i="20" s="1"/>
  <c r="AJ15" i="20" l="1"/>
  <c r="AJ13" i="20"/>
  <c r="AJ14" i="20"/>
  <c r="AJ17" i="20" l="1"/>
  <c r="AK19" i="6"/>
  <c r="AK18" i="6"/>
  <c r="AK15" i="6"/>
  <c r="AK14" i="6"/>
  <c r="AI16" i="11"/>
  <c r="AI15" i="11"/>
  <c r="AI14" i="11"/>
  <c r="AI13" i="11"/>
  <c r="AI16" i="9"/>
  <c r="AI15" i="9"/>
  <c r="AI14" i="9"/>
  <c r="AI13" i="9"/>
  <c r="AI17" i="9" l="1"/>
  <c r="AJ12" i="9" s="1"/>
  <c r="AK16" i="6"/>
  <c r="AK17" i="6"/>
  <c r="AI17" i="11"/>
  <c r="AJ12" i="11" s="1"/>
  <c r="AJ16" i="9" l="1"/>
  <c r="AJ13" i="11"/>
  <c r="AJ16" i="11"/>
  <c r="AJ14" i="9"/>
  <c r="AJ15" i="9"/>
  <c r="AJ13" i="9"/>
  <c r="AJ14" i="11"/>
  <c r="AJ15" i="11"/>
  <c r="AJ17" i="9" l="1"/>
  <c r="AJ17" i="11"/>
</calcChain>
</file>

<file path=xl/sharedStrings.xml><?xml version="1.0" encoding="utf-8"?>
<sst xmlns="http://schemas.openxmlformats.org/spreadsheetml/2006/main" count="359" uniqueCount="100">
  <si>
    <t>PT. PLN (Persero) Pusat Manajemen Proyek</t>
  </si>
  <si>
    <t>Unit Pelaksana Manajemen Konstruksi II</t>
  </si>
  <si>
    <t xml:space="preserve"> </t>
  </si>
  <si>
    <t>PROYEK</t>
  </si>
  <si>
    <t xml:space="preserve">:  </t>
  </si>
  <si>
    <t>JASA PENGAWASAN RELOKASI PLTG GRATI KE PESANGGARAN (1X200 MW)</t>
  </si>
  <si>
    <t>Bulan</t>
  </si>
  <si>
    <t>:</t>
  </si>
  <si>
    <t>UNIT</t>
  </si>
  <si>
    <t>PUSMANPRO-UPMK II</t>
  </si>
  <si>
    <t xml:space="preserve">Tahun </t>
  </si>
  <si>
    <t xml:space="preserve">Lembar </t>
  </si>
  <si>
    <t>NO</t>
  </si>
  <si>
    <t>Nama &amp; Lokasi Proyek</t>
  </si>
  <si>
    <t>Jabatan</t>
  </si>
  <si>
    <t>Tanggal</t>
  </si>
  <si>
    <t>Total Hari</t>
  </si>
  <si>
    <t>Proporsional MM</t>
  </si>
  <si>
    <t>Paraf Atasan Langsung</t>
  </si>
  <si>
    <t>MUHAMMAD SYAHRUL</t>
  </si>
  <si>
    <t>PTL</t>
  </si>
  <si>
    <t>SURYA RAMADHAN</t>
  </si>
  <si>
    <t>KOORDINATOR SIPIL</t>
  </si>
  <si>
    <t>PROJECT ADMINISTRATION</t>
  </si>
  <si>
    <t>CEK KEMBALI TIMES SHEET YBB, PEMBAGI SEJUMLAH 22 HARI SESUAI YBS MASUK</t>
  </si>
  <si>
    <t>RUSDI</t>
  </si>
  <si>
    <t>SUPERVISOR SIPIL</t>
  </si>
  <si>
    <t>AYUB QOIRUL ARIFIN</t>
  </si>
  <si>
    <t>ADMIN UMUM</t>
  </si>
  <si>
    <t>Keterangan :</t>
  </si>
  <si>
    <t>Disusun oleh :</t>
  </si>
  <si>
    <t>1. Jumlah Maksimal Proporsional MM per orang adalah 1 MM</t>
  </si>
  <si>
    <t>hari</t>
  </si>
  <si>
    <t>( MUHAMMAD SYAHRUL )</t>
  </si>
  <si>
    <t>PMK/FML/OPS-039</t>
  </si>
  <si>
    <t xml:space="preserve">  </t>
  </si>
  <si>
    <t xml:space="preserve">DOKUMEN TERKENDALI
Apabila Dokumen ini diunduh/didownload/dicetak akan menjadi DOKUMEN TIDAK TERKENDALI
</t>
  </si>
  <si>
    <t>LEMBAR WAKTU KERJA</t>
  </si>
  <si>
    <t>NAMA</t>
  </si>
  <si>
    <t>: MUHAMMAD SYAHRUL</t>
  </si>
  <si>
    <t>BULAN</t>
  </si>
  <si>
    <t>NOMOR INDUK PEGAWAI</t>
  </si>
  <si>
    <t>: 90112385Z</t>
  </si>
  <si>
    <t>TAHUN</t>
  </si>
  <si>
    <t>JABATAN</t>
  </si>
  <si>
    <t>LEMBAR</t>
  </si>
  <si>
    <t>: 1</t>
  </si>
  <si>
    <t>: PLN PUSMANPRO UPMK II</t>
  </si>
  <si>
    <t>NAMA &amp; LOKASI PROYEK</t>
  </si>
  <si>
    <t>Kode Lokasi</t>
  </si>
  <si>
    <t>TANGGAL</t>
  </si>
  <si>
    <t>A</t>
  </si>
  <si>
    <t>Relokasi PLTG Grati ke Pesanggaran</t>
  </si>
  <si>
    <t>S80001</t>
  </si>
  <si>
    <t>B</t>
  </si>
  <si>
    <t>C</t>
  </si>
  <si>
    <t>D</t>
  </si>
  <si>
    <t>Diklat</t>
  </si>
  <si>
    <t>E</t>
  </si>
  <si>
    <t>Cuti/Ijin Sakit</t>
  </si>
  <si>
    <t>Total</t>
  </si>
  <si>
    <t>Keterangan:</t>
  </si>
  <si>
    <t>3. 25 Desember 202000000000: Libur Hari Raya Natal</t>
  </si>
  <si>
    <t>3. 31 Desember 202000000000: Pengganti Cuti Bersama Hari Raya Idul Fitri 1441H</t>
  </si>
  <si>
    <t>Tanda Tangan Pegawai</t>
  </si>
  <si>
    <t>FR.SMM.PUSMANPRO.05.00.01</t>
  </si>
  <si>
    <t>: SURYA RAMADHAN</t>
  </si>
  <si>
    <t>: 8912432ZY</t>
  </si>
  <si>
    <t>: RUSDI</t>
  </si>
  <si>
    <t xml:space="preserve">: </t>
  </si>
  <si>
    <t>: SUPERVISOR SIPIL</t>
  </si>
  <si>
    <t>: AYUB QOIRUL ARIFIN</t>
  </si>
  <si>
    <t>: PROJECT ADMINISTRATION</t>
  </si>
  <si>
    <t>: ADMIN UMUM</t>
  </si>
  <si>
    <t>SCHEDULER</t>
  </si>
  <si>
    <t>INTEGRATOR</t>
  </si>
  <si>
    <t>: PLN PUSMANPRO KANTOR INDUK</t>
  </si>
  <si>
    <t>Cuti</t>
  </si>
  <si>
    <t>: NI KADE PINGKY UMADEWI</t>
  </si>
  <si>
    <t>NI KADE PINGKY UMADEWI</t>
  </si>
  <si>
    <t>: SUGMA WILY SUPALA</t>
  </si>
  <si>
    <t>: 9115826ZY</t>
  </si>
  <si>
    <t>SUGMA WILY SUPALA</t>
  </si>
  <si>
    <t>Site Koordinator :</t>
  </si>
  <si>
    <t>: TECHNICIAN MANAJEMEN KONSTRUKSI SIPIL</t>
  </si>
  <si>
    <t>: TECHNICIAN MANAJEMEN KONSTRUKSI MESIN PEMBANGKIT</t>
  </si>
  <si>
    <t>: TECHNICIAN MANAJEMEN KONSTRUKSI LISTRIK PEMBANGKIT</t>
  </si>
  <si>
    <t>: 2023</t>
  </si>
  <si>
    <t>Rapat Koordinasi</t>
  </si>
  <si>
    <t>SHODIK SETIAWAN</t>
  </si>
  <si>
    <t>: SHODIK SETIAWAN</t>
  </si>
  <si>
    <t>: 8609002JMK</t>
  </si>
  <si>
    <t>Dinas Luar / SPPD</t>
  </si>
  <si>
    <t>Proyek Bangkanai</t>
  </si>
  <si>
    <t xml:space="preserve">2. Jumlah hari kerja bulan April 2023 adalah </t>
  </si>
  <si>
    <t>APRIL</t>
  </si>
  <si>
    <t>: APRIL</t>
  </si>
  <si>
    <t>Rapat Koordinaasi</t>
  </si>
  <si>
    <t>Hari Raya Idul Fitri 1444 H</t>
  </si>
  <si>
    <t>Cuti Bersama Hari Raya Idul Fitri 1444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</si>
</sst>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3"/>
      <name val="Calibri"/>
      <family val="2"/>
      <scheme val="minor"/>
    </font>
    <font>
      <u/>
      <sz val="8"/>
      <name val="Times New Roman"/>
      <family val="1"/>
    </font>
    <font>
      <b/>
      <u/>
      <sz val="8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8"/>
      <color theme="1"/>
      <name val="Times New Roman"/>
      <family val="1"/>
    </font>
    <font>
      <sz val="11"/>
      <name val="Calibri"/>
      <charset val="134"/>
      <scheme val="minor"/>
    </font>
    <font>
      <sz val="11"/>
      <name val="Arial"/>
      <charset val="134"/>
    </font>
    <font>
      <b/>
      <sz val="16"/>
      <color rgb="FF000000"/>
      <name val="Arial"/>
      <charset val="134"/>
    </font>
    <font>
      <b/>
      <sz val="14"/>
      <name val="Arial"/>
      <charset val="134"/>
    </font>
    <font>
      <sz val="11"/>
      <color theme="1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1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rgb="FFBFBFBF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164" fontId="21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33" fillId="0" borderId="0"/>
    <xf numFmtId="0" fontId="1" fillId="0" borderId="0">
      <alignment vertical="center"/>
    </xf>
    <xf numFmtId="0" fontId="36" fillId="0" borderId="0"/>
  </cellStyleXfs>
  <cellXfs count="27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>
      <alignment horizontal="left" vertical="center" inden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7" fillId="2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indent="1"/>
    </xf>
    <xf numFmtId="2" fontId="9" fillId="2" borderId="10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2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165" fontId="5" fillId="0" borderId="0" xfId="0" applyNumberFormat="1" applyFont="1" applyAlignment="1"/>
    <xf numFmtId="0" fontId="5" fillId="0" borderId="12" xfId="0" applyFont="1" applyBorder="1" applyAlignment="1"/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2" fontId="8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5" fillId="0" borderId="13" xfId="0" applyFont="1" applyBorder="1" applyAlignment="1"/>
    <xf numFmtId="0" fontId="5" fillId="0" borderId="14" xfId="0" applyFont="1" applyBorder="1" applyAlignment="1"/>
    <xf numFmtId="0" fontId="13" fillId="2" borderId="0" xfId="0" applyFont="1" applyFill="1" applyAlignment="1">
      <alignment horizontal="center" vertical="center"/>
    </xf>
    <xf numFmtId="0" fontId="14" fillId="0" borderId="0" xfId="2" applyFont="1"/>
    <xf numFmtId="0" fontId="15" fillId="0" borderId="0" xfId="2" applyFont="1" applyAlignment="1">
      <alignment vertical="center"/>
    </xf>
    <xf numFmtId="0" fontId="15" fillId="0" borderId="17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 textRotation="90" wrapText="1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textRotation="90" wrapText="1"/>
    </xf>
    <xf numFmtId="0" fontId="15" fillId="0" borderId="18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2" borderId="0" xfId="2" applyFont="1" applyFill="1" applyAlignment="1">
      <alignment vertical="center"/>
    </xf>
    <xf numFmtId="0" fontId="15" fillId="0" borderId="19" xfId="2" applyFont="1" applyBorder="1" applyAlignment="1">
      <alignment vertical="center"/>
    </xf>
    <xf numFmtId="0" fontId="15" fillId="0" borderId="20" xfId="2" applyFont="1" applyBorder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center" vertical="top" wrapText="1"/>
    </xf>
    <xf numFmtId="0" fontId="15" fillId="0" borderId="0" xfId="2" applyFont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4" fillId="0" borderId="20" xfId="2" applyFont="1" applyBorder="1"/>
    <xf numFmtId="0" fontId="15" fillId="0" borderId="0" xfId="2" applyFont="1" applyAlignment="1">
      <alignment horizontal="right" vertical="center"/>
    </xf>
    <xf numFmtId="0" fontId="15" fillId="0" borderId="0" xfId="2" applyFont="1" applyAlignment="1">
      <alignment horizontal="left" vertical="center" textRotation="90" wrapText="1"/>
    </xf>
    <xf numFmtId="0" fontId="15" fillId="0" borderId="22" xfId="2" applyFont="1" applyBorder="1" applyAlignment="1">
      <alignment vertical="center"/>
    </xf>
    <xf numFmtId="0" fontId="14" fillId="0" borderId="22" xfId="2" applyFont="1" applyBorder="1"/>
    <xf numFmtId="2" fontId="14" fillId="0" borderId="10" xfId="2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0" fontId="15" fillId="0" borderId="23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15" fillId="0" borderId="24" xfId="2" applyFont="1" applyBorder="1" applyAlignment="1">
      <alignment vertical="center"/>
    </xf>
    <xf numFmtId="0" fontId="20" fillId="0" borderId="0" xfId="2" applyFont="1"/>
    <xf numFmtId="16" fontId="5" fillId="0" borderId="0" xfId="0" applyNumberFormat="1" applyFont="1">
      <alignment vertical="center"/>
    </xf>
    <xf numFmtId="0" fontId="5" fillId="2" borderId="2" xfId="0" applyFont="1" applyFill="1" applyBorder="1">
      <alignment vertical="center"/>
    </xf>
    <xf numFmtId="0" fontId="23" fillId="0" borderId="0" xfId="0" applyFont="1" applyAlignment="1"/>
    <xf numFmtId="0" fontId="23" fillId="0" borderId="1" xfId="0" applyFont="1" applyBorder="1" applyAlignment="1"/>
    <xf numFmtId="0" fontId="23" fillId="0" borderId="2" xfId="0" applyFont="1" applyBorder="1" applyAlignment="1"/>
    <xf numFmtId="0" fontId="23" fillId="0" borderId="12" xfId="0" applyFont="1" applyBorder="1" applyAlignment="1"/>
    <xf numFmtId="0" fontId="23" fillId="0" borderId="3" xfId="0" applyFont="1" applyBorder="1" applyAlignment="1">
      <alignment horizontal="left" vertical="center" indent="1"/>
    </xf>
    <xf numFmtId="0" fontId="23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16" fontId="23" fillId="0" borderId="0" xfId="0" applyNumberFormat="1" applyFont="1">
      <alignment vertical="center"/>
    </xf>
    <xf numFmtId="0" fontId="23" fillId="0" borderId="13" xfId="0" applyFont="1" applyBorder="1" applyAlignment="1">
      <alignment horizontal="left" vertical="center"/>
    </xf>
    <xf numFmtId="0" fontId="24" fillId="0" borderId="0" xfId="0" applyFont="1">
      <alignment vertical="center"/>
    </xf>
    <xf numFmtId="0" fontId="25" fillId="0" borderId="4" xfId="0" applyFont="1" applyBorder="1">
      <alignment vertical="center"/>
    </xf>
    <xf numFmtId="0" fontId="25" fillId="0" borderId="5" xfId="0" applyFont="1" applyBorder="1">
      <alignment vertical="center"/>
    </xf>
    <xf numFmtId="0" fontId="23" fillId="0" borderId="5" xfId="0" applyFont="1" applyBorder="1">
      <alignment vertical="center"/>
    </xf>
    <xf numFmtId="0" fontId="23" fillId="0" borderId="14" xfId="0" applyFont="1" applyBorder="1">
      <alignment vertical="center"/>
    </xf>
    <xf numFmtId="0" fontId="26" fillId="2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left" vertical="center" indent="1"/>
    </xf>
    <xf numFmtId="2" fontId="28" fillId="2" borderId="10" xfId="0" applyNumberFormat="1" applyFont="1" applyFill="1" applyBorder="1" applyAlignment="1">
      <alignment horizontal="center" vertical="center" wrapText="1"/>
    </xf>
    <xf numFmtId="2" fontId="27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0" fontId="29" fillId="0" borderId="0" xfId="0" applyFont="1" applyAlignment="1"/>
    <xf numFmtId="0" fontId="26" fillId="0" borderId="11" xfId="0" applyFont="1" applyBorder="1" applyAlignment="1">
      <alignment horizontal="center" vertical="center"/>
    </xf>
    <xf numFmtId="2" fontId="27" fillId="2" borderId="10" xfId="0" applyNumberFormat="1" applyFont="1" applyFill="1" applyBorder="1" applyAlignment="1">
      <alignment horizontal="center" vertical="center" wrapText="1"/>
    </xf>
    <xf numFmtId="2" fontId="27" fillId="0" borderId="10" xfId="0" applyNumberFormat="1" applyFont="1" applyBorder="1" applyAlignment="1">
      <alignment horizontal="center" vertical="center" wrapText="1"/>
    </xf>
    <xf numFmtId="0" fontId="23" fillId="0" borderId="1" xfId="0" applyFont="1" applyBorder="1">
      <alignment vertical="center"/>
    </xf>
    <xf numFmtId="0" fontId="23" fillId="0" borderId="2" xfId="0" applyFont="1" applyBorder="1">
      <alignment vertical="center"/>
    </xf>
    <xf numFmtId="0" fontId="25" fillId="0" borderId="12" xfId="0" applyFont="1" applyBorder="1">
      <alignment vertical="center"/>
    </xf>
    <xf numFmtId="0" fontId="25" fillId="0" borderId="0" xfId="0" applyFont="1">
      <alignment vertical="center"/>
    </xf>
    <xf numFmtId="0" fontId="25" fillId="0" borderId="3" xfId="0" applyFont="1" applyBorder="1">
      <alignment vertical="center"/>
    </xf>
    <xf numFmtId="0" fontId="25" fillId="0" borderId="13" xfId="0" applyFont="1" applyBorder="1">
      <alignment vertical="center"/>
    </xf>
    <xf numFmtId="0" fontId="29" fillId="0" borderId="0" xfId="0" applyFont="1" applyAlignment="1">
      <alignment horizontal="center" vertical="center"/>
    </xf>
    <xf numFmtId="0" fontId="30" fillId="0" borderId="3" xfId="0" applyFont="1" applyBorder="1">
      <alignment vertical="center"/>
    </xf>
    <xf numFmtId="0" fontId="29" fillId="0" borderId="0" xfId="0" applyFont="1">
      <alignment vertical="center"/>
    </xf>
    <xf numFmtId="0" fontId="30" fillId="0" borderId="13" xfId="0" applyFont="1" applyBorder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9" fillId="0" borderId="3" xfId="0" applyFont="1" applyBorder="1">
      <alignment vertical="center"/>
    </xf>
    <xf numFmtId="0" fontId="23" fillId="0" borderId="3" xfId="0" applyFont="1" applyBorder="1">
      <alignment vertical="center"/>
    </xf>
    <xf numFmtId="0" fontId="32" fillId="0" borderId="2" xfId="0" applyFont="1" applyBorder="1" applyAlignment="1">
      <alignment horizontal="center" vertical="center"/>
    </xf>
    <xf numFmtId="0" fontId="23" fillId="0" borderId="3" xfId="0" applyFont="1" applyBorder="1" applyAlignment="1"/>
    <xf numFmtId="0" fontId="23" fillId="0" borderId="13" xfId="0" applyFont="1" applyBorder="1" applyAlignment="1"/>
    <xf numFmtId="0" fontId="23" fillId="0" borderId="4" xfId="0" applyFont="1" applyBorder="1" applyAlignment="1"/>
    <xf numFmtId="0" fontId="23" fillId="0" borderId="5" xfId="0" applyFont="1" applyBorder="1" applyAlignment="1"/>
    <xf numFmtId="0" fontId="23" fillId="0" borderId="14" xfId="0" applyFont="1" applyBorder="1" applyAlignment="1"/>
    <xf numFmtId="165" fontId="23" fillId="0" borderId="0" xfId="0" applyNumberFormat="1" applyFont="1" applyAlignment="1"/>
    <xf numFmtId="2" fontId="34" fillId="0" borderId="38" xfId="4" applyNumberFormat="1" applyFont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 wrapText="1"/>
    </xf>
    <xf numFmtId="0" fontId="15" fillId="0" borderId="0" xfId="2" applyFont="1" applyAlignment="1">
      <alignment vertical="center" wrapText="1"/>
    </xf>
    <xf numFmtId="0" fontId="13" fillId="2" borderId="10" xfId="0" applyFont="1" applyFill="1" applyBorder="1" applyAlignment="1">
      <alignment horizontal="center" vertical="center"/>
    </xf>
    <xf numFmtId="2" fontId="15" fillId="2" borderId="10" xfId="4" applyNumberFormat="1" applyFont="1" applyFill="1" applyBorder="1" applyAlignment="1">
      <alignment horizontal="center" vertical="center" wrapText="1"/>
    </xf>
    <xf numFmtId="0" fontId="15" fillId="0" borderId="43" xfId="2" applyFont="1" applyBorder="1" applyAlignment="1">
      <alignment horizontal="center" vertical="center"/>
    </xf>
    <xf numFmtId="0" fontId="15" fillId="0" borderId="44" xfId="2" applyFont="1" applyBorder="1" applyAlignment="1">
      <alignment horizontal="center" vertical="center" wrapText="1"/>
    </xf>
    <xf numFmtId="2" fontId="14" fillId="0" borderId="44" xfId="2" applyNumberFormat="1" applyFont="1" applyBorder="1" applyAlignment="1">
      <alignment horizontal="center" vertical="center"/>
    </xf>
    <xf numFmtId="2" fontId="14" fillId="0" borderId="44" xfId="0" applyNumberFormat="1" applyFont="1" applyBorder="1" applyAlignment="1">
      <alignment horizontal="center" vertical="center"/>
    </xf>
    <xf numFmtId="0" fontId="15" fillId="0" borderId="45" xfId="2" applyFont="1" applyBorder="1" applyAlignment="1">
      <alignment vertical="center"/>
    </xf>
    <xf numFmtId="0" fontId="16" fillId="0" borderId="20" xfId="2" applyFont="1" applyBorder="1" applyAlignment="1">
      <alignment vertical="center"/>
    </xf>
    <xf numFmtId="0" fontId="13" fillId="2" borderId="16" xfId="0" applyFont="1" applyFill="1" applyBorder="1" applyAlignment="1">
      <alignment horizontal="center" vertical="center"/>
    </xf>
    <xf numFmtId="2" fontId="15" fillId="3" borderId="10" xfId="4" applyNumberFormat="1" applyFont="1" applyFill="1" applyBorder="1" applyAlignment="1">
      <alignment horizontal="center" vertical="center" wrapText="1"/>
    </xf>
    <xf numFmtId="16" fontId="15" fillId="0" borderId="0" xfId="2" applyNumberFormat="1" applyFont="1" applyAlignment="1">
      <alignment horizontal="left" vertical="center"/>
    </xf>
    <xf numFmtId="0" fontId="9" fillId="0" borderId="10" xfId="5" applyFont="1" applyBorder="1" applyAlignment="1">
      <alignment horizontal="left" vertical="center" wrapText="1" indent="1"/>
    </xf>
    <xf numFmtId="2" fontId="15" fillId="2" borderId="44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 wrapText="1"/>
    </xf>
    <xf numFmtId="2" fontId="8" fillId="4" borderId="10" xfId="0" applyNumberFormat="1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/>
    </xf>
    <xf numFmtId="2" fontId="15" fillId="4" borderId="10" xfId="0" applyNumberFormat="1" applyFont="1" applyFill="1" applyBorder="1" applyAlignment="1">
      <alignment horizontal="center" vertical="center" wrapText="1"/>
    </xf>
    <xf numFmtId="2" fontId="15" fillId="4" borderId="10" xfId="4" applyNumberFormat="1" applyFont="1" applyFill="1" applyBorder="1" applyAlignment="1">
      <alignment horizontal="center" vertical="center" wrapText="1"/>
    </xf>
    <xf numFmtId="2" fontId="15" fillId="4" borderId="44" xfId="0" applyNumberFormat="1" applyFont="1" applyFill="1" applyBorder="1" applyAlignment="1">
      <alignment horizontal="center" vertical="center" wrapText="1"/>
    </xf>
    <xf numFmtId="2" fontId="14" fillId="4" borderId="10" xfId="1" applyNumberFormat="1" applyFont="1" applyFill="1" applyBorder="1" applyAlignment="1">
      <alignment horizontal="center" vertical="center"/>
    </xf>
    <xf numFmtId="0" fontId="26" fillId="4" borderId="10" xfId="0" applyFont="1" applyFill="1" applyBorder="1" applyAlignment="1">
      <alignment horizontal="center" vertical="center"/>
    </xf>
    <xf numFmtId="2" fontId="28" fillId="4" borderId="10" xfId="0" applyNumberFormat="1" applyFont="1" applyFill="1" applyBorder="1" applyAlignment="1">
      <alignment horizontal="center" vertical="center" wrapText="1"/>
    </xf>
    <xf numFmtId="2" fontId="27" fillId="4" borderId="10" xfId="0" applyNumberFormat="1" applyFont="1" applyFill="1" applyBorder="1" applyAlignment="1">
      <alignment horizontal="center" vertical="center" wrapText="1"/>
    </xf>
    <xf numFmtId="0" fontId="37" fillId="0" borderId="0" xfId="6" applyFont="1"/>
    <xf numFmtId="0" fontId="36" fillId="0" borderId="0" xfId="6" applyAlignment="1">
      <alignment vertical="center"/>
    </xf>
    <xf numFmtId="0" fontId="37" fillId="0" borderId="25" xfId="6" applyFont="1" applyBorder="1"/>
    <xf numFmtId="0" fontId="37" fillId="0" borderId="26" xfId="6" applyFont="1" applyBorder="1"/>
    <xf numFmtId="0" fontId="37" fillId="0" borderId="27" xfId="6" applyFont="1" applyBorder="1"/>
    <xf numFmtId="0" fontId="37" fillId="0" borderId="28" xfId="6" applyFont="1" applyBorder="1" applyAlignment="1">
      <alignment horizontal="left" vertical="center"/>
    </xf>
    <xf numFmtId="0" fontId="37" fillId="0" borderId="0" xfId="6" applyFont="1" applyAlignment="1">
      <alignment vertical="center"/>
    </xf>
    <xf numFmtId="0" fontId="37" fillId="0" borderId="0" xfId="6" applyFont="1" applyAlignment="1">
      <alignment horizontal="left" vertical="center"/>
    </xf>
    <xf numFmtId="16" fontId="37" fillId="0" borderId="0" xfId="6" applyNumberFormat="1" applyFont="1" applyAlignment="1">
      <alignment vertical="center"/>
    </xf>
    <xf numFmtId="0" fontId="37" fillId="0" borderId="29" xfId="6" applyFont="1" applyBorder="1" applyAlignment="1">
      <alignment horizontal="left" vertical="center"/>
    </xf>
    <xf numFmtId="0" fontId="39" fillId="0" borderId="0" xfId="6" applyFont="1" applyAlignment="1">
      <alignment vertical="center"/>
    </xf>
    <xf numFmtId="0" fontId="40" fillId="0" borderId="0" xfId="0" applyFont="1">
      <alignment vertical="center"/>
    </xf>
    <xf numFmtId="0" fontId="41" fillId="0" borderId="30" xfId="6" applyFont="1" applyBorder="1" applyAlignment="1">
      <alignment vertical="center"/>
    </xf>
    <xf numFmtId="0" fontId="41" fillId="0" borderId="31" xfId="6" applyFont="1" applyBorder="1" applyAlignment="1">
      <alignment vertical="center"/>
    </xf>
    <xf numFmtId="0" fontId="37" fillId="0" borderId="31" xfId="6" applyFont="1" applyBorder="1" applyAlignment="1">
      <alignment vertical="center"/>
    </xf>
    <xf numFmtId="0" fontId="37" fillId="0" borderId="32" xfId="6" applyFont="1" applyBorder="1" applyAlignment="1">
      <alignment vertical="center"/>
    </xf>
    <xf numFmtId="0" fontId="42" fillId="5" borderId="38" xfId="6" applyFont="1" applyFill="1" applyBorder="1" applyAlignment="1">
      <alignment horizontal="center" vertical="center"/>
    </xf>
    <xf numFmtId="0" fontId="42" fillId="2" borderId="38" xfId="6" applyFont="1" applyFill="1" applyBorder="1" applyAlignment="1">
      <alignment horizontal="center" vertical="center"/>
    </xf>
    <xf numFmtId="0" fontId="44" fillId="0" borderId="38" xfId="6" applyFont="1" applyBorder="1" applyAlignment="1">
      <alignment horizontal="center" vertical="center"/>
    </xf>
    <xf numFmtId="0" fontId="44" fillId="0" borderId="38" xfId="6" applyFont="1" applyBorder="1" applyAlignment="1">
      <alignment horizontal="left" vertical="center"/>
    </xf>
    <xf numFmtId="2" fontId="44" fillId="5" borderId="38" xfId="6" applyNumberFormat="1" applyFont="1" applyFill="1" applyBorder="1" applyAlignment="1">
      <alignment horizontal="center" vertical="center" wrapText="1"/>
    </xf>
    <xf numFmtId="2" fontId="44" fillId="3" borderId="38" xfId="6" applyNumberFormat="1" applyFont="1" applyFill="1" applyBorder="1" applyAlignment="1">
      <alignment horizontal="center" vertical="center" wrapText="1"/>
    </xf>
    <xf numFmtId="2" fontId="44" fillId="2" borderId="38" xfId="6" applyNumberFormat="1" applyFont="1" applyFill="1" applyBorder="1" applyAlignment="1">
      <alignment horizontal="center" vertical="center" wrapText="1"/>
    </xf>
    <xf numFmtId="2" fontId="44" fillId="6" borderId="38" xfId="6" applyNumberFormat="1" applyFont="1" applyFill="1" applyBorder="1" applyAlignment="1">
      <alignment horizontal="center" vertical="center" wrapText="1"/>
    </xf>
    <xf numFmtId="2" fontId="44" fillId="0" borderId="38" xfId="6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0" fontId="42" fillId="0" borderId="39" xfId="6" applyFont="1" applyBorder="1" applyAlignment="1">
      <alignment horizontal="center" vertical="center"/>
    </xf>
    <xf numFmtId="2" fontId="44" fillId="0" borderId="38" xfId="6" applyNumberFormat="1" applyFont="1" applyBorder="1" applyAlignment="1">
      <alignment horizontal="center" vertical="center" wrapText="1"/>
    </xf>
    <xf numFmtId="0" fontId="41" fillId="0" borderId="0" xfId="6" applyFont="1" applyAlignment="1">
      <alignment vertical="center"/>
    </xf>
    <xf numFmtId="0" fontId="37" fillId="0" borderId="25" xfId="6" applyFont="1" applyBorder="1" applyAlignment="1">
      <alignment vertical="center"/>
    </xf>
    <xf numFmtId="0" fontId="37" fillId="0" borderId="26" xfId="6" applyFont="1" applyBorder="1" applyAlignment="1">
      <alignment vertical="center"/>
    </xf>
    <xf numFmtId="0" fontId="41" fillId="0" borderId="27" xfId="6" applyFont="1" applyBorder="1" applyAlignment="1">
      <alignment vertical="center"/>
    </xf>
    <xf numFmtId="0" fontId="41" fillId="0" borderId="28" xfId="6" applyFont="1" applyBorder="1" applyAlignment="1">
      <alignment vertical="center"/>
    </xf>
    <xf numFmtId="0" fontId="41" fillId="0" borderId="29" xfId="6" applyFont="1" applyBorder="1" applyAlignment="1">
      <alignment vertical="center"/>
    </xf>
    <xf numFmtId="0" fontId="37" fillId="0" borderId="0" xfId="6" applyFont="1" applyAlignment="1">
      <alignment horizontal="center" vertical="center"/>
    </xf>
    <xf numFmtId="0" fontId="37" fillId="0" borderId="28" xfId="6" applyFont="1" applyBorder="1" applyAlignment="1">
      <alignment vertical="center"/>
    </xf>
    <xf numFmtId="0" fontId="46" fillId="0" borderId="26" xfId="6" applyFont="1" applyBorder="1" applyAlignment="1">
      <alignment horizontal="center" vertical="center"/>
    </xf>
    <xf numFmtId="0" fontId="37" fillId="0" borderId="28" xfId="6" applyFont="1" applyBorder="1"/>
    <xf numFmtId="0" fontId="37" fillId="0" borderId="29" xfId="6" applyFont="1" applyBorder="1"/>
    <xf numFmtId="0" fontId="37" fillId="0" borderId="30" xfId="6" applyFont="1" applyBorder="1"/>
    <xf numFmtId="0" fontId="37" fillId="0" borderId="31" xfId="6" applyFont="1" applyBorder="1"/>
    <xf numFmtId="0" fontId="37" fillId="0" borderId="32" xfId="6" applyFont="1" applyBorder="1"/>
    <xf numFmtId="165" fontId="37" fillId="0" borderId="0" xfId="6" applyNumberFormat="1" applyFont="1"/>
    <xf numFmtId="0" fontId="15" fillId="0" borderId="40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5" fillId="0" borderId="41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5" fillId="0" borderId="15" xfId="2" applyFont="1" applyBorder="1" applyAlignment="1">
      <alignment horizontal="center" vertical="center"/>
    </xf>
    <xf numFmtId="0" fontId="15" fillId="0" borderId="16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17" xfId="2" applyFont="1" applyBorder="1" applyAlignment="1">
      <alignment horizontal="left" vertical="center"/>
    </xf>
    <xf numFmtId="0" fontId="15" fillId="0" borderId="17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41" xfId="2" applyFont="1" applyBorder="1" applyAlignment="1">
      <alignment horizontal="center" vertical="center"/>
    </xf>
    <xf numFmtId="0" fontId="15" fillId="0" borderId="42" xfId="2" applyFont="1" applyBorder="1" applyAlignment="1">
      <alignment horizontal="center" vertical="center" wrapText="1"/>
    </xf>
    <xf numFmtId="0" fontId="15" fillId="0" borderId="23" xfId="2" applyFont="1" applyBorder="1" applyAlignment="1">
      <alignment horizontal="center" vertical="center" wrapText="1"/>
    </xf>
    <xf numFmtId="0" fontId="15" fillId="0" borderId="0" xfId="2" applyFont="1" applyAlignment="1">
      <alignment horizontal="right" vertical="center"/>
    </xf>
    <xf numFmtId="0" fontId="19" fillId="0" borderId="0" xfId="2" applyFont="1" applyAlignment="1">
      <alignment horizontal="center" vertical="center" wrapText="1"/>
    </xf>
    <xf numFmtId="0" fontId="19" fillId="0" borderId="22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left" vertical="center" wrapText="1"/>
    </xf>
    <xf numFmtId="0" fontId="15" fillId="0" borderId="44" xfId="2" applyFont="1" applyBorder="1" applyAlignment="1">
      <alignment horizontal="left" vertical="center" wrapText="1"/>
    </xf>
    <xf numFmtId="0" fontId="15" fillId="0" borderId="0" xfId="2" applyFont="1" applyAlignment="1">
      <alignment horizontal="left" vertical="center" wrapText="1"/>
    </xf>
    <xf numFmtId="0" fontId="35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textRotation="180" wrapText="1"/>
    </xf>
    <xf numFmtId="2" fontId="9" fillId="4" borderId="2" xfId="0" applyNumberFormat="1" applyFont="1" applyFill="1" applyBorder="1" applyAlignment="1">
      <alignment horizontal="center" vertical="center" textRotation="180" wrapText="1"/>
    </xf>
    <xf numFmtId="2" fontId="9" fillId="4" borderId="12" xfId="0" applyNumberFormat="1" applyFont="1" applyFill="1" applyBorder="1" applyAlignment="1">
      <alignment horizontal="center" vertical="center" textRotation="180" wrapText="1"/>
    </xf>
    <xf numFmtId="2" fontId="9" fillId="4" borderId="3" xfId="0" applyNumberFormat="1" applyFont="1" applyFill="1" applyBorder="1" applyAlignment="1">
      <alignment horizontal="center" vertical="center" textRotation="180" wrapText="1"/>
    </xf>
    <xf numFmtId="2" fontId="9" fillId="4" borderId="0" xfId="0" applyNumberFormat="1" applyFont="1" applyFill="1" applyAlignment="1">
      <alignment horizontal="center" vertical="center" textRotation="180" wrapText="1"/>
    </xf>
    <xf numFmtId="2" fontId="9" fillId="4" borderId="13" xfId="0" applyNumberFormat="1" applyFont="1" applyFill="1" applyBorder="1" applyAlignment="1">
      <alignment horizontal="center" vertical="center" textRotation="180" wrapText="1"/>
    </xf>
    <xf numFmtId="2" fontId="9" fillId="4" borderId="46" xfId="0" applyNumberFormat="1" applyFont="1" applyFill="1" applyBorder="1" applyAlignment="1">
      <alignment horizontal="center" vertical="center" textRotation="180" wrapText="1"/>
    </xf>
    <xf numFmtId="2" fontId="9" fillId="4" borderId="20" xfId="0" applyNumberFormat="1" applyFont="1" applyFill="1" applyBorder="1" applyAlignment="1">
      <alignment horizontal="center" vertical="center" textRotation="180" wrapText="1"/>
    </xf>
    <xf numFmtId="2" fontId="9" fillId="4" borderId="47" xfId="0" applyNumberFormat="1" applyFont="1" applyFill="1" applyBorder="1" applyAlignment="1">
      <alignment horizontal="center" vertical="center" textRotation="180" wrapText="1"/>
    </xf>
    <xf numFmtId="0" fontId="17" fillId="2" borderId="16" xfId="0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top" wrapText="1"/>
    </xf>
    <xf numFmtId="0" fontId="15" fillId="0" borderId="0" xfId="2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9" fillId="4" borderId="4" xfId="0" applyNumberFormat="1" applyFont="1" applyFill="1" applyBorder="1" applyAlignment="1">
      <alignment horizontal="center" vertical="center" textRotation="180" wrapText="1"/>
    </xf>
    <xf numFmtId="2" fontId="9" fillId="4" borderId="5" xfId="0" applyNumberFormat="1" applyFont="1" applyFill="1" applyBorder="1" applyAlignment="1">
      <alignment horizontal="center" vertical="center" textRotation="180" wrapText="1"/>
    </xf>
    <xf numFmtId="2" fontId="9" fillId="4" borderId="14" xfId="0" applyNumberFormat="1" applyFont="1" applyFill="1" applyBorder="1" applyAlignment="1">
      <alignment horizontal="center" vertical="center" textRotation="180" wrapText="1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42" fillId="0" borderId="35" xfId="6" applyFont="1" applyBorder="1" applyAlignment="1">
      <alignment horizontal="center" vertical="center"/>
    </xf>
    <xf numFmtId="0" fontId="43" fillId="0" borderId="39" xfId="6" applyFont="1" applyBorder="1" applyAlignment="1">
      <alignment vertical="center"/>
    </xf>
    <xf numFmtId="0" fontId="46" fillId="0" borderId="31" xfId="6" applyFont="1" applyBorder="1" applyAlignment="1">
      <alignment horizontal="center" vertical="center"/>
    </xf>
    <xf numFmtId="0" fontId="43" fillId="0" borderId="31" xfId="6" applyFont="1" applyBorder="1" applyAlignment="1">
      <alignment vertical="center"/>
    </xf>
    <xf numFmtId="0" fontId="37" fillId="0" borderId="31" xfId="6" applyFont="1" applyBorder="1" applyAlignment="1">
      <alignment horizontal="center"/>
    </xf>
    <xf numFmtId="0" fontId="37" fillId="0" borderId="0" xfId="6" applyFont="1" applyAlignment="1">
      <alignment horizontal="center"/>
    </xf>
    <xf numFmtId="0" fontId="36" fillId="0" borderId="0" xfId="6" applyAlignment="1">
      <alignment vertical="center"/>
    </xf>
    <xf numFmtId="0" fontId="38" fillId="0" borderId="0" xfId="6" applyFont="1" applyAlignment="1">
      <alignment horizontal="center"/>
    </xf>
    <xf numFmtId="0" fontId="42" fillId="0" borderId="33" xfId="6" applyFont="1" applyBorder="1" applyAlignment="1">
      <alignment horizontal="center" vertical="center"/>
    </xf>
    <xf numFmtId="0" fontId="43" fillId="0" borderId="37" xfId="6" applyFont="1" applyBorder="1" applyAlignment="1">
      <alignment vertical="center"/>
    </xf>
    <xf numFmtId="0" fontId="42" fillId="0" borderId="34" xfId="6" applyFont="1" applyBorder="1" applyAlignment="1">
      <alignment horizontal="center" vertical="center" wrapText="1"/>
    </xf>
    <xf numFmtId="0" fontId="43" fillId="0" borderId="36" xfId="6" applyFont="1" applyBorder="1" applyAlignment="1">
      <alignment vertical="center"/>
    </xf>
    <xf numFmtId="0" fontId="42" fillId="0" borderId="33" xfId="6" applyFont="1" applyBorder="1" applyAlignment="1">
      <alignment horizontal="center" vertical="center" wrapText="1"/>
    </xf>
    <xf numFmtId="0" fontId="43" fillId="0" borderId="32" xfId="6" applyFont="1" applyBorder="1" applyAlignment="1">
      <alignment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21000000}"/>
    <cellStyle name="Normal 2 2 2" xfId="2" xr:uid="{00000000-0005-0000-0000-00001B000000}"/>
    <cellStyle name="Normal 3" xfId="4" xr:uid="{085E1108-6BAB-45D0-8F54-8D52E78AD526}"/>
    <cellStyle name="Normal 3 2" xfId="6" xr:uid="{1E1FD670-7611-4698-BFA7-23990901F8AA}"/>
    <cellStyle name="Normal 4" xfId="5" xr:uid="{181B3FFD-279D-4429-8B32-7B809123F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</xdr:row>
      <xdr:rowOff>25213</xdr:rowOff>
    </xdr:from>
    <xdr:to>
      <xdr:col>36</xdr:col>
      <xdr:colOff>231402</xdr:colOff>
      <xdr:row>4</xdr:row>
      <xdr:rowOff>459441</xdr:rowOff>
    </xdr:to>
    <xdr:pic>
      <xdr:nvPicPr>
        <xdr:cNvPr id="2" name="Picture 23" descr="logo iso baru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96"/>
        <a:stretch>
          <a:fillRect/>
        </a:stretch>
      </xdr:blipFill>
      <xdr:spPr>
        <a:xfrm>
          <a:off x="11418570" y="129540"/>
          <a:ext cx="764540" cy="948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526676</xdr:colOff>
      <xdr:row>2</xdr:row>
      <xdr:rowOff>11205</xdr:rowOff>
    </xdr:from>
    <xdr:to>
      <xdr:col>1</xdr:col>
      <xdr:colOff>964826</xdr:colOff>
      <xdr:row>4</xdr:row>
      <xdr:rowOff>347755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059" t="4510" r="7359" b="5257"/>
        <a:stretch>
          <a:fillRect/>
        </a:stretch>
      </xdr:blipFill>
      <xdr:spPr>
        <a:xfrm>
          <a:off x="793115" y="287020"/>
          <a:ext cx="438150" cy="679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230183</xdr:colOff>
      <xdr:row>21</xdr:row>
      <xdr:rowOff>206370</xdr:rowOff>
    </xdr:from>
    <xdr:to>
      <xdr:col>36</xdr:col>
      <xdr:colOff>264625</xdr:colOff>
      <xdr:row>29</xdr:row>
      <xdr:rowOff>71432</xdr:rowOff>
    </xdr:to>
    <xdr:pic>
      <xdr:nvPicPr>
        <xdr:cNvPr id="5" name="Picture 49">
          <a:extLst>
            <a:ext uri="{FF2B5EF4-FFF2-40B4-BE49-F238E27FC236}">
              <a16:creationId xmlns:a16="http://schemas.microsoft.com/office/drawing/2014/main" id="{BA98A7CC-5337-4129-8894-018110852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brigh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3558" y="6064245"/>
          <a:ext cx="891692" cy="112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20</xdr:row>
      <xdr:rowOff>242453</xdr:rowOff>
    </xdr:from>
    <xdr:to>
      <xdr:col>35</xdr:col>
      <xdr:colOff>665549</xdr:colOff>
      <xdr:row>27</xdr:row>
      <xdr:rowOff>225134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id="{6563FC49-F366-4447-905D-846F64CA4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brigh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9683" y="8154553"/>
          <a:ext cx="2403716" cy="1760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19</xdr:row>
      <xdr:rowOff>125730</xdr:rowOff>
    </xdr:from>
    <xdr:to>
      <xdr:col>36</xdr:col>
      <xdr:colOff>4157</xdr:colOff>
      <xdr:row>25</xdr:row>
      <xdr:rowOff>66040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E7CCA0-2980-48FB-B043-4ED09C593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2140" y="7783830"/>
          <a:ext cx="1937443" cy="146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35</xdr:col>
      <xdr:colOff>1150620</xdr:colOff>
      <xdr:row>11</xdr:row>
      <xdr:rowOff>12700</xdr:rowOff>
    </xdr:from>
    <xdr:to>
      <xdr:col>37</xdr:col>
      <xdr:colOff>121285</xdr:colOff>
      <xdr:row>12</xdr:row>
      <xdr:rowOff>137160</xdr:rowOff>
    </xdr:to>
    <xdr:pic>
      <xdr:nvPicPr>
        <xdr:cNvPr id="3" name="Picture 49">
          <a:extLst>
            <a:ext uri="{FF2B5EF4-FFF2-40B4-BE49-F238E27FC236}">
              <a16:creationId xmlns:a16="http://schemas.microsoft.com/office/drawing/2014/main" id="{099C4C48-039B-444B-B1A9-FE1C30F77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3020" y="3606800"/>
          <a:ext cx="1091565" cy="75946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16</xdr:row>
      <xdr:rowOff>0</xdr:rowOff>
    </xdr:from>
    <xdr:to>
      <xdr:col>37</xdr:col>
      <xdr:colOff>121920</xdr:colOff>
      <xdr:row>17</xdr:row>
      <xdr:rowOff>253365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id="{76C6ED71-33B7-40B3-B5C8-407BC0DB7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2550" y="6642100"/>
          <a:ext cx="1042670" cy="761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1150620</xdr:colOff>
      <xdr:row>11</xdr:row>
      <xdr:rowOff>12700</xdr:rowOff>
    </xdr:from>
    <xdr:to>
      <xdr:col>37</xdr:col>
      <xdr:colOff>121285</xdr:colOff>
      <xdr:row>12</xdr:row>
      <xdr:rowOff>137160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id="{4A9A57EA-EF18-4021-84FF-07D9F85A5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5320" y="3606800"/>
          <a:ext cx="1104265" cy="75946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16</xdr:row>
      <xdr:rowOff>0</xdr:rowOff>
    </xdr:from>
    <xdr:to>
      <xdr:col>37</xdr:col>
      <xdr:colOff>121920</xdr:colOff>
      <xdr:row>17</xdr:row>
      <xdr:rowOff>253365</xdr:rowOff>
    </xdr:to>
    <xdr:pic>
      <xdr:nvPicPr>
        <xdr:cNvPr id="3" name="Picture 49">
          <a:extLst>
            <a:ext uri="{FF2B5EF4-FFF2-40B4-BE49-F238E27FC236}">
              <a16:creationId xmlns:a16="http://schemas.microsoft.com/office/drawing/2014/main" id="{9BBBB34B-80AA-4E98-AD12-DBB300AE9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0" y="6642100"/>
          <a:ext cx="1049020" cy="761365"/>
        </a:xfrm>
        <a:prstGeom prst="rect">
          <a:avLst/>
        </a:prstGeom>
      </xdr:spPr>
    </xdr:pic>
    <xdr:clientData/>
  </xdr:twoCellAnchor>
  <xdr:twoCellAnchor editAs="oneCell">
    <xdr:from>
      <xdr:col>31</xdr:col>
      <xdr:colOff>155291</xdr:colOff>
      <xdr:row>22</xdr:row>
      <xdr:rowOff>69272</xdr:rowOff>
    </xdr:from>
    <xdr:to>
      <xdr:col>35</xdr:col>
      <xdr:colOff>468592</xdr:colOff>
      <xdr:row>25</xdr:row>
      <xdr:rowOff>242454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F15672-4A2A-4ED7-BB8C-E4B0460C2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6200" y="8485908"/>
          <a:ext cx="2252937" cy="935182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12</xdr:row>
      <xdr:rowOff>0</xdr:rowOff>
    </xdr:from>
    <xdr:to>
      <xdr:col>37</xdr:col>
      <xdr:colOff>182938</xdr:colOff>
      <xdr:row>13</xdr:row>
      <xdr:rowOff>124460</xdr:rowOff>
    </xdr:to>
    <xdr:pic>
      <xdr:nvPicPr>
        <xdr:cNvPr id="5" name="Picture 49">
          <a:extLst>
            <a:ext uri="{FF2B5EF4-FFF2-40B4-BE49-F238E27FC236}">
              <a16:creationId xmlns:a16="http://schemas.microsoft.com/office/drawing/2014/main" id="{6AB2CD2E-212D-4F1C-9143-83E60D28A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0" y="4229100"/>
          <a:ext cx="1110038" cy="759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279403</xdr:colOff>
      <xdr:row>20</xdr:row>
      <xdr:rowOff>57727</xdr:rowOff>
    </xdr:from>
    <xdr:to>
      <xdr:col>35</xdr:col>
      <xdr:colOff>25404</xdr:colOff>
      <xdr:row>25</xdr:row>
      <xdr:rowOff>176513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44D5E-4F69-4E30-822C-5CD4A1E4F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70" t="9815"/>
        <a:stretch>
          <a:fillRect/>
        </a:stretch>
      </xdr:blipFill>
      <xdr:spPr>
        <a:xfrm>
          <a:off x="16027403" y="7861877"/>
          <a:ext cx="1276351" cy="13570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119617</xdr:colOff>
      <xdr:row>18</xdr:row>
      <xdr:rowOff>226234</xdr:rowOff>
    </xdr:from>
    <xdr:to>
      <xdr:col>35</xdr:col>
      <xdr:colOff>400518</xdr:colOff>
      <xdr:row>28</xdr:row>
      <xdr:rowOff>106854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41873">
          <a:off x="15590526" y="7626870"/>
          <a:ext cx="2220537" cy="242062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121920</xdr:colOff>
      <xdr:row>12</xdr:row>
      <xdr:rowOff>124460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3475" y="3611245"/>
          <a:ext cx="1006475" cy="761365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16</xdr:row>
      <xdr:rowOff>0</xdr:rowOff>
    </xdr:from>
    <xdr:to>
      <xdr:col>37</xdr:col>
      <xdr:colOff>121920</xdr:colOff>
      <xdr:row>17</xdr:row>
      <xdr:rowOff>253365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3475" y="6666865"/>
          <a:ext cx="1006475" cy="761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0</xdr:rowOff>
    </xdr:from>
    <xdr:to>
      <xdr:col>37</xdr:col>
      <xdr:colOff>121921</xdr:colOff>
      <xdr:row>12</xdr:row>
      <xdr:rowOff>124460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id="{490DBAB2-1D48-445A-990D-4F8F1C56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92091" y="3590636"/>
          <a:ext cx="1045557" cy="75946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16</xdr:row>
      <xdr:rowOff>0</xdr:rowOff>
    </xdr:from>
    <xdr:to>
      <xdr:col>37</xdr:col>
      <xdr:colOff>121921</xdr:colOff>
      <xdr:row>17</xdr:row>
      <xdr:rowOff>251460</xdr:rowOff>
    </xdr:to>
    <xdr:pic>
      <xdr:nvPicPr>
        <xdr:cNvPr id="3" name="Picture 49">
          <a:extLst>
            <a:ext uri="{FF2B5EF4-FFF2-40B4-BE49-F238E27FC236}">
              <a16:creationId xmlns:a16="http://schemas.microsoft.com/office/drawing/2014/main" id="{73EFD88A-DDB6-444E-9C89-64EBC3EC8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92091" y="6638636"/>
          <a:ext cx="1045557" cy="759460"/>
        </a:xfrm>
        <a:prstGeom prst="rect">
          <a:avLst/>
        </a:prstGeom>
      </xdr:spPr>
    </xdr:pic>
    <xdr:clientData/>
  </xdr:twoCellAnchor>
  <xdr:twoCellAnchor editAs="oneCell">
    <xdr:from>
      <xdr:col>32</xdr:col>
      <xdr:colOff>92366</xdr:colOff>
      <xdr:row>21</xdr:row>
      <xdr:rowOff>173188</xdr:rowOff>
    </xdr:from>
    <xdr:to>
      <xdr:col>35</xdr:col>
      <xdr:colOff>129984</xdr:colOff>
      <xdr:row>25</xdr:row>
      <xdr:rowOff>173188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70BF3E-6851-4A4D-B231-45BD4F065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rcRect l="59407" t="40742" r="26490" b="43066"/>
        <a:stretch/>
      </xdr:blipFill>
      <xdr:spPr>
        <a:xfrm>
          <a:off x="16036639" y="8335824"/>
          <a:ext cx="1573163" cy="101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0</xdr:rowOff>
    </xdr:from>
    <xdr:to>
      <xdr:col>37</xdr:col>
      <xdr:colOff>121920</xdr:colOff>
      <xdr:row>12</xdr:row>
      <xdr:rowOff>124460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id="{AC443781-EE10-4CC6-964C-A71E01CB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0" y="3594100"/>
          <a:ext cx="1049020" cy="75946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16</xdr:row>
      <xdr:rowOff>0</xdr:rowOff>
    </xdr:from>
    <xdr:to>
      <xdr:col>37</xdr:col>
      <xdr:colOff>121920</xdr:colOff>
      <xdr:row>17</xdr:row>
      <xdr:rowOff>253365</xdr:rowOff>
    </xdr:to>
    <xdr:pic>
      <xdr:nvPicPr>
        <xdr:cNvPr id="3" name="Picture 49">
          <a:extLst>
            <a:ext uri="{FF2B5EF4-FFF2-40B4-BE49-F238E27FC236}">
              <a16:creationId xmlns:a16="http://schemas.microsoft.com/office/drawing/2014/main" id="{B77EDBF7-2F15-455E-95AC-CA37A36A9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0" y="6642100"/>
          <a:ext cx="1049020" cy="761365"/>
        </a:xfrm>
        <a:prstGeom prst="rect">
          <a:avLst/>
        </a:prstGeom>
      </xdr:spPr>
    </xdr:pic>
    <xdr:clientData/>
  </xdr:twoCellAnchor>
  <xdr:twoCellAnchor editAs="oneCell">
    <xdr:from>
      <xdr:col>32</xdr:col>
      <xdr:colOff>173182</xdr:colOff>
      <xdr:row>21</xdr:row>
      <xdr:rowOff>242455</xdr:rowOff>
    </xdr:from>
    <xdr:to>
      <xdr:col>34</xdr:col>
      <xdr:colOff>643340</xdr:colOff>
      <xdr:row>25</xdr:row>
      <xdr:rowOff>150091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F00112-671A-16D1-59F7-6239EAAA62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biLevel thresh="75000"/>
        </a:blip>
        <a:srcRect l="14092" t="29739" r="30952" b="33884"/>
        <a:stretch/>
      </xdr:blipFill>
      <xdr:spPr>
        <a:xfrm>
          <a:off x="16048182" y="8405091"/>
          <a:ext cx="1278340" cy="9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49"/>
  <sheetViews>
    <sheetView tabSelected="1" view="pageBreakPreview" topLeftCell="A15" zoomScale="80" zoomScaleNormal="100" zoomScaleSheetLayoutView="80" workbookViewId="0">
      <selection activeCell="AF29" sqref="AF29"/>
    </sheetView>
  </sheetViews>
  <sheetFormatPr defaultColWidth="8.26953125" defaultRowHeight="22.5" customHeight="1"/>
  <cols>
    <col min="1" max="1" width="4" style="47" customWidth="1"/>
    <col min="2" max="2" width="15.26953125" style="47" customWidth="1"/>
    <col min="3" max="3" width="3.26953125" style="47" customWidth="1"/>
    <col min="4" max="4" width="5.7265625" style="47" customWidth="1"/>
    <col min="5" max="5" width="15" style="47" customWidth="1"/>
    <col min="6" max="35" width="4.26953125" style="47" customWidth="1"/>
    <col min="36" max="36" width="8" style="47" customWidth="1"/>
    <col min="37" max="37" width="5.54296875" style="47" customWidth="1"/>
    <col min="38" max="39" width="8.26953125" style="47"/>
    <col min="40" max="40" width="10.1796875" style="47" customWidth="1"/>
    <col min="41" max="16384" width="8.26953125" style="47"/>
  </cols>
  <sheetData>
    <row r="1" spans="1:41" ht="8.2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</row>
    <row r="2" spans="1:41" ht="13.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</row>
    <row r="3" spans="1:41" ht="14.25" customHeight="1">
      <c r="A3" s="48"/>
      <c r="C3" s="50" t="s">
        <v>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 ht="12.75" customHeight="1">
      <c r="A4" s="48"/>
      <c r="C4" s="50" t="s">
        <v>1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</row>
    <row r="5" spans="1:41" ht="42" customHeight="1" thickBot="1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50"/>
      <c r="AN5" s="50"/>
      <c r="AO5" s="50"/>
    </row>
    <row r="6" spans="1:41" ht="15" customHeight="1">
      <c r="A6" s="199" t="s">
        <v>2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1"/>
      <c r="AM6" s="48"/>
      <c r="AN6" s="48"/>
      <c r="AO6" s="48"/>
    </row>
    <row r="7" spans="1:41" ht="14.25" customHeight="1">
      <c r="A7" s="49" t="s">
        <v>3</v>
      </c>
      <c r="B7" s="48"/>
      <c r="C7" s="48" t="s">
        <v>4</v>
      </c>
      <c r="D7" s="202" t="s">
        <v>5</v>
      </c>
      <c r="E7" s="202"/>
      <c r="F7" s="202"/>
      <c r="G7" s="202"/>
      <c r="H7" s="202"/>
      <c r="I7" s="202"/>
      <c r="J7" s="202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51" t="s">
        <v>6</v>
      </c>
      <c r="AG7" s="51"/>
      <c r="AH7" s="48" t="s">
        <v>7</v>
      </c>
      <c r="AI7" s="137" t="s">
        <v>95</v>
      </c>
      <c r="AK7" s="48"/>
      <c r="AL7" s="69"/>
      <c r="AM7" s="48"/>
      <c r="AN7" s="48"/>
      <c r="AO7" s="48"/>
    </row>
    <row r="8" spans="1:41" ht="13.5" customHeight="1">
      <c r="A8" s="203" t="s">
        <v>8</v>
      </c>
      <c r="B8" s="202"/>
      <c r="C8" s="48" t="s">
        <v>4</v>
      </c>
      <c r="D8" s="48" t="s">
        <v>9</v>
      </c>
      <c r="E8" s="48"/>
      <c r="F8" s="48"/>
      <c r="G8" s="48"/>
      <c r="H8" s="48"/>
      <c r="I8" s="48"/>
      <c r="J8" s="48"/>
      <c r="K8" s="48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1" t="s">
        <v>10</v>
      </c>
      <c r="AG8" s="51"/>
      <c r="AH8" s="48" t="s">
        <v>7</v>
      </c>
      <c r="AI8" s="51">
        <v>2023</v>
      </c>
      <c r="AL8" s="69"/>
      <c r="AM8" s="48"/>
      <c r="AN8" s="48"/>
      <c r="AO8" s="48"/>
    </row>
    <row r="9" spans="1:41" ht="13.5" customHeight="1">
      <c r="A9" s="49"/>
      <c r="B9" s="52"/>
      <c r="C9" s="52"/>
      <c r="D9" s="52"/>
      <c r="E9" s="52"/>
      <c r="F9" s="52"/>
      <c r="G9" s="52"/>
      <c r="H9" s="52"/>
      <c r="I9" s="52"/>
      <c r="J9" s="52"/>
      <c r="K9" s="54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4"/>
      <c r="X9" s="52"/>
      <c r="Y9" s="52"/>
      <c r="Z9" s="52"/>
      <c r="AA9" s="52"/>
      <c r="AB9" s="52"/>
      <c r="AC9" s="52"/>
      <c r="AD9" s="52"/>
      <c r="AE9" s="52"/>
      <c r="AF9" s="51" t="s">
        <v>11</v>
      </c>
      <c r="AG9" s="67"/>
      <c r="AH9" s="48" t="s">
        <v>7</v>
      </c>
      <c r="AI9" s="51">
        <v>1</v>
      </c>
      <c r="AL9" s="69"/>
      <c r="AM9" s="48"/>
      <c r="AN9" s="48"/>
      <c r="AO9" s="48"/>
    </row>
    <row r="10" spans="1:41" ht="19.5" customHeight="1" thickBot="1">
      <c r="A10" s="204"/>
      <c r="B10" s="205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48"/>
      <c r="AK10" s="48"/>
      <c r="AL10" s="68"/>
      <c r="AM10" s="48"/>
      <c r="AN10" s="48"/>
      <c r="AO10" s="48"/>
    </row>
    <row r="11" spans="1:41" ht="16.5" customHeight="1">
      <c r="A11" s="194" t="s">
        <v>12</v>
      </c>
      <c r="B11" s="196" t="s">
        <v>13</v>
      </c>
      <c r="C11" s="196"/>
      <c r="D11" s="196"/>
      <c r="E11" s="196" t="s">
        <v>14</v>
      </c>
      <c r="F11" s="206" t="s">
        <v>15</v>
      </c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196" t="s">
        <v>16</v>
      </c>
      <c r="AK11" s="196" t="s">
        <v>17</v>
      </c>
      <c r="AL11" s="207" t="s">
        <v>18</v>
      </c>
    </row>
    <row r="12" spans="1:41" ht="15" customHeight="1">
      <c r="A12" s="195"/>
      <c r="B12" s="197"/>
      <c r="C12" s="197"/>
      <c r="D12" s="197"/>
      <c r="E12" s="197"/>
      <c r="F12" s="143">
        <v>1</v>
      </c>
      <c r="G12" s="143">
        <v>2</v>
      </c>
      <c r="H12" s="127">
        <v>3</v>
      </c>
      <c r="I12" s="127">
        <v>4</v>
      </c>
      <c r="J12" s="127">
        <v>5</v>
      </c>
      <c r="K12" s="127">
        <v>6</v>
      </c>
      <c r="L12" s="143">
        <v>7</v>
      </c>
      <c r="M12" s="143">
        <v>8</v>
      </c>
      <c r="N12" s="143">
        <v>9</v>
      </c>
      <c r="O12" s="127">
        <v>10</v>
      </c>
      <c r="P12" s="127">
        <v>11</v>
      </c>
      <c r="Q12" s="127">
        <v>12</v>
      </c>
      <c r="R12" s="127">
        <v>13</v>
      </c>
      <c r="S12" s="127">
        <v>14</v>
      </c>
      <c r="T12" s="143">
        <v>15</v>
      </c>
      <c r="U12" s="143">
        <v>16</v>
      </c>
      <c r="V12" s="127">
        <v>17</v>
      </c>
      <c r="W12" s="127">
        <v>18</v>
      </c>
      <c r="X12" s="143">
        <v>19</v>
      </c>
      <c r="Y12" s="143">
        <v>20</v>
      </c>
      <c r="Z12" s="143">
        <v>21</v>
      </c>
      <c r="AA12" s="143">
        <v>22</v>
      </c>
      <c r="AB12" s="143">
        <v>23</v>
      </c>
      <c r="AC12" s="143">
        <v>24</v>
      </c>
      <c r="AD12" s="143">
        <v>25</v>
      </c>
      <c r="AE12" s="127">
        <v>26</v>
      </c>
      <c r="AF12" s="127">
        <v>27</v>
      </c>
      <c r="AG12" s="127">
        <v>28</v>
      </c>
      <c r="AH12" s="143">
        <v>29</v>
      </c>
      <c r="AI12" s="143">
        <v>30</v>
      </c>
      <c r="AJ12" s="197"/>
      <c r="AK12" s="197"/>
      <c r="AL12" s="208"/>
    </row>
    <row r="13" spans="1:41" ht="35.25" customHeight="1">
      <c r="A13" s="55">
        <v>1</v>
      </c>
      <c r="B13" s="212" t="s">
        <v>19</v>
      </c>
      <c r="C13" s="212"/>
      <c r="D13" s="212"/>
      <c r="E13" s="56" t="s">
        <v>20</v>
      </c>
      <c r="F13" s="144"/>
      <c r="G13" s="144"/>
      <c r="H13" s="125">
        <v>1</v>
      </c>
      <c r="I13" s="125">
        <v>1</v>
      </c>
      <c r="J13" s="125">
        <v>1</v>
      </c>
      <c r="K13" s="125">
        <v>1</v>
      </c>
      <c r="L13" s="144"/>
      <c r="M13" s="144"/>
      <c r="N13" s="144"/>
      <c r="O13" s="125">
        <v>1</v>
      </c>
      <c r="P13" s="125">
        <v>1</v>
      </c>
      <c r="Q13" s="125">
        <v>1</v>
      </c>
      <c r="R13" s="125">
        <v>1</v>
      </c>
      <c r="S13" s="125">
        <v>1</v>
      </c>
      <c r="T13" s="144"/>
      <c r="U13" s="144"/>
      <c r="V13" s="125">
        <v>1</v>
      </c>
      <c r="W13" s="125">
        <v>1</v>
      </c>
      <c r="X13" s="218" t="s">
        <v>99</v>
      </c>
      <c r="Y13" s="219"/>
      <c r="Z13" s="220"/>
      <c r="AA13" s="218" t="s">
        <v>98</v>
      </c>
      <c r="AB13" s="220"/>
      <c r="AC13" s="218" t="s">
        <v>99</v>
      </c>
      <c r="AD13" s="220"/>
      <c r="AE13" s="125">
        <v>1</v>
      </c>
      <c r="AF13" s="125">
        <v>1</v>
      </c>
      <c r="AG13" s="125">
        <v>1</v>
      </c>
      <c r="AH13" s="144"/>
      <c r="AI13" s="144"/>
      <c r="AJ13" s="70">
        <f t="shared" ref="AJ13:AJ19" si="0">SUM(F13:AI13)</f>
        <v>14</v>
      </c>
      <c r="AK13" s="71">
        <f>AJ13/(IF($AJ$13&gt;$F$24,$AJ$13,$F$24))</f>
        <v>1</v>
      </c>
      <c r="AL13" s="72"/>
      <c r="AO13" s="47" t="s">
        <v>2</v>
      </c>
    </row>
    <row r="14" spans="1:41" ht="35.25" customHeight="1">
      <c r="A14" s="55">
        <v>2</v>
      </c>
      <c r="B14" s="212" t="s">
        <v>21</v>
      </c>
      <c r="C14" s="212"/>
      <c r="D14" s="212"/>
      <c r="E14" s="56" t="s">
        <v>22</v>
      </c>
      <c r="F14" s="144">
        <v>1</v>
      </c>
      <c r="G14" s="144">
        <v>1</v>
      </c>
      <c r="H14" s="125">
        <v>1</v>
      </c>
      <c r="I14" s="125">
        <v>1</v>
      </c>
      <c r="J14" s="125">
        <v>1</v>
      </c>
      <c r="K14" s="125">
        <v>1</v>
      </c>
      <c r="L14" s="144"/>
      <c r="M14" s="144">
        <v>1</v>
      </c>
      <c r="N14" s="144">
        <v>1</v>
      </c>
      <c r="O14" s="125">
        <v>1</v>
      </c>
      <c r="P14" s="125">
        <v>1</v>
      </c>
      <c r="Q14" s="125">
        <v>1</v>
      </c>
      <c r="R14" s="125">
        <v>1</v>
      </c>
      <c r="S14" s="125">
        <v>1</v>
      </c>
      <c r="T14" s="144">
        <v>1</v>
      </c>
      <c r="U14" s="144">
        <v>1</v>
      </c>
      <c r="V14" s="125">
        <v>1</v>
      </c>
      <c r="W14" s="125">
        <v>1</v>
      </c>
      <c r="X14" s="221"/>
      <c r="Y14" s="222"/>
      <c r="Z14" s="223"/>
      <c r="AA14" s="221"/>
      <c r="AB14" s="223"/>
      <c r="AC14" s="221"/>
      <c r="AD14" s="223"/>
      <c r="AE14" s="125">
        <v>1</v>
      </c>
      <c r="AF14" s="125">
        <v>1</v>
      </c>
      <c r="AG14" s="125">
        <v>1</v>
      </c>
      <c r="AH14" s="144"/>
      <c r="AI14" s="144"/>
      <c r="AJ14" s="70">
        <f t="shared" si="0"/>
        <v>20</v>
      </c>
      <c r="AK14" s="71">
        <f>AJ14/(IF($AJ$14&gt;$F$24,$AJ$14,$F$24))</f>
        <v>1</v>
      </c>
      <c r="AL14" s="72"/>
      <c r="AO14" s="47" t="s">
        <v>2</v>
      </c>
    </row>
    <row r="15" spans="1:41" ht="35.25" customHeight="1">
      <c r="A15" s="55">
        <v>3</v>
      </c>
      <c r="B15" s="212" t="s">
        <v>89</v>
      </c>
      <c r="C15" s="212"/>
      <c r="D15" s="212"/>
      <c r="E15" s="56" t="s">
        <v>75</v>
      </c>
      <c r="F15" s="144"/>
      <c r="G15" s="144"/>
      <c r="H15" s="125">
        <v>1</v>
      </c>
      <c r="I15" s="125">
        <v>1</v>
      </c>
      <c r="J15" s="125">
        <v>1</v>
      </c>
      <c r="K15" s="125">
        <v>1</v>
      </c>
      <c r="L15" s="144"/>
      <c r="M15" s="144"/>
      <c r="N15" s="144"/>
      <c r="O15" s="125">
        <v>1</v>
      </c>
      <c r="P15" s="125">
        <v>1</v>
      </c>
      <c r="Q15" s="125">
        <v>1</v>
      </c>
      <c r="R15" s="125">
        <v>1</v>
      </c>
      <c r="S15" s="125">
        <v>1</v>
      </c>
      <c r="T15" s="144"/>
      <c r="U15" s="144"/>
      <c r="V15" s="125">
        <v>1</v>
      </c>
      <c r="W15" s="125">
        <v>1</v>
      </c>
      <c r="X15" s="221"/>
      <c r="Y15" s="222"/>
      <c r="Z15" s="223"/>
      <c r="AA15" s="221"/>
      <c r="AB15" s="223"/>
      <c r="AC15" s="221"/>
      <c r="AD15" s="223"/>
      <c r="AE15" s="125">
        <v>1</v>
      </c>
      <c r="AF15" s="125">
        <v>1</v>
      </c>
      <c r="AG15" s="125">
        <v>1</v>
      </c>
      <c r="AH15" s="144"/>
      <c r="AI15" s="144"/>
      <c r="AJ15" s="70">
        <f t="shared" si="0"/>
        <v>14</v>
      </c>
      <c r="AK15" s="71">
        <f>AJ15/(IF($AJ$15&gt;$F$24,$AJ$15,$F$24))</f>
        <v>1</v>
      </c>
      <c r="AL15" s="72"/>
      <c r="AM15" s="73" t="s">
        <v>24</v>
      </c>
    </row>
    <row r="16" spans="1:41" ht="35.25" customHeight="1">
      <c r="A16" s="55">
        <v>4</v>
      </c>
      <c r="B16" s="212" t="s">
        <v>82</v>
      </c>
      <c r="C16" s="212"/>
      <c r="D16" s="212"/>
      <c r="E16" s="56" t="s">
        <v>74</v>
      </c>
      <c r="F16" s="145"/>
      <c r="G16" s="145"/>
      <c r="H16" s="136">
        <v>1</v>
      </c>
      <c r="I16" s="136">
        <v>1</v>
      </c>
      <c r="J16" s="125">
        <v>1</v>
      </c>
      <c r="K16" s="125">
        <v>1</v>
      </c>
      <c r="L16" s="145"/>
      <c r="M16" s="145"/>
      <c r="N16" s="145"/>
      <c r="O16" s="136">
        <v>1</v>
      </c>
      <c r="P16" s="136">
        <v>1</v>
      </c>
      <c r="Q16" s="125">
        <v>1</v>
      </c>
      <c r="R16" s="125">
        <v>1</v>
      </c>
      <c r="S16" s="128">
        <v>1</v>
      </c>
      <c r="T16" s="145"/>
      <c r="U16" s="145"/>
      <c r="V16" s="136">
        <v>1</v>
      </c>
      <c r="W16" s="136">
        <v>1</v>
      </c>
      <c r="X16" s="221"/>
      <c r="Y16" s="222"/>
      <c r="Z16" s="223"/>
      <c r="AA16" s="221"/>
      <c r="AB16" s="223"/>
      <c r="AC16" s="221"/>
      <c r="AD16" s="223"/>
      <c r="AE16" s="136">
        <v>1</v>
      </c>
      <c r="AF16" s="136">
        <v>1</v>
      </c>
      <c r="AG16" s="125">
        <v>1</v>
      </c>
      <c r="AH16" s="144"/>
      <c r="AI16" s="147"/>
      <c r="AJ16" s="70">
        <f t="shared" si="0"/>
        <v>14</v>
      </c>
      <c r="AK16" s="71">
        <f>AJ16/(IF($AJ$16&gt;$F$24,$AJ$16,$F$24))</f>
        <v>1</v>
      </c>
      <c r="AL16" s="72"/>
      <c r="AM16" s="73"/>
    </row>
    <row r="17" spans="1:41" ht="32.25" customHeight="1">
      <c r="A17" s="55">
        <v>5</v>
      </c>
      <c r="B17" s="212" t="s">
        <v>25</v>
      </c>
      <c r="C17" s="212"/>
      <c r="D17" s="212"/>
      <c r="E17" s="56" t="s">
        <v>26</v>
      </c>
      <c r="F17" s="144"/>
      <c r="G17" s="144"/>
      <c r="H17" s="125">
        <v>1</v>
      </c>
      <c r="I17" s="125">
        <v>1</v>
      </c>
      <c r="J17" s="125">
        <v>1</v>
      </c>
      <c r="K17" s="125">
        <v>1</v>
      </c>
      <c r="L17" s="144"/>
      <c r="M17" s="144"/>
      <c r="N17" s="144"/>
      <c r="O17" s="125">
        <v>1</v>
      </c>
      <c r="P17" s="125">
        <v>1</v>
      </c>
      <c r="Q17" s="125">
        <v>1</v>
      </c>
      <c r="R17" s="125">
        <v>1</v>
      </c>
      <c r="S17" s="125">
        <v>1</v>
      </c>
      <c r="T17" s="144"/>
      <c r="U17" s="144"/>
      <c r="V17" s="125">
        <v>1</v>
      </c>
      <c r="W17" s="125">
        <v>1</v>
      </c>
      <c r="X17" s="221"/>
      <c r="Y17" s="222"/>
      <c r="Z17" s="223"/>
      <c r="AA17" s="221"/>
      <c r="AB17" s="223"/>
      <c r="AC17" s="221"/>
      <c r="AD17" s="223"/>
      <c r="AE17" s="125">
        <v>1</v>
      </c>
      <c r="AF17" s="125">
        <v>1</v>
      </c>
      <c r="AG17" s="125">
        <v>1</v>
      </c>
      <c r="AH17" s="144"/>
      <c r="AI17" s="144"/>
      <c r="AJ17" s="70">
        <f t="shared" si="0"/>
        <v>14</v>
      </c>
      <c r="AK17" s="71">
        <f>AJ17/(IF($AJ$17&gt;$F$24,$AJ$17,$F$24))</f>
        <v>1</v>
      </c>
      <c r="AL17" s="72"/>
    </row>
    <row r="18" spans="1:41" ht="32.25" customHeight="1">
      <c r="A18" s="55">
        <v>6</v>
      </c>
      <c r="B18" s="212" t="s">
        <v>27</v>
      </c>
      <c r="C18" s="212"/>
      <c r="D18" s="212"/>
      <c r="E18" s="56" t="s">
        <v>23</v>
      </c>
      <c r="F18" s="144"/>
      <c r="G18" s="144"/>
      <c r="H18" s="125">
        <v>1</v>
      </c>
      <c r="I18" s="125">
        <v>1</v>
      </c>
      <c r="J18" s="125">
        <v>1</v>
      </c>
      <c r="K18" s="125">
        <v>1</v>
      </c>
      <c r="L18" s="144"/>
      <c r="M18" s="144"/>
      <c r="N18" s="144"/>
      <c r="O18" s="125">
        <v>1</v>
      </c>
      <c r="P18" s="125">
        <v>1</v>
      </c>
      <c r="Q18" s="125">
        <v>1</v>
      </c>
      <c r="R18" s="125">
        <v>1</v>
      </c>
      <c r="S18" s="125">
        <v>1</v>
      </c>
      <c r="T18" s="144"/>
      <c r="U18" s="144"/>
      <c r="V18" s="125">
        <v>1</v>
      </c>
      <c r="W18" s="125">
        <v>1</v>
      </c>
      <c r="X18" s="221"/>
      <c r="Y18" s="222"/>
      <c r="Z18" s="223"/>
      <c r="AA18" s="221"/>
      <c r="AB18" s="223"/>
      <c r="AC18" s="221"/>
      <c r="AD18" s="223"/>
      <c r="AE18" s="125">
        <v>1</v>
      </c>
      <c r="AF18" s="125">
        <v>1</v>
      </c>
      <c r="AG18" s="125">
        <v>1</v>
      </c>
      <c r="AH18" s="144"/>
      <c r="AI18" s="144"/>
      <c r="AJ18" s="70">
        <f t="shared" si="0"/>
        <v>14</v>
      </c>
      <c r="AK18" s="71">
        <f>AJ18/(IF($AJ$18&gt;$F$24,$AJ$18,$F$24))</f>
        <v>1</v>
      </c>
      <c r="AL18" s="72"/>
    </row>
    <row r="19" spans="1:41" ht="32.25" customHeight="1" thickBot="1">
      <c r="A19" s="129">
        <v>7</v>
      </c>
      <c r="B19" s="213" t="s">
        <v>79</v>
      </c>
      <c r="C19" s="213"/>
      <c r="D19" s="213"/>
      <c r="E19" s="130" t="s">
        <v>28</v>
      </c>
      <c r="F19" s="146"/>
      <c r="G19" s="146"/>
      <c r="H19" s="139">
        <v>1</v>
      </c>
      <c r="I19" s="139">
        <v>1</v>
      </c>
      <c r="J19" s="139">
        <v>1</v>
      </c>
      <c r="K19" s="139">
        <v>1</v>
      </c>
      <c r="L19" s="146"/>
      <c r="M19" s="146"/>
      <c r="N19" s="146"/>
      <c r="O19" s="139">
        <v>1</v>
      </c>
      <c r="P19" s="139">
        <v>1</v>
      </c>
      <c r="Q19" s="139">
        <v>1</v>
      </c>
      <c r="R19" s="139">
        <v>1</v>
      </c>
      <c r="S19" s="139">
        <v>1</v>
      </c>
      <c r="T19" s="146"/>
      <c r="U19" s="146"/>
      <c r="V19" s="139">
        <v>1</v>
      </c>
      <c r="W19" s="139">
        <v>1</v>
      </c>
      <c r="X19" s="224"/>
      <c r="Y19" s="225"/>
      <c r="Z19" s="226"/>
      <c r="AA19" s="224"/>
      <c r="AB19" s="226"/>
      <c r="AC19" s="224"/>
      <c r="AD19" s="226"/>
      <c r="AE19" s="139">
        <v>1</v>
      </c>
      <c r="AF19" s="139">
        <v>1</v>
      </c>
      <c r="AG19" s="139">
        <v>1</v>
      </c>
      <c r="AH19" s="146"/>
      <c r="AI19" s="146"/>
      <c r="AJ19" s="131">
        <f t="shared" si="0"/>
        <v>14</v>
      </c>
      <c r="AK19" s="132">
        <f>AJ19/(IF($AJ$19&gt;$F$24,$AJ$19,$F$24))</f>
        <v>1</v>
      </c>
      <c r="AL19" s="133"/>
    </row>
    <row r="20" spans="1:41" ht="18" customHeight="1">
      <c r="A20" s="49"/>
      <c r="B20" s="48"/>
      <c r="C20" s="48"/>
      <c r="D20" s="48"/>
      <c r="E20" s="4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K20" s="48"/>
      <c r="AL20" s="68"/>
      <c r="AM20" s="48"/>
      <c r="AN20" s="48"/>
      <c r="AO20" s="48"/>
    </row>
    <row r="21" spans="1:41" ht="10.5">
      <c r="A21" s="49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 t="s">
        <v>2</v>
      </c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 t="s">
        <v>2</v>
      </c>
      <c r="AG21" s="48"/>
      <c r="AH21" s="48"/>
      <c r="AI21" s="48"/>
      <c r="AJ21" s="48"/>
      <c r="AK21" s="48"/>
      <c r="AL21" s="68"/>
      <c r="AM21" s="48"/>
      <c r="AN21" s="48"/>
      <c r="AO21" s="48"/>
    </row>
    <row r="22" spans="1:41" ht="17.25" customHeight="1">
      <c r="A22" s="49" t="s">
        <v>29</v>
      </c>
      <c r="B22" s="48"/>
      <c r="C22" s="48"/>
      <c r="D22" s="48"/>
      <c r="E22" s="48"/>
      <c r="F22" s="48"/>
      <c r="G22" s="53"/>
      <c r="H22" s="214" t="s">
        <v>2</v>
      </c>
      <c r="I22" s="214"/>
      <c r="J22" s="214"/>
      <c r="K22" s="48"/>
      <c r="L22" s="217"/>
      <c r="M22" s="217"/>
      <c r="N22" s="63"/>
      <c r="O22" s="63"/>
      <c r="P22" s="63"/>
      <c r="Q22" s="63"/>
      <c r="V22" s="216" t="s">
        <v>83</v>
      </c>
      <c r="W22" s="216"/>
      <c r="X22" s="216"/>
      <c r="Y22" s="216"/>
      <c r="Z22" s="216"/>
      <c r="AA22" s="48"/>
      <c r="AB22" s="48"/>
      <c r="AC22" s="53"/>
      <c r="AD22" s="53"/>
      <c r="AE22" s="53"/>
      <c r="AI22" s="217" t="s">
        <v>30</v>
      </c>
      <c r="AJ22" s="217"/>
      <c r="AK22" s="217"/>
      <c r="AL22" s="69"/>
    </row>
    <row r="23" spans="1:41" ht="15.75" customHeight="1">
      <c r="A23" s="49"/>
      <c r="B23" s="57" t="s">
        <v>31</v>
      </c>
      <c r="C23" s="48"/>
      <c r="D23" s="48"/>
      <c r="E23" s="48"/>
      <c r="F23" s="48"/>
      <c r="G23" s="48"/>
      <c r="H23" s="48"/>
      <c r="I23" s="48"/>
      <c r="J23" s="48" t="s">
        <v>2</v>
      </c>
      <c r="K23" s="48"/>
      <c r="L23" s="48"/>
      <c r="M23" s="48"/>
      <c r="N23" s="48"/>
      <c r="O23" s="48"/>
      <c r="P23" s="48"/>
      <c r="Q23" s="48"/>
      <c r="W23" s="48"/>
      <c r="X23" s="126"/>
      <c r="Y23" s="126"/>
      <c r="Z23" s="126"/>
      <c r="AA23" s="126"/>
      <c r="AB23" s="126"/>
      <c r="AC23" s="126"/>
      <c r="AD23" s="126"/>
      <c r="AE23" s="126"/>
      <c r="AI23" s="53"/>
      <c r="AJ23" s="48"/>
      <c r="AK23" s="53"/>
      <c r="AL23" s="69"/>
    </row>
    <row r="24" spans="1:41" ht="10.5">
      <c r="A24" s="49"/>
      <c r="B24" s="57" t="s">
        <v>94</v>
      </c>
      <c r="C24" s="48"/>
      <c r="D24" s="48"/>
      <c r="E24" s="48"/>
      <c r="F24" s="48">
        <v>14</v>
      </c>
      <c r="G24" s="48" t="s">
        <v>32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W24" s="48"/>
      <c r="X24" s="126"/>
      <c r="Y24" s="126"/>
      <c r="Z24" s="126"/>
      <c r="AA24" s="126"/>
      <c r="AB24" s="126"/>
      <c r="AC24" s="126"/>
      <c r="AD24" s="126"/>
      <c r="AE24" s="126"/>
      <c r="AI24" s="48"/>
      <c r="AJ24" s="48"/>
      <c r="AK24" s="48"/>
      <c r="AL24" s="69"/>
    </row>
    <row r="25" spans="1:41" ht="10.5">
      <c r="A25" s="49"/>
      <c r="B25" s="48"/>
      <c r="C25" s="48"/>
      <c r="D25" s="48"/>
      <c r="E25" s="48"/>
      <c r="F25" s="48"/>
      <c r="G25" s="48"/>
      <c r="H25" s="48"/>
      <c r="I25" s="48"/>
      <c r="J25" s="48"/>
      <c r="K25" s="48"/>
      <c r="W25" s="48"/>
      <c r="AL25" s="69"/>
    </row>
    <row r="26" spans="1:41" ht="11.25" customHeight="1">
      <c r="A26" s="49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7" t="s">
        <v>2</v>
      </c>
      <c r="W26" s="48"/>
      <c r="AL26" s="69"/>
    </row>
    <row r="27" spans="1:41" ht="10.5">
      <c r="A27" s="49"/>
      <c r="B27" s="58"/>
      <c r="C27" s="48"/>
      <c r="D27" s="48"/>
      <c r="E27" s="48"/>
      <c r="F27" s="48"/>
      <c r="G27" s="48"/>
      <c r="H27" s="48"/>
      <c r="I27" s="48"/>
      <c r="J27" s="48"/>
      <c r="K27" s="48"/>
      <c r="W27" s="48"/>
      <c r="AL27" s="69"/>
    </row>
    <row r="28" spans="1:41" ht="11.25" customHeight="1">
      <c r="A28" s="49"/>
      <c r="B28" s="58"/>
      <c r="C28" s="48"/>
      <c r="D28" s="48"/>
      <c r="E28" s="48"/>
      <c r="F28" s="48"/>
      <c r="G28" s="48"/>
      <c r="H28" s="48"/>
      <c r="I28" s="48"/>
      <c r="J28" s="48"/>
      <c r="K28" s="48"/>
      <c r="W28" s="48"/>
      <c r="AL28" s="69"/>
    </row>
    <row r="29" spans="1:41" ht="12.75" customHeight="1">
      <c r="A29" s="49"/>
      <c r="B29" s="58"/>
      <c r="C29" s="48"/>
      <c r="D29" s="48"/>
      <c r="E29" s="48"/>
      <c r="F29" s="48"/>
      <c r="G29" s="48"/>
      <c r="H29" s="48"/>
      <c r="I29" s="48"/>
      <c r="J29" s="48"/>
      <c r="K29" s="48"/>
      <c r="W29" s="48"/>
      <c r="AL29" s="69"/>
    </row>
    <row r="30" spans="1:41" ht="15.75" customHeight="1">
      <c r="A30" s="49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198"/>
      <c r="M30" s="198"/>
      <c r="N30" s="64"/>
      <c r="O30" s="64"/>
      <c r="P30" s="64"/>
      <c r="Q30" s="64"/>
      <c r="V30" s="215"/>
      <c r="W30" s="215"/>
      <c r="X30" s="215"/>
      <c r="Y30" s="215"/>
      <c r="Z30" s="215"/>
      <c r="AA30" s="126"/>
      <c r="AB30" s="126"/>
      <c r="AC30" s="126"/>
      <c r="AD30" s="126"/>
      <c r="AE30" s="126"/>
      <c r="AH30" s="210" t="s">
        <v>33</v>
      </c>
      <c r="AI30" s="210"/>
      <c r="AJ30" s="210"/>
      <c r="AK30" s="210"/>
      <c r="AL30" s="211"/>
    </row>
    <row r="31" spans="1:41" ht="10.5">
      <c r="A31" s="49" t="s">
        <v>34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68"/>
      <c r="AM31" s="48"/>
      <c r="AN31" s="48"/>
      <c r="AO31" s="48"/>
    </row>
    <row r="32" spans="1:41" ht="11" thickBo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5"/>
      <c r="O32" s="65"/>
      <c r="P32" s="65"/>
      <c r="Q32" s="65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 t="s">
        <v>35</v>
      </c>
      <c r="AL32" s="74"/>
      <c r="AM32" s="48"/>
      <c r="AN32" s="48"/>
      <c r="AO32" s="48"/>
    </row>
    <row r="33" spans="1:41" s="46" customFormat="1" ht="56.25" customHeight="1">
      <c r="A33" s="135"/>
      <c r="B33" s="227" t="s">
        <v>36</v>
      </c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135"/>
    </row>
    <row r="34" spans="1:41" ht="10.5">
      <c r="A34" s="48"/>
      <c r="B34" s="61"/>
      <c r="C34" s="61"/>
      <c r="D34" s="61"/>
      <c r="E34" s="61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75"/>
      <c r="AM34" s="48"/>
      <c r="AN34" s="48"/>
      <c r="AO34" s="48"/>
    </row>
    <row r="35" spans="1:41" ht="10.5">
      <c r="A35" s="48"/>
      <c r="B35" s="61"/>
      <c r="C35" s="61"/>
      <c r="D35" s="61"/>
      <c r="E35" s="61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75"/>
      <c r="AM35" s="48"/>
      <c r="AN35" s="48"/>
      <c r="AO35" s="48"/>
    </row>
    <row r="36" spans="1:41" ht="10.5">
      <c r="A36" s="48"/>
      <c r="B36" s="228"/>
      <c r="C36" s="228"/>
      <c r="D36" s="228"/>
      <c r="E36" s="228"/>
      <c r="F36" s="62"/>
      <c r="G36" s="62"/>
      <c r="H36" s="62"/>
      <c r="I36" s="62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9"/>
      <c r="AK36" s="229"/>
      <c r="AL36" s="229"/>
      <c r="AM36" s="48"/>
      <c r="AN36" s="48"/>
      <c r="AO36" s="48"/>
    </row>
    <row r="48" spans="1:41" ht="10.5">
      <c r="K48" s="209"/>
      <c r="L48" s="209"/>
      <c r="M48" s="209"/>
      <c r="N48" s="66"/>
      <c r="O48" s="66"/>
      <c r="P48" s="66"/>
      <c r="Q48" s="66"/>
    </row>
    <row r="49" spans="11:17" ht="10.5">
      <c r="K49" s="209"/>
      <c r="L49" s="209"/>
      <c r="M49" s="209"/>
      <c r="N49" s="66"/>
      <c r="O49" s="66"/>
      <c r="P49" s="66"/>
      <c r="Q49" s="66"/>
    </row>
  </sheetData>
  <mergeCells count="33">
    <mergeCell ref="B33:AK33"/>
    <mergeCell ref="B36:E36"/>
    <mergeCell ref="AJ36:AL36"/>
    <mergeCell ref="K48:M48"/>
    <mergeCell ref="K49:M49"/>
    <mergeCell ref="AH30:AL30"/>
    <mergeCell ref="B15:D15"/>
    <mergeCell ref="B17:D17"/>
    <mergeCell ref="B18:D18"/>
    <mergeCell ref="B19:D19"/>
    <mergeCell ref="H22:J22"/>
    <mergeCell ref="B16:D16"/>
    <mergeCell ref="V30:Z30"/>
    <mergeCell ref="V22:Z22"/>
    <mergeCell ref="L22:M22"/>
    <mergeCell ref="AI22:AK22"/>
    <mergeCell ref="X13:Z19"/>
    <mergeCell ref="AA13:AB19"/>
    <mergeCell ref="B13:D13"/>
    <mergeCell ref="B14:D14"/>
    <mergeCell ref="A11:A12"/>
    <mergeCell ref="E11:E12"/>
    <mergeCell ref="L30:M30"/>
    <mergeCell ref="B11:D12"/>
    <mergeCell ref="A6:AL6"/>
    <mergeCell ref="D7:J7"/>
    <mergeCell ref="A8:B8"/>
    <mergeCell ref="A10:B10"/>
    <mergeCell ref="F11:AI11"/>
    <mergeCell ref="AJ11:AJ12"/>
    <mergeCell ref="AK11:AK12"/>
    <mergeCell ref="AL11:AL12"/>
    <mergeCell ref="AC13:AD19"/>
  </mergeCells>
  <pageMargins left="0.39370078740157483" right="0.19685039370078741" top="0.98425196850393704" bottom="0.39370078740157483" header="0.31496062992125984" footer="0.31496062992125984"/>
  <pageSetup paperSize="9" scale="7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A10B-6540-42B1-B0CF-BF7D3EE59CD1}">
  <sheetPr>
    <pageSetUpPr fitToPage="1"/>
  </sheetPr>
  <dimension ref="B2:AK35"/>
  <sheetViews>
    <sheetView view="pageBreakPreview" topLeftCell="A16" zoomScale="55" zoomScaleNormal="55" zoomScaleSheetLayoutView="55" workbookViewId="0">
      <selection activeCell="V24" sqref="V24"/>
    </sheetView>
  </sheetViews>
  <sheetFormatPr defaultColWidth="9.1796875" defaultRowHeight="14"/>
  <cols>
    <col min="1" max="1" width="4.453125" style="4" customWidth="1"/>
    <col min="2" max="2" width="5.1796875" style="4" customWidth="1"/>
    <col min="3" max="3" width="45.453125" style="4" customWidth="1"/>
    <col min="4" max="4" width="10" style="4" customWidth="1"/>
    <col min="5" max="34" width="5.6328125" style="4" customWidth="1"/>
    <col min="35" max="35" width="10.453125" style="4" customWidth="1"/>
    <col min="36" max="36" width="17.36328125" style="4" customWidth="1"/>
    <col min="37" max="37" width="13.36328125" style="4" customWidth="1"/>
    <col min="38" max="16384" width="9.1796875" style="4"/>
  </cols>
  <sheetData>
    <row r="2" spans="2:37" ht="20">
      <c r="B2" s="238" t="s">
        <v>37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</row>
    <row r="4" spans="2:37" ht="20.25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6"/>
    </row>
    <row r="5" spans="2:37" ht="20.25" customHeight="1">
      <c r="B5" s="7" t="s">
        <v>38</v>
      </c>
      <c r="C5" s="8"/>
      <c r="D5" s="9" t="s">
        <v>39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 t="s">
        <v>40</v>
      </c>
      <c r="AJ5" s="76" t="s">
        <v>96</v>
      </c>
      <c r="AK5" s="37"/>
    </row>
    <row r="6" spans="2:37" ht="21" customHeight="1">
      <c r="B6" s="7" t="s">
        <v>41</v>
      </c>
      <c r="C6" s="8"/>
      <c r="D6" s="9" t="s">
        <v>42</v>
      </c>
      <c r="F6" s="8"/>
      <c r="G6" s="8"/>
      <c r="H6" s="8"/>
      <c r="I6" s="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8" t="s">
        <v>43</v>
      </c>
      <c r="AJ6" s="8" t="s">
        <v>87</v>
      </c>
      <c r="AK6" s="37"/>
    </row>
    <row r="7" spans="2:37" ht="18">
      <c r="B7" s="7" t="s">
        <v>44</v>
      </c>
      <c r="C7" s="8"/>
      <c r="D7" s="9" t="s">
        <v>85</v>
      </c>
      <c r="F7" s="8"/>
      <c r="G7" s="8"/>
      <c r="H7" s="8"/>
      <c r="I7" s="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8" t="s">
        <v>45</v>
      </c>
      <c r="AJ7" s="8" t="s">
        <v>46</v>
      </c>
      <c r="AK7" s="37"/>
    </row>
    <row r="8" spans="2:37" ht="28" customHeight="1">
      <c r="B8" s="7" t="s">
        <v>8</v>
      </c>
      <c r="C8" s="8"/>
      <c r="D8" s="8" t="s">
        <v>47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7"/>
    </row>
    <row r="9" spans="2:37" ht="28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8"/>
    </row>
    <row r="10" spans="2:37" ht="50.25" customHeight="1">
      <c r="B10" s="239" t="s">
        <v>12</v>
      </c>
      <c r="C10" s="241" t="s">
        <v>48</v>
      </c>
      <c r="D10" s="241" t="s">
        <v>49</v>
      </c>
      <c r="E10" s="230" t="s">
        <v>50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2" t="s">
        <v>16</v>
      </c>
      <c r="AJ10" s="242" t="s">
        <v>17</v>
      </c>
      <c r="AK10" s="242" t="s">
        <v>18</v>
      </c>
    </row>
    <row r="11" spans="2:37" ht="50.25" customHeight="1">
      <c r="B11" s="240"/>
      <c r="C11" s="242"/>
      <c r="D11" s="242"/>
      <c r="E11" s="140">
        <v>1</v>
      </c>
      <c r="F11" s="140">
        <v>2</v>
      </c>
      <c r="G11" s="12">
        <v>3</v>
      </c>
      <c r="H11" s="12">
        <v>4</v>
      </c>
      <c r="I11" s="12">
        <v>5</v>
      </c>
      <c r="J11" s="12">
        <v>6</v>
      </c>
      <c r="K11" s="140">
        <v>7</v>
      </c>
      <c r="L11" s="140">
        <v>8</v>
      </c>
      <c r="M11" s="140">
        <v>9</v>
      </c>
      <c r="N11" s="12">
        <v>10</v>
      </c>
      <c r="O11" s="12">
        <v>11</v>
      </c>
      <c r="P11" s="12">
        <v>12</v>
      </c>
      <c r="Q11" s="12">
        <v>13</v>
      </c>
      <c r="R11" s="12">
        <v>14</v>
      </c>
      <c r="S11" s="140">
        <v>15</v>
      </c>
      <c r="T11" s="140">
        <v>16</v>
      </c>
      <c r="U11" s="12">
        <v>17</v>
      </c>
      <c r="V11" s="12">
        <v>18</v>
      </c>
      <c r="W11" s="140">
        <v>19</v>
      </c>
      <c r="X11" s="140">
        <v>20</v>
      </c>
      <c r="Y11" s="140">
        <v>21</v>
      </c>
      <c r="Z11" s="140">
        <v>22</v>
      </c>
      <c r="AA11" s="140">
        <v>23</v>
      </c>
      <c r="AB11" s="140">
        <v>24</v>
      </c>
      <c r="AC11" s="140">
        <v>25</v>
      </c>
      <c r="AD11" s="12">
        <v>26</v>
      </c>
      <c r="AE11" s="12">
        <v>27</v>
      </c>
      <c r="AF11" s="12">
        <v>28</v>
      </c>
      <c r="AG11" s="140">
        <v>29</v>
      </c>
      <c r="AH11" s="140">
        <v>30</v>
      </c>
      <c r="AI11" s="244"/>
      <c r="AJ11" s="244"/>
      <c r="AK11" s="244"/>
    </row>
    <row r="12" spans="2:37" ht="50.25" customHeight="1">
      <c r="B12" s="13" t="s">
        <v>51</v>
      </c>
      <c r="C12" s="14" t="s">
        <v>52</v>
      </c>
      <c r="D12" s="13" t="s">
        <v>53</v>
      </c>
      <c r="E12" s="141"/>
      <c r="F12" s="141"/>
      <c r="G12" s="15">
        <v>1</v>
      </c>
      <c r="H12" s="15">
        <v>1</v>
      </c>
      <c r="I12" s="15">
        <v>1</v>
      </c>
      <c r="J12" s="15">
        <v>1</v>
      </c>
      <c r="K12" s="141"/>
      <c r="L12" s="141"/>
      <c r="M12" s="141"/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41"/>
      <c r="T12" s="141"/>
      <c r="U12" s="15"/>
      <c r="V12" s="15"/>
      <c r="W12" s="218" t="s">
        <v>99</v>
      </c>
      <c r="X12" s="219"/>
      <c r="Y12" s="220"/>
      <c r="Z12" s="218" t="s">
        <v>98</v>
      </c>
      <c r="AA12" s="220"/>
      <c r="AB12" s="218" t="s">
        <v>99</v>
      </c>
      <c r="AC12" s="220"/>
      <c r="AD12" s="15">
        <v>1</v>
      </c>
      <c r="AE12" s="15">
        <v>1</v>
      </c>
      <c r="AF12" s="15">
        <v>1</v>
      </c>
      <c r="AG12" s="141"/>
      <c r="AH12" s="141"/>
      <c r="AI12" s="39">
        <f>SUM(E12:AH12)</f>
        <v>12</v>
      </c>
      <c r="AJ12" s="39">
        <f>AI12/(IF($AI$17&gt;$I$21,$AI$12,$I$21))</f>
        <v>0.8571428571428571</v>
      </c>
      <c r="AK12" s="13"/>
    </row>
    <row r="13" spans="2:37" ht="50.25" customHeight="1">
      <c r="B13" s="13" t="s">
        <v>54</v>
      </c>
      <c r="C13" s="14" t="s">
        <v>88</v>
      </c>
      <c r="D13" s="13"/>
      <c r="E13" s="141"/>
      <c r="F13" s="141"/>
      <c r="G13" s="15"/>
      <c r="H13" s="15"/>
      <c r="I13" s="15"/>
      <c r="J13" s="15"/>
      <c r="K13" s="141"/>
      <c r="L13" s="141"/>
      <c r="M13" s="141"/>
      <c r="N13" s="15"/>
      <c r="O13" s="15"/>
      <c r="P13" s="15"/>
      <c r="Q13" s="15"/>
      <c r="R13" s="15"/>
      <c r="S13" s="141"/>
      <c r="T13" s="141"/>
      <c r="U13" s="15">
        <v>1</v>
      </c>
      <c r="V13" s="15">
        <v>1</v>
      </c>
      <c r="W13" s="221"/>
      <c r="X13" s="222"/>
      <c r="Y13" s="223"/>
      <c r="Z13" s="221"/>
      <c r="AA13" s="223"/>
      <c r="AB13" s="221"/>
      <c r="AC13" s="223"/>
      <c r="AD13" s="15"/>
      <c r="AE13" s="15"/>
      <c r="AF13" s="15"/>
      <c r="AG13" s="141"/>
      <c r="AH13" s="141"/>
      <c r="AI13" s="39">
        <f>SUM(E13:AH13)</f>
        <v>2</v>
      </c>
      <c r="AJ13" s="39">
        <f>AI13/(IF($AI$17&gt;$I$21,$AI$17,$I$21))</f>
        <v>0.14285714285714285</v>
      </c>
      <c r="AK13" s="13"/>
    </row>
    <row r="14" spans="2:37" ht="50.25" customHeight="1">
      <c r="B14" s="13" t="s">
        <v>55</v>
      </c>
      <c r="C14" s="14"/>
      <c r="D14" s="13"/>
      <c r="E14" s="141"/>
      <c r="F14" s="141"/>
      <c r="G14" s="15"/>
      <c r="H14" s="15"/>
      <c r="I14" s="15"/>
      <c r="J14" s="15"/>
      <c r="K14" s="141"/>
      <c r="L14" s="141"/>
      <c r="M14" s="141"/>
      <c r="N14" s="15"/>
      <c r="O14" s="15"/>
      <c r="P14" s="15"/>
      <c r="Q14" s="15"/>
      <c r="R14" s="15"/>
      <c r="S14" s="141"/>
      <c r="T14" s="141"/>
      <c r="U14" s="15"/>
      <c r="V14" s="15"/>
      <c r="W14" s="221"/>
      <c r="X14" s="222"/>
      <c r="Y14" s="223"/>
      <c r="Z14" s="221"/>
      <c r="AA14" s="223"/>
      <c r="AB14" s="221"/>
      <c r="AC14" s="223"/>
      <c r="AD14" s="15"/>
      <c r="AE14" s="15"/>
      <c r="AF14" s="15"/>
      <c r="AG14" s="141"/>
      <c r="AH14" s="141"/>
      <c r="AI14" s="39">
        <f>SUM(E14:AH14)</f>
        <v>0</v>
      </c>
      <c r="AJ14" s="39">
        <f>AI14/(IF($AI$17&gt;$I$21,$AI$17,$I$21))</f>
        <v>0</v>
      </c>
      <c r="AK14" s="13"/>
    </row>
    <row r="15" spans="2:37" ht="50.25" customHeight="1">
      <c r="B15" s="13" t="s">
        <v>56</v>
      </c>
      <c r="C15" s="14" t="s">
        <v>57</v>
      </c>
      <c r="D15" s="13"/>
      <c r="E15" s="141"/>
      <c r="F15" s="141"/>
      <c r="G15" s="15"/>
      <c r="H15" s="15"/>
      <c r="I15" s="15"/>
      <c r="J15" s="15"/>
      <c r="K15" s="141"/>
      <c r="L15" s="141"/>
      <c r="M15" s="141"/>
      <c r="N15" s="15"/>
      <c r="O15" s="15"/>
      <c r="P15" s="15"/>
      <c r="Q15" s="15"/>
      <c r="R15" s="15"/>
      <c r="S15" s="141"/>
      <c r="T15" s="141"/>
      <c r="U15" s="15"/>
      <c r="V15" s="15"/>
      <c r="W15" s="221"/>
      <c r="X15" s="222"/>
      <c r="Y15" s="223"/>
      <c r="Z15" s="221"/>
      <c r="AA15" s="223"/>
      <c r="AB15" s="221"/>
      <c r="AC15" s="223"/>
      <c r="AD15" s="15"/>
      <c r="AE15" s="15"/>
      <c r="AF15" s="15"/>
      <c r="AG15" s="141"/>
      <c r="AH15" s="141"/>
      <c r="AI15" s="39">
        <f>SUM(E15:AH15)</f>
        <v>0</v>
      </c>
      <c r="AJ15" s="39">
        <f>AI15/(IF($AI$17&gt;$I$21,$AI$17,$I$21))</f>
        <v>0</v>
      </c>
      <c r="AK15" s="13"/>
    </row>
    <row r="16" spans="2:37" s="1" customFormat="1" ht="40" customHeight="1">
      <c r="B16" s="13" t="s">
        <v>58</v>
      </c>
      <c r="C16" s="14" t="s">
        <v>59</v>
      </c>
      <c r="D16" s="16"/>
      <c r="E16" s="141"/>
      <c r="F16" s="141"/>
      <c r="G16" s="15"/>
      <c r="H16" s="15"/>
      <c r="I16" s="15"/>
      <c r="J16" s="15"/>
      <c r="K16" s="141"/>
      <c r="L16" s="141"/>
      <c r="M16" s="141"/>
      <c r="N16" s="15"/>
      <c r="O16" s="15"/>
      <c r="P16" s="15"/>
      <c r="Q16" s="15"/>
      <c r="R16" s="15"/>
      <c r="S16" s="141"/>
      <c r="T16" s="141"/>
      <c r="U16" s="15"/>
      <c r="V16" s="15"/>
      <c r="W16" s="235"/>
      <c r="X16" s="236"/>
      <c r="Y16" s="237"/>
      <c r="Z16" s="235"/>
      <c r="AA16" s="237"/>
      <c r="AB16" s="235"/>
      <c r="AC16" s="237"/>
      <c r="AD16" s="15"/>
      <c r="AE16" s="15"/>
      <c r="AF16" s="15"/>
      <c r="AG16" s="141"/>
      <c r="AH16" s="141"/>
      <c r="AI16" s="39">
        <f>SUM(E16:AH16)</f>
        <v>0</v>
      </c>
      <c r="AJ16" s="39">
        <f>AI16/(IF($AI$17&gt;$I$21,$AI$17,$I$21))</f>
        <v>0</v>
      </c>
      <c r="AK16" s="40"/>
    </row>
    <row r="17" spans="2:37" ht="40" customHeight="1">
      <c r="B17" s="230" t="s">
        <v>60</v>
      </c>
      <c r="C17" s="231"/>
      <c r="D17" s="17"/>
      <c r="E17" s="142">
        <f t="shared" ref="E17:AH17" si="0">SUM(E12:E16)</f>
        <v>0</v>
      </c>
      <c r="F17" s="142">
        <f t="shared" si="0"/>
        <v>0</v>
      </c>
      <c r="G17" s="19">
        <f t="shared" si="0"/>
        <v>1</v>
      </c>
      <c r="H17" s="19">
        <f t="shared" si="0"/>
        <v>1</v>
      </c>
      <c r="I17" s="19">
        <f t="shared" si="0"/>
        <v>1</v>
      </c>
      <c r="J17" s="19">
        <f t="shared" si="0"/>
        <v>1</v>
      </c>
      <c r="K17" s="142">
        <f t="shared" si="0"/>
        <v>0</v>
      </c>
      <c r="L17" s="142">
        <f t="shared" si="0"/>
        <v>0</v>
      </c>
      <c r="M17" s="142">
        <f t="shared" si="0"/>
        <v>0</v>
      </c>
      <c r="N17" s="19">
        <f t="shared" si="0"/>
        <v>1</v>
      </c>
      <c r="O17" s="19">
        <f t="shared" si="0"/>
        <v>1</v>
      </c>
      <c r="P17" s="19">
        <f t="shared" si="0"/>
        <v>1</v>
      </c>
      <c r="Q17" s="19">
        <f t="shared" si="0"/>
        <v>1</v>
      </c>
      <c r="R17" s="19">
        <f t="shared" si="0"/>
        <v>1</v>
      </c>
      <c r="S17" s="142">
        <f t="shared" si="0"/>
        <v>0</v>
      </c>
      <c r="T17" s="142">
        <f t="shared" si="0"/>
        <v>0</v>
      </c>
      <c r="U17" s="19">
        <f t="shared" si="0"/>
        <v>1</v>
      </c>
      <c r="V17" s="19">
        <f t="shared" si="0"/>
        <v>1</v>
      </c>
      <c r="W17" s="142">
        <f t="shared" si="0"/>
        <v>0</v>
      </c>
      <c r="X17" s="142">
        <f t="shared" si="0"/>
        <v>0</v>
      </c>
      <c r="Y17" s="142">
        <f t="shared" si="0"/>
        <v>0</v>
      </c>
      <c r="Z17" s="142">
        <f t="shared" si="0"/>
        <v>0</v>
      </c>
      <c r="AA17" s="142">
        <f t="shared" si="0"/>
        <v>0</v>
      </c>
      <c r="AB17" s="142">
        <f t="shared" si="0"/>
        <v>0</v>
      </c>
      <c r="AC17" s="142">
        <f t="shared" si="0"/>
        <v>0</v>
      </c>
      <c r="AD17" s="19">
        <f t="shared" si="0"/>
        <v>1</v>
      </c>
      <c r="AE17" s="19">
        <f t="shared" si="0"/>
        <v>1</v>
      </c>
      <c r="AF17" s="19">
        <f t="shared" si="0"/>
        <v>1</v>
      </c>
      <c r="AG17" s="142">
        <f t="shared" si="0"/>
        <v>0</v>
      </c>
      <c r="AH17" s="142">
        <f t="shared" si="0"/>
        <v>0</v>
      </c>
      <c r="AI17" s="18">
        <f>SUM(AI12:AI16)</f>
        <v>14</v>
      </c>
      <c r="AJ17" s="18">
        <f>SUM(AJ12:AJ16)</f>
        <v>1</v>
      </c>
      <c r="AK17" s="18"/>
    </row>
    <row r="18" spans="2:37" s="2" customFormat="1" ht="20.25" customHeight="1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41"/>
    </row>
    <row r="19" spans="2:37" s="2" customFormat="1" ht="20.25" customHeight="1">
      <c r="B19" s="22"/>
      <c r="C19" s="8" t="s">
        <v>61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42"/>
    </row>
    <row r="20" spans="2:37" s="2" customFormat="1" ht="20.25" customHeight="1">
      <c r="B20" s="22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2"/>
    </row>
    <row r="21" spans="2:37" s="2" customFormat="1" ht="20.25" customHeight="1">
      <c r="B21" s="22"/>
      <c r="C21" s="8" t="s">
        <v>94</v>
      </c>
      <c r="D21" s="8"/>
      <c r="E21" s="8"/>
      <c r="F21" s="8"/>
      <c r="G21" s="8"/>
      <c r="H21" s="8"/>
      <c r="I21" s="24">
        <v>14</v>
      </c>
      <c r="J21" s="8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2"/>
    </row>
    <row r="22" spans="2:37" s="3" customFormat="1" ht="20.2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43"/>
    </row>
    <row r="23" spans="2:37" s="3" customFormat="1" ht="20.2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43"/>
    </row>
    <row r="24" spans="2:37" s="3" customFormat="1" ht="20.25" customHeight="1">
      <c r="B24" s="23"/>
      <c r="C24" s="25" t="s">
        <v>62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43"/>
    </row>
    <row r="25" spans="2:37" s="3" customFormat="1" ht="20.25" customHeight="1">
      <c r="B25" s="26"/>
      <c r="C25" s="25" t="s">
        <v>63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43"/>
    </row>
    <row r="26" spans="2:37" s="2" customFormat="1" ht="20.25" customHeight="1">
      <c r="B26" s="27"/>
      <c r="C26" s="25"/>
      <c r="D26" s="2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2"/>
    </row>
    <row r="27" spans="2:37" s="2" customFormat="1" ht="20.25" customHeight="1">
      <c r="B27" s="27"/>
      <c r="C27" s="24"/>
      <c r="D27" s="2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64</v>
      </c>
      <c r="Y27" s="8"/>
      <c r="Z27" s="8"/>
      <c r="AA27" s="8"/>
      <c r="AB27" s="8"/>
      <c r="AC27" s="8"/>
      <c r="AD27" s="8"/>
      <c r="AE27" s="8"/>
      <c r="AF27" s="8"/>
      <c r="AH27" s="232" t="s">
        <v>19</v>
      </c>
      <c r="AI27" s="232"/>
      <c r="AJ27" s="232"/>
      <c r="AK27" s="42"/>
    </row>
    <row r="28" spans="2:37" s="2" customFormat="1" ht="20.25" customHeight="1">
      <c r="B28" s="2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H28" s="34"/>
      <c r="AI28" s="34"/>
      <c r="AJ28" s="34"/>
      <c r="AK28" s="42"/>
    </row>
    <row r="29" spans="2:37">
      <c r="B29" s="28"/>
      <c r="AK29" s="44"/>
    </row>
    <row r="30" spans="2:37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33"/>
      <c r="T30" s="233"/>
      <c r="U30" s="233"/>
      <c r="V30" s="2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5"/>
    </row>
    <row r="31" spans="2:37">
      <c r="B31" s="4" t="s">
        <v>65</v>
      </c>
      <c r="S31" s="234"/>
      <c r="T31" s="234"/>
      <c r="U31" s="234"/>
      <c r="V31" s="234"/>
    </row>
    <row r="32" spans="2:37">
      <c r="S32" s="234"/>
      <c r="T32" s="234"/>
      <c r="U32" s="234"/>
      <c r="V32" s="234"/>
    </row>
    <row r="33" spans="25:25">
      <c r="Y33" s="35"/>
    </row>
    <row r="35" spans="25:25" ht="29" customHeight="1"/>
  </sheetData>
  <mergeCells count="16">
    <mergeCell ref="W12:Y16"/>
    <mergeCell ref="Z12:AA16"/>
    <mergeCell ref="AB12:AC16"/>
    <mergeCell ref="B2:AK2"/>
    <mergeCell ref="B10:B11"/>
    <mergeCell ref="C10:C11"/>
    <mergeCell ref="D10:D11"/>
    <mergeCell ref="E10:AH10"/>
    <mergeCell ref="AI10:AI11"/>
    <mergeCell ref="AJ10:AJ11"/>
    <mergeCell ref="AK10:AK11"/>
    <mergeCell ref="B17:C17"/>
    <mergeCell ref="AH27:AJ27"/>
    <mergeCell ref="S30:V30"/>
    <mergeCell ref="S31:V31"/>
    <mergeCell ref="S32:V32"/>
  </mergeCells>
  <printOptions horizontalCentered="1"/>
  <pageMargins left="0.23622047244094499" right="0.23622047244094499" top="0.74803149606299202" bottom="0.74803149606299202" header="0.31496062992126" footer="0.31496062992126"/>
  <pageSetup paperSize="9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33C5-9608-470C-8B6B-7AB98FD84AE6}">
  <sheetPr>
    <pageSetUpPr fitToPage="1"/>
  </sheetPr>
  <dimension ref="B2:AK35"/>
  <sheetViews>
    <sheetView view="pageBreakPreview" topLeftCell="A13" zoomScale="55" zoomScaleNormal="55" zoomScaleSheetLayoutView="55" workbookViewId="0">
      <selection activeCell="AD7" sqref="AD7"/>
    </sheetView>
  </sheetViews>
  <sheetFormatPr defaultColWidth="9.1796875" defaultRowHeight="14"/>
  <cols>
    <col min="1" max="1" width="4.453125" style="4" customWidth="1"/>
    <col min="2" max="2" width="5.1796875" style="4" customWidth="1"/>
    <col min="3" max="3" width="45.54296875" style="4" customWidth="1"/>
    <col min="4" max="4" width="10" style="4" customWidth="1"/>
    <col min="5" max="34" width="5.81640625" style="4" customWidth="1"/>
    <col min="35" max="35" width="10.453125" style="4" customWidth="1"/>
    <col min="36" max="36" width="17.1796875" style="4" customWidth="1"/>
    <col min="37" max="37" width="13.1796875" style="4" customWidth="1"/>
    <col min="38" max="16384" width="9.1796875" style="4"/>
  </cols>
  <sheetData>
    <row r="2" spans="2:37" ht="20">
      <c r="B2" s="238" t="s">
        <v>37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</row>
    <row r="4" spans="2:37" ht="20.149999999999999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6"/>
    </row>
    <row r="5" spans="2:37" ht="20.149999999999999" customHeight="1">
      <c r="B5" s="7" t="s">
        <v>38</v>
      </c>
      <c r="C5" s="8"/>
      <c r="D5" s="9" t="s">
        <v>66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 t="s">
        <v>40</v>
      </c>
      <c r="AJ5" s="76" t="str">
        <f>'Syahrul TS'!AJ5</f>
        <v>: APRIL</v>
      </c>
      <c r="AK5" s="37"/>
    </row>
    <row r="6" spans="2:37" ht="21" customHeight="1">
      <c r="B6" s="7" t="s">
        <v>41</v>
      </c>
      <c r="C6" s="8"/>
      <c r="D6" s="9" t="s">
        <v>67</v>
      </c>
      <c r="F6" s="8"/>
      <c r="G6" s="8"/>
      <c r="H6" s="8"/>
      <c r="I6" s="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8" t="s">
        <v>43</v>
      </c>
      <c r="AJ6" s="8" t="s">
        <v>87</v>
      </c>
      <c r="AK6" s="37"/>
    </row>
    <row r="7" spans="2:37" ht="18">
      <c r="B7" s="7" t="s">
        <v>44</v>
      </c>
      <c r="C7" s="8"/>
      <c r="D7" s="9" t="s">
        <v>84</v>
      </c>
      <c r="F7" s="8"/>
      <c r="G7" s="8"/>
      <c r="H7" s="8"/>
      <c r="I7" s="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8" t="s">
        <v>45</v>
      </c>
      <c r="AJ7" s="8" t="s">
        <v>46</v>
      </c>
      <c r="AK7" s="37"/>
    </row>
    <row r="8" spans="2:37" ht="28" customHeight="1">
      <c r="B8" s="7" t="s">
        <v>8</v>
      </c>
      <c r="C8" s="8"/>
      <c r="D8" s="8" t="s">
        <v>47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7"/>
    </row>
    <row r="9" spans="2:37" ht="28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8"/>
    </row>
    <row r="10" spans="2:37" ht="50.15" customHeight="1">
      <c r="B10" s="239" t="s">
        <v>12</v>
      </c>
      <c r="C10" s="241" t="s">
        <v>48</v>
      </c>
      <c r="D10" s="241" t="s">
        <v>49</v>
      </c>
      <c r="E10" s="230" t="s">
        <v>50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2" t="s">
        <v>16</v>
      </c>
      <c r="AJ10" s="242" t="s">
        <v>17</v>
      </c>
      <c r="AK10" s="242" t="s">
        <v>18</v>
      </c>
    </row>
    <row r="11" spans="2:37" ht="50.15" customHeight="1">
      <c r="B11" s="240"/>
      <c r="C11" s="242"/>
      <c r="D11" s="242"/>
      <c r="E11" s="140">
        <v>1</v>
      </c>
      <c r="F11" s="140">
        <v>2</v>
      </c>
      <c r="G11" s="12">
        <v>3</v>
      </c>
      <c r="H11" s="12">
        <v>4</v>
      </c>
      <c r="I11" s="12">
        <v>5</v>
      </c>
      <c r="J11" s="12">
        <v>6</v>
      </c>
      <c r="K11" s="140">
        <v>7</v>
      </c>
      <c r="L11" s="140">
        <v>8</v>
      </c>
      <c r="M11" s="140">
        <v>9</v>
      </c>
      <c r="N11" s="12">
        <v>10</v>
      </c>
      <c r="O11" s="12">
        <v>11</v>
      </c>
      <c r="P11" s="12">
        <v>12</v>
      </c>
      <c r="Q11" s="12">
        <v>13</v>
      </c>
      <c r="R11" s="12">
        <v>14</v>
      </c>
      <c r="S11" s="140">
        <v>15</v>
      </c>
      <c r="T11" s="140">
        <v>16</v>
      </c>
      <c r="U11" s="12">
        <v>17</v>
      </c>
      <c r="V11" s="12">
        <v>18</v>
      </c>
      <c r="W11" s="140">
        <v>19</v>
      </c>
      <c r="X11" s="140">
        <v>20</v>
      </c>
      <c r="Y11" s="140">
        <v>21</v>
      </c>
      <c r="Z11" s="140">
        <v>22</v>
      </c>
      <c r="AA11" s="140">
        <v>23</v>
      </c>
      <c r="AB11" s="140">
        <v>24</v>
      </c>
      <c r="AC11" s="140">
        <v>25</v>
      </c>
      <c r="AD11" s="12">
        <v>26</v>
      </c>
      <c r="AE11" s="12">
        <v>27</v>
      </c>
      <c r="AF11" s="12">
        <v>28</v>
      </c>
      <c r="AG11" s="140">
        <v>29</v>
      </c>
      <c r="AH11" s="140">
        <v>30</v>
      </c>
      <c r="AI11" s="244"/>
      <c r="AJ11" s="244"/>
      <c r="AK11" s="244"/>
    </row>
    <row r="12" spans="2:37" ht="50.15" customHeight="1">
      <c r="B12" s="13" t="s">
        <v>51</v>
      </c>
      <c r="C12" s="14" t="s">
        <v>52</v>
      </c>
      <c r="D12" s="13" t="s">
        <v>53</v>
      </c>
      <c r="E12" s="141">
        <v>1</v>
      </c>
      <c r="F12" s="141">
        <v>1</v>
      </c>
      <c r="G12" s="15">
        <v>1</v>
      </c>
      <c r="H12" s="15">
        <v>1</v>
      </c>
      <c r="I12" s="15">
        <v>1</v>
      </c>
      <c r="J12" s="15">
        <v>1</v>
      </c>
      <c r="K12" s="141"/>
      <c r="L12" s="141">
        <v>1</v>
      </c>
      <c r="M12" s="141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41">
        <v>1</v>
      </c>
      <c r="T12" s="141">
        <v>1</v>
      </c>
      <c r="U12" s="15">
        <v>1</v>
      </c>
      <c r="V12" s="15">
        <v>1</v>
      </c>
      <c r="W12" s="218" t="s">
        <v>99</v>
      </c>
      <c r="X12" s="219"/>
      <c r="Y12" s="220"/>
      <c r="Z12" s="218" t="s">
        <v>98</v>
      </c>
      <c r="AA12" s="220"/>
      <c r="AB12" s="218" t="s">
        <v>99</v>
      </c>
      <c r="AC12" s="220"/>
      <c r="AD12" s="15">
        <v>1</v>
      </c>
      <c r="AE12" s="15">
        <v>1</v>
      </c>
      <c r="AF12" s="15">
        <v>1</v>
      </c>
      <c r="AG12" s="141"/>
      <c r="AH12" s="141"/>
      <c r="AI12" s="39">
        <f>SUM(E12:AH12)</f>
        <v>20</v>
      </c>
      <c r="AJ12" s="39">
        <f>AI12/(IF($AI$17&gt;$I$21,$AI$12,$I$21))</f>
        <v>1</v>
      </c>
      <c r="AK12" s="13"/>
    </row>
    <row r="13" spans="2:37" ht="50.15" customHeight="1">
      <c r="B13" s="13" t="s">
        <v>54</v>
      </c>
      <c r="C13" s="138"/>
      <c r="D13" s="13"/>
      <c r="E13" s="141"/>
      <c r="F13" s="141"/>
      <c r="G13" s="15"/>
      <c r="H13" s="15"/>
      <c r="I13" s="15"/>
      <c r="J13" s="15"/>
      <c r="K13" s="141"/>
      <c r="L13" s="141"/>
      <c r="M13" s="141"/>
      <c r="N13" s="15"/>
      <c r="O13" s="15"/>
      <c r="P13" s="15"/>
      <c r="Q13" s="15"/>
      <c r="R13" s="15"/>
      <c r="S13" s="141"/>
      <c r="T13" s="141"/>
      <c r="U13" s="15"/>
      <c r="V13" s="15"/>
      <c r="W13" s="221"/>
      <c r="X13" s="222"/>
      <c r="Y13" s="223"/>
      <c r="Z13" s="221"/>
      <c r="AA13" s="223"/>
      <c r="AB13" s="221"/>
      <c r="AC13" s="223"/>
      <c r="AD13" s="15"/>
      <c r="AE13" s="15"/>
      <c r="AF13" s="15"/>
      <c r="AG13" s="141"/>
      <c r="AH13" s="141"/>
      <c r="AI13" s="39">
        <f>SUM(E13:AH13)</f>
        <v>0</v>
      </c>
      <c r="AJ13" s="39">
        <f>AI13/(IF($AI$17&gt;$I$21,$AI$17,$I$21))</f>
        <v>0</v>
      </c>
      <c r="AK13" s="13"/>
    </row>
    <row r="14" spans="2:37" ht="50.15" customHeight="1">
      <c r="B14" s="13" t="s">
        <v>55</v>
      </c>
      <c r="C14" s="14"/>
      <c r="D14" s="13"/>
      <c r="E14" s="141"/>
      <c r="F14" s="141"/>
      <c r="G14" s="15"/>
      <c r="H14" s="15"/>
      <c r="I14" s="15"/>
      <c r="J14" s="15"/>
      <c r="K14" s="141"/>
      <c r="L14" s="141"/>
      <c r="M14" s="141"/>
      <c r="N14" s="15"/>
      <c r="O14" s="15"/>
      <c r="P14" s="15"/>
      <c r="Q14" s="15"/>
      <c r="R14" s="15"/>
      <c r="S14" s="141"/>
      <c r="T14" s="141"/>
      <c r="U14" s="15"/>
      <c r="V14" s="15"/>
      <c r="W14" s="221"/>
      <c r="X14" s="222"/>
      <c r="Y14" s="223"/>
      <c r="Z14" s="221"/>
      <c r="AA14" s="223"/>
      <c r="AB14" s="221"/>
      <c r="AC14" s="223"/>
      <c r="AD14" s="15"/>
      <c r="AE14" s="15"/>
      <c r="AF14" s="15"/>
      <c r="AG14" s="141"/>
      <c r="AH14" s="141"/>
      <c r="AI14" s="39">
        <f>SUM(E14:AH14)</f>
        <v>0</v>
      </c>
      <c r="AJ14" s="39">
        <f>AI14/(IF($AI$17&gt;$I$21,$AI$17,$I$21))</f>
        <v>0</v>
      </c>
      <c r="AK14" s="13"/>
    </row>
    <row r="15" spans="2:37" ht="50.15" customHeight="1">
      <c r="B15" s="13" t="s">
        <v>56</v>
      </c>
      <c r="C15" s="14" t="s">
        <v>57</v>
      </c>
      <c r="D15" s="13"/>
      <c r="E15" s="141"/>
      <c r="F15" s="141"/>
      <c r="G15" s="15"/>
      <c r="H15" s="15"/>
      <c r="I15" s="15"/>
      <c r="J15" s="15"/>
      <c r="K15" s="141"/>
      <c r="L15" s="141"/>
      <c r="M15" s="141"/>
      <c r="N15" s="15"/>
      <c r="O15" s="15"/>
      <c r="P15" s="15"/>
      <c r="Q15" s="15"/>
      <c r="R15" s="15"/>
      <c r="S15" s="141"/>
      <c r="T15" s="141"/>
      <c r="U15" s="15"/>
      <c r="V15" s="15"/>
      <c r="W15" s="221"/>
      <c r="X15" s="222"/>
      <c r="Y15" s="223"/>
      <c r="Z15" s="221"/>
      <c r="AA15" s="223"/>
      <c r="AB15" s="221"/>
      <c r="AC15" s="223"/>
      <c r="AD15" s="15"/>
      <c r="AE15" s="15"/>
      <c r="AF15" s="15"/>
      <c r="AG15" s="141"/>
      <c r="AH15" s="141"/>
      <c r="AI15" s="39">
        <f>SUM(E15:AH15)</f>
        <v>0</v>
      </c>
      <c r="AJ15" s="39">
        <f>AI15/(IF($AI$17&gt;$I$21,$AI$17,$I$21))</f>
        <v>0</v>
      </c>
      <c r="AK15" s="13"/>
    </row>
    <row r="16" spans="2:37" s="1" customFormat="1" ht="40" customHeight="1">
      <c r="B16" s="13" t="s">
        <v>58</v>
      </c>
      <c r="C16" s="14" t="s">
        <v>59</v>
      </c>
      <c r="D16" s="16"/>
      <c r="E16" s="141"/>
      <c r="F16" s="141"/>
      <c r="G16" s="15"/>
      <c r="H16" s="15"/>
      <c r="I16" s="15"/>
      <c r="J16" s="15"/>
      <c r="K16" s="141"/>
      <c r="L16" s="141"/>
      <c r="M16" s="141"/>
      <c r="N16" s="15"/>
      <c r="O16" s="15"/>
      <c r="P16" s="15"/>
      <c r="Q16" s="15"/>
      <c r="R16" s="15"/>
      <c r="S16" s="141"/>
      <c r="T16" s="141"/>
      <c r="U16" s="15"/>
      <c r="V16" s="15"/>
      <c r="W16" s="235"/>
      <c r="X16" s="236"/>
      <c r="Y16" s="237"/>
      <c r="Z16" s="235"/>
      <c r="AA16" s="237"/>
      <c r="AB16" s="235"/>
      <c r="AC16" s="237"/>
      <c r="AD16" s="15"/>
      <c r="AE16" s="15"/>
      <c r="AF16" s="15"/>
      <c r="AG16" s="141"/>
      <c r="AH16" s="141"/>
      <c r="AI16" s="39">
        <f>SUM(E16:AH16)</f>
        <v>0</v>
      </c>
      <c r="AJ16" s="39">
        <f>AI16/(IF($AI$17&gt;$I$21,$AI$17,$I$21))</f>
        <v>0</v>
      </c>
      <c r="AK16" s="40"/>
    </row>
    <row r="17" spans="2:37" ht="40" customHeight="1">
      <c r="B17" s="230" t="s">
        <v>60</v>
      </c>
      <c r="C17" s="231"/>
      <c r="D17" s="17"/>
      <c r="E17" s="142">
        <f t="shared" ref="E17:AI17" si="0">SUM(E12:E16)</f>
        <v>1</v>
      </c>
      <c r="F17" s="142">
        <f t="shared" si="0"/>
        <v>1</v>
      </c>
      <c r="G17" s="19">
        <f t="shared" si="0"/>
        <v>1</v>
      </c>
      <c r="H17" s="19">
        <f t="shared" si="0"/>
        <v>1</v>
      </c>
      <c r="I17" s="19">
        <f t="shared" si="0"/>
        <v>1</v>
      </c>
      <c r="J17" s="19">
        <f t="shared" si="0"/>
        <v>1</v>
      </c>
      <c r="K17" s="142">
        <f t="shared" si="0"/>
        <v>0</v>
      </c>
      <c r="L17" s="142">
        <f t="shared" si="0"/>
        <v>1</v>
      </c>
      <c r="M17" s="142">
        <f t="shared" si="0"/>
        <v>1</v>
      </c>
      <c r="N17" s="19">
        <f t="shared" si="0"/>
        <v>1</v>
      </c>
      <c r="O17" s="19">
        <f t="shared" si="0"/>
        <v>1</v>
      </c>
      <c r="P17" s="19">
        <f t="shared" si="0"/>
        <v>1</v>
      </c>
      <c r="Q17" s="19">
        <f t="shared" si="0"/>
        <v>1</v>
      </c>
      <c r="R17" s="19">
        <f t="shared" si="0"/>
        <v>1</v>
      </c>
      <c r="S17" s="142">
        <f t="shared" si="0"/>
        <v>1</v>
      </c>
      <c r="T17" s="142">
        <f t="shared" si="0"/>
        <v>1</v>
      </c>
      <c r="U17" s="19">
        <f t="shared" si="0"/>
        <v>1</v>
      </c>
      <c r="V17" s="19">
        <f t="shared" si="0"/>
        <v>1</v>
      </c>
      <c r="W17" s="142">
        <f t="shared" si="0"/>
        <v>0</v>
      </c>
      <c r="X17" s="142">
        <f t="shared" si="0"/>
        <v>0</v>
      </c>
      <c r="Y17" s="142">
        <f t="shared" si="0"/>
        <v>0</v>
      </c>
      <c r="Z17" s="142">
        <f t="shared" si="0"/>
        <v>0</v>
      </c>
      <c r="AA17" s="142">
        <f t="shared" si="0"/>
        <v>0</v>
      </c>
      <c r="AB17" s="142">
        <f t="shared" si="0"/>
        <v>0</v>
      </c>
      <c r="AC17" s="142">
        <f t="shared" si="0"/>
        <v>0</v>
      </c>
      <c r="AD17" s="19">
        <f t="shared" si="0"/>
        <v>1</v>
      </c>
      <c r="AE17" s="19">
        <f t="shared" si="0"/>
        <v>1</v>
      </c>
      <c r="AF17" s="19">
        <f t="shared" si="0"/>
        <v>1</v>
      </c>
      <c r="AG17" s="142">
        <f t="shared" si="0"/>
        <v>0</v>
      </c>
      <c r="AH17" s="142">
        <f t="shared" si="0"/>
        <v>0</v>
      </c>
      <c r="AI17" s="18">
        <f t="shared" si="0"/>
        <v>20</v>
      </c>
      <c r="AJ17" s="18">
        <f>SUM(AJ12)</f>
        <v>1</v>
      </c>
      <c r="AK17" s="18"/>
    </row>
    <row r="18" spans="2:37" s="2" customFormat="1" ht="20.149999999999999" customHeight="1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77"/>
      <c r="AF18" s="77"/>
      <c r="AG18" s="77"/>
      <c r="AH18" s="21"/>
      <c r="AI18" s="21"/>
      <c r="AJ18" s="21"/>
      <c r="AK18" s="41"/>
    </row>
    <row r="19" spans="2:37" s="2" customFormat="1" ht="20.149999999999999" customHeight="1">
      <c r="B19" s="22"/>
      <c r="C19" s="8" t="s">
        <v>61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42"/>
    </row>
    <row r="20" spans="2:37" s="2" customFormat="1" ht="20.149999999999999" customHeight="1">
      <c r="B20" s="22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2"/>
    </row>
    <row r="21" spans="2:37" s="2" customFormat="1" ht="20.149999999999999" customHeight="1">
      <c r="B21" s="22"/>
      <c r="C21" s="8" t="s">
        <v>94</v>
      </c>
      <c r="D21" s="8"/>
      <c r="E21" s="8"/>
      <c r="F21" s="8"/>
      <c r="G21" s="8"/>
      <c r="H21" s="8"/>
      <c r="I21" s="32">
        <v>14</v>
      </c>
      <c r="J21" s="8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2"/>
    </row>
    <row r="22" spans="2:37" s="3" customFormat="1" ht="20.149999999999999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43"/>
    </row>
    <row r="23" spans="2:37" s="3" customFormat="1" ht="20.149999999999999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43"/>
    </row>
    <row r="24" spans="2:37" s="3" customFormat="1" ht="20.149999999999999" customHeight="1">
      <c r="B24" s="23"/>
      <c r="C24" s="25" t="s">
        <v>62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43"/>
    </row>
    <row r="25" spans="2:37" s="3" customFormat="1" ht="20.149999999999999" customHeight="1">
      <c r="B25" s="26"/>
      <c r="C25" s="25" t="s">
        <v>63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43"/>
    </row>
    <row r="26" spans="2:37" s="2" customFormat="1" ht="20.149999999999999" customHeight="1">
      <c r="B26" s="27"/>
      <c r="C26" s="25"/>
      <c r="D26" s="2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2"/>
    </row>
    <row r="27" spans="2:37" s="2" customFormat="1" ht="20.149999999999999" customHeight="1">
      <c r="B27" s="27"/>
      <c r="C27" s="24"/>
      <c r="D27" s="2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64</v>
      </c>
      <c r="Y27" s="8"/>
      <c r="Z27" s="8"/>
      <c r="AA27" s="8"/>
      <c r="AB27" s="8"/>
      <c r="AC27" s="8"/>
      <c r="AH27" s="232" t="s">
        <v>21</v>
      </c>
      <c r="AI27" s="232"/>
      <c r="AJ27" s="232"/>
      <c r="AK27" s="42"/>
    </row>
    <row r="28" spans="2:37" s="2" customFormat="1" ht="20.149999999999999" customHeight="1">
      <c r="B28" s="2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H28" s="34"/>
      <c r="AI28" s="34"/>
      <c r="AJ28" s="34"/>
      <c r="AK28" s="42"/>
    </row>
    <row r="29" spans="2:37">
      <c r="B29" s="28"/>
      <c r="AK29" s="44"/>
    </row>
    <row r="30" spans="2:37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33"/>
      <c r="T30" s="233"/>
      <c r="U30" s="233"/>
      <c r="V30" s="2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5"/>
    </row>
    <row r="31" spans="2:37">
      <c r="B31" s="4" t="s">
        <v>65</v>
      </c>
      <c r="S31" s="234"/>
      <c r="T31" s="234"/>
      <c r="U31" s="234"/>
      <c r="V31" s="234"/>
    </row>
    <row r="32" spans="2:37">
      <c r="S32" s="234"/>
      <c r="T32" s="234"/>
      <c r="U32" s="234"/>
      <c r="V32" s="234"/>
    </row>
    <row r="33" spans="25:25">
      <c r="Y33" s="35"/>
    </row>
    <row r="35" spans="25:25" ht="29" customHeight="1"/>
  </sheetData>
  <mergeCells count="16">
    <mergeCell ref="S30:V30"/>
    <mergeCell ref="S31:V31"/>
    <mergeCell ref="S32:V32"/>
    <mergeCell ref="B2:AK2"/>
    <mergeCell ref="B10:B11"/>
    <mergeCell ref="C10:C11"/>
    <mergeCell ref="D10:D11"/>
    <mergeCell ref="E10:AH10"/>
    <mergeCell ref="AI10:AI11"/>
    <mergeCell ref="AJ10:AJ11"/>
    <mergeCell ref="AK10:AK11"/>
    <mergeCell ref="W12:Y16"/>
    <mergeCell ref="Z12:AA16"/>
    <mergeCell ref="AB12:AC16"/>
    <mergeCell ref="B17:C17"/>
    <mergeCell ref="AH27:AJ27"/>
  </mergeCells>
  <printOptions horizontalCentered="1"/>
  <pageMargins left="0.23622047244094499" right="0.23622047244094499" top="0.74803149606299202" bottom="0.74803149606299202" header="0.31496062992126" footer="0.31496062992126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680D-D4B6-419D-9327-9577452FDE90}">
  <sheetPr>
    <pageSetUpPr fitToPage="1"/>
  </sheetPr>
  <dimension ref="B2:AK35"/>
  <sheetViews>
    <sheetView view="pageBreakPreview" topLeftCell="A13" zoomScale="55" zoomScaleNormal="55" zoomScaleSheetLayoutView="55" workbookViewId="0">
      <selection activeCell="R24" sqref="R24"/>
    </sheetView>
  </sheetViews>
  <sheetFormatPr defaultColWidth="9.1796875" defaultRowHeight="14"/>
  <cols>
    <col min="1" max="1" width="4.453125" style="4" customWidth="1"/>
    <col min="2" max="2" width="5.1796875" style="4" customWidth="1"/>
    <col min="3" max="3" width="45.54296875" style="4" customWidth="1"/>
    <col min="4" max="4" width="10" style="4" customWidth="1"/>
    <col min="5" max="34" width="5.7265625" style="4" customWidth="1"/>
    <col min="35" max="35" width="10.453125" style="4" customWidth="1"/>
    <col min="36" max="36" width="17.26953125" style="4" customWidth="1"/>
    <col min="37" max="37" width="13.26953125" style="4" customWidth="1"/>
    <col min="38" max="16384" width="9.1796875" style="4"/>
  </cols>
  <sheetData>
    <row r="2" spans="2:37" ht="20">
      <c r="B2" s="238" t="s">
        <v>37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</row>
    <row r="4" spans="2:37" ht="20.149999999999999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6"/>
    </row>
    <row r="5" spans="2:37" ht="20.149999999999999" customHeight="1">
      <c r="B5" s="7" t="s">
        <v>38</v>
      </c>
      <c r="C5" s="8"/>
      <c r="D5" s="9" t="s">
        <v>90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 t="s">
        <v>40</v>
      </c>
      <c r="AJ5" s="76" t="str">
        <f>'Surya TS'!AJ5</f>
        <v>: APRIL</v>
      </c>
      <c r="AK5" s="37"/>
    </row>
    <row r="6" spans="2:37" ht="21" customHeight="1">
      <c r="B6" s="7" t="s">
        <v>41</v>
      </c>
      <c r="C6" s="8"/>
      <c r="D6" s="9" t="s">
        <v>91</v>
      </c>
      <c r="F6" s="8"/>
      <c r="G6" s="8"/>
      <c r="H6" s="8"/>
      <c r="I6" s="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8" t="s">
        <v>43</v>
      </c>
      <c r="AJ6" s="8" t="s">
        <v>87</v>
      </c>
      <c r="AK6" s="37"/>
    </row>
    <row r="7" spans="2:37" ht="18">
      <c r="B7" s="7" t="s">
        <v>44</v>
      </c>
      <c r="C7" s="8"/>
      <c r="D7" s="9" t="s">
        <v>85</v>
      </c>
      <c r="F7" s="8"/>
      <c r="G7" s="8"/>
      <c r="H7" s="8"/>
      <c r="I7" s="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8" t="s">
        <v>45</v>
      </c>
      <c r="AJ7" s="8" t="s">
        <v>46</v>
      </c>
      <c r="AK7" s="37"/>
    </row>
    <row r="8" spans="2:37" ht="28" customHeight="1">
      <c r="B8" s="7" t="s">
        <v>8</v>
      </c>
      <c r="C8" s="8"/>
      <c r="D8" s="8" t="s">
        <v>76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7"/>
    </row>
    <row r="9" spans="2:37" ht="28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8"/>
    </row>
    <row r="10" spans="2:37" ht="50.15" customHeight="1">
      <c r="B10" s="239" t="s">
        <v>12</v>
      </c>
      <c r="C10" s="241" t="s">
        <v>48</v>
      </c>
      <c r="D10" s="241" t="s">
        <v>49</v>
      </c>
      <c r="E10" s="230" t="s">
        <v>50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2" t="s">
        <v>16</v>
      </c>
      <c r="AJ10" s="242" t="s">
        <v>17</v>
      </c>
      <c r="AK10" s="242" t="s">
        <v>18</v>
      </c>
    </row>
    <row r="11" spans="2:37" ht="50.15" customHeight="1">
      <c r="B11" s="240"/>
      <c r="C11" s="242"/>
      <c r="D11" s="242"/>
      <c r="E11" s="140">
        <v>1</v>
      </c>
      <c r="F11" s="140">
        <v>2</v>
      </c>
      <c r="G11" s="12">
        <v>3</v>
      </c>
      <c r="H11" s="12">
        <v>4</v>
      </c>
      <c r="I11" s="12">
        <v>5</v>
      </c>
      <c r="J11" s="12">
        <v>6</v>
      </c>
      <c r="K11" s="140">
        <v>7</v>
      </c>
      <c r="L11" s="140">
        <v>8</v>
      </c>
      <c r="M11" s="140">
        <v>9</v>
      </c>
      <c r="N11" s="12">
        <v>10</v>
      </c>
      <c r="O11" s="12">
        <v>11</v>
      </c>
      <c r="P11" s="12">
        <v>12</v>
      </c>
      <c r="Q11" s="12">
        <v>13</v>
      </c>
      <c r="R11" s="12">
        <v>14</v>
      </c>
      <c r="S11" s="140">
        <v>15</v>
      </c>
      <c r="T11" s="140">
        <v>16</v>
      </c>
      <c r="U11" s="12">
        <v>17</v>
      </c>
      <c r="V11" s="12">
        <v>18</v>
      </c>
      <c r="W11" s="140">
        <v>19</v>
      </c>
      <c r="X11" s="140">
        <v>20</v>
      </c>
      <c r="Y11" s="140">
        <v>21</v>
      </c>
      <c r="Z11" s="140">
        <v>22</v>
      </c>
      <c r="AA11" s="140">
        <v>23</v>
      </c>
      <c r="AB11" s="140">
        <v>24</v>
      </c>
      <c r="AC11" s="140">
        <v>25</v>
      </c>
      <c r="AD11" s="12">
        <v>26</v>
      </c>
      <c r="AE11" s="12">
        <v>27</v>
      </c>
      <c r="AF11" s="12">
        <v>28</v>
      </c>
      <c r="AG11" s="140">
        <v>29</v>
      </c>
      <c r="AH11" s="140">
        <v>30</v>
      </c>
      <c r="AI11" s="244"/>
      <c r="AJ11" s="244"/>
      <c r="AK11" s="244"/>
    </row>
    <row r="12" spans="2:37" ht="50.15" customHeight="1">
      <c r="B12" s="13" t="s">
        <v>51</v>
      </c>
      <c r="C12" s="14" t="s">
        <v>52</v>
      </c>
      <c r="D12" s="13" t="s">
        <v>53</v>
      </c>
      <c r="E12" s="141">
        <v>1</v>
      </c>
      <c r="F12" s="141"/>
      <c r="G12" s="15">
        <v>1</v>
      </c>
      <c r="H12" s="15">
        <v>1</v>
      </c>
      <c r="I12" s="15">
        <v>1</v>
      </c>
      <c r="J12" s="15">
        <v>1</v>
      </c>
      <c r="K12" s="141"/>
      <c r="L12" s="141">
        <v>1</v>
      </c>
      <c r="M12" s="141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41">
        <v>1</v>
      </c>
      <c r="T12" s="141"/>
      <c r="U12" s="15"/>
      <c r="V12" s="15"/>
      <c r="W12" s="218" t="s">
        <v>99</v>
      </c>
      <c r="X12" s="219"/>
      <c r="Y12" s="220"/>
      <c r="Z12" s="218" t="s">
        <v>98</v>
      </c>
      <c r="AA12" s="220"/>
      <c r="AB12" s="218" t="s">
        <v>99</v>
      </c>
      <c r="AC12" s="220"/>
      <c r="AD12" s="15">
        <v>1</v>
      </c>
      <c r="AE12" s="15">
        <v>1</v>
      </c>
      <c r="AF12" s="15">
        <v>1</v>
      </c>
      <c r="AG12" s="141"/>
      <c r="AH12" s="141"/>
      <c r="AI12" s="39">
        <f>SUM(E12:AH12)</f>
        <v>16</v>
      </c>
      <c r="AJ12" s="39">
        <v>0.89</v>
      </c>
      <c r="AK12" s="13"/>
    </row>
    <row r="13" spans="2:37" ht="50.15" customHeight="1">
      <c r="B13" s="13" t="s">
        <v>54</v>
      </c>
      <c r="C13" s="14" t="s">
        <v>97</v>
      </c>
      <c r="D13" s="13"/>
      <c r="E13" s="141"/>
      <c r="F13" s="141"/>
      <c r="G13" s="15"/>
      <c r="H13" s="15"/>
      <c r="I13" s="15"/>
      <c r="J13" s="15"/>
      <c r="K13" s="141"/>
      <c r="L13" s="141"/>
      <c r="M13" s="141"/>
      <c r="N13" s="15"/>
      <c r="O13" s="15"/>
      <c r="P13" s="15"/>
      <c r="Q13" s="15"/>
      <c r="R13" s="15"/>
      <c r="S13" s="141"/>
      <c r="T13" s="141"/>
      <c r="U13" s="15">
        <v>1</v>
      </c>
      <c r="V13" s="15">
        <v>1</v>
      </c>
      <c r="W13" s="221"/>
      <c r="X13" s="222"/>
      <c r="Y13" s="223"/>
      <c r="Z13" s="221"/>
      <c r="AA13" s="223"/>
      <c r="AB13" s="221"/>
      <c r="AC13" s="223"/>
      <c r="AD13" s="15"/>
      <c r="AE13" s="15"/>
      <c r="AF13" s="15"/>
      <c r="AG13" s="141"/>
      <c r="AH13" s="141"/>
      <c r="AI13" s="39">
        <f>SUM(E13:AH13)</f>
        <v>2</v>
      </c>
      <c r="AJ13" s="39">
        <f>AI13/(IF($AI$17&gt;$I$21,$AI$17,$I$21))</f>
        <v>0.1111111111111111</v>
      </c>
      <c r="AK13" s="13"/>
    </row>
    <row r="14" spans="2:37" ht="50.15" customHeight="1">
      <c r="B14" s="13" t="s">
        <v>55</v>
      </c>
      <c r="C14" s="14"/>
      <c r="D14" s="13"/>
      <c r="E14" s="141"/>
      <c r="F14" s="141"/>
      <c r="G14" s="15"/>
      <c r="H14" s="15"/>
      <c r="I14" s="15"/>
      <c r="J14" s="15"/>
      <c r="K14" s="141"/>
      <c r="L14" s="141"/>
      <c r="M14" s="141"/>
      <c r="N14" s="15"/>
      <c r="O14" s="15"/>
      <c r="P14" s="15"/>
      <c r="Q14" s="15"/>
      <c r="R14" s="15"/>
      <c r="S14" s="141"/>
      <c r="T14" s="141"/>
      <c r="U14" s="15"/>
      <c r="V14" s="15"/>
      <c r="W14" s="221"/>
      <c r="X14" s="222"/>
      <c r="Y14" s="223"/>
      <c r="Z14" s="221"/>
      <c r="AA14" s="223"/>
      <c r="AB14" s="221"/>
      <c r="AC14" s="223"/>
      <c r="AD14" s="15"/>
      <c r="AE14" s="15"/>
      <c r="AF14" s="15"/>
      <c r="AG14" s="141"/>
      <c r="AH14" s="141"/>
      <c r="AI14" s="39">
        <f>SUM(E14:AH14)</f>
        <v>0</v>
      </c>
      <c r="AJ14" s="39">
        <f>AI14/(IF($AI$17&gt;$I$21,$AI$17,$I$21))</f>
        <v>0</v>
      </c>
      <c r="AK14" s="13"/>
    </row>
    <row r="15" spans="2:37" ht="50.15" customHeight="1">
      <c r="B15" s="13" t="s">
        <v>56</v>
      </c>
      <c r="C15" s="14" t="s">
        <v>57</v>
      </c>
      <c r="D15" s="13"/>
      <c r="E15" s="141"/>
      <c r="F15" s="141"/>
      <c r="G15" s="15"/>
      <c r="H15" s="15"/>
      <c r="I15" s="15"/>
      <c r="J15" s="15"/>
      <c r="K15" s="141"/>
      <c r="L15" s="141"/>
      <c r="M15" s="141"/>
      <c r="N15" s="15"/>
      <c r="O15" s="15"/>
      <c r="P15" s="15"/>
      <c r="Q15" s="15"/>
      <c r="R15" s="15"/>
      <c r="S15" s="141"/>
      <c r="T15" s="141"/>
      <c r="U15" s="15"/>
      <c r="V15" s="15"/>
      <c r="W15" s="221"/>
      <c r="X15" s="222"/>
      <c r="Y15" s="223"/>
      <c r="Z15" s="221"/>
      <c r="AA15" s="223"/>
      <c r="AB15" s="221"/>
      <c r="AC15" s="223"/>
      <c r="AD15" s="15"/>
      <c r="AE15" s="15"/>
      <c r="AF15" s="15"/>
      <c r="AG15" s="141"/>
      <c r="AH15" s="141"/>
      <c r="AI15" s="39">
        <f>SUM(E15:AH15)</f>
        <v>0</v>
      </c>
      <c r="AJ15" s="39">
        <f>AI15/(IF($AI$17&gt;$I$21,$AI$17,$I$21))</f>
        <v>0</v>
      </c>
      <c r="AK15" s="13"/>
    </row>
    <row r="16" spans="2:37" s="1" customFormat="1" ht="40" customHeight="1">
      <c r="B16" s="13" t="s">
        <v>58</v>
      </c>
      <c r="C16" s="14" t="s">
        <v>59</v>
      </c>
      <c r="D16" s="16"/>
      <c r="E16" s="141"/>
      <c r="F16" s="141"/>
      <c r="G16" s="15"/>
      <c r="H16" s="15"/>
      <c r="I16" s="15"/>
      <c r="J16" s="15"/>
      <c r="K16" s="141"/>
      <c r="L16" s="141"/>
      <c r="M16" s="141"/>
      <c r="N16" s="15"/>
      <c r="O16" s="15"/>
      <c r="P16" s="15"/>
      <c r="Q16" s="15"/>
      <c r="R16" s="15"/>
      <c r="S16" s="141"/>
      <c r="T16" s="141"/>
      <c r="U16" s="15"/>
      <c r="V16" s="15"/>
      <c r="W16" s="235"/>
      <c r="X16" s="236"/>
      <c r="Y16" s="237"/>
      <c r="Z16" s="235"/>
      <c r="AA16" s="237"/>
      <c r="AB16" s="235"/>
      <c r="AC16" s="237"/>
      <c r="AD16" s="15"/>
      <c r="AE16" s="15"/>
      <c r="AF16" s="15"/>
      <c r="AG16" s="141"/>
      <c r="AH16" s="141"/>
      <c r="AI16" s="39">
        <f>SUM(E16:AH16)</f>
        <v>0</v>
      </c>
      <c r="AJ16" s="39">
        <f>AI16/(IF($AI$17&gt;$I$21,$AI$17,$I$21))</f>
        <v>0</v>
      </c>
      <c r="AK16" s="40"/>
    </row>
    <row r="17" spans="2:37" ht="40" customHeight="1">
      <c r="B17" s="230" t="s">
        <v>60</v>
      </c>
      <c r="C17" s="231"/>
      <c r="D17" s="17"/>
      <c r="E17" s="142">
        <f t="shared" ref="E17:AI17" si="0">SUM(E12:E16)</f>
        <v>1</v>
      </c>
      <c r="F17" s="142">
        <f t="shared" si="0"/>
        <v>0</v>
      </c>
      <c r="G17" s="19">
        <f t="shared" si="0"/>
        <v>1</v>
      </c>
      <c r="H17" s="19">
        <f t="shared" si="0"/>
        <v>1</v>
      </c>
      <c r="I17" s="19">
        <f t="shared" si="0"/>
        <v>1</v>
      </c>
      <c r="J17" s="19">
        <f t="shared" si="0"/>
        <v>1</v>
      </c>
      <c r="K17" s="142">
        <f t="shared" si="0"/>
        <v>0</v>
      </c>
      <c r="L17" s="142">
        <f t="shared" si="0"/>
        <v>1</v>
      </c>
      <c r="M17" s="142">
        <f t="shared" si="0"/>
        <v>1</v>
      </c>
      <c r="N17" s="19">
        <f t="shared" si="0"/>
        <v>1</v>
      </c>
      <c r="O17" s="19">
        <f t="shared" si="0"/>
        <v>1</v>
      </c>
      <c r="P17" s="19">
        <f t="shared" si="0"/>
        <v>1</v>
      </c>
      <c r="Q17" s="19">
        <f t="shared" si="0"/>
        <v>1</v>
      </c>
      <c r="R17" s="19">
        <f t="shared" si="0"/>
        <v>1</v>
      </c>
      <c r="S17" s="142">
        <f t="shared" si="0"/>
        <v>1</v>
      </c>
      <c r="T17" s="142">
        <f t="shared" si="0"/>
        <v>0</v>
      </c>
      <c r="U17" s="19">
        <f t="shared" si="0"/>
        <v>1</v>
      </c>
      <c r="V17" s="19">
        <f t="shared" si="0"/>
        <v>1</v>
      </c>
      <c r="W17" s="142">
        <f t="shared" si="0"/>
        <v>0</v>
      </c>
      <c r="X17" s="142">
        <f t="shared" si="0"/>
        <v>0</v>
      </c>
      <c r="Y17" s="142">
        <f t="shared" si="0"/>
        <v>0</v>
      </c>
      <c r="Z17" s="142">
        <f t="shared" si="0"/>
        <v>0</v>
      </c>
      <c r="AA17" s="142">
        <f t="shared" si="0"/>
        <v>0</v>
      </c>
      <c r="AB17" s="142">
        <f t="shared" si="0"/>
        <v>0</v>
      </c>
      <c r="AC17" s="142">
        <f t="shared" si="0"/>
        <v>0</v>
      </c>
      <c r="AD17" s="19">
        <f t="shared" si="0"/>
        <v>1</v>
      </c>
      <c r="AE17" s="19">
        <f t="shared" si="0"/>
        <v>1</v>
      </c>
      <c r="AF17" s="19">
        <f t="shared" si="0"/>
        <v>1</v>
      </c>
      <c r="AG17" s="142">
        <f t="shared" si="0"/>
        <v>0</v>
      </c>
      <c r="AH17" s="142">
        <f t="shared" si="0"/>
        <v>0</v>
      </c>
      <c r="AI17" s="18">
        <f t="shared" si="0"/>
        <v>18</v>
      </c>
      <c r="AJ17" s="18">
        <f>SUM(AJ12:AJ12:AJ16)</f>
        <v>1.0011111111111111</v>
      </c>
      <c r="AK17" s="18"/>
    </row>
    <row r="18" spans="2:37" s="2" customFormat="1" ht="20.149999999999999" customHeight="1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41"/>
    </row>
    <row r="19" spans="2:37" s="2" customFormat="1" ht="20.149999999999999" customHeight="1">
      <c r="B19" s="22"/>
      <c r="C19" s="8" t="s">
        <v>61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42"/>
    </row>
    <row r="20" spans="2:37" s="2" customFormat="1" ht="20.149999999999999" customHeight="1">
      <c r="B20" s="22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2"/>
    </row>
    <row r="21" spans="2:37" s="2" customFormat="1" ht="20.149999999999999" customHeight="1">
      <c r="B21" s="22"/>
      <c r="C21" s="8" t="s">
        <v>94</v>
      </c>
      <c r="D21" s="8"/>
      <c r="E21" s="8"/>
      <c r="F21" s="8"/>
      <c r="G21" s="8"/>
      <c r="H21" s="8"/>
      <c r="I21" s="32">
        <v>14</v>
      </c>
      <c r="J21" s="8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2"/>
    </row>
    <row r="22" spans="2:37" s="3" customFormat="1" ht="20.149999999999999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43"/>
    </row>
    <row r="23" spans="2:37" s="3" customFormat="1" ht="20.149999999999999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43"/>
    </row>
    <row r="24" spans="2:37" s="3" customFormat="1" ht="20.149999999999999" customHeight="1">
      <c r="B24" s="23"/>
      <c r="C24" s="25" t="s">
        <v>62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43"/>
    </row>
    <row r="25" spans="2:37" s="3" customFormat="1" ht="20.149999999999999" customHeight="1">
      <c r="B25" s="26"/>
      <c r="C25" s="25" t="s">
        <v>63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43"/>
    </row>
    <row r="26" spans="2:37" s="2" customFormat="1" ht="20.149999999999999" customHeight="1">
      <c r="B26" s="27"/>
      <c r="C26" s="25"/>
      <c r="D26" s="2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2"/>
    </row>
    <row r="27" spans="2:37" s="2" customFormat="1" ht="20.149999999999999" customHeight="1">
      <c r="B27" s="27"/>
      <c r="C27" s="24"/>
      <c r="D27" s="2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64</v>
      </c>
      <c r="Y27" s="8"/>
      <c r="Z27" s="8"/>
      <c r="AA27" s="8"/>
      <c r="AB27" s="8"/>
      <c r="AC27" s="8"/>
      <c r="AE27" s="232" t="s">
        <v>89</v>
      </c>
      <c r="AF27" s="232"/>
      <c r="AG27" s="232"/>
      <c r="AH27" s="232"/>
      <c r="AI27" s="232"/>
      <c r="AJ27" s="232"/>
      <c r="AK27" s="42"/>
    </row>
    <row r="28" spans="2:37" s="2" customFormat="1" ht="20.149999999999999" customHeight="1">
      <c r="B28" s="2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E28" s="34"/>
      <c r="AF28" s="34"/>
      <c r="AG28" s="34"/>
      <c r="AH28" s="34"/>
      <c r="AI28" s="34"/>
      <c r="AJ28" s="34"/>
      <c r="AK28" s="42"/>
    </row>
    <row r="29" spans="2:37">
      <c r="B29" s="28"/>
      <c r="AK29" s="44"/>
    </row>
    <row r="30" spans="2:37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33"/>
      <c r="T30" s="233"/>
      <c r="U30" s="233"/>
      <c r="V30" s="2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5"/>
    </row>
    <row r="31" spans="2:37">
      <c r="B31" s="4" t="s">
        <v>65</v>
      </c>
      <c r="S31" s="234"/>
      <c r="T31" s="234"/>
      <c r="U31" s="234"/>
      <c r="V31" s="234"/>
    </row>
    <row r="32" spans="2:37">
      <c r="S32" s="234"/>
      <c r="T32" s="234"/>
      <c r="U32" s="234"/>
      <c r="V32" s="234"/>
    </row>
    <row r="33" spans="25:25">
      <c r="Y33" s="35"/>
    </row>
    <row r="35" spans="25:25" ht="28.9" customHeight="1"/>
  </sheetData>
  <mergeCells count="16">
    <mergeCell ref="W12:Y16"/>
    <mergeCell ref="Z12:AA16"/>
    <mergeCell ref="AB12:AC16"/>
    <mergeCell ref="B2:AK2"/>
    <mergeCell ref="B10:B11"/>
    <mergeCell ref="C10:C11"/>
    <mergeCell ref="D10:D11"/>
    <mergeCell ref="E10:AH10"/>
    <mergeCell ref="AI10:AI11"/>
    <mergeCell ref="AJ10:AJ11"/>
    <mergeCell ref="AK10:AK11"/>
    <mergeCell ref="B17:C17"/>
    <mergeCell ref="AE27:AJ27"/>
    <mergeCell ref="S30:V30"/>
    <mergeCell ref="S31:V31"/>
    <mergeCell ref="S32:V32"/>
  </mergeCells>
  <printOptions horizontalCentered="1"/>
  <pageMargins left="0.23622047244094499" right="0.23622047244094499" top="0.74803149606299202" bottom="0.74803149606299202" header="0.31496062992126" footer="0.31496062992126"/>
  <pageSetup paperSize="9" scale="5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24A2-978F-4399-A376-2475279837D9}">
  <sheetPr>
    <pageSetUpPr fitToPage="1"/>
  </sheetPr>
  <dimension ref="A1:AL100"/>
  <sheetViews>
    <sheetView view="pageBreakPreview" topLeftCell="A10" zoomScale="50" zoomScaleNormal="50" zoomScaleSheetLayoutView="50" workbookViewId="0">
      <selection activeCell="AJ6" sqref="AJ6"/>
    </sheetView>
  </sheetViews>
  <sheetFormatPr defaultColWidth="14.453125" defaultRowHeight="15" customHeight="1"/>
  <cols>
    <col min="1" max="1" width="4.453125" style="152" customWidth="1"/>
    <col min="2" max="2" width="5.08984375" style="152" customWidth="1"/>
    <col min="3" max="3" width="45.54296875" style="152" customWidth="1"/>
    <col min="4" max="4" width="10" style="152" customWidth="1"/>
    <col min="5" max="34" width="5.7265625" style="152" customWidth="1"/>
    <col min="35" max="35" width="10.453125" style="152" customWidth="1"/>
    <col min="36" max="36" width="17.26953125" style="152" customWidth="1"/>
    <col min="37" max="37" width="13.26953125" style="152" customWidth="1"/>
    <col min="38" max="38" width="9.08984375" style="152" customWidth="1"/>
    <col min="39" max="16384" width="14.453125" style="152"/>
  </cols>
  <sheetData>
    <row r="1" spans="1:38" ht="13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</row>
    <row r="2" spans="1:38" ht="20">
      <c r="A2" s="151"/>
      <c r="B2" s="252" t="s">
        <v>37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151"/>
    </row>
    <row r="3" spans="1:38" ht="13.5" customHeight="1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19.5" customHeight="1">
      <c r="A4" s="151"/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5"/>
      <c r="AL4" s="151"/>
    </row>
    <row r="5" spans="1:38" ht="19.5" customHeight="1">
      <c r="A5" s="151"/>
      <c r="B5" s="156" t="s">
        <v>38</v>
      </c>
      <c r="C5" s="157"/>
      <c r="D5" s="158" t="s">
        <v>80</v>
      </c>
      <c r="E5" s="151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 t="s">
        <v>40</v>
      </c>
      <c r="AJ5" s="159" t="str">
        <f>'Surya TS'!AJ5</f>
        <v>: APRIL</v>
      </c>
      <c r="AK5" s="160"/>
      <c r="AL5" s="151"/>
    </row>
    <row r="6" spans="1:38" ht="21" customHeight="1">
      <c r="A6" s="151"/>
      <c r="B6" s="156" t="s">
        <v>41</v>
      </c>
      <c r="C6" s="157"/>
      <c r="D6" s="158" t="s">
        <v>81</v>
      </c>
      <c r="E6" s="151"/>
      <c r="F6" s="157"/>
      <c r="G6" s="157"/>
      <c r="H6" s="157"/>
      <c r="I6" s="157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57" t="s">
        <v>43</v>
      </c>
      <c r="AJ6" s="157" t="s">
        <v>87</v>
      </c>
      <c r="AK6" s="160"/>
      <c r="AL6" s="151"/>
    </row>
    <row r="7" spans="1:38" ht="18">
      <c r="A7" s="151"/>
      <c r="B7" s="156" t="s">
        <v>44</v>
      </c>
      <c r="C7" s="157"/>
      <c r="D7" s="158" t="s">
        <v>86</v>
      </c>
      <c r="E7" s="151"/>
      <c r="F7" s="157"/>
      <c r="G7" s="157"/>
      <c r="H7" s="157"/>
      <c r="I7" s="157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57" t="s">
        <v>45</v>
      </c>
      <c r="AJ7" s="157" t="s">
        <v>46</v>
      </c>
      <c r="AK7" s="160"/>
      <c r="AL7" s="151"/>
    </row>
    <row r="8" spans="1:38" ht="27.75" customHeight="1">
      <c r="A8" s="151"/>
      <c r="B8" s="156" t="s">
        <v>8</v>
      </c>
      <c r="C8" s="157"/>
      <c r="D8" s="162" t="s">
        <v>47</v>
      </c>
      <c r="E8" s="151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60"/>
      <c r="AL8" s="151"/>
    </row>
    <row r="9" spans="1:38" ht="27.75" customHeight="1">
      <c r="A9" s="151"/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6"/>
      <c r="AL9" s="151"/>
    </row>
    <row r="10" spans="1:38" ht="49.5" customHeight="1">
      <c r="A10" s="151"/>
      <c r="B10" s="253" t="s">
        <v>12</v>
      </c>
      <c r="C10" s="255" t="s">
        <v>48</v>
      </c>
      <c r="D10" s="255" t="s">
        <v>49</v>
      </c>
      <c r="E10" s="245" t="s">
        <v>50</v>
      </c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7" t="s">
        <v>16</v>
      </c>
      <c r="AJ10" s="257" t="s">
        <v>17</v>
      </c>
      <c r="AK10" s="257" t="s">
        <v>18</v>
      </c>
      <c r="AL10" s="151"/>
    </row>
    <row r="11" spans="1:38" ht="49.5" customHeight="1">
      <c r="A11" s="151"/>
      <c r="B11" s="254"/>
      <c r="C11" s="254"/>
      <c r="D11" s="254"/>
      <c r="E11" s="167">
        <v>1</v>
      </c>
      <c r="F11" s="167">
        <v>2</v>
      </c>
      <c r="G11" s="168">
        <v>3</v>
      </c>
      <c r="H11" s="168">
        <v>4</v>
      </c>
      <c r="I11" s="168">
        <v>5</v>
      </c>
      <c r="J11" s="168">
        <v>6</v>
      </c>
      <c r="K11" s="167">
        <v>7</v>
      </c>
      <c r="L11" s="167">
        <v>8</v>
      </c>
      <c r="M11" s="167">
        <v>9</v>
      </c>
      <c r="N11" s="168">
        <v>10</v>
      </c>
      <c r="O11" s="168">
        <v>11</v>
      </c>
      <c r="P11" s="168">
        <v>12</v>
      </c>
      <c r="Q11" s="168">
        <v>13</v>
      </c>
      <c r="R11" s="168">
        <v>14</v>
      </c>
      <c r="S11" s="167">
        <v>15</v>
      </c>
      <c r="T11" s="167">
        <v>16</v>
      </c>
      <c r="U11" s="168">
        <v>17</v>
      </c>
      <c r="V11" s="168">
        <v>18</v>
      </c>
      <c r="W11" s="167">
        <v>19</v>
      </c>
      <c r="X11" s="167">
        <v>20</v>
      </c>
      <c r="Y11" s="167">
        <v>21</v>
      </c>
      <c r="Z11" s="167">
        <v>22</v>
      </c>
      <c r="AA11" s="167">
        <v>23</v>
      </c>
      <c r="AB11" s="167">
        <v>24</v>
      </c>
      <c r="AC11" s="167">
        <v>25</v>
      </c>
      <c r="AD11" s="168">
        <v>26</v>
      </c>
      <c r="AE11" s="168">
        <v>27</v>
      </c>
      <c r="AF11" s="168">
        <v>28</v>
      </c>
      <c r="AG11" s="167">
        <v>29</v>
      </c>
      <c r="AH11" s="167">
        <v>30</v>
      </c>
      <c r="AI11" s="258"/>
      <c r="AJ11" s="254"/>
      <c r="AK11" s="254"/>
      <c r="AL11" s="151"/>
    </row>
    <row r="12" spans="1:38" ht="49.5" customHeight="1">
      <c r="A12" s="151"/>
      <c r="B12" s="169" t="s">
        <v>51</v>
      </c>
      <c r="C12" s="170" t="s">
        <v>52</v>
      </c>
      <c r="D12" s="169" t="s">
        <v>53</v>
      </c>
      <c r="E12" s="171"/>
      <c r="F12" s="171"/>
      <c r="G12" s="172">
        <v>0.5</v>
      </c>
      <c r="H12" s="172">
        <v>1</v>
      </c>
      <c r="I12" s="173">
        <v>1</v>
      </c>
      <c r="J12" s="173">
        <v>1</v>
      </c>
      <c r="K12" s="171"/>
      <c r="L12" s="171"/>
      <c r="M12" s="171"/>
      <c r="N12" s="172">
        <v>1</v>
      </c>
      <c r="O12" s="172">
        <v>1</v>
      </c>
      <c r="P12" s="173">
        <v>1</v>
      </c>
      <c r="Q12" s="173">
        <v>1</v>
      </c>
      <c r="R12" s="173">
        <v>1</v>
      </c>
      <c r="S12" s="171"/>
      <c r="T12" s="171"/>
      <c r="U12" s="172"/>
      <c r="V12" s="172"/>
      <c r="W12" s="171"/>
      <c r="X12" s="171"/>
      <c r="Y12" s="171"/>
      <c r="Z12" s="171"/>
      <c r="AA12" s="171"/>
      <c r="AB12" s="174"/>
      <c r="AC12" s="174"/>
      <c r="AD12" s="173">
        <v>1</v>
      </c>
      <c r="AE12" s="173">
        <v>1</v>
      </c>
      <c r="AF12" s="173">
        <v>1</v>
      </c>
      <c r="AG12" s="171"/>
      <c r="AH12" s="171"/>
      <c r="AI12" s="175">
        <f t="shared" ref="AI12:AI17" si="0">SUM(E12:AH12)</f>
        <v>11.5</v>
      </c>
      <c r="AJ12" s="176">
        <f>IF($AI$17&gt;$I$21,AI12/$AI$17,AI12/$I$21)</f>
        <v>0.71875</v>
      </c>
      <c r="AK12" s="169"/>
      <c r="AL12" s="151"/>
    </row>
    <row r="13" spans="1:38" ht="49.5" customHeight="1">
      <c r="A13" s="151"/>
      <c r="B13" s="169" t="s">
        <v>54</v>
      </c>
      <c r="C13" s="170" t="s">
        <v>92</v>
      </c>
      <c r="D13" s="169"/>
      <c r="E13" s="171"/>
      <c r="F13" s="171"/>
      <c r="G13" s="172"/>
      <c r="H13" s="172"/>
      <c r="I13" s="173"/>
      <c r="J13" s="173"/>
      <c r="K13" s="171"/>
      <c r="L13" s="171"/>
      <c r="M13" s="171"/>
      <c r="N13" s="172"/>
      <c r="O13" s="172"/>
      <c r="P13" s="173"/>
      <c r="Q13" s="173"/>
      <c r="R13" s="173"/>
      <c r="S13" s="171"/>
      <c r="T13" s="171">
        <v>1</v>
      </c>
      <c r="U13" s="172">
        <v>1</v>
      </c>
      <c r="V13" s="172">
        <v>1</v>
      </c>
      <c r="W13" s="171">
        <v>1</v>
      </c>
      <c r="X13" s="171"/>
      <c r="Y13" s="171"/>
      <c r="Z13" s="171"/>
      <c r="AA13" s="171"/>
      <c r="AB13" s="174"/>
      <c r="AC13" s="174"/>
      <c r="AD13" s="173"/>
      <c r="AE13" s="173"/>
      <c r="AF13" s="173"/>
      <c r="AG13" s="171"/>
      <c r="AH13" s="171"/>
      <c r="AI13" s="175">
        <f t="shared" si="0"/>
        <v>4</v>
      </c>
      <c r="AJ13" s="176">
        <f>IF($AI$17&gt;$I$21,AI13/$AI$17,AI13/$I$21)</f>
        <v>0.25</v>
      </c>
      <c r="AK13" s="169"/>
      <c r="AL13" s="151"/>
    </row>
    <row r="14" spans="1:38" ht="49.5" customHeight="1">
      <c r="A14" s="151"/>
      <c r="B14" s="169" t="s">
        <v>55</v>
      </c>
      <c r="C14" s="170" t="s">
        <v>93</v>
      </c>
      <c r="D14" s="169"/>
      <c r="E14" s="171"/>
      <c r="F14" s="171"/>
      <c r="G14" s="172">
        <v>0.5</v>
      </c>
      <c r="H14" s="172"/>
      <c r="I14" s="173"/>
      <c r="J14" s="173"/>
      <c r="K14" s="171"/>
      <c r="L14" s="171"/>
      <c r="M14" s="171"/>
      <c r="N14" s="172"/>
      <c r="O14" s="172"/>
      <c r="P14" s="173"/>
      <c r="Q14" s="173"/>
      <c r="R14" s="173"/>
      <c r="S14" s="171"/>
      <c r="T14" s="171"/>
      <c r="U14" s="172"/>
      <c r="V14" s="172"/>
      <c r="W14" s="171"/>
      <c r="X14" s="171"/>
      <c r="Y14" s="171"/>
      <c r="Z14" s="171"/>
      <c r="AA14" s="171"/>
      <c r="AB14" s="174"/>
      <c r="AC14" s="174"/>
      <c r="AD14" s="173"/>
      <c r="AE14" s="173"/>
      <c r="AF14" s="173"/>
      <c r="AG14" s="171"/>
      <c r="AH14" s="171"/>
      <c r="AI14" s="175">
        <f t="shared" si="0"/>
        <v>0.5</v>
      </c>
      <c r="AJ14" s="176">
        <f>IF($AI$17&gt;$I$21,AI14/$AI$17,AI14/$I$21)</f>
        <v>3.125E-2</v>
      </c>
      <c r="AK14" s="169"/>
      <c r="AL14" s="151"/>
    </row>
    <row r="15" spans="1:38" ht="49.5" customHeight="1">
      <c r="A15" s="151"/>
      <c r="B15" s="169" t="s">
        <v>56</v>
      </c>
      <c r="C15" s="170" t="s">
        <v>57</v>
      </c>
      <c r="D15" s="169"/>
      <c r="E15" s="171"/>
      <c r="F15" s="171"/>
      <c r="G15" s="172"/>
      <c r="H15" s="172"/>
      <c r="I15" s="173"/>
      <c r="J15" s="173"/>
      <c r="K15" s="171"/>
      <c r="L15" s="171"/>
      <c r="M15" s="171"/>
      <c r="N15" s="172"/>
      <c r="O15" s="172"/>
      <c r="P15" s="173"/>
      <c r="Q15" s="173"/>
      <c r="R15" s="173"/>
      <c r="S15" s="171"/>
      <c r="T15" s="171"/>
      <c r="U15" s="172"/>
      <c r="V15" s="172"/>
      <c r="W15" s="171"/>
      <c r="X15" s="171"/>
      <c r="Y15" s="171"/>
      <c r="Z15" s="171"/>
      <c r="AA15" s="171"/>
      <c r="AB15" s="174"/>
      <c r="AC15" s="174"/>
      <c r="AD15" s="173"/>
      <c r="AE15" s="173"/>
      <c r="AF15" s="173"/>
      <c r="AG15" s="171"/>
      <c r="AH15" s="171"/>
      <c r="AI15" s="175">
        <f t="shared" si="0"/>
        <v>0</v>
      </c>
      <c r="AJ15" s="176">
        <f>IF($AI$17&gt;$I$21,AI15/$AI$17,AI15/$I$21)</f>
        <v>0</v>
      </c>
      <c r="AK15" s="169"/>
      <c r="AL15" s="151"/>
    </row>
    <row r="16" spans="1:38" ht="39.75" customHeight="1">
      <c r="A16" s="151"/>
      <c r="B16" s="169" t="s">
        <v>58</v>
      </c>
      <c r="C16" s="170" t="s">
        <v>77</v>
      </c>
      <c r="D16" s="170"/>
      <c r="E16" s="171"/>
      <c r="F16" s="171"/>
      <c r="G16" s="172"/>
      <c r="H16" s="172"/>
      <c r="I16" s="173"/>
      <c r="J16" s="173"/>
      <c r="K16" s="171"/>
      <c r="L16" s="171"/>
      <c r="M16" s="171"/>
      <c r="N16" s="172"/>
      <c r="O16" s="172"/>
      <c r="P16" s="173"/>
      <c r="Q16" s="173"/>
      <c r="R16" s="173"/>
      <c r="S16" s="171"/>
      <c r="T16" s="171"/>
      <c r="U16" s="172"/>
      <c r="V16" s="172"/>
      <c r="W16" s="171"/>
      <c r="X16" s="171"/>
      <c r="Y16" s="171"/>
      <c r="Z16" s="171"/>
      <c r="AA16" s="171"/>
      <c r="AB16" s="174"/>
      <c r="AC16" s="174"/>
      <c r="AD16" s="173"/>
      <c r="AE16" s="173"/>
      <c r="AF16" s="173"/>
      <c r="AG16" s="171"/>
      <c r="AH16" s="171"/>
      <c r="AI16" s="175">
        <f t="shared" si="0"/>
        <v>0</v>
      </c>
      <c r="AJ16" s="176">
        <f>IF($AI$17&gt;$I$21,AI16/$AI$17,AI16/$I$21)</f>
        <v>0</v>
      </c>
      <c r="AK16" s="169"/>
      <c r="AL16" s="151"/>
    </row>
    <row r="17" spans="1:38" ht="39.75" customHeight="1">
      <c r="A17" s="151"/>
      <c r="B17" s="245" t="s">
        <v>60</v>
      </c>
      <c r="C17" s="246"/>
      <c r="D17" s="177"/>
      <c r="E17" s="171">
        <f t="shared" ref="E17:AH17" si="1">SUM(E12:E16)</f>
        <v>0</v>
      </c>
      <c r="F17" s="171">
        <f t="shared" si="1"/>
        <v>0</v>
      </c>
      <c r="G17" s="172">
        <f t="shared" si="1"/>
        <v>1</v>
      </c>
      <c r="H17" s="172">
        <f t="shared" si="1"/>
        <v>1</v>
      </c>
      <c r="I17" s="173">
        <f t="shared" si="1"/>
        <v>1</v>
      </c>
      <c r="J17" s="173">
        <f t="shared" si="1"/>
        <v>1</v>
      </c>
      <c r="K17" s="171">
        <f t="shared" si="1"/>
        <v>0</v>
      </c>
      <c r="L17" s="171">
        <f t="shared" si="1"/>
        <v>0</v>
      </c>
      <c r="M17" s="171">
        <f t="shared" si="1"/>
        <v>0</v>
      </c>
      <c r="N17" s="172">
        <f t="shared" si="1"/>
        <v>1</v>
      </c>
      <c r="O17" s="172">
        <f t="shared" si="1"/>
        <v>1</v>
      </c>
      <c r="P17" s="173">
        <f t="shared" si="1"/>
        <v>1</v>
      </c>
      <c r="Q17" s="173">
        <f t="shared" si="1"/>
        <v>1</v>
      </c>
      <c r="R17" s="173">
        <f t="shared" si="1"/>
        <v>1</v>
      </c>
      <c r="S17" s="171">
        <f t="shared" si="1"/>
        <v>0</v>
      </c>
      <c r="T17" s="171">
        <f t="shared" si="1"/>
        <v>1</v>
      </c>
      <c r="U17" s="172">
        <f t="shared" si="1"/>
        <v>1</v>
      </c>
      <c r="V17" s="172">
        <f t="shared" si="1"/>
        <v>1</v>
      </c>
      <c r="W17" s="171">
        <f t="shared" si="1"/>
        <v>1</v>
      </c>
      <c r="X17" s="171">
        <f t="shared" si="1"/>
        <v>0</v>
      </c>
      <c r="Y17" s="171">
        <f t="shared" si="1"/>
        <v>0</v>
      </c>
      <c r="Z17" s="171">
        <f t="shared" si="1"/>
        <v>0</v>
      </c>
      <c r="AA17" s="171">
        <f t="shared" si="1"/>
        <v>0</v>
      </c>
      <c r="AB17" s="174">
        <f t="shared" si="1"/>
        <v>0</v>
      </c>
      <c r="AC17" s="174">
        <f t="shared" si="1"/>
        <v>0</v>
      </c>
      <c r="AD17" s="173">
        <f t="shared" si="1"/>
        <v>1</v>
      </c>
      <c r="AE17" s="173">
        <f t="shared" si="1"/>
        <v>1</v>
      </c>
      <c r="AF17" s="173">
        <f t="shared" si="1"/>
        <v>1</v>
      </c>
      <c r="AG17" s="171">
        <f t="shared" si="1"/>
        <v>0</v>
      </c>
      <c r="AH17" s="171">
        <f t="shared" si="1"/>
        <v>0</v>
      </c>
      <c r="AI17" s="178">
        <f t="shared" si="0"/>
        <v>16</v>
      </c>
      <c r="AJ17" s="178">
        <f>SUM(AJ12:AJ16)</f>
        <v>1</v>
      </c>
      <c r="AK17" s="178"/>
      <c r="AL17" s="151"/>
    </row>
    <row r="18" spans="1:38" ht="19.5" customHeight="1">
      <c r="A18" s="179"/>
      <c r="B18" s="180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2"/>
      <c r="AL18" s="179"/>
    </row>
    <row r="19" spans="1:38" ht="19.5" customHeight="1">
      <c r="A19" s="179"/>
      <c r="B19" s="183"/>
      <c r="C19" s="157" t="s">
        <v>61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84"/>
      <c r="AL19" s="179"/>
    </row>
    <row r="20" spans="1:38" ht="19.5" customHeight="1">
      <c r="A20" s="179"/>
      <c r="B20" s="183"/>
      <c r="C20" s="157" t="s">
        <v>31</v>
      </c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84"/>
      <c r="AL20" s="179"/>
    </row>
    <row r="21" spans="1:38" ht="19.5" customHeight="1">
      <c r="A21" s="179"/>
      <c r="B21" s="183"/>
      <c r="C21" s="162" t="s">
        <v>94</v>
      </c>
      <c r="D21" s="157"/>
      <c r="E21" s="157"/>
      <c r="F21" s="157"/>
      <c r="G21" s="157"/>
      <c r="H21" s="157"/>
      <c r="I21" s="185">
        <v>14</v>
      </c>
      <c r="J21" s="157" t="s">
        <v>32</v>
      </c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84"/>
      <c r="AL21" s="179"/>
    </row>
    <row r="22" spans="1:38" ht="19.5" customHeight="1">
      <c r="A22" s="179"/>
      <c r="B22" s="183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84"/>
      <c r="AL22" s="179"/>
    </row>
    <row r="23" spans="1:38" ht="19.5" customHeight="1">
      <c r="A23" s="179"/>
      <c r="B23" s="183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84"/>
      <c r="AL23" s="179"/>
    </row>
    <row r="24" spans="1:38" ht="19.5" customHeight="1">
      <c r="A24" s="179"/>
      <c r="B24" s="183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84"/>
      <c r="AL24" s="179"/>
    </row>
    <row r="25" spans="1:38" ht="19.5" customHeight="1">
      <c r="A25" s="179"/>
      <c r="B25" s="18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84"/>
      <c r="AL25" s="179"/>
    </row>
    <row r="26" spans="1:38" ht="19.5" customHeight="1">
      <c r="A26" s="179"/>
      <c r="B26" s="18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84"/>
      <c r="AL26" s="179"/>
    </row>
    <row r="27" spans="1:38" ht="19.5" customHeight="1">
      <c r="A27" s="179"/>
      <c r="B27" s="186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 t="s">
        <v>64</v>
      </c>
      <c r="Y27" s="157"/>
      <c r="Z27" s="157"/>
      <c r="AA27" s="157"/>
      <c r="AB27" s="157"/>
      <c r="AC27" s="157"/>
      <c r="AD27" s="179"/>
      <c r="AE27" s="247" t="s">
        <v>82</v>
      </c>
      <c r="AF27" s="247"/>
      <c r="AG27" s="247"/>
      <c r="AH27" s="247"/>
      <c r="AI27" s="248"/>
      <c r="AJ27" s="248"/>
      <c r="AK27" s="184"/>
      <c r="AL27" s="179"/>
    </row>
    <row r="28" spans="1:38" ht="19.5" customHeight="1">
      <c r="A28" s="179"/>
      <c r="B28" s="18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79"/>
      <c r="AE28" s="187"/>
      <c r="AF28" s="187"/>
      <c r="AG28" s="187"/>
      <c r="AH28" s="187"/>
      <c r="AI28" s="187"/>
      <c r="AJ28" s="187"/>
      <c r="AK28" s="184"/>
      <c r="AL28" s="179"/>
    </row>
    <row r="29" spans="1:38" ht="13.5" customHeight="1">
      <c r="A29" s="151"/>
      <c r="B29" s="188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89"/>
      <c r="AL29" s="151"/>
    </row>
    <row r="30" spans="1:38" ht="13.5" customHeight="1">
      <c r="A30" s="151"/>
      <c r="B30" s="190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49"/>
      <c r="T30" s="248"/>
      <c r="U30" s="248"/>
      <c r="V30" s="248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2"/>
      <c r="AL30" s="151"/>
    </row>
    <row r="31" spans="1:38" ht="13.5" customHeight="1">
      <c r="A31" s="151"/>
      <c r="B31" s="151" t="s">
        <v>65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250"/>
      <c r="T31" s="251"/>
      <c r="U31" s="251"/>
      <c r="V31" s="2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</row>
    <row r="32" spans="1:38" ht="13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250"/>
      <c r="T32" s="251"/>
      <c r="U32" s="251"/>
      <c r="V32" s="2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</row>
    <row r="33" spans="1:38" ht="13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93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</row>
    <row r="34" spans="1:38" ht="13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</row>
    <row r="35" spans="1:38" ht="28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</row>
    <row r="36" spans="1:38" ht="13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</row>
    <row r="37" spans="1:38" ht="13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</row>
    <row r="38" spans="1:38" ht="13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</row>
    <row r="39" spans="1:38" ht="13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</row>
    <row r="40" spans="1:38" ht="13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</row>
    <row r="41" spans="1:38" ht="13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</row>
    <row r="42" spans="1:38" ht="13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</row>
    <row r="43" spans="1:38" ht="13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</row>
    <row r="44" spans="1:38" ht="13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</row>
    <row r="45" spans="1:38" ht="13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</row>
    <row r="46" spans="1:38" ht="13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</row>
    <row r="47" spans="1:38" ht="13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</row>
    <row r="48" spans="1:38" ht="13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</row>
    <row r="49" spans="1:38" ht="13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</row>
    <row r="50" spans="1:38" ht="13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</row>
    <row r="51" spans="1:38" ht="13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</row>
    <row r="52" spans="1:38" ht="13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</row>
    <row r="53" spans="1:38" ht="13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</row>
    <row r="54" spans="1:38" ht="13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</row>
    <row r="55" spans="1:38" ht="13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</row>
    <row r="56" spans="1:38" ht="13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</row>
    <row r="57" spans="1:38" ht="13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</row>
    <row r="58" spans="1:38" ht="13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</row>
    <row r="59" spans="1:38" ht="13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</row>
    <row r="60" spans="1:38" ht="13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</row>
    <row r="61" spans="1:38" ht="13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</row>
    <row r="62" spans="1:38" ht="13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</row>
    <row r="63" spans="1:38" ht="13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</row>
    <row r="64" spans="1:38" ht="13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</row>
    <row r="65" spans="1:38" ht="13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</row>
    <row r="66" spans="1:38" ht="13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</row>
    <row r="67" spans="1:38" ht="13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</row>
    <row r="68" spans="1:38" ht="13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</row>
    <row r="69" spans="1:38" ht="13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</row>
    <row r="70" spans="1:38" ht="13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</row>
    <row r="71" spans="1:38" ht="13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</row>
    <row r="72" spans="1:38" ht="13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</row>
    <row r="73" spans="1:38" ht="13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</row>
    <row r="74" spans="1:38" ht="13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</row>
    <row r="75" spans="1:38" ht="13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</row>
    <row r="76" spans="1:38" ht="13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</row>
    <row r="77" spans="1:38" ht="13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</row>
    <row r="78" spans="1:38" ht="13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</row>
    <row r="79" spans="1:38" ht="13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</row>
    <row r="80" spans="1:38" ht="13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</row>
    <row r="81" spans="1:38" ht="13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</row>
    <row r="82" spans="1:38" ht="13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</row>
    <row r="83" spans="1:38" ht="13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</row>
    <row r="84" spans="1:38" ht="13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</row>
    <row r="85" spans="1:38" ht="13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</row>
    <row r="86" spans="1:38" ht="13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</row>
    <row r="87" spans="1:38" ht="13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</row>
    <row r="88" spans="1:38" ht="13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</row>
    <row r="89" spans="1:38" ht="13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</row>
    <row r="90" spans="1:38" ht="13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</row>
    <row r="91" spans="1:38" ht="13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</row>
    <row r="92" spans="1:38" ht="13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</row>
    <row r="93" spans="1:38" ht="13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</row>
    <row r="94" spans="1:38" ht="13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</row>
    <row r="95" spans="1:38" ht="13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</row>
    <row r="96" spans="1:38" ht="13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</row>
    <row r="97" spans="1:38" ht="13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</row>
    <row r="98" spans="1:38" ht="13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</row>
    <row r="99" spans="1:38" ht="13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</row>
    <row r="100" spans="1:38" ht="13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</row>
  </sheetData>
  <mergeCells count="13">
    <mergeCell ref="B2:AK2"/>
    <mergeCell ref="B10:B11"/>
    <mergeCell ref="C10:C11"/>
    <mergeCell ref="D10:D11"/>
    <mergeCell ref="E10:AH10"/>
    <mergeCell ref="AI10:AI11"/>
    <mergeCell ref="AJ10:AJ11"/>
    <mergeCell ref="AK10:AK11"/>
    <mergeCell ref="B17:C17"/>
    <mergeCell ref="AE27:AJ27"/>
    <mergeCell ref="S30:V30"/>
    <mergeCell ref="S31:V31"/>
    <mergeCell ref="S32:V32"/>
  </mergeCells>
  <printOptions horizontalCentered="1"/>
  <pageMargins left="0.23622047244094499" right="0.23622047244094499" top="0.74803149606299202" bottom="0.74803149606299202" header="0" footer="0"/>
  <pageSetup paperSize="9" scale="5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K35"/>
  <sheetViews>
    <sheetView view="pageBreakPreview" topLeftCell="A13" zoomScale="55" zoomScaleNormal="55" zoomScaleSheetLayoutView="55" workbookViewId="0">
      <selection activeCell="T18" sqref="T18"/>
    </sheetView>
  </sheetViews>
  <sheetFormatPr defaultColWidth="9.1796875" defaultRowHeight="14"/>
  <cols>
    <col min="1" max="1" width="4.453125" style="4" customWidth="1"/>
    <col min="2" max="2" width="5.1796875" style="4" customWidth="1"/>
    <col min="3" max="3" width="45.54296875" style="4" customWidth="1"/>
    <col min="4" max="4" width="10" style="4" customWidth="1"/>
    <col min="5" max="34" width="5.7265625" style="4" customWidth="1"/>
    <col min="35" max="35" width="10.453125" style="4" customWidth="1"/>
    <col min="36" max="36" width="17.26953125" style="4" customWidth="1"/>
    <col min="37" max="37" width="13.26953125" style="4" customWidth="1"/>
    <col min="38" max="16384" width="9.1796875" style="4"/>
  </cols>
  <sheetData>
    <row r="2" spans="2:37" ht="20">
      <c r="B2" s="238" t="s">
        <v>37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</row>
    <row r="4" spans="2:37" ht="20.149999999999999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6"/>
    </row>
    <row r="5" spans="2:37" ht="20.149999999999999" customHeight="1">
      <c r="B5" s="7" t="s">
        <v>38</v>
      </c>
      <c r="C5" s="8"/>
      <c r="D5" s="9" t="s">
        <v>68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 t="s">
        <v>40</v>
      </c>
      <c r="AJ5" s="76" t="e">
        <f>#REF!</f>
        <v>#REF!</v>
      </c>
      <c r="AK5" s="37"/>
    </row>
    <row r="6" spans="2:37" ht="21" customHeight="1">
      <c r="B6" s="7" t="s">
        <v>41</v>
      </c>
      <c r="C6" s="8"/>
      <c r="D6" s="9" t="s">
        <v>69</v>
      </c>
      <c r="F6" s="8"/>
      <c r="G6" s="8"/>
      <c r="H6" s="8"/>
      <c r="I6" s="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8" t="s">
        <v>43</v>
      </c>
      <c r="AJ6" s="8" t="s">
        <v>87</v>
      </c>
      <c r="AK6" s="37"/>
    </row>
    <row r="7" spans="2:37" ht="18">
      <c r="B7" s="7" t="s">
        <v>44</v>
      </c>
      <c r="C7" s="8"/>
      <c r="D7" s="9" t="s">
        <v>70</v>
      </c>
      <c r="F7" s="8"/>
      <c r="G7" s="8"/>
      <c r="H7" s="8"/>
      <c r="I7" s="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8" t="s">
        <v>45</v>
      </c>
      <c r="AJ7" s="8" t="s">
        <v>46</v>
      </c>
      <c r="AK7" s="37"/>
    </row>
    <row r="8" spans="2:37" ht="28" customHeight="1">
      <c r="B8" s="7" t="s">
        <v>8</v>
      </c>
      <c r="C8" s="8"/>
      <c r="D8" s="8" t="s">
        <v>47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7"/>
    </row>
    <row r="9" spans="2:37" ht="28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8"/>
    </row>
    <row r="10" spans="2:37" ht="50.15" customHeight="1">
      <c r="B10" s="239" t="s">
        <v>12</v>
      </c>
      <c r="C10" s="241" t="s">
        <v>48</v>
      </c>
      <c r="D10" s="241" t="s">
        <v>49</v>
      </c>
      <c r="E10" s="230" t="s">
        <v>50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2" t="s">
        <v>16</v>
      </c>
      <c r="AJ10" s="242" t="s">
        <v>17</v>
      </c>
      <c r="AK10" s="242" t="s">
        <v>18</v>
      </c>
    </row>
    <row r="11" spans="2:37" ht="50.15" customHeight="1">
      <c r="B11" s="240"/>
      <c r="C11" s="242"/>
      <c r="D11" s="242"/>
      <c r="E11" s="140">
        <v>1</v>
      </c>
      <c r="F11" s="140">
        <v>2</v>
      </c>
      <c r="G11" s="12">
        <v>3</v>
      </c>
      <c r="H11" s="12">
        <v>4</v>
      </c>
      <c r="I11" s="12">
        <v>5</v>
      </c>
      <c r="J11" s="12">
        <v>6</v>
      </c>
      <c r="K11" s="140">
        <v>7</v>
      </c>
      <c r="L11" s="140">
        <v>8</v>
      </c>
      <c r="M11" s="140">
        <v>9</v>
      </c>
      <c r="N11" s="12">
        <v>10</v>
      </c>
      <c r="O11" s="12">
        <v>11</v>
      </c>
      <c r="P11" s="12">
        <v>12</v>
      </c>
      <c r="Q11" s="12">
        <v>13</v>
      </c>
      <c r="R11" s="12">
        <v>14</v>
      </c>
      <c r="S11" s="140">
        <v>15</v>
      </c>
      <c r="T11" s="140">
        <v>16</v>
      </c>
      <c r="U11" s="12">
        <v>17</v>
      </c>
      <c r="V11" s="12">
        <v>18</v>
      </c>
      <c r="W11" s="140">
        <v>19</v>
      </c>
      <c r="X11" s="140">
        <v>20</v>
      </c>
      <c r="Y11" s="140">
        <v>21</v>
      </c>
      <c r="Z11" s="140">
        <v>22</v>
      </c>
      <c r="AA11" s="140">
        <v>23</v>
      </c>
      <c r="AB11" s="140">
        <v>24</v>
      </c>
      <c r="AC11" s="140">
        <v>25</v>
      </c>
      <c r="AD11" s="12">
        <v>26</v>
      </c>
      <c r="AE11" s="12">
        <v>27</v>
      </c>
      <c r="AF11" s="12">
        <v>28</v>
      </c>
      <c r="AG11" s="140">
        <v>29</v>
      </c>
      <c r="AH11" s="140">
        <v>30</v>
      </c>
      <c r="AI11" s="244"/>
      <c r="AJ11" s="244"/>
      <c r="AK11" s="244"/>
    </row>
    <row r="12" spans="2:37" ht="50.15" customHeight="1">
      <c r="B12" s="13" t="s">
        <v>51</v>
      </c>
      <c r="C12" s="14" t="s">
        <v>52</v>
      </c>
      <c r="D12" s="13" t="s">
        <v>53</v>
      </c>
      <c r="E12" s="141"/>
      <c r="F12" s="141"/>
      <c r="G12" s="15">
        <v>1</v>
      </c>
      <c r="H12" s="15">
        <v>1</v>
      </c>
      <c r="I12" s="15">
        <v>1</v>
      </c>
      <c r="J12" s="15">
        <v>1</v>
      </c>
      <c r="K12" s="141"/>
      <c r="L12" s="141"/>
      <c r="M12" s="141"/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41"/>
      <c r="T12" s="141"/>
      <c r="U12" s="15">
        <v>1</v>
      </c>
      <c r="V12" s="15">
        <v>1</v>
      </c>
      <c r="W12" s="218" t="s">
        <v>99</v>
      </c>
      <c r="X12" s="219"/>
      <c r="Y12" s="220"/>
      <c r="Z12" s="218" t="s">
        <v>98</v>
      </c>
      <c r="AA12" s="220"/>
      <c r="AB12" s="218" t="s">
        <v>99</v>
      </c>
      <c r="AC12" s="220"/>
      <c r="AD12" s="15">
        <v>1</v>
      </c>
      <c r="AE12" s="15">
        <v>1</v>
      </c>
      <c r="AF12" s="15">
        <v>1</v>
      </c>
      <c r="AG12" s="141"/>
      <c r="AH12" s="141"/>
      <c r="AI12" s="39">
        <f>SUM(E12:AH12)</f>
        <v>14</v>
      </c>
      <c r="AJ12" s="124">
        <f>AI12/(IF($AI$17&gt;$I$21,$AI$12,$I$21))</f>
        <v>1</v>
      </c>
      <c r="AK12" s="13"/>
    </row>
    <row r="13" spans="2:37" ht="50.15" customHeight="1">
      <c r="B13" s="13" t="s">
        <v>54</v>
      </c>
      <c r="C13" s="14"/>
      <c r="D13" s="13"/>
      <c r="E13" s="141"/>
      <c r="F13" s="141"/>
      <c r="G13" s="15"/>
      <c r="H13" s="15"/>
      <c r="I13" s="15"/>
      <c r="J13" s="15"/>
      <c r="K13" s="141"/>
      <c r="L13" s="141"/>
      <c r="M13" s="141"/>
      <c r="N13" s="15"/>
      <c r="O13" s="15"/>
      <c r="P13" s="15"/>
      <c r="Q13" s="15"/>
      <c r="R13" s="15"/>
      <c r="S13" s="141"/>
      <c r="T13" s="141"/>
      <c r="U13" s="15"/>
      <c r="V13" s="15"/>
      <c r="W13" s="221"/>
      <c r="X13" s="222"/>
      <c r="Y13" s="223"/>
      <c r="Z13" s="221"/>
      <c r="AA13" s="223"/>
      <c r="AB13" s="221"/>
      <c r="AC13" s="223"/>
      <c r="AD13" s="15"/>
      <c r="AE13" s="15"/>
      <c r="AF13" s="15"/>
      <c r="AG13" s="141"/>
      <c r="AH13" s="141"/>
      <c r="AI13" s="39">
        <f>SUM(E13:AH13)</f>
        <v>0</v>
      </c>
      <c r="AJ13" s="39">
        <f>AI13/(IF($AI$17&gt;$I$21,$AI$17,$I$21))</f>
        <v>0</v>
      </c>
      <c r="AK13" s="13"/>
    </row>
    <row r="14" spans="2:37" ht="50.15" customHeight="1">
      <c r="B14" s="13" t="s">
        <v>55</v>
      </c>
      <c r="C14" s="14"/>
      <c r="D14" s="13"/>
      <c r="E14" s="141"/>
      <c r="F14" s="141"/>
      <c r="G14" s="15"/>
      <c r="H14" s="15"/>
      <c r="I14" s="15"/>
      <c r="J14" s="15"/>
      <c r="K14" s="141"/>
      <c r="L14" s="141"/>
      <c r="M14" s="141"/>
      <c r="N14" s="15"/>
      <c r="O14" s="15"/>
      <c r="P14" s="15"/>
      <c r="Q14" s="15"/>
      <c r="R14" s="15"/>
      <c r="S14" s="141"/>
      <c r="T14" s="141"/>
      <c r="U14" s="15"/>
      <c r="V14" s="15"/>
      <c r="W14" s="221"/>
      <c r="X14" s="222"/>
      <c r="Y14" s="223"/>
      <c r="Z14" s="221"/>
      <c r="AA14" s="223"/>
      <c r="AB14" s="221"/>
      <c r="AC14" s="223"/>
      <c r="AD14" s="15"/>
      <c r="AE14" s="15"/>
      <c r="AF14" s="15"/>
      <c r="AG14" s="141"/>
      <c r="AH14" s="141"/>
      <c r="AI14" s="39">
        <f>SUM(E14:AH14)</f>
        <v>0</v>
      </c>
      <c r="AJ14" s="39">
        <f>AI14/(IF($AI$17&gt;$I$21,$AI$17,$I$21))</f>
        <v>0</v>
      </c>
      <c r="AK14" s="13"/>
    </row>
    <row r="15" spans="2:37" ht="50.15" customHeight="1">
      <c r="B15" s="13" t="s">
        <v>56</v>
      </c>
      <c r="C15" s="14" t="s">
        <v>57</v>
      </c>
      <c r="D15" s="13"/>
      <c r="E15" s="141"/>
      <c r="F15" s="141"/>
      <c r="G15" s="15"/>
      <c r="H15" s="15"/>
      <c r="I15" s="15"/>
      <c r="J15" s="15"/>
      <c r="K15" s="141"/>
      <c r="L15" s="141"/>
      <c r="M15" s="141"/>
      <c r="N15" s="15"/>
      <c r="O15" s="15"/>
      <c r="P15" s="15"/>
      <c r="Q15" s="15"/>
      <c r="R15" s="15"/>
      <c r="S15" s="141"/>
      <c r="T15" s="141"/>
      <c r="U15" s="15"/>
      <c r="V15" s="15"/>
      <c r="W15" s="221"/>
      <c r="X15" s="222"/>
      <c r="Y15" s="223"/>
      <c r="Z15" s="221"/>
      <c r="AA15" s="223"/>
      <c r="AB15" s="221"/>
      <c r="AC15" s="223"/>
      <c r="AD15" s="15"/>
      <c r="AE15" s="15"/>
      <c r="AF15" s="15"/>
      <c r="AG15" s="141"/>
      <c r="AH15" s="141"/>
      <c r="AI15" s="39">
        <f>SUM(E15:AH15)</f>
        <v>0</v>
      </c>
      <c r="AJ15" s="39">
        <f>AI15/(IF($AI$17&gt;$I$21,$AI$17,$I$21))</f>
        <v>0</v>
      </c>
      <c r="AK15" s="13"/>
    </row>
    <row r="16" spans="2:37" s="1" customFormat="1" ht="40" customHeight="1">
      <c r="B16" s="13" t="s">
        <v>58</v>
      </c>
      <c r="C16" s="14" t="s">
        <v>77</v>
      </c>
      <c r="D16" s="16"/>
      <c r="E16" s="141"/>
      <c r="F16" s="141"/>
      <c r="G16" s="15"/>
      <c r="H16" s="15"/>
      <c r="I16" s="15"/>
      <c r="J16" s="15"/>
      <c r="K16" s="141"/>
      <c r="L16" s="141"/>
      <c r="M16" s="141"/>
      <c r="N16" s="15"/>
      <c r="O16" s="15"/>
      <c r="P16" s="15"/>
      <c r="Q16" s="15"/>
      <c r="R16" s="15"/>
      <c r="S16" s="141"/>
      <c r="T16" s="141"/>
      <c r="U16" s="15"/>
      <c r="V16" s="15"/>
      <c r="W16" s="235"/>
      <c r="X16" s="236"/>
      <c r="Y16" s="237"/>
      <c r="Z16" s="235"/>
      <c r="AA16" s="237"/>
      <c r="AB16" s="235"/>
      <c r="AC16" s="237"/>
      <c r="AD16" s="15"/>
      <c r="AE16" s="15"/>
      <c r="AF16" s="15"/>
      <c r="AG16" s="141"/>
      <c r="AH16" s="141"/>
      <c r="AI16" s="39">
        <f>SUM(E16:AH16)</f>
        <v>0</v>
      </c>
      <c r="AJ16" s="39">
        <f>AI16/AI17</f>
        <v>0</v>
      </c>
      <c r="AK16" s="40"/>
    </row>
    <row r="17" spans="2:37" ht="40" customHeight="1">
      <c r="B17" s="230" t="s">
        <v>60</v>
      </c>
      <c r="C17" s="231"/>
      <c r="D17" s="17"/>
      <c r="E17" s="142">
        <f t="shared" ref="E17:AH17" si="0">SUM(E12:E16)</f>
        <v>0</v>
      </c>
      <c r="F17" s="142">
        <f t="shared" si="0"/>
        <v>0</v>
      </c>
      <c r="G17" s="19">
        <f t="shared" si="0"/>
        <v>1</v>
      </c>
      <c r="H17" s="19">
        <f t="shared" si="0"/>
        <v>1</v>
      </c>
      <c r="I17" s="19">
        <f t="shared" si="0"/>
        <v>1</v>
      </c>
      <c r="J17" s="19">
        <f t="shared" si="0"/>
        <v>1</v>
      </c>
      <c r="K17" s="142">
        <f t="shared" si="0"/>
        <v>0</v>
      </c>
      <c r="L17" s="142">
        <f t="shared" si="0"/>
        <v>0</v>
      </c>
      <c r="M17" s="142">
        <f t="shared" si="0"/>
        <v>0</v>
      </c>
      <c r="N17" s="19">
        <f t="shared" si="0"/>
        <v>1</v>
      </c>
      <c r="O17" s="19">
        <f t="shared" si="0"/>
        <v>1</v>
      </c>
      <c r="P17" s="19">
        <f t="shared" si="0"/>
        <v>1</v>
      </c>
      <c r="Q17" s="19">
        <f t="shared" si="0"/>
        <v>1</v>
      </c>
      <c r="R17" s="19">
        <f t="shared" si="0"/>
        <v>1</v>
      </c>
      <c r="S17" s="142">
        <f t="shared" si="0"/>
        <v>0</v>
      </c>
      <c r="T17" s="142">
        <f t="shared" si="0"/>
        <v>0</v>
      </c>
      <c r="U17" s="19">
        <f t="shared" si="0"/>
        <v>1</v>
      </c>
      <c r="V17" s="19">
        <f t="shared" si="0"/>
        <v>1</v>
      </c>
      <c r="W17" s="142">
        <f t="shared" si="0"/>
        <v>0</v>
      </c>
      <c r="X17" s="142">
        <f t="shared" si="0"/>
        <v>0</v>
      </c>
      <c r="Y17" s="142">
        <f t="shared" si="0"/>
        <v>0</v>
      </c>
      <c r="Z17" s="142">
        <f t="shared" si="0"/>
        <v>0</v>
      </c>
      <c r="AA17" s="142">
        <f t="shared" si="0"/>
        <v>0</v>
      </c>
      <c r="AB17" s="142">
        <f t="shared" si="0"/>
        <v>0</v>
      </c>
      <c r="AC17" s="142">
        <f t="shared" si="0"/>
        <v>0</v>
      </c>
      <c r="AD17" s="19">
        <f t="shared" si="0"/>
        <v>1</v>
      </c>
      <c r="AE17" s="19">
        <f t="shared" si="0"/>
        <v>1</v>
      </c>
      <c r="AF17" s="19">
        <f t="shared" si="0"/>
        <v>1</v>
      </c>
      <c r="AG17" s="142">
        <f t="shared" si="0"/>
        <v>0</v>
      </c>
      <c r="AH17" s="142">
        <f t="shared" si="0"/>
        <v>0</v>
      </c>
      <c r="AI17" s="18">
        <f>SUM(AI12:AI16)</f>
        <v>14</v>
      </c>
      <c r="AJ17" s="18">
        <f>SUM(AJ12:AJ16)</f>
        <v>1</v>
      </c>
      <c r="AK17" s="18"/>
    </row>
    <row r="18" spans="2:37" s="2" customFormat="1" ht="20.149999999999999" customHeight="1">
      <c r="B18" s="20"/>
      <c r="C18" s="21"/>
      <c r="D18" s="21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21"/>
      <c r="AJ18" s="21"/>
      <c r="AK18" s="41"/>
    </row>
    <row r="19" spans="2:37" s="2" customFormat="1" ht="20.149999999999999" customHeight="1">
      <c r="B19" s="22"/>
      <c r="C19" s="8" t="s">
        <v>61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42"/>
    </row>
    <row r="20" spans="2:37" s="2" customFormat="1" ht="20.149999999999999" customHeight="1">
      <c r="B20" s="22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2"/>
    </row>
    <row r="21" spans="2:37" s="2" customFormat="1" ht="20.149999999999999" customHeight="1">
      <c r="B21" s="22"/>
      <c r="C21" s="8" t="s">
        <v>94</v>
      </c>
      <c r="D21" s="8"/>
      <c r="E21" s="8"/>
      <c r="F21" s="8"/>
      <c r="G21" s="8"/>
      <c r="H21" s="8"/>
      <c r="I21" s="32">
        <v>14</v>
      </c>
      <c r="J21" s="8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2"/>
    </row>
    <row r="22" spans="2:37" s="3" customFormat="1" ht="20.149999999999999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43"/>
    </row>
    <row r="23" spans="2:37" s="3" customFormat="1" ht="20.149999999999999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43"/>
    </row>
    <row r="24" spans="2:37" s="3" customFormat="1" ht="20.149999999999999" customHeight="1">
      <c r="B24" s="23"/>
      <c r="C24" s="25" t="s">
        <v>62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43"/>
    </row>
    <row r="25" spans="2:37" s="3" customFormat="1" ht="20.149999999999999" customHeight="1">
      <c r="B25" s="26"/>
      <c r="C25" s="25" t="s">
        <v>63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43"/>
    </row>
    <row r="26" spans="2:37" s="2" customFormat="1" ht="20.149999999999999" customHeight="1">
      <c r="B26" s="27"/>
      <c r="C26" s="25"/>
      <c r="D26" s="2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2"/>
    </row>
    <row r="27" spans="2:37" s="2" customFormat="1" ht="20.149999999999999" customHeight="1">
      <c r="B27" s="27"/>
      <c r="C27" s="24"/>
      <c r="D27" s="2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64</v>
      </c>
      <c r="Y27" s="8"/>
      <c r="Z27" s="8"/>
      <c r="AA27" s="8"/>
      <c r="AB27" s="8"/>
      <c r="AC27" s="8"/>
      <c r="AE27" s="232" t="s">
        <v>25</v>
      </c>
      <c r="AF27" s="232"/>
      <c r="AG27" s="232"/>
      <c r="AH27" s="232"/>
      <c r="AI27" s="232"/>
      <c r="AJ27" s="232"/>
      <c r="AK27" s="42"/>
    </row>
    <row r="28" spans="2:37" s="2" customFormat="1" ht="20.149999999999999" customHeight="1">
      <c r="B28" s="2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E28" s="34"/>
      <c r="AF28" s="34"/>
      <c r="AG28" s="34"/>
      <c r="AH28" s="34"/>
      <c r="AI28" s="34"/>
      <c r="AJ28" s="34"/>
      <c r="AK28" s="42"/>
    </row>
    <row r="29" spans="2:37">
      <c r="B29" s="28"/>
      <c r="AK29" s="44"/>
    </row>
    <row r="30" spans="2:37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33"/>
      <c r="T30" s="233"/>
      <c r="U30" s="233"/>
      <c r="V30" s="2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5"/>
    </row>
    <row r="31" spans="2:37">
      <c r="B31" s="4" t="s">
        <v>65</v>
      </c>
      <c r="S31" s="234"/>
      <c r="T31" s="234"/>
      <c r="U31" s="234"/>
      <c r="V31" s="234"/>
    </row>
    <row r="32" spans="2:37">
      <c r="S32" s="234"/>
      <c r="T32" s="234"/>
      <c r="U32" s="234"/>
      <c r="V32" s="234"/>
    </row>
    <row r="33" spans="25:25">
      <c r="Y33" s="35"/>
    </row>
    <row r="35" spans="25:25" ht="28.9" customHeight="1"/>
  </sheetData>
  <mergeCells count="16">
    <mergeCell ref="S31:V31"/>
    <mergeCell ref="S32:V32"/>
    <mergeCell ref="B10:B11"/>
    <mergeCell ref="C10:C11"/>
    <mergeCell ref="D10:D11"/>
    <mergeCell ref="B2:AK2"/>
    <mergeCell ref="E10:AH10"/>
    <mergeCell ref="B17:C17"/>
    <mergeCell ref="AE27:AJ27"/>
    <mergeCell ref="S30:V30"/>
    <mergeCell ref="AI10:AI11"/>
    <mergeCell ref="AJ10:AJ11"/>
    <mergeCell ref="AK10:AK11"/>
    <mergeCell ref="W12:Y16"/>
    <mergeCell ref="Z12:AA16"/>
    <mergeCell ref="AB12:AC16"/>
  </mergeCells>
  <printOptions horizontalCentered="1"/>
  <pageMargins left="0.19685039370078741" right="0" top="0.98425196850393704" bottom="0.74803149606299213" header="0.31496062992125984" footer="0.31496062992125984"/>
  <pageSetup paperSize="9"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K35"/>
  <sheetViews>
    <sheetView view="pageBreakPreview" topLeftCell="A16" zoomScale="55" zoomScaleNormal="55" zoomScaleSheetLayoutView="55" workbookViewId="0">
      <selection activeCell="W12" sqref="W12:AC16"/>
    </sheetView>
  </sheetViews>
  <sheetFormatPr defaultColWidth="9.1796875" defaultRowHeight="14"/>
  <cols>
    <col min="1" max="1" width="4.453125" style="4" customWidth="1"/>
    <col min="2" max="2" width="6.1796875" style="4" customWidth="1"/>
    <col min="3" max="3" width="45.54296875" style="4" customWidth="1"/>
    <col min="4" max="4" width="10" style="4" customWidth="1"/>
    <col min="5" max="34" width="5.7265625" style="4" customWidth="1"/>
    <col min="35" max="35" width="10.453125" style="4" customWidth="1"/>
    <col min="36" max="36" width="17.26953125" style="4" customWidth="1"/>
    <col min="37" max="37" width="13.26953125" style="4" customWidth="1"/>
    <col min="38" max="16384" width="9.1796875" style="4"/>
  </cols>
  <sheetData>
    <row r="2" spans="2:37" ht="20">
      <c r="B2" s="238" t="s">
        <v>37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</row>
    <row r="4" spans="2:37" ht="20.149999999999999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6"/>
    </row>
    <row r="5" spans="2:37" ht="20.149999999999999" customHeight="1">
      <c r="B5" s="7" t="s">
        <v>38</v>
      </c>
      <c r="C5" s="8"/>
      <c r="D5" s="9" t="s">
        <v>71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 t="s">
        <v>40</v>
      </c>
      <c r="AJ5" s="76" t="e">
        <f>'Rusdi TS'!AJ5</f>
        <v>#REF!</v>
      </c>
      <c r="AK5" s="37"/>
    </row>
    <row r="6" spans="2:37" ht="21" customHeight="1">
      <c r="B6" s="7" t="s">
        <v>41</v>
      </c>
      <c r="C6" s="8"/>
      <c r="D6" s="9" t="s">
        <v>69</v>
      </c>
      <c r="F6" s="8"/>
      <c r="G6" s="8"/>
      <c r="H6" s="8"/>
      <c r="I6" s="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8" t="s">
        <v>43</v>
      </c>
      <c r="AJ6" s="8" t="s">
        <v>87</v>
      </c>
      <c r="AK6" s="37"/>
    </row>
    <row r="7" spans="2:37" ht="18">
      <c r="B7" s="7" t="s">
        <v>44</v>
      </c>
      <c r="C7" s="8"/>
      <c r="D7" s="9" t="s">
        <v>72</v>
      </c>
      <c r="F7" s="8"/>
      <c r="G7" s="8"/>
      <c r="H7" s="8"/>
      <c r="I7" s="8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8" t="s">
        <v>45</v>
      </c>
      <c r="AJ7" s="8" t="s">
        <v>46</v>
      </c>
      <c r="AK7" s="37"/>
    </row>
    <row r="8" spans="2:37" ht="28" customHeight="1">
      <c r="B8" s="7" t="s">
        <v>8</v>
      </c>
      <c r="C8" s="8"/>
      <c r="D8" s="8" t="s">
        <v>47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37"/>
    </row>
    <row r="9" spans="2:37" ht="28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8"/>
    </row>
    <row r="10" spans="2:37" ht="50.15" customHeight="1">
      <c r="B10" s="239" t="s">
        <v>12</v>
      </c>
      <c r="C10" s="241" t="s">
        <v>48</v>
      </c>
      <c r="D10" s="241" t="s">
        <v>49</v>
      </c>
      <c r="E10" s="230" t="s">
        <v>50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2" t="s">
        <v>16</v>
      </c>
      <c r="AJ10" s="242" t="s">
        <v>17</v>
      </c>
      <c r="AK10" s="242" t="s">
        <v>18</v>
      </c>
    </row>
    <row r="11" spans="2:37" ht="50.15" customHeight="1">
      <c r="B11" s="240"/>
      <c r="C11" s="242"/>
      <c r="D11" s="242"/>
      <c r="E11" s="140">
        <v>1</v>
      </c>
      <c r="F11" s="140">
        <v>2</v>
      </c>
      <c r="G11" s="12">
        <v>3</v>
      </c>
      <c r="H11" s="12">
        <v>4</v>
      </c>
      <c r="I11" s="12">
        <v>5</v>
      </c>
      <c r="J11" s="12">
        <v>6</v>
      </c>
      <c r="K11" s="140">
        <v>7</v>
      </c>
      <c r="L11" s="140">
        <v>8</v>
      </c>
      <c r="M11" s="140">
        <v>9</v>
      </c>
      <c r="N11" s="12">
        <v>10</v>
      </c>
      <c r="O11" s="12">
        <v>11</v>
      </c>
      <c r="P11" s="12">
        <v>12</v>
      </c>
      <c r="Q11" s="12">
        <v>13</v>
      </c>
      <c r="R11" s="12">
        <v>14</v>
      </c>
      <c r="S11" s="140">
        <v>15</v>
      </c>
      <c r="T11" s="140">
        <v>16</v>
      </c>
      <c r="U11" s="12">
        <v>17</v>
      </c>
      <c r="V11" s="12">
        <v>18</v>
      </c>
      <c r="W11" s="140">
        <v>19</v>
      </c>
      <c r="X11" s="140">
        <v>20</v>
      </c>
      <c r="Y11" s="140">
        <v>21</v>
      </c>
      <c r="Z11" s="140">
        <v>22</v>
      </c>
      <c r="AA11" s="140">
        <v>23</v>
      </c>
      <c r="AB11" s="140">
        <v>24</v>
      </c>
      <c r="AC11" s="140">
        <v>25</v>
      </c>
      <c r="AD11" s="12">
        <v>26</v>
      </c>
      <c r="AE11" s="12">
        <v>27</v>
      </c>
      <c r="AF11" s="12">
        <v>28</v>
      </c>
      <c r="AG11" s="140">
        <v>29</v>
      </c>
      <c r="AH11" s="140">
        <v>30</v>
      </c>
      <c r="AI11" s="244"/>
      <c r="AJ11" s="244"/>
      <c r="AK11" s="244"/>
    </row>
    <row r="12" spans="2:37" ht="50.15" customHeight="1">
      <c r="B12" s="13" t="s">
        <v>51</v>
      </c>
      <c r="C12" s="14" t="s">
        <v>52</v>
      </c>
      <c r="D12" s="13" t="s">
        <v>53</v>
      </c>
      <c r="E12" s="141"/>
      <c r="F12" s="141"/>
      <c r="G12" s="15">
        <v>1</v>
      </c>
      <c r="H12" s="15">
        <v>1</v>
      </c>
      <c r="I12" s="15">
        <v>1</v>
      </c>
      <c r="J12" s="15">
        <v>1</v>
      </c>
      <c r="K12" s="141"/>
      <c r="L12" s="141"/>
      <c r="M12" s="141"/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41"/>
      <c r="T12" s="141"/>
      <c r="U12" s="15">
        <v>1</v>
      </c>
      <c r="V12" s="15">
        <v>1</v>
      </c>
      <c r="W12" s="218" t="s">
        <v>99</v>
      </c>
      <c r="X12" s="219"/>
      <c r="Y12" s="220"/>
      <c r="Z12" s="218" t="s">
        <v>98</v>
      </c>
      <c r="AA12" s="220"/>
      <c r="AB12" s="218" t="s">
        <v>99</v>
      </c>
      <c r="AC12" s="220"/>
      <c r="AD12" s="15">
        <v>1</v>
      </c>
      <c r="AE12" s="15">
        <v>1</v>
      </c>
      <c r="AF12" s="15">
        <v>1</v>
      </c>
      <c r="AG12" s="141"/>
      <c r="AH12" s="141"/>
      <c r="AI12" s="39">
        <f>SUM(E12:AH12)</f>
        <v>14</v>
      </c>
      <c r="AJ12" s="124">
        <f>AI12/(IF($AI$17&gt;$I$21,$AI$12,$I$21))</f>
        <v>1</v>
      </c>
      <c r="AK12" s="13"/>
    </row>
    <row r="13" spans="2:37" ht="50.15" customHeight="1">
      <c r="B13" s="13" t="s">
        <v>54</v>
      </c>
      <c r="C13" s="14"/>
      <c r="D13" s="13"/>
      <c r="E13" s="141"/>
      <c r="F13" s="141"/>
      <c r="G13" s="15"/>
      <c r="H13" s="15"/>
      <c r="I13" s="15"/>
      <c r="J13" s="15"/>
      <c r="K13" s="141"/>
      <c r="L13" s="141"/>
      <c r="M13" s="141"/>
      <c r="N13" s="15"/>
      <c r="O13" s="15"/>
      <c r="P13" s="15"/>
      <c r="Q13" s="15"/>
      <c r="R13" s="15"/>
      <c r="S13" s="141"/>
      <c r="T13" s="141"/>
      <c r="U13" s="15"/>
      <c r="V13" s="15"/>
      <c r="W13" s="221"/>
      <c r="X13" s="222"/>
      <c r="Y13" s="223"/>
      <c r="Z13" s="221"/>
      <c r="AA13" s="223"/>
      <c r="AB13" s="221"/>
      <c r="AC13" s="223"/>
      <c r="AD13" s="15"/>
      <c r="AE13" s="15"/>
      <c r="AF13" s="15"/>
      <c r="AG13" s="141"/>
      <c r="AH13" s="141"/>
      <c r="AI13" s="39">
        <f>SUM(E13:AH13)</f>
        <v>0</v>
      </c>
      <c r="AJ13" s="39">
        <f>AI13/(IF($AI$17&gt;$I$21,$AI$17,$I$21))</f>
        <v>0</v>
      </c>
      <c r="AK13" s="13"/>
    </row>
    <row r="14" spans="2:37" ht="50.15" customHeight="1">
      <c r="B14" s="13" t="s">
        <v>55</v>
      </c>
      <c r="C14" s="14"/>
      <c r="D14" s="13"/>
      <c r="E14" s="141"/>
      <c r="F14" s="141"/>
      <c r="G14" s="15"/>
      <c r="H14" s="15"/>
      <c r="I14" s="15"/>
      <c r="J14" s="15"/>
      <c r="K14" s="141"/>
      <c r="L14" s="141"/>
      <c r="M14" s="141"/>
      <c r="N14" s="15"/>
      <c r="O14" s="15"/>
      <c r="P14" s="15"/>
      <c r="Q14" s="15"/>
      <c r="R14" s="15"/>
      <c r="S14" s="141"/>
      <c r="T14" s="141"/>
      <c r="U14" s="15"/>
      <c r="V14" s="15"/>
      <c r="W14" s="221"/>
      <c r="X14" s="222"/>
      <c r="Y14" s="223"/>
      <c r="Z14" s="221"/>
      <c r="AA14" s="223"/>
      <c r="AB14" s="221"/>
      <c r="AC14" s="223"/>
      <c r="AD14" s="15"/>
      <c r="AE14" s="15"/>
      <c r="AF14" s="15"/>
      <c r="AG14" s="141"/>
      <c r="AH14" s="141"/>
      <c r="AI14" s="39">
        <f>SUM(E14:AH14)</f>
        <v>0</v>
      </c>
      <c r="AJ14" s="39">
        <f>AI14/(IF($AI$17&gt;$I$21,$AI$17,$I$21))</f>
        <v>0</v>
      </c>
      <c r="AK14" s="13"/>
    </row>
    <row r="15" spans="2:37" ht="50.15" customHeight="1">
      <c r="B15" s="13" t="s">
        <v>56</v>
      </c>
      <c r="C15" s="14" t="s">
        <v>57</v>
      </c>
      <c r="D15" s="13"/>
      <c r="E15" s="141"/>
      <c r="F15" s="141"/>
      <c r="G15" s="15"/>
      <c r="H15" s="15"/>
      <c r="I15" s="15"/>
      <c r="J15" s="15"/>
      <c r="K15" s="141"/>
      <c r="L15" s="141"/>
      <c r="M15" s="141"/>
      <c r="N15" s="15"/>
      <c r="O15" s="15"/>
      <c r="P15" s="15"/>
      <c r="Q15" s="15"/>
      <c r="R15" s="15"/>
      <c r="S15" s="141"/>
      <c r="T15" s="141"/>
      <c r="U15" s="15"/>
      <c r="V15" s="15"/>
      <c r="W15" s="221"/>
      <c r="X15" s="222"/>
      <c r="Y15" s="223"/>
      <c r="Z15" s="221"/>
      <c r="AA15" s="223"/>
      <c r="AB15" s="221"/>
      <c r="AC15" s="223"/>
      <c r="AD15" s="15"/>
      <c r="AE15" s="15"/>
      <c r="AF15" s="15"/>
      <c r="AG15" s="141"/>
      <c r="AH15" s="141"/>
      <c r="AI15" s="39">
        <f>SUM(E15:AH15)</f>
        <v>0</v>
      </c>
      <c r="AJ15" s="39">
        <f>AI15/(IF($AI$17&gt;$I$21,$AI$17,$I$21))</f>
        <v>0</v>
      </c>
      <c r="AK15" s="13"/>
    </row>
    <row r="16" spans="2:37" s="1" customFormat="1" ht="40" customHeight="1">
      <c r="B16" s="13" t="s">
        <v>58</v>
      </c>
      <c r="C16" s="14" t="s">
        <v>77</v>
      </c>
      <c r="D16" s="16"/>
      <c r="E16" s="141"/>
      <c r="F16" s="141"/>
      <c r="G16" s="15"/>
      <c r="H16" s="15"/>
      <c r="I16" s="15"/>
      <c r="J16" s="15"/>
      <c r="K16" s="141"/>
      <c r="L16" s="141"/>
      <c r="M16" s="141"/>
      <c r="N16" s="15"/>
      <c r="O16" s="15"/>
      <c r="P16" s="15"/>
      <c r="Q16" s="15"/>
      <c r="R16" s="15"/>
      <c r="S16" s="141"/>
      <c r="T16" s="141"/>
      <c r="U16" s="15"/>
      <c r="V16" s="15"/>
      <c r="W16" s="235"/>
      <c r="X16" s="236"/>
      <c r="Y16" s="237"/>
      <c r="Z16" s="235"/>
      <c r="AA16" s="237"/>
      <c r="AB16" s="235"/>
      <c r="AC16" s="237"/>
      <c r="AD16" s="15"/>
      <c r="AE16" s="15"/>
      <c r="AF16" s="15"/>
      <c r="AG16" s="141"/>
      <c r="AH16" s="141"/>
      <c r="AI16" s="39">
        <f>SUM(E16:AH16)</f>
        <v>0</v>
      </c>
      <c r="AJ16" s="39">
        <f>AI16/AI17</f>
        <v>0</v>
      </c>
      <c r="AK16" s="40"/>
    </row>
    <row r="17" spans="2:37" ht="40" customHeight="1">
      <c r="B17" s="230" t="s">
        <v>60</v>
      </c>
      <c r="C17" s="231"/>
      <c r="D17" s="17"/>
      <c r="E17" s="142">
        <f t="shared" ref="E17:AH17" si="0">SUM(E12:E16)</f>
        <v>0</v>
      </c>
      <c r="F17" s="142">
        <f t="shared" si="0"/>
        <v>0</v>
      </c>
      <c r="G17" s="19">
        <f t="shared" si="0"/>
        <v>1</v>
      </c>
      <c r="H17" s="19">
        <f t="shared" si="0"/>
        <v>1</v>
      </c>
      <c r="I17" s="19">
        <f t="shared" si="0"/>
        <v>1</v>
      </c>
      <c r="J17" s="19">
        <f t="shared" si="0"/>
        <v>1</v>
      </c>
      <c r="K17" s="142">
        <f t="shared" si="0"/>
        <v>0</v>
      </c>
      <c r="L17" s="142">
        <f t="shared" si="0"/>
        <v>0</v>
      </c>
      <c r="M17" s="142">
        <f t="shared" si="0"/>
        <v>0</v>
      </c>
      <c r="N17" s="19">
        <f t="shared" si="0"/>
        <v>1</v>
      </c>
      <c r="O17" s="19">
        <f t="shared" si="0"/>
        <v>1</v>
      </c>
      <c r="P17" s="19">
        <f t="shared" si="0"/>
        <v>1</v>
      </c>
      <c r="Q17" s="19">
        <f t="shared" si="0"/>
        <v>1</v>
      </c>
      <c r="R17" s="19">
        <f t="shared" si="0"/>
        <v>1</v>
      </c>
      <c r="S17" s="142">
        <f t="shared" si="0"/>
        <v>0</v>
      </c>
      <c r="T17" s="142">
        <f t="shared" si="0"/>
        <v>0</v>
      </c>
      <c r="U17" s="19">
        <f t="shared" si="0"/>
        <v>1</v>
      </c>
      <c r="V17" s="19">
        <f t="shared" si="0"/>
        <v>1</v>
      </c>
      <c r="W17" s="142">
        <f t="shared" si="0"/>
        <v>0</v>
      </c>
      <c r="X17" s="142">
        <f t="shared" si="0"/>
        <v>0</v>
      </c>
      <c r="Y17" s="142">
        <f t="shared" si="0"/>
        <v>0</v>
      </c>
      <c r="Z17" s="142">
        <f t="shared" si="0"/>
        <v>0</v>
      </c>
      <c r="AA17" s="142">
        <f t="shared" si="0"/>
        <v>0</v>
      </c>
      <c r="AB17" s="142">
        <f t="shared" si="0"/>
        <v>0</v>
      </c>
      <c r="AC17" s="142">
        <f t="shared" si="0"/>
        <v>0</v>
      </c>
      <c r="AD17" s="19">
        <f t="shared" si="0"/>
        <v>1</v>
      </c>
      <c r="AE17" s="19">
        <f t="shared" si="0"/>
        <v>1</v>
      </c>
      <c r="AF17" s="19">
        <f t="shared" si="0"/>
        <v>1</v>
      </c>
      <c r="AG17" s="142">
        <f t="shared" si="0"/>
        <v>0</v>
      </c>
      <c r="AH17" s="142">
        <f t="shared" si="0"/>
        <v>0</v>
      </c>
      <c r="AI17" s="18">
        <f t="shared" ref="AI17" si="1">SUM(AI12:AI16)</f>
        <v>14</v>
      </c>
      <c r="AJ17" s="18">
        <f>SUM(AJ12:AJ16)</f>
        <v>1</v>
      </c>
      <c r="AK17" s="18"/>
    </row>
    <row r="18" spans="2:37" s="2" customFormat="1" ht="20.149999999999999" customHeight="1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41"/>
    </row>
    <row r="19" spans="2:37" s="2" customFormat="1" ht="20.149999999999999" customHeight="1">
      <c r="B19" s="22"/>
      <c r="C19" s="8" t="s">
        <v>61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42"/>
    </row>
    <row r="20" spans="2:37" s="2" customFormat="1" ht="20.149999999999999" customHeight="1">
      <c r="B20" s="22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42"/>
    </row>
    <row r="21" spans="2:37" s="2" customFormat="1" ht="20.149999999999999" customHeight="1">
      <c r="B21" s="22"/>
      <c r="C21" s="8" t="s">
        <v>94</v>
      </c>
      <c r="D21" s="8"/>
      <c r="E21" s="8"/>
      <c r="F21" s="8"/>
      <c r="G21" s="8"/>
      <c r="H21" s="8"/>
      <c r="I21" s="32">
        <v>14</v>
      </c>
      <c r="J21" s="8" t="s">
        <v>32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42"/>
    </row>
    <row r="22" spans="2:37" s="3" customFormat="1" ht="20.149999999999999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43"/>
    </row>
    <row r="23" spans="2:37" s="3" customFormat="1" ht="20.149999999999999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43"/>
    </row>
    <row r="24" spans="2:37" s="3" customFormat="1" ht="20.149999999999999" customHeight="1">
      <c r="B24" s="23"/>
      <c r="C24" s="25" t="s">
        <v>62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43"/>
    </row>
    <row r="25" spans="2:37" s="3" customFormat="1" ht="20.149999999999999" customHeight="1">
      <c r="B25" s="26"/>
      <c r="C25" s="25" t="s">
        <v>63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43"/>
    </row>
    <row r="26" spans="2:37" s="2" customFormat="1" ht="20.149999999999999" customHeight="1">
      <c r="B26" s="27"/>
      <c r="C26" s="25"/>
      <c r="D26" s="2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42"/>
    </row>
    <row r="27" spans="2:37" s="2" customFormat="1" ht="20.149999999999999" customHeight="1">
      <c r="B27" s="27"/>
      <c r="C27" s="24"/>
      <c r="D27" s="2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64</v>
      </c>
      <c r="Y27" s="8"/>
      <c r="Z27" s="8"/>
      <c r="AA27" s="8"/>
      <c r="AB27" s="8"/>
      <c r="AC27" s="8"/>
      <c r="AE27" s="232" t="s">
        <v>27</v>
      </c>
      <c r="AF27" s="232"/>
      <c r="AG27" s="232"/>
      <c r="AH27" s="232"/>
      <c r="AI27" s="232"/>
      <c r="AJ27" s="232"/>
      <c r="AK27" s="42"/>
    </row>
    <row r="28" spans="2:37" s="2" customFormat="1" ht="20.149999999999999" customHeight="1">
      <c r="B28" s="2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E28" s="34"/>
      <c r="AF28" s="34"/>
      <c r="AG28" s="34"/>
      <c r="AH28" s="34"/>
      <c r="AI28" s="34"/>
      <c r="AJ28" s="34"/>
      <c r="AK28" s="42"/>
    </row>
    <row r="29" spans="2:37">
      <c r="B29" s="28"/>
      <c r="AK29" s="44"/>
    </row>
    <row r="30" spans="2:37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33"/>
      <c r="T30" s="233"/>
      <c r="U30" s="233"/>
      <c r="V30" s="233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45"/>
    </row>
    <row r="31" spans="2:37">
      <c r="B31" s="4" t="s">
        <v>65</v>
      </c>
      <c r="S31" s="234"/>
      <c r="T31" s="234"/>
      <c r="U31" s="234"/>
      <c r="V31" s="234"/>
    </row>
    <row r="32" spans="2:37">
      <c r="S32" s="234"/>
      <c r="T32" s="234"/>
      <c r="U32" s="234"/>
      <c r="V32" s="234"/>
    </row>
    <row r="33" spans="25:25">
      <c r="Y33" s="35"/>
    </row>
    <row r="35" spans="25:25" ht="28.9" customHeight="1"/>
  </sheetData>
  <mergeCells count="16">
    <mergeCell ref="S31:V31"/>
    <mergeCell ref="S32:V32"/>
    <mergeCell ref="B10:B11"/>
    <mergeCell ref="C10:C11"/>
    <mergeCell ref="D10:D11"/>
    <mergeCell ref="B2:AK2"/>
    <mergeCell ref="E10:AH10"/>
    <mergeCell ref="B17:C17"/>
    <mergeCell ref="AE27:AJ27"/>
    <mergeCell ref="S30:V30"/>
    <mergeCell ref="AI10:AI11"/>
    <mergeCell ref="AJ10:AJ11"/>
    <mergeCell ref="AK10:AK11"/>
    <mergeCell ref="Z12:AA16"/>
    <mergeCell ref="W12:Y16"/>
    <mergeCell ref="AB12:AC16"/>
  </mergeCells>
  <printOptions horizontalCentered="1"/>
  <pageMargins left="0.19685039370078741" right="0.19685039370078741" top="0.98425196850393704" bottom="0.74803149606299213" header="0.31496062992125984" footer="0.31496062992125984"/>
  <pageSetup paperSize="9" scale="4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83A2-B8C9-4A20-BC29-00E7B3EC47B5}">
  <dimension ref="B2:AK35"/>
  <sheetViews>
    <sheetView view="pageBreakPreview" topLeftCell="A10" zoomScale="55" zoomScaleNormal="55" workbookViewId="0">
      <selection activeCell="R22" sqref="R22"/>
    </sheetView>
  </sheetViews>
  <sheetFormatPr defaultColWidth="9.1796875" defaultRowHeight="14"/>
  <cols>
    <col min="1" max="1" width="4.453125" style="78" customWidth="1"/>
    <col min="2" max="2" width="5.1796875" style="78" customWidth="1"/>
    <col min="3" max="3" width="45.54296875" style="78" customWidth="1"/>
    <col min="4" max="4" width="10" style="78" customWidth="1"/>
    <col min="5" max="34" width="5.7265625" style="78" customWidth="1"/>
    <col min="35" max="35" width="10.453125" style="78" customWidth="1"/>
    <col min="36" max="36" width="17.26953125" style="78" customWidth="1"/>
    <col min="37" max="37" width="13.26953125" style="78" customWidth="1"/>
    <col min="38" max="16384" width="9.1796875" style="78"/>
  </cols>
  <sheetData>
    <row r="2" spans="2:37" ht="20">
      <c r="B2" s="264" t="s">
        <v>37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</row>
    <row r="4" spans="2:37" ht="20.149999999999999" customHeight="1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2:37" ht="20.149999999999999" customHeight="1">
      <c r="B5" s="82" t="s">
        <v>38</v>
      </c>
      <c r="C5" s="83"/>
      <c r="D5" s="9" t="s">
        <v>78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 t="s">
        <v>40</v>
      </c>
      <c r="AJ5" s="85" t="e">
        <f>'Ayub TS'!AJ5</f>
        <v>#REF!</v>
      </c>
      <c r="AK5" s="86"/>
    </row>
    <row r="6" spans="2:37" ht="21" customHeight="1">
      <c r="B6" s="82" t="s">
        <v>41</v>
      </c>
      <c r="C6" s="83"/>
      <c r="D6" s="84" t="s">
        <v>69</v>
      </c>
      <c r="F6" s="83"/>
      <c r="G6" s="83"/>
      <c r="H6" s="83"/>
      <c r="I6" s="83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3" t="s">
        <v>43</v>
      </c>
      <c r="AJ6" s="8" t="s">
        <v>87</v>
      </c>
      <c r="AK6" s="86"/>
    </row>
    <row r="7" spans="2:37" ht="18">
      <c r="B7" s="82" t="s">
        <v>44</v>
      </c>
      <c r="C7" s="83"/>
      <c r="D7" s="84" t="s">
        <v>73</v>
      </c>
      <c r="F7" s="83"/>
      <c r="G7" s="83"/>
      <c r="H7" s="83"/>
      <c r="I7" s="83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3" t="s">
        <v>45</v>
      </c>
      <c r="AJ7" s="83" t="s">
        <v>46</v>
      </c>
      <c r="AK7" s="86"/>
    </row>
    <row r="8" spans="2:37" ht="28" customHeight="1">
      <c r="B8" s="82" t="s">
        <v>8</v>
      </c>
      <c r="C8" s="83"/>
      <c r="D8" s="83" t="s">
        <v>47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6"/>
    </row>
    <row r="9" spans="2:37" ht="28" customHeight="1">
      <c r="B9" s="88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1"/>
    </row>
    <row r="10" spans="2:37" ht="50.15" customHeight="1">
      <c r="B10" s="265" t="s">
        <v>12</v>
      </c>
      <c r="C10" s="267" t="s">
        <v>48</v>
      </c>
      <c r="D10" s="267" t="s">
        <v>49</v>
      </c>
      <c r="E10" s="259" t="s">
        <v>50</v>
      </c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8" t="s">
        <v>16</v>
      </c>
      <c r="AJ10" s="268" t="s">
        <v>17</v>
      </c>
      <c r="AK10" s="268" t="s">
        <v>18</v>
      </c>
    </row>
    <row r="11" spans="2:37" ht="50.15" customHeight="1">
      <c r="B11" s="266"/>
      <c r="C11" s="268"/>
      <c r="D11" s="268"/>
      <c r="E11" s="148">
        <v>1</v>
      </c>
      <c r="F11" s="148">
        <v>2</v>
      </c>
      <c r="G11" s="92">
        <v>3</v>
      </c>
      <c r="H11" s="92">
        <v>4</v>
      </c>
      <c r="I11" s="92">
        <v>5</v>
      </c>
      <c r="J11" s="92">
        <v>6</v>
      </c>
      <c r="K11" s="148">
        <v>7</v>
      </c>
      <c r="L11" s="148">
        <v>8</v>
      </c>
      <c r="M11" s="148">
        <v>9</v>
      </c>
      <c r="N11" s="92">
        <v>10</v>
      </c>
      <c r="O11" s="92">
        <v>11</v>
      </c>
      <c r="P11" s="92">
        <v>12</v>
      </c>
      <c r="Q11" s="92">
        <v>13</v>
      </c>
      <c r="R11" s="92">
        <v>14</v>
      </c>
      <c r="S11" s="148">
        <v>15</v>
      </c>
      <c r="T11" s="148">
        <v>16</v>
      </c>
      <c r="U11" s="92">
        <v>17</v>
      </c>
      <c r="V11" s="92">
        <v>18</v>
      </c>
      <c r="W11" s="148">
        <v>19</v>
      </c>
      <c r="X11" s="148">
        <v>20</v>
      </c>
      <c r="Y11" s="148">
        <v>21</v>
      </c>
      <c r="Z11" s="148">
        <v>22</v>
      </c>
      <c r="AA11" s="148">
        <v>23</v>
      </c>
      <c r="AB11" s="148">
        <v>24</v>
      </c>
      <c r="AC11" s="148">
        <v>25</v>
      </c>
      <c r="AD11" s="92">
        <v>26</v>
      </c>
      <c r="AE11" s="92">
        <v>27</v>
      </c>
      <c r="AF11" s="92">
        <v>28</v>
      </c>
      <c r="AG11" s="148">
        <v>29</v>
      </c>
      <c r="AH11" s="148">
        <v>30</v>
      </c>
      <c r="AI11" s="270"/>
      <c r="AJ11" s="270"/>
      <c r="AK11" s="270"/>
    </row>
    <row r="12" spans="2:37" ht="50.15" customHeight="1">
      <c r="B12" s="93" t="s">
        <v>51</v>
      </c>
      <c r="C12" s="94" t="s">
        <v>52</v>
      </c>
      <c r="D12" s="93" t="s">
        <v>53</v>
      </c>
      <c r="E12" s="149"/>
      <c r="F12" s="149"/>
      <c r="G12" s="95">
        <v>1</v>
      </c>
      <c r="H12" s="95">
        <v>1</v>
      </c>
      <c r="I12" s="95">
        <v>1</v>
      </c>
      <c r="J12" s="95">
        <v>1</v>
      </c>
      <c r="K12" s="149"/>
      <c r="L12" s="149"/>
      <c r="M12" s="149"/>
      <c r="N12" s="95">
        <v>1</v>
      </c>
      <c r="O12" s="95">
        <v>1</v>
      </c>
      <c r="P12" s="95">
        <v>1</v>
      </c>
      <c r="Q12" s="95">
        <v>1</v>
      </c>
      <c r="R12" s="95">
        <v>1</v>
      </c>
      <c r="S12" s="149"/>
      <c r="T12" s="149"/>
      <c r="U12" s="95">
        <v>1</v>
      </c>
      <c r="V12" s="95">
        <v>1</v>
      </c>
      <c r="W12" s="218" t="s">
        <v>99</v>
      </c>
      <c r="X12" s="219"/>
      <c r="Y12" s="220"/>
      <c r="Z12" s="218" t="s">
        <v>98</v>
      </c>
      <c r="AA12" s="220"/>
      <c r="AB12" s="218" t="s">
        <v>99</v>
      </c>
      <c r="AC12" s="220"/>
      <c r="AD12" s="95">
        <v>1</v>
      </c>
      <c r="AE12" s="95">
        <v>1</v>
      </c>
      <c r="AF12" s="95">
        <v>1</v>
      </c>
      <c r="AG12" s="149"/>
      <c r="AH12" s="149"/>
      <c r="AI12" s="96">
        <f>SUM(E12:AH12)</f>
        <v>14</v>
      </c>
      <c r="AJ12" s="96">
        <f>AI12/(IF($AI$12&gt;$I$21,$AI$12,$I$21))</f>
        <v>1</v>
      </c>
      <c r="AK12" s="93"/>
    </row>
    <row r="13" spans="2:37" ht="50.15" customHeight="1">
      <c r="B13" s="93" t="s">
        <v>54</v>
      </c>
      <c r="C13" s="94"/>
      <c r="D13" s="93"/>
      <c r="E13" s="149"/>
      <c r="F13" s="149"/>
      <c r="G13" s="95"/>
      <c r="H13" s="95"/>
      <c r="I13" s="95"/>
      <c r="J13" s="95"/>
      <c r="K13" s="149"/>
      <c r="L13" s="149"/>
      <c r="M13" s="149"/>
      <c r="N13" s="95"/>
      <c r="O13" s="95"/>
      <c r="P13" s="95"/>
      <c r="Q13" s="95"/>
      <c r="R13" s="95"/>
      <c r="S13" s="149"/>
      <c r="T13" s="149"/>
      <c r="U13" s="95"/>
      <c r="V13" s="95"/>
      <c r="W13" s="221"/>
      <c r="X13" s="222"/>
      <c r="Y13" s="223"/>
      <c r="Z13" s="221"/>
      <c r="AA13" s="223"/>
      <c r="AB13" s="221"/>
      <c r="AC13" s="223"/>
      <c r="AD13" s="95"/>
      <c r="AE13" s="95"/>
      <c r="AF13" s="95"/>
      <c r="AG13" s="149"/>
      <c r="AH13" s="149"/>
      <c r="AI13" s="96">
        <f>SUM(E13:AH13)</f>
        <v>0</v>
      </c>
      <c r="AJ13" s="96">
        <f>AI13/(IF($AI$17&gt;$I$21,$AI$17,$I$21))</f>
        <v>0</v>
      </c>
      <c r="AK13" s="93"/>
    </row>
    <row r="14" spans="2:37" ht="50.15" customHeight="1">
      <c r="B14" s="93" t="s">
        <v>55</v>
      </c>
      <c r="C14" s="94"/>
      <c r="D14" s="93"/>
      <c r="E14" s="149"/>
      <c r="F14" s="149"/>
      <c r="G14" s="95"/>
      <c r="H14" s="95"/>
      <c r="I14" s="95"/>
      <c r="J14" s="95"/>
      <c r="K14" s="149"/>
      <c r="L14" s="149"/>
      <c r="M14" s="149"/>
      <c r="N14" s="95"/>
      <c r="O14" s="95"/>
      <c r="P14" s="95"/>
      <c r="Q14" s="95"/>
      <c r="R14" s="95"/>
      <c r="S14" s="149"/>
      <c r="T14" s="149"/>
      <c r="U14" s="95"/>
      <c r="V14" s="95"/>
      <c r="W14" s="221"/>
      <c r="X14" s="222"/>
      <c r="Y14" s="223"/>
      <c r="Z14" s="221"/>
      <c r="AA14" s="223"/>
      <c r="AB14" s="221"/>
      <c r="AC14" s="223"/>
      <c r="AD14" s="95"/>
      <c r="AE14" s="95"/>
      <c r="AF14" s="95"/>
      <c r="AG14" s="149"/>
      <c r="AH14" s="149"/>
      <c r="AI14" s="96">
        <f>SUM(E14:AH14)</f>
        <v>0</v>
      </c>
      <c r="AJ14" s="96">
        <f>AI14/(IF($AI$17&gt;$I$21,$AI$17,$I$21))</f>
        <v>0</v>
      </c>
      <c r="AK14" s="93"/>
    </row>
    <row r="15" spans="2:37" ht="50.15" customHeight="1">
      <c r="B15" s="93" t="s">
        <v>56</v>
      </c>
      <c r="C15" s="94" t="s">
        <v>57</v>
      </c>
      <c r="D15" s="93"/>
      <c r="E15" s="149"/>
      <c r="F15" s="149"/>
      <c r="G15" s="95"/>
      <c r="H15" s="95"/>
      <c r="I15" s="95"/>
      <c r="J15" s="95"/>
      <c r="K15" s="149"/>
      <c r="L15" s="149"/>
      <c r="M15" s="149"/>
      <c r="N15" s="95"/>
      <c r="O15" s="95"/>
      <c r="P15" s="95"/>
      <c r="Q15" s="95"/>
      <c r="R15" s="95"/>
      <c r="S15" s="149"/>
      <c r="T15" s="149"/>
      <c r="U15" s="95"/>
      <c r="V15" s="95"/>
      <c r="W15" s="221"/>
      <c r="X15" s="222"/>
      <c r="Y15" s="223"/>
      <c r="Z15" s="221"/>
      <c r="AA15" s="223"/>
      <c r="AB15" s="221"/>
      <c r="AC15" s="223"/>
      <c r="AD15" s="95"/>
      <c r="AE15" s="95"/>
      <c r="AF15" s="95"/>
      <c r="AG15" s="149"/>
      <c r="AH15" s="149"/>
      <c r="AI15" s="96">
        <f>SUM(E15:AH15)</f>
        <v>0</v>
      </c>
      <c r="AJ15" s="96">
        <f>AI15/(IF($AI$17&gt;$I$21,$AI$17,$I$21))</f>
        <v>0</v>
      </c>
      <c r="AK15" s="93"/>
    </row>
    <row r="16" spans="2:37" s="99" customFormat="1" ht="40" customHeight="1">
      <c r="B16" s="93" t="s">
        <v>58</v>
      </c>
      <c r="C16" s="14" t="s">
        <v>77</v>
      </c>
      <c r="D16" s="97"/>
      <c r="E16" s="149"/>
      <c r="F16" s="149"/>
      <c r="G16" s="95"/>
      <c r="H16" s="95"/>
      <c r="I16" s="95"/>
      <c r="J16" s="95"/>
      <c r="K16" s="149"/>
      <c r="L16" s="149"/>
      <c r="M16" s="149"/>
      <c r="N16" s="95"/>
      <c r="O16" s="95"/>
      <c r="P16" s="95"/>
      <c r="Q16" s="95"/>
      <c r="R16" s="95"/>
      <c r="S16" s="149"/>
      <c r="T16" s="149"/>
      <c r="U16" s="95"/>
      <c r="V16" s="95"/>
      <c r="W16" s="235"/>
      <c r="X16" s="236"/>
      <c r="Y16" s="237"/>
      <c r="Z16" s="235"/>
      <c r="AA16" s="237"/>
      <c r="AB16" s="235"/>
      <c r="AC16" s="237"/>
      <c r="AD16" s="95"/>
      <c r="AE16" s="95"/>
      <c r="AF16" s="95"/>
      <c r="AG16" s="149"/>
      <c r="AH16" s="149"/>
      <c r="AI16" s="96">
        <f>SUM(E16:AH16)</f>
        <v>0</v>
      </c>
      <c r="AJ16" s="96">
        <f>AI16/(IF($AI$17&gt;$I$21,$AI$17,$I$21))</f>
        <v>0</v>
      </c>
      <c r="AK16" s="98"/>
    </row>
    <row r="17" spans="2:37" ht="40" customHeight="1">
      <c r="B17" s="259" t="s">
        <v>60</v>
      </c>
      <c r="C17" s="260"/>
      <c r="D17" s="100"/>
      <c r="E17" s="150">
        <f t="shared" ref="E17:AI17" si="0">SUM(E12:E16)</f>
        <v>0</v>
      </c>
      <c r="F17" s="150">
        <f t="shared" si="0"/>
        <v>0</v>
      </c>
      <c r="G17" s="101">
        <f t="shared" si="0"/>
        <v>1</v>
      </c>
      <c r="H17" s="101">
        <f t="shared" si="0"/>
        <v>1</v>
      </c>
      <c r="I17" s="101">
        <f t="shared" si="0"/>
        <v>1</v>
      </c>
      <c r="J17" s="101">
        <f t="shared" si="0"/>
        <v>1</v>
      </c>
      <c r="K17" s="150">
        <f t="shared" si="0"/>
        <v>0</v>
      </c>
      <c r="L17" s="150">
        <f t="shared" si="0"/>
        <v>0</v>
      </c>
      <c r="M17" s="150">
        <f t="shared" si="0"/>
        <v>0</v>
      </c>
      <c r="N17" s="101">
        <f t="shared" si="0"/>
        <v>1</v>
      </c>
      <c r="O17" s="101">
        <f t="shared" si="0"/>
        <v>1</v>
      </c>
      <c r="P17" s="101">
        <f t="shared" si="0"/>
        <v>1</v>
      </c>
      <c r="Q17" s="101">
        <f t="shared" si="0"/>
        <v>1</v>
      </c>
      <c r="R17" s="101">
        <f t="shared" si="0"/>
        <v>1</v>
      </c>
      <c r="S17" s="150">
        <f t="shared" si="0"/>
        <v>0</v>
      </c>
      <c r="T17" s="150">
        <f t="shared" si="0"/>
        <v>0</v>
      </c>
      <c r="U17" s="101">
        <f t="shared" si="0"/>
        <v>1</v>
      </c>
      <c r="V17" s="101">
        <f t="shared" si="0"/>
        <v>1</v>
      </c>
      <c r="W17" s="150">
        <f t="shared" si="0"/>
        <v>0</v>
      </c>
      <c r="X17" s="150">
        <f t="shared" si="0"/>
        <v>0</v>
      </c>
      <c r="Y17" s="150">
        <f t="shared" si="0"/>
        <v>0</v>
      </c>
      <c r="Z17" s="150">
        <f t="shared" si="0"/>
        <v>0</v>
      </c>
      <c r="AA17" s="150">
        <f t="shared" si="0"/>
        <v>0</v>
      </c>
      <c r="AB17" s="150">
        <f t="shared" si="0"/>
        <v>0</v>
      </c>
      <c r="AC17" s="150">
        <f t="shared" si="0"/>
        <v>0</v>
      </c>
      <c r="AD17" s="101">
        <f t="shared" si="0"/>
        <v>1</v>
      </c>
      <c r="AE17" s="101">
        <f t="shared" si="0"/>
        <v>1</v>
      </c>
      <c r="AF17" s="101">
        <f t="shared" si="0"/>
        <v>1</v>
      </c>
      <c r="AG17" s="150">
        <f t="shared" si="0"/>
        <v>0</v>
      </c>
      <c r="AH17" s="150">
        <f t="shared" si="0"/>
        <v>0</v>
      </c>
      <c r="AI17" s="102">
        <f t="shared" si="0"/>
        <v>14</v>
      </c>
      <c r="AJ17" s="102">
        <f>SUM(AJ12:AJ16)</f>
        <v>1</v>
      </c>
      <c r="AK17" s="102"/>
    </row>
    <row r="18" spans="2:37" s="106" customFormat="1" ht="20.149999999999999" customHeight="1"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5"/>
    </row>
    <row r="19" spans="2:37" s="106" customFormat="1" ht="20.149999999999999" customHeight="1">
      <c r="B19" s="107"/>
      <c r="C19" s="83" t="s">
        <v>61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108"/>
    </row>
    <row r="20" spans="2:37" s="106" customFormat="1" ht="20.149999999999999" customHeight="1">
      <c r="B20" s="107"/>
      <c r="C20" s="83" t="s">
        <v>31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108"/>
    </row>
    <row r="21" spans="2:37" s="106" customFormat="1" ht="20.149999999999999" customHeight="1">
      <c r="B21" s="107"/>
      <c r="C21" s="8" t="s">
        <v>94</v>
      </c>
      <c r="D21" s="83"/>
      <c r="E21" s="83"/>
      <c r="F21" s="83"/>
      <c r="G21" s="83"/>
      <c r="H21" s="83"/>
      <c r="I21" s="109">
        <v>14</v>
      </c>
      <c r="J21" s="83" t="s">
        <v>32</v>
      </c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108"/>
    </row>
    <row r="22" spans="2:37" s="113" customFormat="1" ht="20.149999999999999" customHeight="1">
      <c r="B22" s="11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2"/>
    </row>
    <row r="23" spans="2:37" s="113" customFormat="1" ht="20.149999999999999" customHeight="1">
      <c r="B23" s="110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2"/>
    </row>
    <row r="24" spans="2:37" s="113" customFormat="1" ht="20.149999999999999" customHeight="1">
      <c r="B24" s="110"/>
      <c r="C24" s="114" t="s">
        <v>62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2"/>
    </row>
    <row r="25" spans="2:37" s="113" customFormat="1" ht="20.149999999999999" customHeight="1">
      <c r="B25" s="115"/>
      <c r="C25" s="114" t="s">
        <v>63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2"/>
    </row>
    <row r="26" spans="2:37" s="106" customFormat="1" ht="20.149999999999999" customHeight="1">
      <c r="B26" s="116"/>
      <c r="C26" s="114"/>
      <c r="D26" s="114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108"/>
    </row>
    <row r="27" spans="2:37" s="106" customFormat="1" ht="20.149999999999999" customHeight="1">
      <c r="B27" s="116"/>
      <c r="C27" s="111"/>
      <c r="D27" s="114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 t="s">
        <v>64</v>
      </c>
      <c r="Y27" s="83"/>
      <c r="Z27" s="83"/>
      <c r="AA27" s="83"/>
      <c r="AB27" s="83"/>
      <c r="AC27" s="83"/>
      <c r="AE27" s="232" t="s">
        <v>79</v>
      </c>
      <c r="AF27" s="232"/>
      <c r="AG27" s="232"/>
      <c r="AH27" s="232"/>
      <c r="AI27" s="261"/>
      <c r="AJ27" s="261"/>
      <c r="AK27" s="108"/>
    </row>
    <row r="28" spans="2:37" s="106" customFormat="1" ht="20.149999999999999" customHeight="1">
      <c r="B28" s="116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E28" s="117"/>
      <c r="AF28" s="117"/>
      <c r="AG28" s="117"/>
      <c r="AH28" s="117"/>
      <c r="AI28" s="117"/>
      <c r="AJ28" s="117"/>
      <c r="AK28" s="108"/>
    </row>
    <row r="29" spans="2:37">
      <c r="B29" s="118"/>
      <c r="AK29" s="119"/>
    </row>
    <row r="30" spans="2:37">
      <c r="B30" s="120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262"/>
      <c r="T30" s="262"/>
      <c r="U30" s="262"/>
      <c r="V30" s="262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2"/>
    </row>
    <row r="31" spans="2:37">
      <c r="B31" s="78" t="s">
        <v>65</v>
      </c>
      <c r="S31" s="263"/>
      <c r="T31" s="263"/>
      <c r="U31" s="263"/>
      <c r="V31" s="263"/>
    </row>
    <row r="32" spans="2:37">
      <c r="S32" s="263"/>
      <c r="T32" s="263"/>
      <c r="U32" s="263"/>
      <c r="V32" s="263"/>
    </row>
    <row r="33" spans="25:25">
      <c r="Y33" s="123"/>
    </row>
    <row r="35" spans="25:25" ht="28.9" customHeight="1"/>
  </sheetData>
  <mergeCells count="16">
    <mergeCell ref="W12:Y16"/>
    <mergeCell ref="Z12:AA16"/>
    <mergeCell ref="AB12:AC16"/>
    <mergeCell ref="B2:AK2"/>
    <mergeCell ref="B10:B11"/>
    <mergeCell ref="C10:C11"/>
    <mergeCell ref="D10:D11"/>
    <mergeCell ref="E10:AH10"/>
    <mergeCell ref="AI10:AI11"/>
    <mergeCell ref="AJ10:AJ11"/>
    <mergeCell ref="AK10:AK11"/>
    <mergeCell ref="B17:C17"/>
    <mergeCell ref="AE27:AJ27"/>
    <mergeCell ref="S30:V30"/>
    <mergeCell ref="S31:V31"/>
    <mergeCell ref="S32:V32"/>
  </mergeCells>
  <printOptions horizontalCentered="1"/>
  <pageMargins left="0.19685039370078741" right="0.19685039370078741" top="0.98425196850393704" bottom="0.74803149606299213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REKAP</vt:lpstr>
      <vt:lpstr>Syahrul TS</vt:lpstr>
      <vt:lpstr>Surya TS</vt:lpstr>
      <vt:lpstr>Shodik TS</vt:lpstr>
      <vt:lpstr>Wily TS</vt:lpstr>
      <vt:lpstr>Rusdi TS</vt:lpstr>
      <vt:lpstr>Ayub TS</vt:lpstr>
      <vt:lpstr>Pingky TS</vt:lpstr>
      <vt:lpstr>'Ayub TS'!Print_Area</vt:lpstr>
      <vt:lpstr>'Pingky TS'!Print_Area</vt:lpstr>
      <vt:lpstr>REKAP!Print_Area</vt:lpstr>
      <vt:lpstr>'Rusdi TS'!Print_Area</vt:lpstr>
      <vt:lpstr>'Shodik TS'!Print_Area</vt:lpstr>
      <vt:lpstr>'Surya TS'!Print_Area</vt:lpstr>
      <vt:lpstr>'Syahrul TS'!Print_Area</vt:lpstr>
      <vt:lpstr>'Wily 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USER</cp:lastModifiedBy>
  <cp:lastPrinted>2023-02-02T04:18:48Z</cp:lastPrinted>
  <dcterms:created xsi:type="dcterms:W3CDTF">2022-04-04T07:17:00Z</dcterms:created>
  <dcterms:modified xsi:type="dcterms:W3CDTF">2023-04-14T01:57:52Z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