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060" windowHeight="7050"/>
  </bookViews>
  <sheets>
    <sheet name="Saldos carteras meses" sheetId="2" r:id="rId1"/>
    <sheet name="Balanza con Centros de Costos y" sheetId="1" r:id="rId2"/>
  </sheets>
  <definedNames>
    <definedName name="_xlnm.Print_Area" localSheetId="0">'Saldos carteras meses'!$B$2:$O$28</definedName>
    <definedName name="_xlnm.Print_Titles" localSheetId="1">'Balanza con Centros de Costos y'!$1:$1</definedName>
  </definedNames>
  <calcPr calcId="145621"/>
</workbook>
</file>

<file path=xl/calcChain.xml><?xml version="1.0" encoding="utf-8"?>
<calcChain xmlns="http://schemas.openxmlformats.org/spreadsheetml/2006/main">
  <c r="O28" i="2" l="1"/>
  <c r="O26" i="2"/>
  <c r="O4" i="2"/>
  <c r="M24" i="2"/>
  <c r="M22" i="2"/>
  <c r="M20" i="2"/>
  <c r="M18" i="2"/>
  <c r="M16" i="2"/>
  <c r="M14" i="2"/>
  <c r="M12" i="2"/>
  <c r="M10" i="2"/>
  <c r="M8" i="2"/>
  <c r="M6" i="2"/>
  <c r="M4" i="2"/>
  <c r="K108" i="1"/>
  <c r="L108" i="1" s="1"/>
  <c r="M108" i="1" s="1"/>
  <c r="N108" i="1" s="1"/>
  <c r="O108" i="1" s="1"/>
  <c r="P108" i="1" s="1"/>
  <c r="Q108" i="1" s="1"/>
  <c r="R108" i="1" s="1"/>
  <c r="S108" i="1" s="1"/>
  <c r="J108" i="1"/>
  <c r="I108" i="1"/>
  <c r="S107" i="1"/>
  <c r="R107" i="1"/>
  <c r="Q107" i="1"/>
  <c r="P107" i="1"/>
  <c r="O107" i="1"/>
  <c r="N107" i="1"/>
  <c r="M107" i="1"/>
  <c r="L107" i="1"/>
  <c r="K107" i="1"/>
  <c r="J107" i="1"/>
  <c r="I107" i="1"/>
  <c r="N28" i="2"/>
  <c r="L28" i="2"/>
  <c r="J28" i="2"/>
  <c r="I28" i="2"/>
  <c r="F28" i="2"/>
  <c r="N26" i="2"/>
  <c r="J26" i="2"/>
  <c r="L26" i="2" s="1"/>
  <c r="I26" i="2"/>
  <c r="F26" i="2"/>
  <c r="N24" i="2"/>
  <c r="O24" i="2" s="1"/>
  <c r="J24" i="2"/>
  <c r="L24" i="2" s="1"/>
  <c r="I24" i="2"/>
  <c r="F24" i="2"/>
  <c r="N22" i="2"/>
  <c r="O22" i="2" s="1"/>
  <c r="J22" i="2"/>
  <c r="L22" i="2" s="1"/>
  <c r="I22" i="2"/>
  <c r="F22" i="2"/>
  <c r="N20" i="2"/>
  <c r="O20" i="2" s="1"/>
  <c r="J20" i="2"/>
  <c r="L20" i="2" s="1"/>
  <c r="I20" i="2"/>
  <c r="F20" i="2"/>
  <c r="N18" i="2"/>
  <c r="O18" i="2" s="1"/>
  <c r="J18" i="2"/>
  <c r="L18" i="2" s="1"/>
  <c r="I18" i="2"/>
  <c r="F18" i="2"/>
  <c r="N16" i="2"/>
  <c r="O16" i="2" s="1"/>
  <c r="J16" i="2"/>
  <c r="L16" i="2" s="1"/>
  <c r="I16" i="2"/>
  <c r="F16" i="2"/>
  <c r="N14" i="2"/>
  <c r="O14" i="2" s="1"/>
  <c r="J14" i="2"/>
  <c r="L14" i="2" s="1"/>
  <c r="I14" i="2"/>
  <c r="F14" i="2"/>
  <c r="N12" i="2"/>
  <c r="O12" i="2" s="1"/>
  <c r="J12" i="2"/>
  <c r="L12" i="2" s="1"/>
  <c r="I12" i="2"/>
  <c r="F12" i="2"/>
  <c r="N10" i="2"/>
  <c r="O10" i="2" s="1"/>
  <c r="J10" i="2"/>
  <c r="L10" i="2" s="1"/>
  <c r="I10" i="2"/>
  <c r="F10" i="2"/>
  <c r="N8" i="2"/>
  <c r="O8" i="2" s="1"/>
  <c r="L8" i="2"/>
  <c r="J8" i="2"/>
  <c r="I8" i="2"/>
  <c r="F8" i="2"/>
  <c r="N6" i="2"/>
  <c r="O6" i="2" s="1"/>
  <c r="J6" i="2"/>
  <c r="L6" i="2" s="1"/>
  <c r="I6" i="2"/>
  <c r="F6" i="2"/>
  <c r="N4" i="2"/>
  <c r="J4" i="2"/>
  <c r="L4" i="2" s="1"/>
  <c r="I4" i="2"/>
  <c r="F4" i="2"/>
</calcChain>
</file>

<file path=xl/sharedStrings.xml><?xml version="1.0" encoding="utf-8"?>
<sst xmlns="http://schemas.openxmlformats.org/spreadsheetml/2006/main" count="763" uniqueCount="97">
  <si>
    <t>Reporte de Balanza con Centros de Costos y Entidades Anual (2016)</t>
  </si>
  <si>
    <t>Cuenta</t>
  </si>
  <si>
    <t>Descripcion</t>
  </si>
  <si>
    <t>Tipo</t>
  </si>
  <si>
    <t>Es Acumulativa</t>
  </si>
  <si>
    <t>Es Acreedora</t>
  </si>
  <si>
    <t>Centro Costos</t>
  </si>
  <si>
    <t>Sucursal</t>
  </si>
  <si>
    <t>Nombre Sucursal</t>
  </si>
  <si>
    <t>Saldo Inicial</t>
  </si>
  <si>
    <t>Enero (2016)</t>
  </si>
  <si>
    <t>Febrero (2016)</t>
  </si>
  <si>
    <t>Marzo (2016)</t>
  </si>
  <si>
    <t>Abril (2016)</t>
  </si>
  <si>
    <t>Mayo (2016)</t>
  </si>
  <si>
    <t>Junio (2016)</t>
  </si>
  <si>
    <t>Julio (2016)</t>
  </si>
  <si>
    <t>Agosto (2016)</t>
  </si>
  <si>
    <t>Septiembre (2016)</t>
  </si>
  <si>
    <t>Octubre (2016)</t>
  </si>
  <si>
    <t>Si</t>
  </si>
  <si>
    <t>No</t>
  </si>
  <si>
    <t/>
  </si>
  <si>
    <t>Sucursal Guadalajara</t>
  </si>
  <si>
    <t>Sucursal México</t>
  </si>
  <si>
    <t>Sucursal Monterrey</t>
  </si>
  <si>
    <t>Sucursal San Nicolas de los Garza</t>
  </si>
  <si>
    <t>Sucursal Queretaro</t>
  </si>
  <si>
    <t>Sucursal Chihuahua</t>
  </si>
  <si>
    <t>Sucursal Torreon</t>
  </si>
  <si>
    <t>Sucursal Ciudad Juarez</t>
  </si>
  <si>
    <t>SubCuenta</t>
  </si>
  <si>
    <t>Auxiliar</t>
  </si>
  <si>
    <t xml:space="preserve">113-100-000-0000    </t>
  </si>
  <si>
    <t>Clientes GDL</t>
  </si>
  <si>
    <t xml:space="preserve">113-200-000-0000    </t>
  </si>
  <si>
    <t>Clientes MEX</t>
  </si>
  <si>
    <t xml:space="preserve">113-300-000-0000    </t>
  </si>
  <si>
    <t>Clientes MTY</t>
  </si>
  <si>
    <t xml:space="preserve">113-400-000-0000    </t>
  </si>
  <si>
    <t>Clientes SNG</t>
  </si>
  <si>
    <t xml:space="preserve">113-401-000-0000    </t>
  </si>
  <si>
    <t>Clientes CHIH</t>
  </si>
  <si>
    <t xml:space="preserve">113-402-000-0000    </t>
  </si>
  <si>
    <t>Clientes QRO</t>
  </si>
  <si>
    <t xml:space="preserve">113-403-000-0000    </t>
  </si>
  <si>
    <t>Clientes TORR</t>
  </si>
  <si>
    <t xml:space="preserve">113-404-000-0000    </t>
  </si>
  <si>
    <t>Clientes  Alutodo Fusion TORR,CHIH,QRO</t>
  </si>
  <si>
    <t xml:space="preserve">113-405-000-0000    </t>
  </si>
  <si>
    <t>Clientes CD.Juarez</t>
  </si>
  <si>
    <t xml:space="preserve">113-406-000-0000    </t>
  </si>
  <si>
    <t>Clientes Contado</t>
  </si>
  <si>
    <t xml:space="preserve">113-601-000-0000    </t>
  </si>
  <si>
    <t>Metales Diaz SA de CV</t>
  </si>
  <si>
    <t xml:space="preserve">113-602-000-0000    </t>
  </si>
  <si>
    <t>Tiendas Cuprum SA de CV</t>
  </si>
  <si>
    <t xml:space="preserve">113-603-000-0000    </t>
  </si>
  <si>
    <t>Cuprum SA de CV</t>
  </si>
  <si>
    <t xml:space="preserve">113-604-000-0000    </t>
  </si>
  <si>
    <t>Alutodo (NFX) SA de CV</t>
  </si>
  <si>
    <t xml:space="preserve">113-604-001-0000    </t>
  </si>
  <si>
    <t>Cuprum FAB SA DE CV</t>
  </si>
  <si>
    <t xml:space="preserve">113-605-000-0000    </t>
  </si>
  <si>
    <t>Carga Inicial de Clientes Alutodo</t>
  </si>
  <si>
    <t xml:space="preserve">113-701-000-0000    </t>
  </si>
  <si>
    <t>Cuenta X Cobrar a DAISA</t>
  </si>
  <si>
    <t xml:space="preserve">113-800-400-0000    </t>
  </si>
  <si>
    <t>Clientes Nacionales SNG</t>
  </si>
  <si>
    <t xml:space="preserve">213-100-000-0000    </t>
  </si>
  <si>
    <t>Anticipo Clientes GDL</t>
  </si>
  <si>
    <t xml:space="preserve">213-200-000-0000    </t>
  </si>
  <si>
    <t>Anticipo Clientes MEX</t>
  </si>
  <si>
    <t xml:space="preserve">213-300-000-0000    </t>
  </si>
  <si>
    <t>Anticipo Clientes MTY</t>
  </si>
  <si>
    <t xml:space="preserve">213-400-000-0000    </t>
  </si>
  <si>
    <t>Anticipo Clientes SNG</t>
  </si>
  <si>
    <t xml:space="preserve">213-500-000-0000    </t>
  </si>
  <si>
    <t>Anticipo Clientes CHIH</t>
  </si>
  <si>
    <t xml:space="preserve">213-600-000-0000    </t>
  </si>
  <si>
    <t>Anticipo Clientes TORR</t>
  </si>
  <si>
    <t xml:space="preserve">213-700-000-0000    </t>
  </si>
  <si>
    <t>Anticipo Clientes QRO</t>
  </si>
  <si>
    <t xml:space="preserve">213-701-000-0000    </t>
  </si>
  <si>
    <t>Anticipo Clientes CD.Juarez</t>
  </si>
  <si>
    <t>meses</t>
  </si>
  <si>
    <t>t.c. cierre</t>
  </si>
  <si>
    <t>Saldo Cartera dlls Intranet</t>
  </si>
  <si>
    <t>Saldo Cartera dlls Intelisis</t>
  </si>
  <si>
    <t>Variacion</t>
  </si>
  <si>
    <t>Saldo Cartera pesos Intranet</t>
  </si>
  <si>
    <t>Saldo Cartera pesos Intelisis</t>
  </si>
  <si>
    <t>Saldo Cartera dlls Conversion Intranet Calculado</t>
  </si>
  <si>
    <t>Saldo Cartera dlls Conversion Intranet</t>
  </si>
  <si>
    <t>Contabilidad</t>
  </si>
  <si>
    <t>suma modulos</t>
  </si>
  <si>
    <t>Saldos Numeros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</si>
</sst>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FF66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0">
    <xf numFmtId="0" fontId="0" fillId="0" borderId="0" xfId="0" applyFont="1" applyFill="1" applyBorder="1"/>
    <xf numFmtId="0" fontId="1" fillId="0" borderId="0" xfId="1" applyFont="1"/>
    <xf numFmtId="2" fontId="1" fillId="0" borderId="2" xfId="1" applyNumberFormat="1" applyFont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 wrapText="1"/>
    </xf>
    <xf numFmtId="2" fontId="1" fillId="0" borderId="6" xfId="1" applyNumberFormat="1" applyFont="1" applyBorder="1" applyAlignment="1">
      <alignment horizontal="center" vertical="center" wrapText="1"/>
    </xf>
    <xf numFmtId="2" fontId="1" fillId="0" borderId="7" xfId="1" applyNumberFormat="1" applyFont="1" applyBorder="1" applyAlignment="1">
      <alignment horizontal="center" vertical="center" wrapText="1"/>
    </xf>
    <xf numFmtId="2" fontId="1" fillId="3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8" xfId="1" applyNumberFormat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14" fontId="1" fillId="0" borderId="9" xfId="1" applyNumberFormat="1" applyFont="1" applyBorder="1"/>
    <xf numFmtId="166" fontId="1" fillId="0" borderId="10" xfId="1" applyNumberFormat="1" applyFont="1" applyBorder="1"/>
    <xf numFmtId="4" fontId="1" fillId="0" borderId="11" xfId="1" applyNumberFormat="1" applyFont="1" applyBorder="1"/>
    <xf numFmtId="4" fontId="1" fillId="3" borderId="11" xfId="1" applyNumberFormat="1" applyFont="1" applyFill="1" applyBorder="1"/>
    <xf numFmtId="4" fontId="1" fillId="3" borderId="12" xfId="1" applyNumberFormat="1" applyFont="1" applyFill="1" applyBorder="1"/>
    <xf numFmtId="14" fontId="1" fillId="4" borderId="13" xfId="1" applyNumberFormat="1" applyFont="1" applyFill="1" applyBorder="1"/>
    <xf numFmtId="166" fontId="1" fillId="4" borderId="14" xfId="1" applyNumberFormat="1" applyFont="1" applyFill="1" applyBorder="1"/>
    <xf numFmtId="4" fontId="1" fillId="4" borderId="14" xfId="1" applyNumberFormat="1" applyFont="1" applyFill="1" applyBorder="1"/>
    <xf numFmtId="4" fontId="1" fillId="4" borderId="15" xfId="1" applyNumberFormat="1" applyFont="1" applyFill="1" applyBorder="1"/>
    <xf numFmtId="14" fontId="1" fillId="0" borderId="13" xfId="1" applyNumberFormat="1" applyFont="1" applyBorder="1"/>
    <xf numFmtId="166" fontId="1" fillId="0" borderId="14" xfId="1" applyNumberFormat="1" applyFont="1" applyBorder="1"/>
    <xf numFmtId="4" fontId="1" fillId="0" borderId="14" xfId="1" applyNumberFormat="1" applyFont="1" applyBorder="1"/>
    <xf numFmtId="4" fontId="1" fillId="3" borderId="14" xfId="1" applyNumberFormat="1" applyFont="1" applyFill="1" applyBorder="1"/>
    <xf numFmtId="14" fontId="1" fillId="0" borderId="16" xfId="1" applyNumberFormat="1" applyFont="1" applyBorder="1"/>
    <xf numFmtId="166" fontId="1" fillId="0" borderId="17" xfId="1" applyNumberFormat="1" applyFont="1" applyBorder="1"/>
    <xf numFmtId="4" fontId="1" fillId="0" borderId="17" xfId="1" applyNumberFormat="1" applyFont="1" applyBorder="1"/>
    <xf numFmtId="4" fontId="1" fillId="3" borderId="17" xfId="1" applyNumberFormat="1" applyFont="1" applyFill="1" applyBorder="1"/>
    <xf numFmtId="4" fontId="1" fillId="0" borderId="0" xfId="1" applyNumberFormat="1" applyFont="1"/>
    <xf numFmtId="0" fontId="3" fillId="0" borderId="0" xfId="0" applyFont="1" applyFill="1" applyBorder="1" applyAlignment="1"/>
    <xf numFmtId="0" fontId="5" fillId="2" borderId="1" xfId="0" applyNumberFormat="1" applyFont="1" applyFill="1" applyBorder="1" applyAlignment="1">
      <alignment horizontal="center" vertical="top"/>
    </xf>
    <xf numFmtId="0" fontId="6" fillId="0" borderId="1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horizontal="center" vertical="top"/>
    </xf>
    <xf numFmtId="0" fontId="4" fillId="0" borderId="0" xfId="0" applyNumberFormat="1" applyFont="1" applyFill="1" applyBorder="1" applyAlignment="1">
      <alignment vertical="center"/>
    </xf>
    <xf numFmtId="0" fontId="5" fillId="2" borderId="18" xfId="0" applyNumberFormat="1" applyFont="1" applyFill="1" applyBorder="1" applyAlignment="1">
      <alignment vertical="top"/>
    </xf>
    <xf numFmtId="0" fontId="6" fillId="0" borderId="18" xfId="0" applyNumberFormat="1" applyFont="1" applyFill="1" applyBorder="1" applyAlignment="1">
      <alignment vertical="top"/>
    </xf>
    <xf numFmtId="4" fontId="6" fillId="0" borderId="1" xfId="0" applyNumberFormat="1" applyFont="1" applyFill="1" applyBorder="1" applyAlignment="1">
      <alignment vertical="top"/>
    </xf>
    <xf numFmtId="4" fontId="3" fillId="0" borderId="0" xfId="0" applyNumberFormat="1" applyFont="1" applyFill="1" applyBorder="1" applyAlignment="1"/>
    <xf numFmtId="4" fontId="1" fillId="3" borderId="19" xfId="1" applyNumberFormat="1" applyFont="1" applyFill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3366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FF0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9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25" sqref="H25"/>
    </sheetView>
  </sheetViews>
  <sheetFormatPr defaultRowHeight="15" x14ac:dyDescent="0.25"/>
  <cols>
    <col min="1" max="1" width="2.5703125" style="1" customWidth="1"/>
    <col min="2" max="2" width="10.7109375" style="1" bestFit="1" customWidth="1"/>
    <col min="3" max="3" width="7.5703125" style="1" bestFit="1" customWidth="1"/>
    <col min="4" max="5" width="12.7109375" style="1" bestFit="1" customWidth="1"/>
    <col min="6" max="6" width="9.28515625" style="1" bestFit="1" customWidth="1"/>
    <col min="7" max="7" width="13.85546875" style="1" bestFit="1" customWidth="1"/>
    <col min="8" max="8" width="13.7109375" style="1" bestFit="1" customWidth="1"/>
    <col min="9" max="9" width="9.85546875" style="1" bestFit="1" customWidth="1"/>
    <col min="10" max="11" width="18.85546875" style="1" bestFit="1" customWidth="1"/>
    <col min="12" max="12" width="11.7109375" style="1" bestFit="1" customWidth="1"/>
    <col min="13" max="13" width="14.5703125" style="1" bestFit="1" customWidth="1"/>
    <col min="14" max="14" width="14" style="1" bestFit="1" customWidth="1"/>
    <col min="15" max="15" width="10.85546875" style="1" bestFit="1" customWidth="1"/>
    <col min="16" max="16384" width="9.140625" style="1"/>
  </cols>
  <sheetData>
    <row r="1" spans="2:15" ht="8.25" customHeight="1" thickBot="1" x14ac:dyDescent="0.3"/>
    <row r="2" spans="2:15" ht="16.5" thickTop="1" thickBot="1" x14ac:dyDescent="0.3">
      <c r="B2" s="2" t="s">
        <v>96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2:15" s="11" customFormat="1" ht="45.75" thickBot="1" x14ac:dyDescent="0.3">
      <c r="B3" s="5" t="s">
        <v>85</v>
      </c>
      <c r="C3" s="6" t="s">
        <v>86</v>
      </c>
      <c r="D3" s="7" t="s">
        <v>87</v>
      </c>
      <c r="E3" s="6" t="s">
        <v>88</v>
      </c>
      <c r="F3" s="8" t="s">
        <v>89</v>
      </c>
      <c r="G3" s="6" t="s">
        <v>90</v>
      </c>
      <c r="H3" s="6" t="s">
        <v>91</v>
      </c>
      <c r="I3" s="8" t="s">
        <v>89</v>
      </c>
      <c r="J3" s="6" t="s">
        <v>92</v>
      </c>
      <c r="K3" s="6" t="s">
        <v>93</v>
      </c>
      <c r="L3" s="8" t="s">
        <v>89</v>
      </c>
      <c r="M3" s="9" t="s">
        <v>94</v>
      </c>
      <c r="N3" s="6" t="s">
        <v>95</v>
      </c>
      <c r="O3" s="10" t="s">
        <v>89</v>
      </c>
    </row>
    <row r="4" spans="2:15" ht="15.75" thickTop="1" x14ac:dyDescent="0.25">
      <c r="B4" s="12">
        <v>42339</v>
      </c>
      <c r="C4" s="13">
        <v>17.206499999999998</v>
      </c>
      <c r="D4" s="14">
        <v>16396416.25</v>
      </c>
      <c r="E4" s="14">
        <v>16396418.279999999</v>
      </c>
      <c r="F4" s="15">
        <f>+D4-E4</f>
        <v>-2.0299999993294477</v>
      </c>
      <c r="G4" s="14">
        <v>-319749.94</v>
      </c>
      <c r="H4" s="14">
        <v>-319319.86</v>
      </c>
      <c r="I4" s="15">
        <f>+H4-G4</f>
        <v>430.0800000000163</v>
      </c>
      <c r="J4" s="14">
        <f>+D4*C4</f>
        <v>282124936.205625</v>
      </c>
      <c r="K4" s="14">
        <v>282144742.48000002</v>
      </c>
      <c r="L4" s="15">
        <f>+K4-J4</f>
        <v>19806.274375021458</v>
      </c>
      <c r="M4" s="14">
        <f>+'Balanza con Centros de Costos y'!I108</f>
        <v>281824992.54000008</v>
      </c>
      <c r="N4" s="14">
        <f>+K4+G4</f>
        <v>281824992.54000002</v>
      </c>
      <c r="O4" s="16">
        <f>+N4-M4</f>
        <v>0</v>
      </c>
    </row>
    <row r="5" spans="2:15" ht="6.75" customHeight="1" thickBot="1" x14ac:dyDescent="0.3">
      <c r="B5" s="17"/>
      <c r="C5" s="18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</row>
    <row r="6" spans="2:15" x14ac:dyDescent="0.25">
      <c r="B6" s="21">
        <v>42370</v>
      </c>
      <c r="C6" s="22">
        <v>18.452999999999999</v>
      </c>
      <c r="D6" s="23">
        <v>16037463.24</v>
      </c>
      <c r="E6" s="23">
        <v>16037465.08</v>
      </c>
      <c r="F6" s="24">
        <f>+D6-E6</f>
        <v>-1.8399999998509884</v>
      </c>
      <c r="G6" s="23">
        <v>-425335.05</v>
      </c>
      <c r="H6" s="23">
        <v>-424912.05</v>
      </c>
      <c r="I6" s="24">
        <f>+H6-G6</f>
        <v>423</v>
      </c>
      <c r="J6" s="23">
        <f>+D6*C6</f>
        <v>295939309.16772002</v>
      </c>
      <c r="K6" s="23">
        <v>296005331.13999999</v>
      </c>
      <c r="L6" s="24">
        <f>+K6-J6</f>
        <v>66021.972279965878</v>
      </c>
      <c r="M6" s="23">
        <f>+'Balanza con Centros de Costos y'!J108</f>
        <v>295579996.09000009</v>
      </c>
      <c r="N6" s="23">
        <f>+K6+G6</f>
        <v>295579996.08999997</v>
      </c>
      <c r="O6" s="16">
        <f>+N6-M6</f>
        <v>0</v>
      </c>
    </row>
    <row r="7" spans="2:15" ht="7.5" customHeight="1" thickBot="1" x14ac:dyDescent="0.3">
      <c r="B7" s="17"/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0"/>
    </row>
    <row r="8" spans="2:15" x14ac:dyDescent="0.25">
      <c r="B8" s="21">
        <v>42401</v>
      </c>
      <c r="C8" s="22">
        <v>18.167999999999999</v>
      </c>
      <c r="D8" s="23">
        <v>15704784.140000001</v>
      </c>
      <c r="E8" s="23">
        <v>15704757.630000001</v>
      </c>
      <c r="F8" s="24">
        <f>+D8-E8</f>
        <v>26.509999999776483</v>
      </c>
      <c r="G8" s="23">
        <v>366370.69</v>
      </c>
      <c r="H8" s="23">
        <v>366816.43</v>
      </c>
      <c r="I8" s="24">
        <f>+H8-G8</f>
        <v>445.73999999999069</v>
      </c>
      <c r="J8" s="23">
        <f>+D8*C8</f>
        <v>285324518.25551999</v>
      </c>
      <c r="K8" s="23">
        <v>285325739.83999997</v>
      </c>
      <c r="L8" s="24">
        <f>+K8-J8</f>
        <v>1221.5844799876213</v>
      </c>
      <c r="M8" s="23">
        <f>+'Balanza con Centros de Costos y'!K108</f>
        <v>285692110.53000009</v>
      </c>
      <c r="N8" s="23">
        <f>+K8+G8</f>
        <v>285692110.52999997</v>
      </c>
      <c r="O8" s="16">
        <f>+N8-M8</f>
        <v>0</v>
      </c>
    </row>
    <row r="9" spans="2:15" ht="8.25" customHeight="1" thickBot="1" x14ac:dyDescent="0.3">
      <c r="B9" s="17"/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0"/>
    </row>
    <row r="10" spans="2:15" x14ac:dyDescent="0.25">
      <c r="B10" s="21">
        <v>42430</v>
      </c>
      <c r="C10" s="22">
        <v>17.401499999999999</v>
      </c>
      <c r="D10" s="23">
        <v>15562133.57</v>
      </c>
      <c r="E10" s="23">
        <v>15561886.07</v>
      </c>
      <c r="F10" s="24">
        <f>+D10-E10</f>
        <v>247.5</v>
      </c>
      <c r="G10" s="23">
        <v>2329704.64</v>
      </c>
      <c r="H10" s="23">
        <v>2329704.64</v>
      </c>
      <c r="I10" s="24">
        <f>+H10-G10</f>
        <v>0</v>
      </c>
      <c r="J10" s="23">
        <f>+D10*C10</f>
        <v>270804467.31835496</v>
      </c>
      <c r="K10" s="23">
        <v>270776015.98000002</v>
      </c>
      <c r="L10" s="24">
        <f>+K10-J10</f>
        <v>-28451.338354945183</v>
      </c>
      <c r="M10" s="23">
        <f>+'Balanza con Centros de Costos y'!L108</f>
        <v>273139273.88000011</v>
      </c>
      <c r="N10" s="23">
        <f>+K10+G10</f>
        <v>273105720.62</v>
      </c>
      <c r="O10" s="16">
        <f>+N10-M10</f>
        <v>-33553.260000109673</v>
      </c>
    </row>
    <row r="11" spans="2:15" ht="7.5" customHeight="1" thickBot="1" x14ac:dyDescent="0.3">
      <c r="B11" s="17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2:15" x14ac:dyDescent="0.25">
      <c r="B12" s="21">
        <v>42461</v>
      </c>
      <c r="C12" s="22">
        <v>17.3993</v>
      </c>
      <c r="D12" s="23">
        <v>14808444.65</v>
      </c>
      <c r="E12" s="23">
        <v>14808444.68</v>
      </c>
      <c r="F12" s="24">
        <f>+D12-E12</f>
        <v>-2.9999999329447746E-2</v>
      </c>
      <c r="G12" s="23">
        <v>1406021.46</v>
      </c>
      <c r="H12" s="23">
        <v>1381577.67</v>
      </c>
      <c r="I12" s="24">
        <f>+H12-G12</f>
        <v>-24443.790000000037</v>
      </c>
      <c r="J12" s="23">
        <f>+D12*C12</f>
        <v>257656570.99874502</v>
      </c>
      <c r="K12" s="23">
        <v>257642264.49000001</v>
      </c>
      <c r="L12" s="24">
        <f>+K12-J12</f>
        <v>-14306.508745014668</v>
      </c>
      <c r="M12" s="23">
        <f>+'Balanza con Centros de Costos y'!M108</f>
        <v>259048285.97000012</v>
      </c>
      <c r="N12" s="23">
        <f>+K12+G12</f>
        <v>259048285.95000002</v>
      </c>
      <c r="O12" s="16">
        <f>+N12-M12</f>
        <v>-2.0000100135803223E-2</v>
      </c>
    </row>
    <row r="13" spans="2:15" ht="7.5" customHeight="1" thickBot="1" x14ac:dyDescent="0.3">
      <c r="B13" s="17"/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</row>
    <row r="14" spans="2:15" x14ac:dyDescent="0.25">
      <c r="B14" s="21">
        <v>42491</v>
      </c>
      <c r="C14" s="22">
        <v>18.4527</v>
      </c>
      <c r="D14" s="23">
        <v>14770547.300000001</v>
      </c>
      <c r="E14" s="23">
        <v>14770547.300000001</v>
      </c>
      <c r="F14" s="24">
        <f>+D14-E14</f>
        <v>0</v>
      </c>
      <c r="G14" s="23">
        <v>1397121.66</v>
      </c>
      <c r="H14" s="23">
        <v>1397590.24</v>
      </c>
      <c r="I14" s="24">
        <f>+H14-G14</f>
        <v>468.58000000007451</v>
      </c>
      <c r="J14" s="23">
        <f>+D14*C14</f>
        <v>272556478.16271001</v>
      </c>
      <c r="K14" s="23">
        <v>272579365.25</v>
      </c>
      <c r="L14" s="24">
        <f>+K14-J14</f>
        <v>22887.087289988995</v>
      </c>
      <c r="M14" s="23">
        <f>+'Balanza con Centros de Costos y'!N108</f>
        <v>273976486.93000013</v>
      </c>
      <c r="N14" s="23">
        <f>+K14+G14</f>
        <v>273976486.91000003</v>
      </c>
      <c r="O14" s="16">
        <f>+N14-M14</f>
        <v>-2.0000100135803223E-2</v>
      </c>
    </row>
    <row r="15" spans="2:15" ht="9" customHeight="1" thickBot="1" x14ac:dyDescent="0.3">
      <c r="B15" s="17"/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</row>
    <row r="16" spans="2:15" x14ac:dyDescent="0.25">
      <c r="B16" s="21">
        <v>42522</v>
      </c>
      <c r="C16" s="22">
        <v>18.911300000000001</v>
      </c>
      <c r="D16" s="23">
        <v>14362334.6</v>
      </c>
      <c r="E16" s="23">
        <v>14362333.93</v>
      </c>
      <c r="F16" s="24">
        <f>+D16-E16</f>
        <v>0.66999999992549419</v>
      </c>
      <c r="G16" s="23">
        <v>1242415.6599999999</v>
      </c>
      <c r="H16" s="23">
        <v>1242890.18</v>
      </c>
      <c r="I16" s="24">
        <f>+H16-G16</f>
        <v>474.52000000001863</v>
      </c>
      <c r="J16" s="23">
        <f>+D16*C16</f>
        <v>271610418.32098001</v>
      </c>
      <c r="K16" s="23">
        <v>271632496.95999998</v>
      </c>
      <c r="L16" s="24">
        <f>+K16-J16</f>
        <v>22078.639019966125</v>
      </c>
      <c r="M16" s="23">
        <f>+'Balanza con Centros de Costos y'!O108</f>
        <v>272874912.62000012</v>
      </c>
      <c r="N16" s="23">
        <f>+K16+G16</f>
        <v>272874912.62</v>
      </c>
      <c r="O16" s="16">
        <f>+N16-M16</f>
        <v>0</v>
      </c>
    </row>
    <row r="17" spans="2:15" ht="7.5" customHeight="1" thickBot="1" x14ac:dyDescent="0.3">
      <c r="B17" s="17"/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0"/>
    </row>
    <row r="18" spans="2:15" x14ac:dyDescent="0.25">
      <c r="B18" s="21">
        <v>42552</v>
      </c>
      <c r="C18" s="22">
        <v>18.860199999999999</v>
      </c>
      <c r="D18" s="23">
        <v>14615405.99</v>
      </c>
      <c r="E18" s="23">
        <v>14615406.17</v>
      </c>
      <c r="F18" s="24">
        <f>+D18-E18</f>
        <v>-0.17999999970197678</v>
      </c>
      <c r="G18" s="23">
        <v>928742.33</v>
      </c>
      <c r="H18" s="23">
        <v>929218.94</v>
      </c>
      <c r="I18" s="24">
        <f>+H18-G18</f>
        <v>476.60999999998603</v>
      </c>
      <c r="J18" s="23">
        <f>+D18*C18</f>
        <v>275649480.052598</v>
      </c>
      <c r="K18" s="23">
        <v>275679583.52999997</v>
      </c>
      <c r="L18" s="24">
        <f>+K18-J18</f>
        <v>30103.477401971817</v>
      </c>
      <c r="M18" s="23">
        <f>+'Balanza con Centros de Costos y'!P108</f>
        <v>276608325.56000012</v>
      </c>
      <c r="N18" s="23">
        <f>+K18+G18</f>
        <v>276608325.85999995</v>
      </c>
      <c r="O18" s="16">
        <f>+N18-M18</f>
        <v>0.29999983310699463</v>
      </c>
    </row>
    <row r="19" spans="2:15" ht="6" customHeight="1" thickBot="1" x14ac:dyDescent="0.3">
      <c r="B19" s="17"/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2:15" x14ac:dyDescent="0.25">
      <c r="B20" s="21">
        <v>42583</v>
      </c>
      <c r="C20" s="22">
        <v>18.577300000000001</v>
      </c>
      <c r="D20" s="23">
        <v>15412665.4</v>
      </c>
      <c r="E20" s="23">
        <v>15412668.84</v>
      </c>
      <c r="F20" s="24">
        <f>+D20-E20</f>
        <v>-3.4399999994784594</v>
      </c>
      <c r="G20" s="23">
        <v>1438003.94</v>
      </c>
      <c r="H20" s="23">
        <v>1433393.79</v>
      </c>
      <c r="I20" s="24">
        <f>+H20-G20</f>
        <v>-4610.1499999999069</v>
      </c>
      <c r="J20" s="23">
        <f>+D20*C20</f>
        <v>286325708.93542004</v>
      </c>
      <c r="K20" s="23">
        <v>286316202.98000002</v>
      </c>
      <c r="L20" s="24">
        <f>+K20-J20</f>
        <v>-9505.9554200172424</v>
      </c>
      <c r="M20" s="23">
        <f>+'Balanza con Centros de Costos y'!Q108</f>
        <v>287754206.92000014</v>
      </c>
      <c r="N20" s="23">
        <f>+K20+G20</f>
        <v>287754206.92000002</v>
      </c>
      <c r="O20" s="16">
        <f>+N20-M20</f>
        <v>0</v>
      </c>
    </row>
    <row r="21" spans="2:15" ht="6.75" customHeight="1" thickBot="1" x14ac:dyDescent="0.3">
      <c r="B21" s="17"/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2:15" x14ac:dyDescent="0.25">
      <c r="B22" s="21">
        <v>42614</v>
      </c>
      <c r="C22" s="22">
        <v>19.5002</v>
      </c>
      <c r="D22" s="23">
        <v>15112844.359999999</v>
      </c>
      <c r="E22" s="23">
        <v>15112827.93</v>
      </c>
      <c r="F22" s="24">
        <f>+D22-E22</f>
        <v>16.429999999701977</v>
      </c>
      <c r="G22" s="23">
        <v>1447511.71</v>
      </c>
      <c r="H22" s="23">
        <v>1447517.38</v>
      </c>
      <c r="I22" s="24">
        <f>+H22-G22</f>
        <v>5.6699999999254942</v>
      </c>
      <c r="J22" s="23">
        <f>+D22*C22</f>
        <v>294703487.58887196</v>
      </c>
      <c r="K22" s="23">
        <v>294742400.80000001</v>
      </c>
      <c r="L22" s="24">
        <f>+K22-J22</f>
        <v>38913.211128056049</v>
      </c>
      <c r="M22" s="23">
        <f>+'Balanza con Centros de Costos y'!R108</f>
        <v>296189912.51000011</v>
      </c>
      <c r="N22" s="23">
        <f>+K22+G22</f>
        <v>296189912.50999999</v>
      </c>
      <c r="O22" s="16">
        <f>+N22-M22</f>
        <v>0</v>
      </c>
    </row>
    <row r="23" spans="2:15" ht="6" customHeight="1" thickBot="1" x14ac:dyDescent="0.3">
      <c r="B23" s="17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2:15" x14ac:dyDescent="0.25">
      <c r="B24" s="21">
        <v>42644</v>
      </c>
      <c r="C24" s="22">
        <v>18.8443</v>
      </c>
      <c r="D24" s="23">
        <v>14916800.800000001</v>
      </c>
      <c r="E24" s="23">
        <v>14911760.16</v>
      </c>
      <c r="F24" s="24">
        <f>+D24-E24</f>
        <v>5040.640000000596</v>
      </c>
      <c r="G24" s="23">
        <v>1442999.52</v>
      </c>
      <c r="H24" s="23">
        <v>1436005.17</v>
      </c>
      <c r="I24" s="24">
        <f>+H24-G24</f>
        <v>-6994.3500000000931</v>
      </c>
      <c r="J24" s="23">
        <f>+D24*C24</f>
        <v>281096669.31544</v>
      </c>
      <c r="K24" s="23">
        <v>281083707.62</v>
      </c>
      <c r="L24" s="24">
        <f>+K24-J24</f>
        <v>-12961.695439994335</v>
      </c>
      <c r="M24" s="23">
        <f>+'Balanza con Centros de Costos y'!S108</f>
        <v>282526707.1400001</v>
      </c>
      <c r="N24" s="23">
        <f>+K24+G24</f>
        <v>282526707.13999999</v>
      </c>
      <c r="O24" s="16">
        <f>+N24-M24</f>
        <v>0</v>
      </c>
    </row>
    <row r="25" spans="2:15" ht="8.25" customHeight="1" thickBot="1" x14ac:dyDescent="0.3">
      <c r="B25" s="17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0"/>
    </row>
    <row r="26" spans="2:15" x14ac:dyDescent="0.25">
      <c r="B26" s="21">
        <v>42675</v>
      </c>
      <c r="C26" s="22"/>
      <c r="D26" s="23"/>
      <c r="E26" s="23"/>
      <c r="F26" s="24">
        <f>+D26-E26</f>
        <v>0</v>
      </c>
      <c r="G26" s="23"/>
      <c r="H26" s="23"/>
      <c r="I26" s="24">
        <f>+H26-G26</f>
        <v>0</v>
      </c>
      <c r="J26" s="23">
        <f>+D26*C26</f>
        <v>0</v>
      </c>
      <c r="K26" s="23"/>
      <c r="L26" s="24">
        <f>+K26-J26</f>
        <v>0</v>
      </c>
      <c r="M26" s="23"/>
      <c r="N26" s="23">
        <f>+K26+G26</f>
        <v>0</v>
      </c>
      <c r="O26" s="16">
        <f>+N26-M26</f>
        <v>0</v>
      </c>
    </row>
    <row r="27" spans="2:15" ht="9" customHeight="1" thickBot="1" x14ac:dyDescent="0.3">
      <c r="B27" s="17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2:15" ht="15.75" thickBot="1" x14ac:dyDescent="0.3">
      <c r="B28" s="25">
        <v>42705</v>
      </c>
      <c r="C28" s="26"/>
      <c r="D28" s="27"/>
      <c r="E28" s="27"/>
      <c r="F28" s="28">
        <f>+D28-E28</f>
        <v>0</v>
      </c>
      <c r="G28" s="27"/>
      <c r="H28" s="27"/>
      <c r="I28" s="28">
        <f>+H28-G28</f>
        <v>0</v>
      </c>
      <c r="J28" s="27">
        <f>+D28*C28</f>
        <v>0</v>
      </c>
      <c r="K28" s="27"/>
      <c r="L28" s="28">
        <f>+K28-J28</f>
        <v>0</v>
      </c>
      <c r="M28" s="27"/>
      <c r="N28" s="27">
        <f>+K28+G28</f>
        <v>0</v>
      </c>
      <c r="O28" s="39">
        <f>+N28-M28</f>
        <v>0</v>
      </c>
    </row>
    <row r="29" spans="2:15" ht="15.75" thickTop="1" x14ac:dyDescent="0.25">
      <c r="I29" s="29"/>
    </row>
  </sheetData>
  <mergeCells count="1">
    <mergeCell ref="B2:O2"/>
  </mergeCells>
  <pageMargins left="0.70866141732283472" right="0.70866141732283472" top="0.74803149606299213" bottom="0.74803149606299213" header="0.31496062992125984" footer="0.31496062992125984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showGridLines="0" topLeftCell="G1" workbookViewId="0">
      <pane ySplit="2" topLeftCell="A93" activePane="bottomLeft" state="frozen"/>
      <selection pane="bottomLeft" activeCell="I109" sqref="I109"/>
    </sheetView>
  </sheetViews>
  <sheetFormatPr defaultRowHeight="12.75" x14ac:dyDescent="0.2"/>
  <cols>
    <col min="1" max="1" width="55" style="30" bestFit="1" customWidth="1"/>
    <col min="2" max="2" width="33.5703125" style="30" bestFit="1" customWidth="1"/>
    <col min="3" max="3" width="9.28515625" style="30" bestFit="1" customWidth="1"/>
    <col min="4" max="4" width="12.5703125" style="30" bestFit="1" customWidth="1"/>
    <col min="5" max="5" width="11.140625" style="30" bestFit="1" customWidth="1"/>
    <col min="6" max="6" width="12" style="30" bestFit="1" customWidth="1"/>
    <col min="7" max="7" width="7.28515625" style="30" bestFit="1" customWidth="1"/>
    <col min="8" max="8" width="28.28515625" style="30" bestFit="1" customWidth="1"/>
    <col min="9" max="17" width="13.42578125" style="30" bestFit="1" customWidth="1"/>
    <col min="18" max="18" width="16" style="30" bestFit="1" customWidth="1"/>
    <col min="19" max="19" width="13.42578125" style="30" bestFit="1" customWidth="1"/>
    <col min="20" max="16384" width="9.140625" style="30"/>
  </cols>
  <sheetData>
    <row r="1" spans="1:19" x14ac:dyDescent="0.2">
      <c r="A1" s="34" t="s">
        <v>0</v>
      </c>
    </row>
    <row r="2" spans="1:19" x14ac:dyDescent="0.2">
      <c r="A2" s="31" t="s">
        <v>1</v>
      </c>
      <c r="B2" s="35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5" t="s">
        <v>8</v>
      </c>
      <c r="I2" s="31" t="s">
        <v>9</v>
      </c>
      <c r="J2" s="31" t="s">
        <v>10</v>
      </c>
      <c r="K2" s="31" t="s">
        <v>11</v>
      </c>
      <c r="L2" s="31" t="s">
        <v>12</v>
      </c>
      <c r="M2" s="31" t="s">
        <v>13</v>
      </c>
      <c r="N2" s="31" t="s">
        <v>14</v>
      </c>
      <c r="O2" s="31" t="s">
        <v>15</v>
      </c>
      <c r="P2" s="31" t="s">
        <v>16</v>
      </c>
      <c r="Q2" s="31" t="s">
        <v>17</v>
      </c>
      <c r="R2" s="31" t="s">
        <v>18</v>
      </c>
      <c r="S2" s="31" t="s">
        <v>19</v>
      </c>
    </row>
    <row r="3" spans="1:19" x14ac:dyDescent="0.2">
      <c r="A3" s="32" t="s">
        <v>33</v>
      </c>
      <c r="B3" s="36" t="s">
        <v>34</v>
      </c>
      <c r="C3" s="32" t="s">
        <v>31</v>
      </c>
      <c r="D3" s="33" t="s">
        <v>21</v>
      </c>
      <c r="E3" s="33" t="s">
        <v>21</v>
      </c>
      <c r="F3" s="32" t="s">
        <v>22</v>
      </c>
      <c r="G3" s="33">
        <v>0</v>
      </c>
      <c r="H3" s="36" t="s">
        <v>23</v>
      </c>
      <c r="I3" s="37">
        <v>13301207.15</v>
      </c>
      <c r="J3" s="37">
        <v>4803091.66</v>
      </c>
      <c r="K3" s="37">
        <v>1260892.94</v>
      </c>
      <c r="L3" s="37">
        <v>-5493189.9900000002</v>
      </c>
      <c r="M3" s="37">
        <v>-75828.11</v>
      </c>
      <c r="N3" s="37">
        <v>3456684.86</v>
      </c>
      <c r="O3" s="37">
        <v>-2179576.71</v>
      </c>
      <c r="P3" s="37">
        <v>-1242262.95</v>
      </c>
      <c r="Q3" s="37">
        <v>-149157.79999999999</v>
      </c>
      <c r="R3" s="37">
        <v>2666538.77</v>
      </c>
      <c r="S3" s="37">
        <v>-1806921.45</v>
      </c>
    </row>
    <row r="4" spans="1:19" x14ac:dyDescent="0.2">
      <c r="A4" s="32" t="s">
        <v>33</v>
      </c>
      <c r="B4" s="36" t="s">
        <v>34</v>
      </c>
      <c r="C4" s="32" t="s">
        <v>31</v>
      </c>
      <c r="D4" s="33" t="s">
        <v>21</v>
      </c>
      <c r="E4" s="33" t="s">
        <v>21</v>
      </c>
      <c r="F4" s="32" t="s">
        <v>22</v>
      </c>
      <c r="G4" s="33">
        <v>1</v>
      </c>
      <c r="H4" s="36" t="s">
        <v>24</v>
      </c>
      <c r="I4" s="37">
        <v>-1809621.49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</v>
      </c>
      <c r="P4" s="37">
        <v>0</v>
      </c>
      <c r="Q4" s="37">
        <v>-260649.73</v>
      </c>
      <c r="R4" s="37">
        <v>-92864.21</v>
      </c>
      <c r="S4" s="37">
        <v>0</v>
      </c>
    </row>
    <row r="5" spans="1:19" x14ac:dyDescent="0.2">
      <c r="A5" s="32" t="s">
        <v>33</v>
      </c>
      <c r="B5" s="36" t="s">
        <v>34</v>
      </c>
      <c r="C5" s="32" t="s">
        <v>31</v>
      </c>
      <c r="D5" s="33" t="s">
        <v>21</v>
      </c>
      <c r="E5" s="33" t="s">
        <v>21</v>
      </c>
      <c r="F5" s="32" t="s">
        <v>22</v>
      </c>
      <c r="G5" s="33">
        <v>2</v>
      </c>
      <c r="H5" s="36" t="s">
        <v>25</v>
      </c>
      <c r="I5" s="37">
        <v>10157262.5</v>
      </c>
      <c r="J5" s="37">
        <v>0</v>
      </c>
      <c r="K5" s="37">
        <v>0</v>
      </c>
      <c r="L5" s="37">
        <v>0</v>
      </c>
      <c r="M5" s="37">
        <v>0</v>
      </c>
      <c r="N5" s="37">
        <v>-29665.63</v>
      </c>
      <c r="O5" s="37">
        <v>8585.68</v>
      </c>
      <c r="P5" s="37">
        <v>-7822.21</v>
      </c>
      <c r="Q5" s="37">
        <v>0</v>
      </c>
      <c r="R5" s="37">
        <v>-147.49</v>
      </c>
      <c r="S5" s="37">
        <v>0</v>
      </c>
    </row>
    <row r="6" spans="1:19" x14ac:dyDescent="0.2">
      <c r="A6" s="32" t="s">
        <v>33</v>
      </c>
      <c r="B6" s="36" t="s">
        <v>34</v>
      </c>
      <c r="C6" s="32" t="s">
        <v>31</v>
      </c>
      <c r="D6" s="33" t="s">
        <v>21</v>
      </c>
      <c r="E6" s="33" t="s">
        <v>21</v>
      </c>
      <c r="F6" s="32" t="s">
        <v>22</v>
      </c>
      <c r="G6" s="33">
        <v>3</v>
      </c>
      <c r="H6" s="36" t="s">
        <v>26</v>
      </c>
      <c r="I6" s="37">
        <v>44703803.890000001</v>
      </c>
      <c r="J6" s="37">
        <v>3453930.04</v>
      </c>
      <c r="K6" s="37">
        <v>-1021652.18</v>
      </c>
      <c r="L6" s="37">
        <v>-3702547.65</v>
      </c>
      <c r="M6" s="37">
        <v>-62240.37</v>
      </c>
      <c r="N6" s="37">
        <v>2523017.2599999998</v>
      </c>
      <c r="O6" s="37">
        <v>1267012.71</v>
      </c>
      <c r="P6" s="37">
        <v>394128.55</v>
      </c>
      <c r="Q6" s="37">
        <v>-431561.99</v>
      </c>
      <c r="R6" s="37">
        <v>2438681.87</v>
      </c>
      <c r="S6" s="37">
        <v>-1395990.51</v>
      </c>
    </row>
    <row r="7" spans="1:19" x14ac:dyDescent="0.2">
      <c r="A7" s="32" t="s">
        <v>33</v>
      </c>
      <c r="B7" s="36" t="s">
        <v>34</v>
      </c>
      <c r="C7" s="32" t="s">
        <v>31</v>
      </c>
      <c r="D7" s="33" t="s">
        <v>21</v>
      </c>
      <c r="E7" s="33" t="s">
        <v>21</v>
      </c>
      <c r="F7" s="32" t="s">
        <v>22</v>
      </c>
      <c r="G7" s="33">
        <v>4</v>
      </c>
      <c r="H7" s="36" t="s">
        <v>27</v>
      </c>
      <c r="I7" s="37">
        <v>-1211951.74</v>
      </c>
      <c r="J7" s="37">
        <v>0</v>
      </c>
      <c r="K7" s="37">
        <v>0</v>
      </c>
      <c r="L7" s="37">
        <v>0</v>
      </c>
      <c r="M7" s="37">
        <v>0</v>
      </c>
      <c r="N7" s="37">
        <v>0</v>
      </c>
      <c r="O7" s="37">
        <v>0.03</v>
      </c>
      <c r="P7" s="37">
        <v>0</v>
      </c>
      <c r="Q7" s="37">
        <v>0</v>
      </c>
      <c r="R7" s="37">
        <v>0</v>
      </c>
      <c r="S7" s="37">
        <v>0</v>
      </c>
    </row>
    <row r="8" spans="1:19" x14ac:dyDescent="0.2">
      <c r="A8" s="32" t="s">
        <v>33</v>
      </c>
      <c r="B8" s="36" t="s">
        <v>34</v>
      </c>
      <c r="C8" s="32" t="s">
        <v>31</v>
      </c>
      <c r="D8" s="33" t="s">
        <v>21</v>
      </c>
      <c r="E8" s="33" t="s">
        <v>21</v>
      </c>
      <c r="F8" s="32" t="s">
        <v>22</v>
      </c>
      <c r="G8" s="33">
        <v>5</v>
      </c>
      <c r="H8" s="36" t="s">
        <v>28</v>
      </c>
      <c r="I8" s="37">
        <v>-36.71</v>
      </c>
      <c r="J8" s="37">
        <v>0</v>
      </c>
      <c r="K8" s="37">
        <v>0</v>
      </c>
      <c r="L8" s="37">
        <v>0</v>
      </c>
      <c r="M8" s="37">
        <v>0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</row>
    <row r="9" spans="1:19" x14ac:dyDescent="0.2">
      <c r="A9" s="32" t="s">
        <v>33</v>
      </c>
      <c r="B9" s="36" t="s">
        <v>34</v>
      </c>
      <c r="C9" s="32" t="s">
        <v>31</v>
      </c>
      <c r="D9" s="33" t="s">
        <v>21</v>
      </c>
      <c r="E9" s="33" t="s">
        <v>21</v>
      </c>
      <c r="F9" s="32" t="s">
        <v>22</v>
      </c>
      <c r="G9" s="33">
        <v>7</v>
      </c>
      <c r="H9" s="36" t="s">
        <v>30</v>
      </c>
      <c r="I9" s="37">
        <v>11.75</v>
      </c>
      <c r="J9" s="37">
        <v>0</v>
      </c>
      <c r="K9" s="37">
        <v>0</v>
      </c>
      <c r="L9" s="37">
        <v>0</v>
      </c>
      <c r="M9" s="37">
        <v>0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</row>
    <row r="10" spans="1:19" x14ac:dyDescent="0.2">
      <c r="A10" s="32" t="s">
        <v>35</v>
      </c>
      <c r="B10" s="36" t="s">
        <v>36</v>
      </c>
      <c r="C10" s="32" t="s">
        <v>31</v>
      </c>
      <c r="D10" s="33" t="s">
        <v>21</v>
      </c>
      <c r="E10" s="33" t="s">
        <v>21</v>
      </c>
      <c r="F10" s="32" t="s">
        <v>22</v>
      </c>
      <c r="G10" s="33">
        <v>0</v>
      </c>
      <c r="H10" s="36" t="s">
        <v>23</v>
      </c>
      <c r="I10" s="37">
        <v>40530643.520000003</v>
      </c>
      <c r="J10" s="37">
        <v>0</v>
      </c>
      <c r="K10" s="37">
        <v>0</v>
      </c>
      <c r="L10" s="37">
        <v>95115</v>
      </c>
      <c r="M10" s="37">
        <v>-95115</v>
      </c>
      <c r="N10" s="37">
        <v>0</v>
      </c>
      <c r="O10" s="37">
        <v>-4935.95</v>
      </c>
      <c r="P10" s="37">
        <v>0</v>
      </c>
      <c r="Q10" s="37">
        <v>0</v>
      </c>
      <c r="R10" s="37">
        <v>0</v>
      </c>
      <c r="S10" s="37">
        <v>0</v>
      </c>
    </row>
    <row r="11" spans="1:19" x14ac:dyDescent="0.2">
      <c r="A11" s="32" t="s">
        <v>35</v>
      </c>
      <c r="B11" s="36" t="s">
        <v>36</v>
      </c>
      <c r="C11" s="32" t="s">
        <v>31</v>
      </c>
      <c r="D11" s="33" t="s">
        <v>21</v>
      </c>
      <c r="E11" s="33" t="s">
        <v>21</v>
      </c>
      <c r="F11" s="32" t="s">
        <v>22</v>
      </c>
      <c r="G11" s="33">
        <v>1</v>
      </c>
      <c r="H11" s="36" t="s">
        <v>24</v>
      </c>
      <c r="I11" s="37">
        <v>8253048.1500000004</v>
      </c>
      <c r="J11" s="37">
        <v>-11282489.779999999</v>
      </c>
      <c r="K11" s="37">
        <v>2165299.44</v>
      </c>
      <c r="L11" s="37">
        <v>-4819696.88</v>
      </c>
      <c r="M11" s="37">
        <v>-14628329.73</v>
      </c>
      <c r="N11" s="37">
        <v>1279137.6299999999</v>
      </c>
      <c r="O11" s="37">
        <v>8819264.5099999998</v>
      </c>
      <c r="P11" s="37">
        <v>2468506.5299999998</v>
      </c>
      <c r="Q11" s="37">
        <v>-2196073.79</v>
      </c>
      <c r="R11" s="37">
        <v>1365820.08</v>
      </c>
      <c r="S11" s="37">
        <v>-3181350.63</v>
      </c>
    </row>
    <row r="12" spans="1:19" x14ac:dyDescent="0.2">
      <c r="A12" s="32" t="s">
        <v>35</v>
      </c>
      <c r="B12" s="36" t="s">
        <v>36</v>
      </c>
      <c r="C12" s="32" t="s">
        <v>31</v>
      </c>
      <c r="D12" s="33" t="s">
        <v>21</v>
      </c>
      <c r="E12" s="33" t="s">
        <v>21</v>
      </c>
      <c r="F12" s="32" t="s">
        <v>22</v>
      </c>
      <c r="G12" s="33">
        <v>2</v>
      </c>
      <c r="H12" s="36" t="s">
        <v>25</v>
      </c>
      <c r="I12" s="37">
        <v>5403495.6200000001</v>
      </c>
      <c r="J12" s="37">
        <v>0</v>
      </c>
      <c r="K12" s="37">
        <v>0</v>
      </c>
      <c r="L12" s="37">
        <v>334581.25</v>
      </c>
      <c r="M12" s="37">
        <v>-561843.97</v>
      </c>
      <c r="N12" s="37">
        <v>41600.03</v>
      </c>
      <c r="O12" s="37">
        <v>49880.28</v>
      </c>
      <c r="P12" s="37">
        <v>-1427.41</v>
      </c>
      <c r="Q12" s="37">
        <v>19.18</v>
      </c>
      <c r="R12" s="37">
        <v>116.37</v>
      </c>
      <c r="S12" s="37">
        <v>5.71</v>
      </c>
    </row>
    <row r="13" spans="1:19" x14ac:dyDescent="0.2">
      <c r="A13" s="32" t="s">
        <v>35</v>
      </c>
      <c r="B13" s="36" t="s">
        <v>36</v>
      </c>
      <c r="C13" s="32" t="s">
        <v>31</v>
      </c>
      <c r="D13" s="33" t="s">
        <v>21</v>
      </c>
      <c r="E13" s="33" t="s">
        <v>21</v>
      </c>
      <c r="F13" s="32" t="s">
        <v>22</v>
      </c>
      <c r="G13" s="33">
        <v>3</v>
      </c>
      <c r="H13" s="36" t="s">
        <v>26</v>
      </c>
      <c r="I13" s="37">
        <v>66575384.350000001</v>
      </c>
      <c r="J13" s="37">
        <v>4649317.8</v>
      </c>
      <c r="K13" s="37">
        <v>-1504551.66</v>
      </c>
      <c r="L13" s="37">
        <v>-2514931.09</v>
      </c>
      <c r="M13" s="37">
        <v>-571948.12</v>
      </c>
      <c r="N13" s="37">
        <v>3149354.31</v>
      </c>
      <c r="O13" s="37">
        <v>1726051.32</v>
      </c>
      <c r="P13" s="37">
        <v>-325886.24</v>
      </c>
      <c r="Q13" s="37">
        <v>-544208.05000000005</v>
      </c>
      <c r="R13" s="37">
        <v>1203120.6599999999</v>
      </c>
      <c r="S13" s="37">
        <v>-1460663.67</v>
      </c>
    </row>
    <row r="14" spans="1:19" x14ac:dyDescent="0.2">
      <c r="A14" s="32" t="s">
        <v>35</v>
      </c>
      <c r="B14" s="36" t="s">
        <v>36</v>
      </c>
      <c r="C14" s="32" t="s">
        <v>31</v>
      </c>
      <c r="D14" s="33" t="s">
        <v>21</v>
      </c>
      <c r="E14" s="33" t="s">
        <v>21</v>
      </c>
      <c r="F14" s="32" t="s">
        <v>22</v>
      </c>
      <c r="G14" s="33">
        <v>4</v>
      </c>
      <c r="H14" s="36" t="s">
        <v>27</v>
      </c>
      <c r="I14" s="37">
        <v>-23696.65</v>
      </c>
      <c r="J14" s="37">
        <v>-22726.6</v>
      </c>
      <c r="K14" s="37">
        <v>89588</v>
      </c>
      <c r="L14" s="37">
        <v>-57006.879999999997</v>
      </c>
      <c r="M14" s="37">
        <v>-19791.71</v>
      </c>
      <c r="N14" s="37">
        <v>27729.07</v>
      </c>
      <c r="O14" s="37">
        <v>30008.43</v>
      </c>
      <c r="P14" s="37">
        <v>40386.94</v>
      </c>
      <c r="Q14" s="37">
        <v>-24778.639999999999</v>
      </c>
      <c r="R14" s="37">
        <v>-74186.87</v>
      </c>
      <c r="S14" s="37">
        <v>29903.11</v>
      </c>
    </row>
    <row r="15" spans="1:19" x14ac:dyDescent="0.2">
      <c r="A15" s="32" t="s">
        <v>35</v>
      </c>
      <c r="B15" s="36" t="s">
        <v>36</v>
      </c>
      <c r="C15" s="32" t="s">
        <v>31</v>
      </c>
      <c r="D15" s="33" t="s">
        <v>21</v>
      </c>
      <c r="E15" s="33" t="s">
        <v>21</v>
      </c>
      <c r="F15" s="32" t="s">
        <v>22</v>
      </c>
      <c r="G15" s="33">
        <v>6</v>
      </c>
      <c r="H15" s="36" t="s">
        <v>29</v>
      </c>
      <c r="I15" s="37">
        <v>-2700.39</v>
      </c>
      <c r="J15" s="37">
        <v>0</v>
      </c>
      <c r="K15" s="37">
        <v>0</v>
      </c>
      <c r="L15" s="37">
        <v>0</v>
      </c>
      <c r="M15" s="37">
        <v>0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7">
        <v>0</v>
      </c>
    </row>
    <row r="16" spans="1:19" x14ac:dyDescent="0.2">
      <c r="A16" s="32" t="s">
        <v>37</v>
      </c>
      <c r="B16" s="36" t="s">
        <v>38</v>
      </c>
      <c r="C16" s="32" t="s">
        <v>31</v>
      </c>
      <c r="D16" s="33" t="s">
        <v>21</v>
      </c>
      <c r="E16" s="33" t="s">
        <v>21</v>
      </c>
      <c r="F16" s="32" t="s">
        <v>22</v>
      </c>
      <c r="G16" s="33">
        <v>0</v>
      </c>
      <c r="H16" s="36" t="s">
        <v>23</v>
      </c>
      <c r="I16" s="37">
        <v>45235413.119999997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</row>
    <row r="17" spans="1:19" x14ac:dyDescent="0.2">
      <c r="A17" s="32" t="s">
        <v>37</v>
      </c>
      <c r="B17" s="36" t="s">
        <v>38</v>
      </c>
      <c r="C17" s="32" t="s">
        <v>31</v>
      </c>
      <c r="D17" s="33" t="s">
        <v>21</v>
      </c>
      <c r="E17" s="33" t="s">
        <v>21</v>
      </c>
      <c r="F17" s="32" t="s">
        <v>22</v>
      </c>
      <c r="G17" s="33">
        <v>1</v>
      </c>
      <c r="H17" s="36" t="s">
        <v>24</v>
      </c>
      <c r="I17" s="37">
        <v>-5648720.5300000003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</row>
    <row r="18" spans="1:19" x14ac:dyDescent="0.2">
      <c r="A18" s="32" t="s">
        <v>37</v>
      </c>
      <c r="B18" s="36" t="s">
        <v>38</v>
      </c>
      <c r="C18" s="32" t="s">
        <v>31</v>
      </c>
      <c r="D18" s="33" t="s">
        <v>21</v>
      </c>
      <c r="E18" s="33" t="s">
        <v>21</v>
      </c>
      <c r="F18" s="32" t="s">
        <v>22</v>
      </c>
      <c r="G18" s="33">
        <v>2</v>
      </c>
      <c r="H18" s="36" t="s">
        <v>25</v>
      </c>
      <c r="I18" s="37">
        <v>-18796614.280000001</v>
      </c>
      <c r="J18" s="37">
        <v>1662131.89</v>
      </c>
      <c r="K18" s="37">
        <v>-4334576.66</v>
      </c>
      <c r="L18" s="37">
        <v>-828632.33</v>
      </c>
      <c r="M18" s="37">
        <v>1807240.84</v>
      </c>
      <c r="N18" s="37">
        <v>7104498.7400000002</v>
      </c>
      <c r="O18" s="37">
        <v>660162.42000000004</v>
      </c>
      <c r="P18" s="37">
        <v>-6664092.0099999998</v>
      </c>
      <c r="Q18" s="37">
        <v>8334650.04</v>
      </c>
      <c r="R18" s="37">
        <v>6459817.1500000004</v>
      </c>
      <c r="S18" s="37">
        <v>1826738.11</v>
      </c>
    </row>
    <row r="19" spans="1:19" x14ac:dyDescent="0.2">
      <c r="A19" s="32" t="s">
        <v>37</v>
      </c>
      <c r="B19" s="36" t="s">
        <v>38</v>
      </c>
      <c r="C19" s="32" t="s">
        <v>31</v>
      </c>
      <c r="D19" s="33" t="s">
        <v>21</v>
      </c>
      <c r="E19" s="33" t="s">
        <v>21</v>
      </c>
      <c r="F19" s="32" t="s">
        <v>22</v>
      </c>
      <c r="G19" s="33">
        <v>3</v>
      </c>
      <c r="H19" s="36" t="s">
        <v>26</v>
      </c>
      <c r="I19" s="37">
        <v>35061510.840000004</v>
      </c>
      <c r="J19" s="37">
        <v>-264272.23</v>
      </c>
      <c r="K19" s="37">
        <v>-3313847.2</v>
      </c>
      <c r="L19" s="37">
        <v>-557588.96</v>
      </c>
      <c r="M19" s="37">
        <v>-686066.43</v>
      </c>
      <c r="N19" s="37">
        <v>3248251.8</v>
      </c>
      <c r="O19" s="37">
        <v>-536214.61</v>
      </c>
      <c r="P19" s="37">
        <v>240515.89</v>
      </c>
      <c r="Q19" s="37">
        <v>1785812.73</v>
      </c>
      <c r="R19" s="37">
        <v>-474847.47</v>
      </c>
      <c r="S19" s="37">
        <v>620741.19999999995</v>
      </c>
    </row>
    <row r="20" spans="1:19" x14ac:dyDescent="0.2">
      <c r="A20" s="32" t="s">
        <v>37</v>
      </c>
      <c r="B20" s="36" t="s">
        <v>38</v>
      </c>
      <c r="C20" s="32" t="s">
        <v>31</v>
      </c>
      <c r="D20" s="33" t="s">
        <v>21</v>
      </c>
      <c r="E20" s="33" t="s">
        <v>21</v>
      </c>
      <c r="F20" s="32" t="s">
        <v>22</v>
      </c>
      <c r="G20" s="33">
        <v>4</v>
      </c>
      <c r="H20" s="36" t="s">
        <v>27</v>
      </c>
      <c r="I20" s="37">
        <v>267417.02</v>
      </c>
      <c r="J20" s="37">
        <v>7039.06</v>
      </c>
      <c r="K20" s="37">
        <v>207593.88</v>
      </c>
      <c r="L20" s="37">
        <v>-63957.9</v>
      </c>
      <c r="M20" s="37">
        <v>-487992.53</v>
      </c>
      <c r="N20" s="37">
        <v>0</v>
      </c>
      <c r="O20" s="37">
        <v>0</v>
      </c>
      <c r="P20" s="37">
        <v>7669.38</v>
      </c>
      <c r="Q20" s="37">
        <v>-7867.34</v>
      </c>
      <c r="R20" s="37">
        <v>0</v>
      </c>
      <c r="S20" s="37">
        <v>0</v>
      </c>
    </row>
    <row r="21" spans="1:19" x14ac:dyDescent="0.2">
      <c r="A21" s="32" t="s">
        <v>37</v>
      </c>
      <c r="B21" s="36" t="s">
        <v>38</v>
      </c>
      <c r="C21" s="32" t="s">
        <v>31</v>
      </c>
      <c r="D21" s="33" t="s">
        <v>21</v>
      </c>
      <c r="E21" s="33" t="s">
        <v>21</v>
      </c>
      <c r="F21" s="32" t="s">
        <v>22</v>
      </c>
      <c r="G21" s="33">
        <v>5</v>
      </c>
      <c r="H21" s="36" t="s">
        <v>28</v>
      </c>
      <c r="I21" s="37">
        <v>0.03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</row>
    <row r="22" spans="1:19" x14ac:dyDescent="0.2">
      <c r="A22" s="32" t="s">
        <v>37</v>
      </c>
      <c r="B22" s="36" t="s">
        <v>38</v>
      </c>
      <c r="C22" s="32" t="s">
        <v>31</v>
      </c>
      <c r="D22" s="33" t="s">
        <v>21</v>
      </c>
      <c r="E22" s="33" t="s">
        <v>21</v>
      </c>
      <c r="F22" s="32" t="s">
        <v>22</v>
      </c>
      <c r="G22" s="33">
        <v>6</v>
      </c>
      <c r="H22" s="36" t="s">
        <v>29</v>
      </c>
      <c r="I22" s="37">
        <v>35357.53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</row>
    <row r="23" spans="1:19" x14ac:dyDescent="0.2">
      <c r="A23" s="32" t="s">
        <v>39</v>
      </c>
      <c r="B23" s="36" t="s">
        <v>40</v>
      </c>
      <c r="C23" s="32" t="s">
        <v>31</v>
      </c>
      <c r="D23" s="33" t="s">
        <v>21</v>
      </c>
      <c r="E23" s="33" t="s">
        <v>21</v>
      </c>
      <c r="F23" s="32" t="s">
        <v>22</v>
      </c>
      <c r="G23" s="33">
        <v>0</v>
      </c>
      <c r="H23" s="36" t="s">
        <v>23</v>
      </c>
      <c r="I23" s="37">
        <v>-366886.28</v>
      </c>
      <c r="J23" s="37">
        <v>-292594.28999999998</v>
      </c>
      <c r="K23" s="37">
        <v>27197.34</v>
      </c>
      <c r="L23" s="37">
        <v>678787.17</v>
      </c>
      <c r="M23" s="37">
        <v>-224825.53</v>
      </c>
      <c r="N23" s="37">
        <v>581474.17000000004</v>
      </c>
      <c r="O23" s="37">
        <v>-491572.96</v>
      </c>
      <c r="P23" s="37">
        <v>-265168.74</v>
      </c>
      <c r="Q23" s="37">
        <v>1547487.26</v>
      </c>
      <c r="R23" s="37">
        <v>805769.57</v>
      </c>
      <c r="S23" s="37">
        <v>3492661.09</v>
      </c>
    </row>
    <row r="24" spans="1:19" x14ac:dyDescent="0.2">
      <c r="A24" s="32" t="s">
        <v>39</v>
      </c>
      <c r="B24" s="36" t="s">
        <v>40</v>
      </c>
      <c r="C24" s="32" t="s">
        <v>31</v>
      </c>
      <c r="D24" s="33" t="s">
        <v>21</v>
      </c>
      <c r="E24" s="33" t="s">
        <v>21</v>
      </c>
      <c r="F24" s="32" t="s">
        <v>22</v>
      </c>
      <c r="G24" s="33">
        <v>1</v>
      </c>
      <c r="H24" s="36" t="s">
        <v>24</v>
      </c>
      <c r="I24" s="37">
        <v>231712.25</v>
      </c>
      <c r="J24" s="37">
        <v>1265868.69</v>
      </c>
      <c r="K24" s="37">
        <v>-1496056.1</v>
      </c>
      <c r="L24" s="37">
        <v>1244577</v>
      </c>
      <c r="M24" s="37">
        <v>-394893.75</v>
      </c>
      <c r="N24" s="37">
        <v>737786.83</v>
      </c>
      <c r="O24" s="37">
        <v>640408.54</v>
      </c>
      <c r="P24" s="37">
        <v>1755003.74</v>
      </c>
      <c r="Q24" s="37">
        <v>2182306.6800000002</v>
      </c>
      <c r="R24" s="37">
        <v>-7214001.1299999999</v>
      </c>
      <c r="S24" s="37">
        <v>300758.34999999998</v>
      </c>
    </row>
    <row r="25" spans="1:19" x14ac:dyDescent="0.2">
      <c r="A25" s="32" t="s">
        <v>39</v>
      </c>
      <c r="B25" s="36" t="s">
        <v>40</v>
      </c>
      <c r="C25" s="32" t="s">
        <v>31</v>
      </c>
      <c r="D25" s="33" t="s">
        <v>21</v>
      </c>
      <c r="E25" s="33" t="s">
        <v>21</v>
      </c>
      <c r="F25" s="32" t="s">
        <v>22</v>
      </c>
      <c r="G25" s="33">
        <v>2</v>
      </c>
      <c r="H25" s="36" t="s">
        <v>25</v>
      </c>
      <c r="I25" s="37">
        <v>29287621.25</v>
      </c>
      <c r="J25" s="37">
        <v>1565237.88</v>
      </c>
      <c r="K25" s="37">
        <v>-770727.7</v>
      </c>
      <c r="L25" s="37">
        <v>2974315.54</v>
      </c>
      <c r="M25" s="37">
        <v>-2658476.94</v>
      </c>
      <c r="N25" s="37">
        <v>-4537576.62</v>
      </c>
      <c r="O25" s="37">
        <v>-1940571.04</v>
      </c>
      <c r="P25" s="37">
        <v>-1314880.76</v>
      </c>
      <c r="Q25" s="37">
        <v>6538182.7300000004</v>
      </c>
      <c r="R25" s="37">
        <v>1063696.92</v>
      </c>
      <c r="S25" s="37">
        <v>-2581117.21</v>
      </c>
    </row>
    <row r="26" spans="1:19" x14ac:dyDescent="0.2">
      <c r="A26" s="32" t="s">
        <v>39</v>
      </c>
      <c r="B26" s="36" t="s">
        <v>40</v>
      </c>
      <c r="C26" s="32" t="s">
        <v>31</v>
      </c>
      <c r="D26" s="33" t="s">
        <v>21</v>
      </c>
      <c r="E26" s="33" t="s">
        <v>21</v>
      </c>
      <c r="F26" s="32" t="s">
        <v>22</v>
      </c>
      <c r="G26" s="33">
        <v>3</v>
      </c>
      <c r="H26" s="36" t="s">
        <v>26</v>
      </c>
      <c r="I26" s="37">
        <v>-13872626.27</v>
      </c>
      <c r="J26" s="37">
        <v>3094990.65</v>
      </c>
      <c r="K26" s="37">
        <v>-3085190.64</v>
      </c>
      <c r="L26" s="37">
        <v>-780676.94</v>
      </c>
      <c r="M26" s="37">
        <v>2191808.6800000002</v>
      </c>
      <c r="N26" s="37">
        <v>762481</v>
      </c>
      <c r="O26" s="37">
        <v>2309762.29</v>
      </c>
      <c r="P26" s="37">
        <v>1655777.63</v>
      </c>
      <c r="Q26" s="37">
        <v>-8891357.0399999991</v>
      </c>
      <c r="R26" s="37">
        <v>-931366.31</v>
      </c>
      <c r="S26" s="37">
        <v>-4772922.32</v>
      </c>
    </row>
    <row r="27" spans="1:19" x14ac:dyDescent="0.2">
      <c r="A27" s="32" t="s">
        <v>39</v>
      </c>
      <c r="B27" s="36" t="s">
        <v>40</v>
      </c>
      <c r="C27" s="32" t="s">
        <v>31</v>
      </c>
      <c r="D27" s="33" t="s">
        <v>21</v>
      </c>
      <c r="E27" s="33" t="s">
        <v>21</v>
      </c>
      <c r="F27" s="32" t="s">
        <v>22</v>
      </c>
      <c r="G27" s="33">
        <v>4</v>
      </c>
      <c r="H27" s="36" t="s">
        <v>27</v>
      </c>
      <c r="I27" s="37">
        <v>-0.02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</row>
    <row r="28" spans="1:19" x14ac:dyDescent="0.2">
      <c r="A28" s="32" t="s">
        <v>39</v>
      </c>
      <c r="B28" s="36" t="s">
        <v>40</v>
      </c>
      <c r="C28" s="32" t="s">
        <v>31</v>
      </c>
      <c r="D28" s="33" t="s">
        <v>21</v>
      </c>
      <c r="E28" s="33" t="s">
        <v>21</v>
      </c>
      <c r="F28" s="32" t="s">
        <v>22</v>
      </c>
      <c r="G28" s="33">
        <v>6</v>
      </c>
      <c r="H28" s="36" t="s">
        <v>29</v>
      </c>
      <c r="I28" s="37">
        <v>0.04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0</v>
      </c>
      <c r="Q28" s="37">
        <v>0</v>
      </c>
      <c r="R28" s="37">
        <v>0</v>
      </c>
      <c r="S28" s="37">
        <v>0</v>
      </c>
    </row>
    <row r="29" spans="1:19" x14ac:dyDescent="0.2">
      <c r="A29" s="32" t="s">
        <v>41</v>
      </c>
      <c r="B29" s="36" t="s">
        <v>42</v>
      </c>
      <c r="C29" s="32" t="s">
        <v>31</v>
      </c>
      <c r="D29" s="33" t="s">
        <v>21</v>
      </c>
      <c r="E29" s="33" t="s">
        <v>21</v>
      </c>
      <c r="F29" s="32" t="s">
        <v>22</v>
      </c>
      <c r="G29" s="33">
        <v>3</v>
      </c>
      <c r="H29" s="36" t="s">
        <v>26</v>
      </c>
      <c r="I29" s="37">
        <v>949471.25</v>
      </c>
      <c r="J29" s="37">
        <v>192728.53</v>
      </c>
      <c r="K29" s="37">
        <v>-83611.39</v>
      </c>
      <c r="L29" s="37">
        <v>-189090.1</v>
      </c>
      <c r="M29" s="37">
        <v>-529.41999999999996</v>
      </c>
      <c r="N29" s="37">
        <v>213367.88</v>
      </c>
      <c r="O29" s="37">
        <v>61412.34</v>
      </c>
      <c r="P29" s="37">
        <v>10456.27</v>
      </c>
      <c r="Q29" s="37">
        <v>-6841.46</v>
      </c>
      <c r="R29" s="37">
        <v>92389.65</v>
      </c>
      <c r="S29" s="37">
        <v>-70940.27</v>
      </c>
    </row>
    <row r="30" spans="1:19" x14ac:dyDescent="0.2">
      <c r="A30" s="32" t="s">
        <v>41</v>
      </c>
      <c r="B30" s="36" t="s">
        <v>42</v>
      </c>
      <c r="C30" s="32" t="s">
        <v>31</v>
      </c>
      <c r="D30" s="33" t="s">
        <v>21</v>
      </c>
      <c r="E30" s="33" t="s">
        <v>21</v>
      </c>
      <c r="F30" s="32" t="s">
        <v>22</v>
      </c>
      <c r="G30" s="33">
        <v>5</v>
      </c>
      <c r="H30" s="36" t="s">
        <v>28</v>
      </c>
      <c r="I30" s="37">
        <v>-1933737.17</v>
      </c>
      <c r="J30" s="37">
        <v>704777.12</v>
      </c>
      <c r="K30" s="37">
        <v>701325.35</v>
      </c>
      <c r="L30" s="37">
        <v>585429.77</v>
      </c>
      <c r="M30" s="37">
        <v>-353531.75</v>
      </c>
      <c r="N30" s="37">
        <v>-621338.4</v>
      </c>
      <c r="O30" s="37">
        <v>-1935725.93</v>
      </c>
      <c r="P30" s="37">
        <v>339394.2</v>
      </c>
      <c r="Q30" s="37">
        <v>-782256.01</v>
      </c>
      <c r="R30" s="37">
        <v>550330.23</v>
      </c>
      <c r="S30" s="37">
        <v>864525.24</v>
      </c>
    </row>
    <row r="31" spans="1:19" x14ac:dyDescent="0.2">
      <c r="A31" s="32" t="s">
        <v>41</v>
      </c>
      <c r="B31" s="36" t="s">
        <v>42</v>
      </c>
      <c r="C31" s="32" t="s">
        <v>31</v>
      </c>
      <c r="D31" s="33" t="s">
        <v>21</v>
      </c>
      <c r="E31" s="33" t="s">
        <v>21</v>
      </c>
      <c r="F31" s="32" t="s">
        <v>22</v>
      </c>
      <c r="G31" s="33">
        <v>7</v>
      </c>
      <c r="H31" s="36" t="s">
        <v>30</v>
      </c>
      <c r="I31" s="37">
        <v>491568.31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P31" s="37">
        <v>0</v>
      </c>
      <c r="Q31" s="37">
        <v>0</v>
      </c>
      <c r="R31" s="37">
        <v>0</v>
      </c>
      <c r="S31" s="37">
        <v>0</v>
      </c>
    </row>
    <row r="32" spans="1:19" x14ac:dyDescent="0.2">
      <c r="A32" s="32" t="s">
        <v>41</v>
      </c>
      <c r="B32" s="36" t="s">
        <v>42</v>
      </c>
      <c r="C32" s="32" t="s">
        <v>31</v>
      </c>
      <c r="D32" s="33" t="s">
        <v>21</v>
      </c>
      <c r="E32" s="33" t="s">
        <v>21</v>
      </c>
      <c r="F32" s="32" t="s">
        <v>22</v>
      </c>
      <c r="G32" s="33">
        <v>2</v>
      </c>
      <c r="H32" s="36" t="s">
        <v>25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227914.13</v>
      </c>
      <c r="P32" s="37">
        <v>0</v>
      </c>
      <c r="Q32" s="37">
        <v>5570.58</v>
      </c>
      <c r="R32" s="37">
        <v>0</v>
      </c>
      <c r="S32" s="37">
        <v>0</v>
      </c>
    </row>
    <row r="33" spans="1:19" x14ac:dyDescent="0.2">
      <c r="A33" s="32" t="s">
        <v>43</v>
      </c>
      <c r="B33" s="36" t="s">
        <v>44</v>
      </c>
      <c r="C33" s="32" t="s">
        <v>31</v>
      </c>
      <c r="D33" s="33" t="s">
        <v>21</v>
      </c>
      <c r="E33" s="33" t="s">
        <v>21</v>
      </c>
      <c r="F33" s="32" t="s">
        <v>22</v>
      </c>
      <c r="G33" s="33">
        <v>0</v>
      </c>
      <c r="H33" s="36" t="s">
        <v>23</v>
      </c>
      <c r="I33" s="37">
        <v>25431.79</v>
      </c>
      <c r="J33" s="37">
        <v>-24773.57</v>
      </c>
      <c r="K33" s="37">
        <v>42269.41</v>
      </c>
      <c r="L33" s="37">
        <v>-42529.66</v>
      </c>
      <c r="M33" s="37">
        <v>0</v>
      </c>
      <c r="N33" s="37">
        <v>0</v>
      </c>
      <c r="O33" s="37">
        <v>0</v>
      </c>
      <c r="P33" s="37">
        <v>38839.26</v>
      </c>
      <c r="Q33" s="37">
        <v>17167.62</v>
      </c>
      <c r="R33" s="37">
        <v>39379.910000000003</v>
      </c>
      <c r="S33" s="37">
        <v>-96852.92</v>
      </c>
    </row>
    <row r="34" spans="1:19" x14ac:dyDescent="0.2">
      <c r="A34" s="32" t="s">
        <v>43</v>
      </c>
      <c r="B34" s="36" t="s">
        <v>44</v>
      </c>
      <c r="C34" s="32" t="s">
        <v>31</v>
      </c>
      <c r="D34" s="33" t="s">
        <v>21</v>
      </c>
      <c r="E34" s="33" t="s">
        <v>21</v>
      </c>
      <c r="F34" s="32" t="s">
        <v>22</v>
      </c>
      <c r="G34" s="33">
        <v>1</v>
      </c>
      <c r="H34" s="36" t="s">
        <v>24</v>
      </c>
      <c r="I34" s="37">
        <v>2161.4699999999998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</row>
    <row r="35" spans="1:19" x14ac:dyDescent="0.2">
      <c r="A35" s="32" t="s">
        <v>43</v>
      </c>
      <c r="B35" s="36" t="s">
        <v>44</v>
      </c>
      <c r="C35" s="32" t="s">
        <v>31</v>
      </c>
      <c r="D35" s="33" t="s">
        <v>21</v>
      </c>
      <c r="E35" s="33" t="s">
        <v>21</v>
      </c>
      <c r="F35" s="32" t="s">
        <v>22</v>
      </c>
      <c r="G35" s="33">
        <v>2</v>
      </c>
      <c r="H35" s="36" t="s">
        <v>25</v>
      </c>
      <c r="I35" s="37">
        <v>219249.49</v>
      </c>
      <c r="J35" s="37">
        <v>0</v>
      </c>
      <c r="K35" s="37">
        <v>0</v>
      </c>
      <c r="L35" s="37">
        <v>0</v>
      </c>
      <c r="M35" s="37">
        <v>0</v>
      </c>
      <c r="N35" s="37">
        <v>21499.19</v>
      </c>
      <c r="O35" s="37">
        <v>23955.279999999999</v>
      </c>
      <c r="P35" s="37">
        <v>0</v>
      </c>
      <c r="Q35" s="37">
        <v>-7700.3</v>
      </c>
      <c r="R35" s="37">
        <v>0</v>
      </c>
      <c r="S35" s="37">
        <v>505.14</v>
      </c>
    </row>
    <row r="36" spans="1:19" x14ac:dyDescent="0.2">
      <c r="A36" s="32" t="s">
        <v>43</v>
      </c>
      <c r="B36" s="36" t="s">
        <v>44</v>
      </c>
      <c r="C36" s="32" t="s">
        <v>31</v>
      </c>
      <c r="D36" s="33" t="s">
        <v>21</v>
      </c>
      <c r="E36" s="33" t="s">
        <v>21</v>
      </c>
      <c r="F36" s="32" t="s">
        <v>22</v>
      </c>
      <c r="G36" s="33">
        <v>3</v>
      </c>
      <c r="H36" s="36" t="s">
        <v>26</v>
      </c>
      <c r="I36" s="37">
        <v>3988189.81</v>
      </c>
      <c r="J36" s="37">
        <v>439615.6</v>
      </c>
      <c r="K36" s="37">
        <v>-192026.47</v>
      </c>
      <c r="L36" s="37">
        <v>-277885.3</v>
      </c>
      <c r="M36" s="37">
        <v>-13422.59</v>
      </c>
      <c r="N36" s="37">
        <v>361823.57</v>
      </c>
      <c r="O36" s="37">
        <v>-11662.23</v>
      </c>
      <c r="P36" s="37">
        <v>20025.59</v>
      </c>
      <c r="Q36" s="37">
        <v>-13272.52</v>
      </c>
      <c r="R36" s="37">
        <v>262603.74</v>
      </c>
      <c r="S36" s="37">
        <v>-105382.49</v>
      </c>
    </row>
    <row r="37" spans="1:19" x14ac:dyDescent="0.2">
      <c r="A37" s="32" t="s">
        <v>43</v>
      </c>
      <c r="B37" s="36" t="s">
        <v>44</v>
      </c>
      <c r="C37" s="32" t="s">
        <v>31</v>
      </c>
      <c r="D37" s="33" t="s">
        <v>21</v>
      </c>
      <c r="E37" s="33" t="s">
        <v>21</v>
      </c>
      <c r="F37" s="32" t="s">
        <v>22</v>
      </c>
      <c r="G37" s="33">
        <v>4</v>
      </c>
      <c r="H37" s="36" t="s">
        <v>27</v>
      </c>
      <c r="I37" s="37">
        <v>1973621.78</v>
      </c>
      <c r="J37" s="37">
        <v>-236029.63</v>
      </c>
      <c r="K37" s="37">
        <v>1845572.76</v>
      </c>
      <c r="L37" s="37">
        <v>-2778923.11</v>
      </c>
      <c r="M37" s="37">
        <v>98630.43</v>
      </c>
      <c r="N37" s="37">
        <v>-735494.45</v>
      </c>
      <c r="O37" s="37">
        <v>-1948332.75</v>
      </c>
      <c r="P37" s="37">
        <v>-16642.11</v>
      </c>
      <c r="Q37" s="37">
        <v>702346.96</v>
      </c>
      <c r="R37" s="37">
        <v>583002.52</v>
      </c>
      <c r="S37" s="37">
        <v>-2181356.9700000002</v>
      </c>
    </row>
    <row r="38" spans="1:19" x14ac:dyDescent="0.2">
      <c r="A38" s="32" t="s">
        <v>45</v>
      </c>
      <c r="B38" s="36" t="s">
        <v>46</v>
      </c>
      <c r="C38" s="32" t="s">
        <v>31</v>
      </c>
      <c r="D38" s="33" t="s">
        <v>21</v>
      </c>
      <c r="E38" s="33" t="s">
        <v>21</v>
      </c>
      <c r="F38" s="32" t="s">
        <v>22</v>
      </c>
      <c r="G38" s="33">
        <v>0</v>
      </c>
      <c r="H38" s="36" t="s">
        <v>23</v>
      </c>
      <c r="I38" s="37">
        <v>-1.61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P38" s="37">
        <v>0</v>
      </c>
      <c r="Q38" s="37">
        <v>0</v>
      </c>
      <c r="R38" s="37">
        <v>0</v>
      </c>
      <c r="S38" s="37">
        <v>0</v>
      </c>
    </row>
    <row r="39" spans="1:19" x14ac:dyDescent="0.2">
      <c r="A39" s="32" t="s">
        <v>45</v>
      </c>
      <c r="B39" s="36" t="s">
        <v>46</v>
      </c>
      <c r="C39" s="32" t="s">
        <v>31</v>
      </c>
      <c r="D39" s="33" t="s">
        <v>21</v>
      </c>
      <c r="E39" s="33" t="s">
        <v>21</v>
      </c>
      <c r="F39" s="32" t="s">
        <v>22</v>
      </c>
      <c r="G39" s="33">
        <v>2</v>
      </c>
      <c r="H39" s="36" t="s">
        <v>25</v>
      </c>
      <c r="I39" s="37">
        <v>-5161.1400000000003</v>
      </c>
      <c r="J39" s="37">
        <v>0</v>
      </c>
      <c r="K39" s="37">
        <v>0</v>
      </c>
      <c r="L39" s="37">
        <v>0</v>
      </c>
      <c r="M39" s="37">
        <v>-15522.38</v>
      </c>
      <c r="N39" s="37">
        <v>9434.24</v>
      </c>
      <c r="O39" s="37">
        <v>12330.53</v>
      </c>
      <c r="P39" s="37">
        <v>47585.49</v>
      </c>
      <c r="Q39" s="37">
        <v>0</v>
      </c>
      <c r="R39" s="37">
        <v>0</v>
      </c>
      <c r="S39" s="37">
        <v>-25253.84</v>
      </c>
    </row>
    <row r="40" spans="1:19" x14ac:dyDescent="0.2">
      <c r="A40" s="32" t="s">
        <v>45</v>
      </c>
      <c r="B40" s="36" t="s">
        <v>46</v>
      </c>
      <c r="C40" s="32" t="s">
        <v>31</v>
      </c>
      <c r="D40" s="33" t="s">
        <v>21</v>
      </c>
      <c r="E40" s="33" t="s">
        <v>21</v>
      </c>
      <c r="F40" s="32" t="s">
        <v>22</v>
      </c>
      <c r="G40" s="33">
        <v>3</v>
      </c>
      <c r="H40" s="36" t="s">
        <v>26</v>
      </c>
      <c r="I40" s="37">
        <v>850077.44</v>
      </c>
      <c r="J40" s="37">
        <v>118331.78</v>
      </c>
      <c r="K40" s="37">
        <v>-160592.15</v>
      </c>
      <c r="L40" s="37">
        <v>-286059.69</v>
      </c>
      <c r="M40" s="37">
        <v>-11752.74</v>
      </c>
      <c r="N40" s="37">
        <v>187030.46</v>
      </c>
      <c r="O40" s="37">
        <v>29095.61</v>
      </c>
      <c r="P40" s="37">
        <v>81467.23</v>
      </c>
      <c r="Q40" s="37">
        <v>15257.64</v>
      </c>
      <c r="R40" s="37">
        <v>215406.59</v>
      </c>
      <c r="S40" s="37">
        <v>-130470.78</v>
      </c>
    </row>
    <row r="41" spans="1:19" x14ac:dyDescent="0.2">
      <c r="A41" s="32" t="s">
        <v>45</v>
      </c>
      <c r="B41" s="36" t="s">
        <v>46</v>
      </c>
      <c r="C41" s="32" t="s">
        <v>31</v>
      </c>
      <c r="D41" s="33" t="s">
        <v>21</v>
      </c>
      <c r="E41" s="33" t="s">
        <v>21</v>
      </c>
      <c r="F41" s="32" t="s">
        <v>22</v>
      </c>
      <c r="G41" s="33">
        <v>6</v>
      </c>
      <c r="H41" s="36" t="s">
        <v>29</v>
      </c>
      <c r="I41" s="37">
        <v>-2988865.34</v>
      </c>
      <c r="J41" s="37">
        <v>1144932.49</v>
      </c>
      <c r="K41" s="37">
        <v>3545291.4</v>
      </c>
      <c r="L41" s="37">
        <v>1156543.06</v>
      </c>
      <c r="M41" s="37">
        <v>-1466541.78</v>
      </c>
      <c r="N41" s="37">
        <v>-2912626.38</v>
      </c>
      <c r="O41" s="37">
        <v>-1672161.59</v>
      </c>
      <c r="P41" s="37">
        <v>2350358.5699999998</v>
      </c>
      <c r="Q41" s="37">
        <v>-1479759.45</v>
      </c>
      <c r="R41" s="37">
        <v>1850625.23</v>
      </c>
      <c r="S41" s="37">
        <v>477826.42</v>
      </c>
    </row>
    <row r="42" spans="1:19" x14ac:dyDescent="0.2">
      <c r="A42" s="32" t="s">
        <v>47</v>
      </c>
      <c r="B42" s="36" t="s">
        <v>48</v>
      </c>
      <c r="C42" s="32" t="s">
        <v>31</v>
      </c>
      <c r="D42" s="33" t="s">
        <v>21</v>
      </c>
      <c r="E42" s="33" t="s">
        <v>21</v>
      </c>
      <c r="F42" s="32" t="s">
        <v>22</v>
      </c>
      <c r="G42" s="33">
        <v>3</v>
      </c>
      <c r="H42" s="36" t="s">
        <v>26</v>
      </c>
      <c r="I42" s="37">
        <v>16019643.1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7">
        <v>0</v>
      </c>
    </row>
    <row r="43" spans="1:19" x14ac:dyDescent="0.2">
      <c r="A43" s="32" t="s">
        <v>49</v>
      </c>
      <c r="B43" s="36" t="s">
        <v>50</v>
      </c>
      <c r="C43" s="32" t="s">
        <v>31</v>
      </c>
      <c r="D43" s="33" t="s">
        <v>21</v>
      </c>
      <c r="E43" s="33" t="s">
        <v>21</v>
      </c>
      <c r="F43" s="32" t="s">
        <v>22</v>
      </c>
      <c r="G43" s="33">
        <v>3</v>
      </c>
      <c r="H43" s="36" t="s">
        <v>26</v>
      </c>
      <c r="I43" s="37">
        <v>129535.75</v>
      </c>
      <c r="J43" s="37">
        <v>45750.3</v>
      </c>
      <c r="K43" s="37">
        <v>-31906.93</v>
      </c>
      <c r="L43" s="37">
        <v>-73590.960000000006</v>
      </c>
      <c r="M43" s="37">
        <v>4989.97</v>
      </c>
      <c r="N43" s="37">
        <v>95322.31</v>
      </c>
      <c r="O43" s="37">
        <v>41807.26</v>
      </c>
      <c r="P43" s="37">
        <v>19415.740000000002</v>
      </c>
      <c r="Q43" s="37">
        <v>-8394.08</v>
      </c>
      <c r="R43" s="37">
        <v>48824.93</v>
      </c>
      <c r="S43" s="37">
        <v>-16155.68</v>
      </c>
    </row>
    <row r="44" spans="1:19" x14ac:dyDescent="0.2">
      <c r="A44" s="32" t="s">
        <v>49</v>
      </c>
      <c r="B44" s="36" t="s">
        <v>50</v>
      </c>
      <c r="C44" s="32" t="s">
        <v>31</v>
      </c>
      <c r="D44" s="33" t="s">
        <v>21</v>
      </c>
      <c r="E44" s="33" t="s">
        <v>21</v>
      </c>
      <c r="F44" s="32" t="s">
        <v>22</v>
      </c>
      <c r="G44" s="33">
        <v>5</v>
      </c>
      <c r="H44" s="36" t="s">
        <v>28</v>
      </c>
      <c r="I44" s="37">
        <v>-1054620.4099999999</v>
      </c>
      <c r="J44" s="37">
        <v>-0.15</v>
      </c>
      <c r="K44" s="37">
        <v>0.04</v>
      </c>
      <c r="L44" s="37">
        <v>-0.02</v>
      </c>
      <c r="M44" s="37">
        <v>0.09</v>
      </c>
      <c r="N44" s="37">
        <v>5860.84</v>
      </c>
      <c r="O44" s="37">
        <v>-5861</v>
      </c>
      <c r="P44" s="37">
        <v>0.16</v>
      </c>
      <c r="Q44" s="37">
        <v>7.0000000000000007E-2</v>
      </c>
      <c r="R44" s="37">
        <v>0.19</v>
      </c>
      <c r="S44" s="37">
        <v>0.08</v>
      </c>
    </row>
    <row r="45" spans="1:19" x14ac:dyDescent="0.2">
      <c r="A45" s="32" t="s">
        <v>49</v>
      </c>
      <c r="B45" s="36" t="s">
        <v>50</v>
      </c>
      <c r="C45" s="32" t="s">
        <v>31</v>
      </c>
      <c r="D45" s="33" t="s">
        <v>21</v>
      </c>
      <c r="E45" s="33" t="s">
        <v>21</v>
      </c>
      <c r="F45" s="32" t="s">
        <v>22</v>
      </c>
      <c r="G45" s="33">
        <v>7</v>
      </c>
      <c r="H45" s="36" t="s">
        <v>30</v>
      </c>
      <c r="I45" s="37">
        <v>1204818.43</v>
      </c>
      <c r="J45" s="37">
        <v>40587.64</v>
      </c>
      <c r="K45" s="37">
        <v>805654.81</v>
      </c>
      <c r="L45" s="37">
        <v>1043408.15</v>
      </c>
      <c r="M45" s="37">
        <v>268027.21000000002</v>
      </c>
      <c r="N45" s="37">
        <v>-323664.03999999998</v>
      </c>
      <c r="O45" s="37">
        <v>51964.63</v>
      </c>
      <c r="P45" s="37">
        <v>-135017.79</v>
      </c>
      <c r="Q45" s="37">
        <v>87589.83</v>
      </c>
      <c r="R45" s="37">
        <v>-543581.07999999996</v>
      </c>
      <c r="S45" s="37">
        <v>-196834.87</v>
      </c>
    </row>
    <row r="46" spans="1:19" x14ac:dyDescent="0.2">
      <c r="A46" s="32" t="s">
        <v>49</v>
      </c>
      <c r="B46" s="36" t="s">
        <v>50</v>
      </c>
      <c r="C46" s="32" t="s">
        <v>31</v>
      </c>
      <c r="D46" s="33" t="s">
        <v>21</v>
      </c>
      <c r="E46" s="33" t="s">
        <v>21</v>
      </c>
      <c r="F46" s="32" t="s">
        <v>22</v>
      </c>
      <c r="G46" s="33">
        <v>2</v>
      </c>
      <c r="H46" s="36" t="s">
        <v>25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5.08</v>
      </c>
      <c r="O46" s="37">
        <v>110.13</v>
      </c>
      <c r="P46" s="37">
        <v>0</v>
      </c>
      <c r="Q46" s="37">
        <v>1160.5</v>
      </c>
      <c r="R46" s="37">
        <v>0</v>
      </c>
      <c r="S46" s="37">
        <v>0</v>
      </c>
    </row>
    <row r="47" spans="1:19" x14ac:dyDescent="0.2">
      <c r="A47" s="32" t="s">
        <v>51</v>
      </c>
      <c r="B47" s="36" t="s">
        <v>52</v>
      </c>
      <c r="C47" s="32" t="s">
        <v>32</v>
      </c>
      <c r="D47" s="33" t="s">
        <v>21</v>
      </c>
      <c r="E47" s="33" t="s">
        <v>21</v>
      </c>
      <c r="F47" s="32" t="s">
        <v>22</v>
      </c>
      <c r="G47" s="33">
        <v>0</v>
      </c>
      <c r="H47" s="36" t="s">
        <v>23</v>
      </c>
      <c r="I47" s="37">
        <v>-140450.97</v>
      </c>
      <c r="J47" s="37">
        <v>-19262.84</v>
      </c>
      <c r="K47" s="37">
        <v>-3510.36</v>
      </c>
      <c r="L47" s="37">
        <v>-123896.61</v>
      </c>
      <c r="M47" s="37">
        <v>99873.22</v>
      </c>
      <c r="N47" s="37">
        <v>68598.41</v>
      </c>
      <c r="O47" s="37">
        <v>-115466.58</v>
      </c>
      <c r="P47" s="37">
        <v>-17243.84</v>
      </c>
      <c r="Q47" s="37">
        <v>50550.67</v>
      </c>
      <c r="R47" s="37">
        <v>71349.070000000007</v>
      </c>
      <c r="S47" s="37">
        <v>-231620.73</v>
      </c>
    </row>
    <row r="48" spans="1:19" x14ac:dyDescent="0.2">
      <c r="A48" s="32" t="s">
        <v>51</v>
      </c>
      <c r="B48" s="36" t="s">
        <v>52</v>
      </c>
      <c r="C48" s="32" t="s">
        <v>32</v>
      </c>
      <c r="D48" s="33" t="s">
        <v>21</v>
      </c>
      <c r="E48" s="33" t="s">
        <v>21</v>
      </c>
      <c r="F48" s="32" t="s">
        <v>22</v>
      </c>
      <c r="G48" s="33">
        <v>3</v>
      </c>
      <c r="H48" s="36" t="s">
        <v>26</v>
      </c>
      <c r="I48" s="37">
        <v>0</v>
      </c>
      <c r="J48" s="37">
        <v>0</v>
      </c>
      <c r="K48" s="37">
        <v>-37644.800000000003</v>
      </c>
      <c r="L48" s="37">
        <v>-148788</v>
      </c>
      <c r="M48" s="37">
        <v>-142910</v>
      </c>
      <c r="N48" s="37">
        <v>-78410.5</v>
      </c>
      <c r="O48" s="37">
        <v>-110361.5</v>
      </c>
      <c r="P48" s="37">
        <v>-52745.5</v>
      </c>
      <c r="Q48" s="37">
        <v>-96023</v>
      </c>
      <c r="R48" s="37">
        <v>-97465</v>
      </c>
      <c r="S48" s="37">
        <v>-108181</v>
      </c>
    </row>
    <row r="49" spans="1:19" x14ac:dyDescent="0.2">
      <c r="A49" s="32" t="s">
        <v>51</v>
      </c>
      <c r="B49" s="36" t="s">
        <v>52</v>
      </c>
      <c r="C49" s="32" t="s">
        <v>32</v>
      </c>
      <c r="D49" s="33" t="s">
        <v>21</v>
      </c>
      <c r="E49" s="33" t="s">
        <v>21</v>
      </c>
      <c r="F49" s="32" t="s">
        <v>22</v>
      </c>
      <c r="G49" s="33">
        <v>4</v>
      </c>
      <c r="H49" s="36" t="s">
        <v>27</v>
      </c>
      <c r="I49" s="37">
        <v>0</v>
      </c>
      <c r="J49" s="37">
        <v>0</v>
      </c>
      <c r="K49" s="37">
        <v>0</v>
      </c>
      <c r="L49" s="37">
        <v>4853.91</v>
      </c>
      <c r="M49" s="37">
        <v>-5822.75</v>
      </c>
      <c r="N49" s="37">
        <v>-0.16</v>
      </c>
      <c r="O49" s="37">
        <v>-0.46</v>
      </c>
      <c r="P49" s="37">
        <v>-2925.02</v>
      </c>
      <c r="Q49" s="37">
        <v>-0.28999999999999998</v>
      </c>
      <c r="R49" s="37">
        <v>13615.07</v>
      </c>
      <c r="S49" s="37">
        <v>-0.78</v>
      </c>
    </row>
    <row r="50" spans="1:19" x14ac:dyDescent="0.2">
      <c r="A50" s="32" t="s">
        <v>51</v>
      </c>
      <c r="B50" s="36" t="s">
        <v>52</v>
      </c>
      <c r="C50" s="32" t="s">
        <v>32</v>
      </c>
      <c r="D50" s="33" t="s">
        <v>21</v>
      </c>
      <c r="E50" s="33" t="s">
        <v>21</v>
      </c>
      <c r="F50" s="32" t="s">
        <v>22</v>
      </c>
      <c r="G50" s="33">
        <v>5</v>
      </c>
      <c r="H50" s="36" t="s">
        <v>28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-0.45</v>
      </c>
      <c r="O50" s="37">
        <v>1393.84</v>
      </c>
      <c r="P50" s="37">
        <v>0</v>
      </c>
      <c r="Q50" s="37">
        <v>1259.5999999999999</v>
      </c>
      <c r="R50" s="37">
        <v>927.82</v>
      </c>
      <c r="S50" s="37">
        <v>0</v>
      </c>
    </row>
    <row r="51" spans="1:19" x14ac:dyDescent="0.2">
      <c r="A51" s="32" t="s">
        <v>51</v>
      </c>
      <c r="B51" s="36" t="s">
        <v>52</v>
      </c>
      <c r="C51" s="32" t="s">
        <v>32</v>
      </c>
      <c r="D51" s="33" t="s">
        <v>21</v>
      </c>
      <c r="E51" s="33" t="s">
        <v>21</v>
      </c>
      <c r="F51" s="32" t="s">
        <v>22</v>
      </c>
      <c r="G51" s="33">
        <v>7</v>
      </c>
      <c r="H51" s="36" t="s">
        <v>30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-706.57</v>
      </c>
      <c r="P51" s="37">
        <v>0.6</v>
      </c>
      <c r="Q51" s="37">
        <v>-1413.2</v>
      </c>
      <c r="R51" s="37">
        <v>-0.44</v>
      </c>
      <c r="S51" s="37">
        <v>0</v>
      </c>
    </row>
    <row r="52" spans="1:19" x14ac:dyDescent="0.2">
      <c r="A52" s="32" t="s">
        <v>51</v>
      </c>
      <c r="B52" s="36" t="s">
        <v>52</v>
      </c>
      <c r="C52" s="32" t="s">
        <v>32</v>
      </c>
      <c r="D52" s="33" t="s">
        <v>21</v>
      </c>
      <c r="E52" s="33" t="s">
        <v>21</v>
      </c>
      <c r="F52" s="32" t="s">
        <v>22</v>
      </c>
      <c r="G52" s="33">
        <v>2</v>
      </c>
      <c r="H52" s="36" t="s">
        <v>25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-286</v>
      </c>
      <c r="P52" s="37">
        <v>0</v>
      </c>
      <c r="Q52" s="37">
        <v>0</v>
      </c>
      <c r="R52" s="37">
        <v>0</v>
      </c>
      <c r="S52" s="37">
        <v>0</v>
      </c>
    </row>
    <row r="53" spans="1:19" x14ac:dyDescent="0.2">
      <c r="A53" s="32" t="s">
        <v>51</v>
      </c>
      <c r="B53" s="36" t="s">
        <v>52</v>
      </c>
      <c r="C53" s="32" t="s">
        <v>32</v>
      </c>
      <c r="D53" s="33" t="s">
        <v>21</v>
      </c>
      <c r="E53" s="33" t="s">
        <v>21</v>
      </c>
      <c r="F53" s="32" t="s">
        <v>22</v>
      </c>
      <c r="G53" s="33">
        <v>6</v>
      </c>
      <c r="H53" s="36" t="s">
        <v>29</v>
      </c>
      <c r="I53" s="37">
        <v>0</v>
      </c>
      <c r="J53" s="37">
        <v>0</v>
      </c>
      <c r="K53" s="37">
        <v>0</v>
      </c>
      <c r="L53" s="37">
        <v>0</v>
      </c>
      <c r="M53" s="37">
        <v>0</v>
      </c>
      <c r="N53" s="37">
        <v>0</v>
      </c>
      <c r="O53" s="37">
        <v>0</v>
      </c>
      <c r="P53" s="37">
        <v>0</v>
      </c>
      <c r="Q53" s="37">
        <v>-7.0000000000000007E-2</v>
      </c>
      <c r="R53" s="37">
        <v>-3719.77</v>
      </c>
      <c r="S53" s="37">
        <v>0</v>
      </c>
    </row>
    <row r="54" spans="1:19" x14ac:dyDescent="0.2">
      <c r="A54" s="32" t="s">
        <v>53</v>
      </c>
      <c r="B54" s="36" t="s">
        <v>54</v>
      </c>
      <c r="C54" s="32" t="s">
        <v>32</v>
      </c>
      <c r="D54" s="33" t="s">
        <v>21</v>
      </c>
      <c r="E54" s="33" t="s">
        <v>21</v>
      </c>
      <c r="F54" s="32" t="s">
        <v>22</v>
      </c>
      <c r="G54" s="33">
        <v>0</v>
      </c>
      <c r="H54" s="36" t="s">
        <v>23</v>
      </c>
      <c r="I54" s="37">
        <v>79609.600000000006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P54" s="37">
        <v>0</v>
      </c>
      <c r="Q54" s="37">
        <v>0</v>
      </c>
      <c r="R54" s="37">
        <v>0</v>
      </c>
      <c r="S54" s="37">
        <v>0</v>
      </c>
    </row>
    <row r="55" spans="1:19" x14ac:dyDescent="0.2">
      <c r="A55" s="32" t="s">
        <v>53</v>
      </c>
      <c r="B55" s="36" t="s">
        <v>54</v>
      </c>
      <c r="C55" s="32" t="s">
        <v>32</v>
      </c>
      <c r="D55" s="33" t="s">
        <v>21</v>
      </c>
      <c r="E55" s="33" t="s">
        <v>21</v>
      </c>
      <c r="F55" s="32" t="s">
        <v>22</v>
      </c>
      <c r="G55" s="33">
        <v>1</v>
      </c>
      <c r="H55" s="36" t="s">
        <v>24</v>
      </c>
      <c r="I55" s="37">
        <v>-4392535.46</v>
      </c>
      <c r="J55" s="37">
        <v>833483.01</v>
      </c>
      <c r="K55" s="37">
        <v>-2213737.33</v>
      </c>
      <c r="L55" s="37">
        <v>434686.53</v>
      </c>
      <c r="M55" s="37">
        <v>2118606.14</v>
      </c>
      <c r="N55" s="37">
        <v>-76287.8</v>
      </c>
      <c r="O55" s="37">
        <v>-1330490.75</v>
      </c>
      <c r="P55" s="37">
        <v>4213659.97</v>
      </c>
      <c r="Q55" s="37">
        <v>-3548864.43</v>
      </c>
      <c r="R55" s="37">
        <v>-983947.81</v>
      </c>
      <c r="S55" s="37">
        <v>-1910442.39</v>
      </c>
    </row>
    <row r="56" spans="1:19" x14ac:dyDescent="0.2">
      <c r="A56" s="32" t="s">
        <v>53</v>
      </c>
      <c r="B56" s="36" t="s">
        <v>54</v>
      </c>
      <c r="C56" s="32" t="s">
        <v>32</v>
      </c>
      <c r="D56" s="33" t="s">
        <v>21</v>
      </c>
      <c r="E56" s="33" t="s">
        <v>21</v>
      </c>
      <c r="F56" s="32" t="s">
        <v>22</v>
      </c>
      <c r="G56" s="33">
        <v>2</v>
      </c>
      <c r="H56" s="36" t="s">
        <v>25</v>
      </c>
      <c r="I56" s="37">
        <v>391837.27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P56" s="37">
        <v>0</v>
      </c>
      <c r="Q56" s="37">
        <v>0</v>
      </c>
      <c r="R56" s="37">
        <v>0</v>
      </c>
      <c r="S56" s="37">
        <v>0</v>
      </c>
    </row>
    <row r="57" spans="1:19" x14ac:dyDescent="0.2">
      <c r="A57" s="32" t="s">
        <v>53</v>
      </c>
      <c r="B57" s="36" t="s">
        <v>54</v>
      </c>
      <c r="C57" s="32" t="s">
        <v>32</v>
      </c>
      <c r="D57" s="33" t="s">
        <v>21</v>
      </c>
      <c r="E57" s="33" t="s">
        <v>21</v>
      </c>
      <c r="F57" s="32" t="s">
        <v>22</v>
      </c>
      <c r="G57" s="33">
        <v>3</v>
      </c>
      <c r="H57" s="36" t="s">
        <v>26</v>
      </c>
      <c r="I57" s="37">
        <v>8647716.9800000004</v>
      </c>
      <c r="J57" s="37">
        <v>165991.87</v>
      </c>
      <c r="K57" s="37">
        <v>-71254.259999999995</v>
      </c>
      <c r="L57" s="37">
        <v>-66682.77</v>
      </c>
      <c r="M57" s="37">
        <v>-17209.43</v>
      </c>
      <c r="N57" s="37">
        <v>153364.9</v>
      </c>
      <c r="O57" s="37">
        <v>62914.36</v>
      </c>
      <c r="P57" s="37">
        <v>1141755.77</v>
      </c>
      <c r="Q57" s="37">
        <v>1434611.05</v>
      </c>
      <c r="R57" s="37">
        <v>416145.02</v>
      </c>
      <c r="S57" s="37">
        <v>1702165.32</v>
      </c>
    </row>
    <row r="58" spans="1:19" x14ac:dyDescent="0.2">
      <c r="A58" s="32" t="s">
        <v>55</v>
      </c>
      <c r="B58" s="36" t="s">
        <v>56</v>
      </c>
      <c r="C58" s="32" t="s">
        <v>32</v>
      </c>
      <c r="D58" s="33" t="s">
        <v>21</v>
      </c>
      <c r="E58" s="33" t="s">
        <v>21</v>
      </c>
      <c r="F58" s="32" t="s">
        <v>22</v>
      </c>
      <c r="G58" s="33">
        <v>0</v>
      </c>
      <c r="H58" s="36" t="s">
        <v>23</v>
      </c>
      <c r="I58" s="37">
        <v>-32015.66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</row>
    <row r="59" spans="1:19" x14ac:dyDescent="0.2">
      <c r="A59" s="32" t="s">
        <v>55</v>
      </c>
      <c r="B59" s="36" t="s">
        <v>56</v>
      </c>
      <c r="C59" s="32" t="s">
        <v>32</v>
      </c>
      <c r="D59" s="33" t="s">
        <v>21</v>
      </c>
      <c r="E59" s="33" t="s">
        <v>21</v>
      </c>
      <c r="F59" s="32" t="s">
        <v>22</v>
      </c>
      <c r="G59" s="33">
        <v>1</v>
      </c>
      <c r="H59" s="36" t="s">
        <v>24</v>
      </c>
      <c r="I59" s="37">
        <v>-358865.21</v>
      </c>
      <c r="J59" s="37">
        <v>-265442.69</v>
      </c>
      <c r="K59" s="37">
        <v>0</v>
      </c>
      <c r="L59" s="37">
        <v>17119.89</v>
      </c>
      <c r="M59" s="37">
        <v>110999.79</v>
      </c>
      <c r="N59" s="37">
        <v>-40231.9</v>
      </c>
      <c r="O59" s="37">
        <v>-226640.89</v>
      </c>
      <c r="P59" s="37">
        <v>-20570.259999999998</v>
      </c>
      <c r="Q59" s="37">
        <v>83141.69</v>
      </c>
      <c r="R59" s="37">
        <v>-194593.5</v>
      </c>
      <c r="S59" s="37">
        <v>-26121.8</v>
      </c>
    </row>
    <row r="60" spans="1:19" x14ac:dyDescent="0.2">
      <c r="A60" s="32" t="s">
        <v>55</v>
      </c>
      <c r="B60" s="36" t="s">
        <v>56</v>
      </c>
      <c r="C60" s="32" t="s">
        <v>32</v>
      </c>
      <c r="D60" s="33" t="s">
        <v>21</v>
      </c>
      <c r="E60" s="33" t="s">
        <v>21</v>
      </c>
      <c r="F60" s="32" t="s">
        <v>22</v>
      </c>
      <c r="G60" s="33">
        <v>2</v>
      </c>
      <c r="H60" s="36" t="s">
        <v>25</v>
      </c>
      <c r="I60" s="37">
        <v>169017.52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P60" s="37">
        <v>0</v>
      </c>
      <c r="Q60" s="37">
        <v>0</v>
      </c>
      <c r="R60" s="37">
        <v>61117.07</v>
      </c>
      <c r="S60" s="37">
        <v>-114726.5</v>
      </c>
    </row>
    <row r="61" spans="1:19" x14ac:dyDescent="0.2">
      <c r="A61" s="32" t="s">
        <v>55</v>
      </c>
      <c r="B61" s="36" t="s">
        <v>56</v>
      </c>
      <c r="C61" s="32" t="s">
        <v>32</v>
      </c>
      <c r="D61" s="33" t="s">
        <v>21</v>
      </c>
      <c r="E61" s="33" t="s">
        <v>21</v>
      </c>
      <c r="F61" s="32" t="s">
        <v>22</v>
      </c>
      <c r="G61" s="33">
        <v>3</v>
      </c>
      <c r="H61" s="36" t="s">
        <v>26</v>
      </c>
      <c r="I61" s="37">
        <v>341442.48</v>
      </c>
      <c r="J61" s="37">
        <v>0.25</v>
      </c>
      <c r="K61" s="37">
        <v>-185.55</v>
      </c>
      <c r="L61" s="37">
        <v>-1823.92</v>
      </c>
      <c r="M61" s="37">
        <v>567.51</v>
      </c>
      <c r="N61" s="37">
        <v>25956.23</v>
      </c>
      <c r="O61" s="37">
        <v>61811.88</v>
      </c>
      <c r="P61" s="37">
        <v>42422.25</v>
      </c>
      <c r="Q61" s="37">
        <v>3082.71</v>
      </c>
      <c r="R61" s="37">
        <v>33989.5</v>
      </c>
      <c r="S61" s="37">
        <v>136260.70000000001</v>
      </c>
    </row>
    <row r="62" spans="1:19" x14ac:dyDescent="0.2">
      <c r="A62" s="32" t="s">
        <v>55</v>
      </c>
      <c r="B62" s="36" t="s">
        <v>56</v>
      </c>
      <c r="C62" s="32" t="s">
        <v>32</v>
      </c>
      <c r="D62" s="33" t="s">
        <v>21</v>
      </c>
      <c r="E62" s="33" t="s">
        <v>21</v>
      </c>
      <c r="F62" s="32" t="s">
        <v>22</v>
      </c>
      <c r="G62" s="33">
        <v>5</v>
      </c>
      <c r="H62" s="36" t="s">
        <v>28</v>
      </c>
      <c r="I62" s="37">
        <v>-21815.72</v>
      </c>
      <c r="J62" s="37">
        <v>0</v>
      </c>
      <c r="K62" s="37">
        <v>0</v>
      </c>
      <c r="L62" s="37">
        <v>0</v>
      </c>
      <c r="M62" s="37">
        <v>0</v>
      </c>
      <c r="N62" s="37">
        <v>0</v>
      </c>
      <c r="O62" s="37">
        <v>13872.44</v>
      </c>
      <c r="P62" s="37">
        <v>0</v>
      </c>
      <c r="Q62" s="37">
        <v>0</v>
      </c>
      <c r="R62" s="37">
        <v>0</v>
      </c>
      <c r="S62" s="37">
        <v>8272.6299999999992</v>
      </c>
    </row>
    <row r="63" spans="1:19" x14ac:dyDescent="0.2">
      <c r="A63" s="32" t="s">
        <v>55</v>
      </c>
      <c r="B63" s="36" t="s">
        <v>56</v>
      </c>
      <c r="C63" s="32" t="s">
        <v>32</v>
      </c>
      <c r="D63" s="33" t="s">
        <v>21</v>
      </c>
      <c r="E63" s="33" t="s">
        <v>21</v>
      </c>
      <c r="F63" s="32" t="s">
        <v>22</v>
      </c>
      <c r="G63" s="33">
        <v>7</v>
      </c>
      <c r="H63" s="36" t="s">
        <v>30</v>
      </c>
      <c r="I63" s="37">
        <v>167679.03</v>
      </c>
      <c r="J63" s="37">
        <v>0</v>
      </c>
      <c r="K63" s="37">
        <v>31327.5</v>
      </c>
      <c r="L63" s="37">
        <v>4124.2299999999996</v>
      </c>
      <c r="M63" s="37">
        <v>21707.89</v>
      </c>
      <c r="N63" s="37">
        <v>0</v>
      </c>
      <c r="O63" s="37">
        <v>19183.84</v>
      </c>
      <c r="P63" s="37">
        <v>19701.669999999998</v>
      </c>
      <c r="Q63" s="37">
        <v>29026.5</v>
      </c>
      <c r="R63" s="37">
        <v>0</v>
      </c>
      <c r="S63" s="37">
        <v>26121.99</v>
      </c>
    </row>
    <row r="64" spans="1:19" x14ac:dyDescent="0.2">
      <c r="A64" s="32" t="s">
        <v>57</v>
      </c>
      <c r="B64" s="36" t="s">
        <v>58</v>
      </c>
      <c r="C64" s="32" t="s">
        <v>32</v>
      </c>
      <c r="D64" s="33" t="s">
        <v>21</v>
      </c>
      <c r="E64" s="33" t="s">
        <v>21</v>
      </c>
      <c r="F64" s="32" t="s">
        <v>22</v>
      </c>
      <c r="G64" s="33">
        <v>0</v>
      </c>
      <c r="H64" s="36" t="s">
        <v>23</v>
      </c>
      <c r="I64" s="37">
        <v>-161475.09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P64" s="37">
        <v>0</v>
      </c>
      <c r="Q64" s="37">
        <v>0</v>
      </c>
      <c r="R64" s="37">
        <v>0</v>
      </c>
      <c r="S64" s="37">
        <v>0</v>
      </c>
    </row>
    <row r="65" spans="1:19" x14ac:dyDescent="0.2">
      <c r="A65" s="32" t="s">
        <v>57</v>
      </c>
      <c r="B65" s="36" t="s">
        <v>58</v>
      </c>
      <c r="C65" s="32" t="s">
        <v>32</v>
      </c>
      <c r="D65" s="33" t="s">
        <v>21</v>
      </c>
      <c r="E65" s="33" t="s">
        <v>21</v>
      </c>
      <c r="F65" s="32" t="s">
        <v>22</v>
      </c>
      <c r="G65" s="33">
        <v>1</v>
      </c>
      <c r="H65" s="36" t="s">
        <v>24</v>
      </c>
      <c r="I65" s="37">
        <v>71136</v>
      </c>
      <c r="J65" s="37">
        <v>0</v>
      </c>
      <c r="K65" s="37">
        <v>0</v>
      </c>
      <c r="L65" s="37">
        <v>0</v>
      </c>
      <c r="M65" s="37">
        <v>0</v>
      </c>
      <c r="N65" s="37">
        <v>106452.87</v>
      </c>
      <c r="O65" s="37">
        <v>-127142.39</v>
      </c>
      <c r="P65" s="37">
        <v>0</v>
      </c>
      <c r="Q65" s="37">
        <v>0</v>
      </c>
      <c r="R65" s="37">
        <v>0</v>
      </c>
      <c r="S65" s="37">
        <v>0</v>
      </c>
    </row>
    <row r="66" spans="1:19" x14ac:dyDescent="0.2">
      <c r="A66" s="32" t="s">
        <v>57</v>
      </c>
      <c r="B66" s="36" t="s">
        <v>58</v>
      </c>
      <c r="C66" s="32" t="s">
        <v>32</v>
      </c>
      <c r="D66" s="33" t="s">
        <v>21</v>
      </c>
      <c r="E66" s="33" t="s">
        <v>21</v>
      </c>
      <c r="F66" s="32" t="s">
        <v>22</v>
      </c>
      <c r="G66" s="33">
        <v>2</v>
      </c>
      <c r="H66" s="36" t="s">
        <v>25</v>
      </c>
      <c r="I66" s="37">
        <v>-1380865.92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P66" s="37">
        <v>0</v>
      </c>
      <c r="Q66" s="37">
        <v>0</v>
      </c>
      <c r="R66" s="37">
        <v>0</v>
      </c>
      <c r="S66" s="37">
        <v>0</v>
      </c>
    </row>
    <row r="67" spans="1:19" x14ac:dyDescent="0.2">
      <c r="A67" s="32" t="s">
        <v>57</v>
      </c>
      <c r="B67" s="36" t="s">
        <v>58</v>
      </c>
      <c r="C67" s="32" t="s">
        <v>32</v>
      </c>
      <c r="D67" s="33" t="s">
        <v>21</v>
      </c>
      <c r="E67" s="33" t="s">
        <v>21</v>
      </c>
      <c r="F67" s="32" t="s">
        <v>22</v>
      </c>
      <c r="G67" s="33">
        <v>3</v>
      </c>
      <c r="H67" s="36" t="s">
        <v>26</v>
      </c>
      <c r="I67" s="37">
        <v>1471205.01</v>
      </c>
      <c r="J67" s="37">
        <v>400.19</v>
      </c>
      <c r="K67" s="37">
        <v>-400.19</v>
      </c>
      <c r="L67" s="37">
        <v>0</v>
      </c>
      <c r="M67" s="37">
        <v>798</v>
      </c>
      <c r="N67" s="37">
        <v>20749.27</v>
      </c>
      <c r="O67" s="37">
        <v>-147.32</v>
      </c>
      <c r="P67" s="37">
        <v>-710.43</v>
      </c>
      <c r="Q67" s="37">
        <v>853.2</v>
      </c>
      <c r="R67" s="37">
        <v>-853.2</v>
      </c>
      <c r="S67" s="37">
        <v>835.76</v>
      </c>
    </row>
    <row r="68" spans="1:19" x14ac:dyDescent="0.2">
      <c r="A68" s="32" t="s">
        <v>59</v>
      </c>
      <c r="B68" s="36" t="s">
        <v>60</v>
      </c>
      <c r="C68" s="32" t="s">
        <v>32</v>
      </c>
      <c r="D68" s="33" t="s">
        <v>21</v>
      </c>
      <c r="E68" s="33" t="s">
        <v>21</v>
      </c>
      <c r="F68" s="32" t="s">
        <v>22</v>
      </c>
      <c r="G68" s="33">
        <v>0</v>
      </c>
      <c r="H68" s="36" t="s">
        <v>23</v>
      </c>
      <c r="I68" s="37">
        <v>-11585239.83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7">
        <v>0</v>
      </c>
    </row>
    <row r="69" spans="1:19" x14ac:dyDescent="0.2">
      <c r="A69" s="32" t="s">
        <v>59</v>
      </c>
      <c r="B69" s="36" t="s">
        <v>60</v>
      </c>
      <c r="C69" s="32" t="s">
        <v>32</v>
      </c>
      <c r="D69" s="33" t="s">
        <v>21</v>
      </c>
      <c r="E69" s="33" t="s">
        <v>21</v>
      </c>
      <c r="F69" s="32" t="s">
        <v>22</v>
      </c>
      <c r="G69" s="33">
        <v>1</v>
      </c>
      <c r="H69" s="36" t="s">
        <v>24</v>
      </c>
      <c r="I69" s="37">
        <v>-16103130.85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P69" s="37">
        <v>0</v>
      </c>
      <c r="Q69" s="37">
        <v>0</v>
      </c>
      <c r="R69" s="37">
        <v>0</v>
      </c>
      <c r="S69" s="37">
        <v>0</v>
      </c>
    </row>
    <row r="70" spans="1:19" x14ac:dyDescent="0.2">
      <c r="A70" s="32" t="s">
        <v>59</v>
      </c>
      <c r="B70" s="36" t="s">
        <v>60</v>
      </c>
      <c r="C70" s="32" t="s">
        <v>32</v>
      </c>
      <c r="D70" s="33" t="s">
        <v>21</v>
      </c>
      <c r="E70" s="33" t="s">
        <v>21</v>
      </c>
      <c r="F70" s="32" t="s">
        <v>22</v>
      </c>
      <c r="G70" s="33">
        <v>2</v>
      </c>
      <c r="H70" s="36" t="s">
        <v>25</v>
      </c>
      <c r="I70" s="37">
        <v>-39575575.159999996</v>
      </c>
      <c r="J70" s="37">
        <v>2540596.84</v>
      </c>
      <c r="K70" s="37">
        <v>-3570642.76</v>
      </c>
      <c r="L70" s="37">
        <v>1714388.68</v>
      </c>
      <c r="M70" s="37">
        <v>1233949.43</v>
      </c>
      <c r="N70" s="37">
        <v>1487370.3</v>
      </c>
      <c r="O70" s="37">
        <v>-4263638.51</v>
      </c>
      <c r="P70" s="37">
        <v>2302747.73</v>
      </c>
      <c r="Q70" s="37">
        <v>2231210.46</v>
      </c>
      <c r="R70" s="37">
        <v>-1186309.3799999999</v>
      </c>
      <c r="S70" s="37">
        <v>-2126939.81</v>
      </c>
    </row>
    <row r="71" spans="1:19" x14ac:dyDescent="0.2">
      <c r="A71" s="32" t="s">
        <v>59</v>
      </c>
      <c r="B71" s="36" t="s">
        <v>60</v>
      </c>
      <c r="C71" s="32" t="s">
        <v>32</v>
      </c>
      <c r="D71" s="33" t="s">
        <v>21</v>
      </c>
      <c r="E71" s="33" t="s">
        <v>21</v>
      </c>
      <c r="F71" s="32" t="s">
        <v>22</v>
      </c>
      <c r="G71" s="33">
        <v>3</v>
      </c>
      <c r="H71" s="36" t="s">
        <v>26</v>
      </c>
      <c r="I71" s="37">
        <v>70671400.189999998</v>
      </c>
      <c r="J71" s="37">
        <v>76688.14</v>
      </c>
      <c r="K71" s="37">
        <v>-550662.21</v>
      </c>
      <c r="L71" s="37">
        <v>-587869.15</v>
      </c>
      <c r="M71" s="37">
        <v>-453012.77</v>
      </c>
      <c r="N71" s="37">
        <v>139124.66</v>
      </c>
      <c r="O71" s="37">
        <v>40799.43</v>
      </c>
      <c r="P71" s="37">
        <v>79594.38</v>
      </c>
      <c r="Q71" s="37">
        <v>29060.92</v>
      </c>
      <c r="R71" s="37">
        <v>-149237.22</v>
      </c>
      <c r="S71" s="37">
        <v>-382336.25</v>
      </c>
    </row>
    <row r="72" spans="1:19" x14ac:dyDescent="0.2">
      <c r="A72" s="32" t="s">
        <v>61</v>
      </c>
      <c r="B72" s="36" t="s">
        <v>62</v>
      </c>
      <c r="C72" s="32" t="s">
        <v>32</v>
      </c>
      <c r="D72" s="33" t="s">
        <v>21</v>
      </c>
      <c r="E72" s="33" t="s">
        <v>21</v>
      </c>
      <c r="F72" s="32" t="s">
        <v>22</v>
      </c>
      <c r="G72" s="33">
        <v>3</v>
      </c>
      <c r="H72" s="36" t="s">
        <v>26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100286.07</v>
      </c>
      <c r="P72" s="37">
        <v>-27367.07</v>
      </c>
      <c r="Q72" s="37">
        <v>-1093.77</v>
      </c>
      <c r="R72" s="37">
        <v>-71825.23</v>
      </c>
      <c r="S72" s="37">
        <v>0</v>
      </c>
    </row>
    <row r="73" spans="1:19" x14ac:dyDescent="0.2">
      <c r="A73" s="32" t="s">
        <v>63</v>
      </c>
      <c r="B73" s="36" t="s">
        <v>64</v>
      </c>
      <c r="C73" s="32" t="s">
        <v>32</v>
      </c>
      <c r="D73" s="33" t="s">
        <v>21</v>
      </c>
      <c r="E73" s="33" t="s">
        <v>21</v>
      </c>
      <c r="F73" s="32" t="s">
        <v>22</v>
      </c>
      <c r="G73" s="33">
        <v>0</v>
      </c>
      <c r="H73" s="36" t="s">
        <v>23</v>
      </c>
      <c r="I73" s="37">
        <v>19329622.66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37">
        <v>0</v>
      </c>
      <c r="S73" s="37">
        <v>0</v>
      </c>
    </row>
    <row r="74" spans="1:19" x14ac:dyDescent="0.2">
      <c r="A74" s="32" t="s">
        <v>63</v>
      </c>
      <c r="B74" s="36" t="s">
        <v>64</v>
      </c>
      <c r="C74" s="32" t="s">
        <v>32</v>
      </c>
      <c r="D74" s="33" t="s">
        <v>21</v>
      </c>
      <c r="E74" s="33" t="s">
        <v>21</v>
      </c>
      <c r="F74" s="32" t="s">
        <v>22</v>
      </c>
      <c r="G74" s="33">
        <v>2</v>
      </c>
      <c r="H74" s="36" t="s">
        <v>25</v>
      </c>
      <c r="I74" s="37">
        <v>-10208005.74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</row>
    <row r="75" spans="1:19" x14ac:dyDescent="0.2">
      <c r="A75" s="32" t="s">
        <v>63</v>
      </c>
      <c r="B75" s="36" t="s">
        <v>64</v>
      </c>
      <c r="C75" s="32" t="s">
        <v>32</v>
      </c>
      <c r="D75" s="33" t="s">
        <v>21</v>
      </c>
      <c r="E75" s="33" t="s">
        <v>21</v>
      </c>
      <c r="F75" s="32" t="s">
        <v>22</v>
      </c>
      <c r="G75" s="33">
        <v>3</v>
      </c>
      <c r="H75" s="36" t="s">
        <v>26</v>
      </c>
      <c r="I75" s="37">
        <v>-9121616.9199999999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0</v>
      </c>
      <c r="P75" s="37">
        <v>0</v>
      </c>
      <c r="Q75" s="37">
        <v>0</v>
      </c>
      <c r="R75" s="37">
        <v>0</v>
      </c>
      <c r="S75" s="37">
        <v>0</v>
      </c>
    </row>
    <row r="76" spans="1:19" x14ac:dyDescent="0.2">
      <c r="A76" s="32" t="s">
        <v>65</v>
      </c>
      <c r="B76" s="36" t="s">
        <v>66</v>
      </c>
      <c r="C76" s="32" t="s">
        <v>32</v>
      </c>
      <c r="D76" s="33" t="s">
        <v>21</v>
      </c>
      <c r="E76" s="33" t="s">
        <v>21</v>
      </c>
      <c r="F76" s="32" t="s">
        <v>22</v>
      </c>
      <c r="G76" s="33">
        <v>0</v>
      </c>
      <c r="H76" s="36" t="s">
        <v>23</v>
      </c>
      <c r="I76" s="37">
        <v>122680.19</v>
      </c>
      <c r="J76" s="37">
        <v>0</v>
      </c>
      <c r="K76" s="37">
        <v>0</v>
      </c>
      <c r="L76" s="37">
        <v>0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</row>
    <row r="77" spans="1:19" x14ac:dyDescent="0.2">
      <c r="A77" s="32" t="s">
        <v>65</v>
      </c>
      <c r="B77" s="36" t="s">
        <v>66</v>
      </c>
      <c r="C77" s="32" t="s">
        <v>32</v>
      </c>
      <c r="D77" s="33" t="s">
        <v>21</v>
      </c>
      <c r="E77" s="33" t="s">
        <v>21</v>
      </c>
      <c r="F77" s="32" t="s">
        <v>22</v>
      </c>
      <c r="G77" s="33">
        <v>1</v>
      </c>
      <c r="H77" s="36" t="s">
        <v>24</v>
      </c>
      <c r="I77" s="37">
        <v>664984.51</v>
      </c>
      <c r="J77" s="37">
        <v>0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v>0</v>
      </c>
      <c r="Q77" s="37">
        <v>0</v>
      </c>
      <c r="R77" s="37">
        <v>0</v>
      </c>
      <c r="S77" s="37">
        <v>0</v>
      </c>
    </row>
    <row r="78" spans="1:19" x14ac:dyDescent="0.2">
      <c r="A78" s="32" t="s">
        <v>65</v>
      </c>
      <c r="B78" s="36" t="s">
        <v>66</v>
      </c>
      <c r="C78" s="32" t="s">
        <v>32</v>
      </c>
      <c r="D78" s="33" t="s">
        <v>21</v>
      </c>
      <c r="E78" s="33" t="s">
        <v>21</v>
      </c>
      <c r="F78" s="32" t="s">
        <v>22</v>
      </c>
      <c r="G78" s="33">
        <v>3</v>
      </c>
      <c r="H78" s="36" t="s">
        <v>26</v>
      </c>
      <c r="I78" s="37">
        <v>-787664.7</v>
      </c>
      <c r="J78" s="37">
        <v>0</v>
      </c>
      <c r="K78" s="37">
        <v>0</v>
      </c>
      <c r="L78" s="37">
        <v>0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7">
        <v>0</v>
      </c>
    </row>
    <row r="79" spans="1:19" x14ac:dyDescent="0.2">
      <c r="A79" s="32" t="s">
        <v>67</v>
      </c>
      <c r="B79" s="36" t="s">
        <v>68</v>
      </c>
      <c r="C79" s="32" t="s">
        <v>32</v>
      </c>
      <c r="D79" s="33" t="s">
        <v>21</v>
      </c>
      <c r="E79" s="33" t="s">
        <v>21</v>
      </c>
      <c r="F79" s="32" t="s">
        <v>22</v>
      </c>
      <c r="G79" s="33">
        <v>3</v>
      </c>
      <c r="H79" s="36" t="s">
        <v>26</v>
      </c>
      <c r="I79" s="37">
        <v>0</v>
      </c>
      <c r="J79" s="37">
        <v>0</v>
      </c>
      <c r="K79" s="37">
        <v>0</v>
      </c>
      <c r="L79" s="37">
        <v>0.02</v>
      </c>
      <c r="M79" s="37">
        <v>0</v>
      </c>
      <c r="N79" s="37">
        <v>0</v>
      </c>
      <c r="O79" s="37">
        <v>0.42</v>
      </c>
      <c r="P79" s="37">
        <v>-0.44</v>
      </c>
      <c r="Q79" s="37">
        <v>0</v>
      </c>
      <c r="R79" s="37">
        <v>0</v>
      </c>
      <c r="S79" s="37">
        <v>0</v>
      </c>
    </row>
    <row r="80" spans="1:19" x14ac:dyDescent="0.2">
      <c r="A80" s="32" t="s">
        <v>69</v>
      </c>
      <c r="B80" s="36" t="s">
        <v>70</v>
      </c>
      <c r="C80" s="32" t="s">
        <v>31</v>
      </c>
      <c r="D80" s="33" t="s">
        <v>21</v>
      </c>
      <c r="E80" s="33" t="s">
        <v>20</v>
      </c>
      <c r="F80" s="32" t="s">
        <v>22</v>
      </c>
      <c r="G80" s="33">
        <v>0</v>
      </c>
      <c r="H80" s="36" t="s">
        <v>23</v>
      </c>
      <c r="I80" s="37">
        <v>-4527166.34</v>
      </c>
      <c r="J80" s="37">
        <v>-120688.24</v>
      </c>
      <c r="K80" s="37">
        <v>236961.65</v>
      </c>
      <c r="L80" s="37">
        <v>-221806.14</v>
      </c>
      <c r="M80" s="37">
        <v>480312.93</v>
      </c>
      <c r="N80" s="37">
        <v>-467250.66</v>
      </c>
      <c r="O80" s="37">
        <v>-570631.47</v>
      </c>
      <c r="P80" s="37">
        <v>642979.67000000004</v>
      </c>
      <c r="Q80" s="37">
        <v>-278942.78999999998</v>
      </c>
      <c r="R80" s="37">
        <v>344461.77</v>
      </c>
      <c r="S80" s="37">
        <v>-147203.64000000001</v>
      </c>
    </row>
    <row r="81" spans="1:19" x14ac:dyDescent="0.2">
      <c r="A81" s="32" t="s">
        <v>69</v>
      </c>
      <c r="B81" s="36" t="s">
        <v>70</v>
      </c>
      <c r="C81" s="32" t="s">
        <v>31</v>
      </c>
      <c r="D81" s="33" t="s">
        <v>21</v>
      </c>
      <c r="E81" s="33" t="s">
        <v>20</v>
      </c>
      <c r="F81" s="32" t="s">
        <v>22</v>
      </c>
      <c r="G81" s="33">
        <v>1</v>
      </c>
      <c r="H81" s="36" t="s">
        <v>24</v>
      </c>
      <c r="I81" s="37">
        <v>-12791.98</v>
      </c>
      <c r="J81" s="37">
        <v>0</v>
      </c>
      <c r="K81" s="37">
        <v>0</v>
      </c>
      <c r="L81" s="37">
        <v>0</v>
      </c>
      <c r="M81" s="37">
        <v>0</v>
      </c>
      <c r="N81" s="37">
        <v>0</v>
      </c>
      <c r="O81" s="37">
        <v>0</v>
      </c>
      <c r="P81" s="37">
        <v>0</v>
      </c>
      <c r="Q81" s="37">
        <v>0</v>
      </c>
      <c r="R81" s="37">
        <v>0</v>
      </c>
      <c r="S81" s="37">
        <v>0</v>
      </c>
    </row>
    <row r="82" spans="1:19" x14ac:dyDescent="0.2">
      <c r="A82" s="32" t="s">
        <v>69</v>
      </c>
      <c r="B82" s="36" t="s">
        <v>70</v>
      </c>
      <c r="C82" s="32" t="s">
        <v>31</v>
      </c>
      <c r="D82" s="33" t="s">
        <v>21</v>
      </c>
      <c r="E82" s="33" t="s">
        <v>20</v>
      </c>
      <c r="F82" s="32" t="s">
        <v>22</v>
      </c>
      <c r="G82" s="33">
        <v>2</v>
      </c>
      <c r="H82" s="36" t="s">
        <v>25</v>
      </c>
      <c r="I82" s="37">
        <v>-0.01</v>
      </c>
      <c r="J82" s="37">
        <v>0</v>
      </c>
      <c r="K82" s="37">
        <v>0</v>
      </c>
      <c r="L82" s="37">
        <v>0</v>
      </c>
      <c r="M82" s="37">
        <v>0</v>
      </c>
      <c r="N82" s="37">
        <v>0</v>
      </c>
      <c r="O82" s="37">
        <v>87924.03</v>
      </c>
      <c r="P82" s="37">
        <v>0</v>
      </c>
      <c r="Q82" s="37">
        <v>258062.22</v>
      </c>
      <c r="R82" s="37">
        <v>0</v>
      </c>
      <c r="S82" s="37">
        <v>37465.760000000002</v>
      </c>
    </row>
    <row r="83" spans="1:19" x14ac:dyDescent="0.2">
      <c r="A83" s="32" t="s">
        <v>69</v>
      </c>
      <c r="B83" s="36" t="s">
        <v>70</v>
      </c>
      <c r="C83" s="32" t="s">
        <v>31</v>
      </c>
      <c r="D83" s="33" t="s">
        <v>21</v>
      </c>
      <c r="E83" s="33" t="s">
        <v>20</v>
      </c>
      <c r="F83" s="32" t="s">
        <v>22</v>
      </c>
      <c r="G83" s="33">
        <v>3</v>
      </c>
      <c r="H83" s="36" t="s">
        <v>26</v>
      </c>
      <c r="I83" s="37">
        <v>4663501.38</v>
      </c>
      <c r="J83" s="37">
        <v>9991.16</v>
      </c>
      <c r="K83" s="37">
        <v>226.65</v>
      </c>
      <c r="L83" s="37">
        <v>1903.13</v>
      </c>
      <c r="M83" s="37">
        <v>12618.39</v>
      </c>
      <c r="N83" s="37">
        <v>0</v>
      </c>
      <c r="O83" s="37">
        <v>0</v>
      </c>
      <c r="P83" s="37">
        <v>2260.4299999999998</v>
      </c>
      <c r="Q83" s="37">
        <v>25.74</v>
      </c>
      <c r="R83" s="37">
        <v>1493.88</v>
      </c>
      <c r="S83" s="37">
        <v>1051.94</v>
      </c>
    </row>
    <row r="84" spans="1:19" x14ac:dyDescent="0.2">
      <c r="A84" s="32" t="s">
        <v>71</v>
      </c>
      <c r="B84" s="36" t="s">
        <v>72</v>
      </c>
      <c r="C84" s="32" t="s">
        <v>31</v>
      </c>
      <c r="D84" s="33" t="s">
        <v>21</v>
      </c>
      <c r="E84" s="33" t="s">
        <v>20</v>
      </c>
      <c r="F84" s="32" t="s">
        <v>22</v>
      </c>
      <c r="G84" s="33">
        <v>0</v>
      </c>
      <c r="H84" s="36" t="s">
        <v>23</v>
      </c>
      <c r="I84" s="37">
        <v>-34720813.719999999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</row>
    <row r="85" spans="1:19" x14ac:dyDescent="0.2">
      <c r="A85" s="32" t="s">
        <v>71</v>
      </c>
      <c r="B85" s="36" t="s">
        <v>72</v>
      </c>
      <c r="C85" s="32" t="s">
        <v>31</v>
      </c>
      <c r="D85" s="33" t="s">
        <v>21</v>
      </c>
      <c r="E85" s="33" t="s">
        <v>20</v>
      </c>
      <c r="F85" s="32" t="s">
        <v>22</v>
      </c>
      <c r="G85" s="33">
        <v>1</v>
      </c>
      <c r="H85" s="36" t="s">
        <v>24</v>
      </c>
      <c r="I85" s="37">
        <v>21057109.390000001</v>
      </c>
      <c r="J85" s="37">
        <v>-86668.04</v>
      </c>
      <c r="K85" s="37">
        <v>234605.64</v>
      </c>
      <c r="L85" s="37">
        <v>636203.31999999995</v>
      </c>
      <c r="M85" s="37">
        <v>-417504.73</v>
      </c>
      <c r="N85" s="37">
        <v>-911606.81</v>
      </c>
      <c r="O85" s="37">
        <v>83852.41</v>
      </c>
      <c r="P85" s="37">
        <v>-3317599.6</v>
      </c>
      <c r="Q85" s="37">
        <v>1395290.41</v>
      </c>
      <c r="R85" s="37">
        <v>-206607.03</v>
      </c>
      <c r="S85" s="37">
        <v>-167441.24</v>
      </c>
    </row>
    <row r="86" spans="1:19" x14ac:dyDescent="0.2">
      <c r="A86" s="32" t="s">
        <v>71</v>
      </c>
      <c r="B86" s="36" t="s">
        <v>72</v>
      </c>
      <c r="C86" s="32" t="s">
        <v>31</v>
      </c>
      <c r="D86" s="33" t="s">
        <v>21</v>
      </c>
      <c r="E86" s="33" t="s">
        <v>20</v>
      </c>
      <c r="F86" s="32" t="s">
        <v>22</v>
      </c>
      <c r="G86" s="33">
        <v>3</v>
      </c>
      <c r="H86" s="36" t="s">
        <v>26</v>
      </c>
      <c r="I86" s="37">
        <v>12231710.16</v>
      </c>
      <c r="J86" s="37">
        <v>1287.97</v>
      </c>
      <c r="K86" s="37">
        <v>-35881.42</v>
      </c>
      <c r="L86" s="37">
        <v>173522.95</v>
      </c>
      <c r="M86" s="37">
        <v>341678.93</v>
      </c>
      <c r="N86" s="37">
        <v>0</v>
      </c>
      <c r="O86" s="37">
        <v>0</v>
      </c>
      <c r="P86" s="37">
        <v>769.67</v>
      </c>
      <c r="Q86" s="37">
        <v>726.37</v>
      </c>
      <c r="R86" s="37">
        <v>674.72</v>
      </c>
      <c r="S86" s="37">
        <v>133.35</v>
      </c>
    </row>
    <row r="87" spans="1:19" x14ac:dyDescent="0.2">
      <c r="A87" s="32" t="s">
        <v>71</v>
      </c>
      <c r="B87" s="36" t="s">
        <v>72</v>
      </c>
      <c r="C87" s="32" t="s">
        <v>31</v>
      </c>
      <c r="D87" s="33" t="s">
        <v>21</v>
      </c>
      <c r="E87" s="33" t="s">
        <v>20</v>
      </c>
      <c r="F87" s="32" t="s">
        <v>22</v>
      </c>
      <c r="G87" s="33">
        <v>2</v>
      </c>
      <c r="H87" s="36" t="s">
        <v>25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5287.45</v>
      </c>
      <c r="P87" s="37">
        <v>542.15</v>
      </c>
      <c r="Q87" s="37">
        <v>2508670.7000000002</v>
      </c>
      <c r="R87" s="37">
        <v>0</v>
      </c>
      <c r="S87" s="37">
        <v>179241.54</v>
      </c>
    </row>
    <row r="88" spans="1:19" x14ac:dyDescent="0.2">
      <c r="A88" s="32" t="s">
        <v>73</v>
      </c>
      <c r="B88" s="36" t="s">
        <v>74</v>
      </c>
      <c r="C88" s="32" t="s">
        <v>31</v>
      </c>
      <c r="D88" s="33" t="s">
        <v>21</v>
      </c>
      <c r="E88" s="33" t="s">
        <v>20</v>
      </c>
      <c r="F88" s="32" t="s">
        <v>22</v>
      </c>
      <c r="G88" s="33">
        <v>0</v>
      </c>
      <c r="H88" s="36" t="s">
        <v>23</v>
      </c>
      <c r="I88" s="37">
        <v>-34947829.509999998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</row>
    <row r="89" spans="1:19" x14ac:dyDescent="0.2">
      <c r="A89" s="32" t="s">
        <v>73</v>
      </c>
      <c r="B89" s="36" t="s">
        <v>74</v>
      </c>
      <c r="C89" s="32" t="s">
        <v>31</v>
      </c>
      <c r="D89" s="33" t="s">
        <v>21</v>
      </c>
      <c r="E89" s="33" t="s">
        <v>20</v>
      </c>
      <c r="F89" s="32" t="s">
        <v>22</v>
      </c>
      <c r="G89" s="33">
        <v>1</v>
      </c>
      <c r="H89" s="36" t="s">
        <v>24</v>
      </c>
      <c r="I89" s="37">
        <v>261.49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</row>
    <row r="90" spans="1:19" x14ac:dyDescent="0.2">
      <c r="A90" s="32" t="s">
        <v>73</v>
      </c>
      <c r="B90" s="36" t="s">
        <v>74</v>
      </c>
      <c r="C90" s="32" t="s">
        <v>31</v>
      </c>
      <c r="D90" s="33" t="s">
        <v>21</v>
      </c>
      <c r="E90" s="33" t="s">
        <v>20</v>
      </c>
      <c r="F90" s="32" t="s">
        <v>22</v>
      </c>
      <c r="G90" s="33">
        <v>2</v>
      </c>
      <c r="H90" s="36" t="s">
        <v>25</v>
      </c>
      <c r="I90" s="37">
        <v>37587415.640000001</v>
      </c>
      <c r="J90" s="37">
        <v>7436.73</v>
      </c>
      <c r="K90" s="37">
        <v>1305937.6000000001</v>
      </c>
      <c r="L90" s="37">
        <v>397650.06</v>
      </c>
      <c r="M90" s="37">
        <v>242571.39</v>
      </c>
      <c r="N90" s="37">
        <v>-313647.23</v>
      </c>
      <c r="O90" s="37">
        <v>-151621.67000000001</v>
      </c>
      <c r="P90" s="37">
        <v>-797759.34</v>
      </c>
      <c r="Q90" s="37">
        <v>769987.1</v>
      </c>
      <c r="R90" s="37">
        <v>919864.72</v>
      </c>
      <c r="S90" s="37">
        <v>-165743.64000000001</v>
      </c>
    </row>
    <row r="91" spans="1:19" x14ac:dyDescent="0.2">
      <c r="A91" s="32" t="s">
        <v>73</v>
      </c>
      <c r="B91" s="36" t="s">
        <v>74</v>
      </c>
      <c r="C91" s="32" t="s">
        <v>31</v>
      </c>
      <c r="D91" s="33" t="s">
        <v>21</v>
      </c>
      <c r="E91" s="33" t="s">
        <v>20</v>
      </c>
      <c r="F91" s="32" t="s">
        <v>22</v>
      </c>
      <c r="G91" s="33">
        <v>3</v>
      </c>
      <c r="H91" s="36" t="s">
        <v>26</v>
      </c>
      <c r="I91" s="37">
        <v>725632.41</v>
      </c>
      <c r="J91" s="37">
        <v>-51022.92</v>
      </c>
      <c r="K91" s="37">
        <v>594.21</v>
      </c>
      <c r="L91" s="37">
        <v>405.07</v>
      </c>
      <c r="M91" s="37">
        <v>35092.589999999997</v>
      </c>
      <c r="N91" s="37">
        <v>58861.55</v>
      </c>
      <c r="O91" s="37">
        <v>-13243</v>
      </c>
      <c r="P91" s="37">
        <v>-40513.39</v>
      </c>
      <c r="Q91" s="37">
        <v>-13274.82</v>
      </c>
      <c r="R91" s="37">
        <v>30.86</v>
      </c>
      <c r="S91" s="37">
        <v>302.62</v>
      </c>
    </row>
    <row r="92" spans="1:19" x14ac:dyDescent="0.2">
      <c r="A92" s="32" t="s">
        <v>75</v>
      </c>
      <c r="B92" s="36" t="s">
        <v>76</v>
      </c>
      <c r="C92" s="32" t="s">
        <v>31</v>
      </c>
      <c r="D92" s="33" t="s">
        <v>21</v>
      </c>
      <c r="E92" s="33" t="s">
        <v>20</v>
      </c>
      <c r="F92" s="32" t="s">
        <v>22</v>
      </c>
      <c r="G92" s="33">
        <v>2</v>
      </c>
      <c r="H92" s="36" t="s">
        <v>25</v>
      </c>
      <c r="I92" s="37">
        <v>-3152650.03</v>
      </c>
      <c r="J92" s="37">
        <v>-386525.06</v>
      </c>
      <c r="K92" s="37">
        <v>-31757.09</v>
      </c>
      <c r="L92" s="37">
        <v>-14285.96</v>
      </c>
      <c r="M92" s="37">
        <v>-38230.18</v>
      </c>
      <c r="N92" s="37">
        <v>-27330.2</v>
      </c>
      <c r="O92" s="37">
        <v>3309.96</v>
      </c>
      <c r="P92" s="37">
        <v>0.21</v>
      </c>
      <c r="Q92" s="37">
        <v>-150352.82999999999</v>
      </c>
      <c r="R92" s="37">
        <v>-109607.46</v>
      </c>
      <c r="S92" s="37">
        <v>-16388.86</v>
      </c>
    </row>
    <row r="93" spans="1:19" x14ac:dyDescent="0.2">
      <c r="A93" s="32" t="s">
        <v>75</v>
      </c>
      <c r="B93" s="36" t="s">
        <v>76</v>
      </c>
      <c r="C93" s="32" t="s">
        <v>31</v>
      </c>
      <c r="D93" s="33" t="s">
        <v>21</v>
      </c>
      <c r="E93" s="33" t="s">
        <v>20</v>
      </c>
      <c r="F93" s="32" t="s">
        <v>22</v>
      </c>
      <c r="G93" s="33">
        <v>3</v>
      </c>
      <c r="H93" s="36" t="s">
        <v>26</v>
      </c>
      <c r="I93" s="37">
        <v>-909534.87</v>
      </c>
      <c r="J93" s="37">
        <v>-12155.79</v>
      </c>
      <c r="K93" s="37">
        <v>228762.31</v>
      </c>
      <c r="L93" s="37">
        <v>-540451.28</v>
      </c>
      <c r="M93" s="37">
        <v>489767.13</v>
      </c>
      <c r="N93" s="37">
        <v>232958.7</v>
      </c>
      <c r="O93" s="37">
        <v>110618.58</v>
      </c>
      <c r="P93" s="37">
        <v>282044.73</v>
      </c>
      <c r="Q93" s="37">
        <v>45465.25</v>
      </c>
      <c r="R93" s="37">
        <v>-695847.58</v>
      </c>
      <c r="S93" s="37">
        <v>418432.61</v>
      </c>
    </row>
    <row r="94" spans="1:19" x14ac:dyDescent="0.2">
      <c r="A94" s="32" t="s">
        <v>75</v>
      </c>
      <c r="B94" s="36" t="s">
        <v>76</v>
      </c>
      <c r="C94" s="32" t="s">
        <v>31</v>
      </c>
      <c r="D94" s="33" t="s">
        <v>21</v>
      </c>
      <c r="E94" s="33" t="s">
        <v>20</v>
      </c>
      <c r="F94" s="32" t="s">
        <v>22</v>
      </c>
      <c r="G94" s="33">
        <v>6</v>
      </c>
      <c r="H94" s="36" t="s">
        <v>29</v>
      </c>
      <c r="I94" s="37">
        <v>24050.86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</row>
    <row r="95" spans="1:19" x14ac:dyDescent="0.2">
      <c r="A95" s="32" t="s">
        <v>77</v>
      </c>
      <c r="B95" s="36" t="s">
        <v>78</v>
      </c>
      <c r="C95" s="32" t="s">
        <v>31</v>
      </c>
      <c r="D95" s="33" t="s">
        <v>21</v>
      </c>
      <c r="E95" s="33" t="s">
        <v>20</v>
      </c>
      <c r="F95" s="32" t="s">
        <v>22</v>
      </c>
      <c r="G95" s="33">
        <v>3</v>
      </c>
      <c r="H95" s="36" t="s">
        <v>26</v>
      </c>
      <c r="I95" s="37">
        <v>1854.4</v>
      </c>
      <c r="J95" s="37">
        <v>0</v>
      </c>
      <c r="K95" s="37">
        <v>0.18</v>
      </c>
      <c r="L95" s="37">
        <v>0.18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11.46</v>
      </c>
      <c r="S95" s="37">
        <v>0</v>
      </c>
    </row>
    <row r="96" spans="1:19" x14ac:dyDescent="0.2">
      <c r="A96" s="32" t="s">
        <v>77</v>
      </c>
      <c r="B96" s="36" t="s">
        <v>78</v>
      </c>
      <c r="C96" s="32" t="s">
        <v>31</v>
      </c>
      <c r="D96" s="33" t="s">
        <v>21</v>
      </c>
      <c r="E96" s="33" t="s">
        <v>20</v>
      </c>
      <c r="F96" s="32" t="s">
        <v>22</v>
      </c>
      <c r="G96" s="33">
        <v>5</v>
      </c>
      <c r="H96" s="36" t="s">
        <v>28</v>
      </c>
      <c r="I96" s="37">
        <v>7041.22</v>
      </c>
      <c r="J96" s="37">
        <v>717.84</v>
      </c>
      <c r="K96" s="37">
        <v>-762.36</v>
      </c>
      <c r="L96" s="37">
        <v>998.2</v>
      </c>
      <c r="M96" s="37">
        <v>-361.56</v>
      </c>
      <c r="N96" s="37">
        <v>0.48</v>
      </c>
      <c r="O96" s="37">
        <v>1327.4</v>
      </c>
      <c r="P96" s="37">
        <v>26224.48</v>
      </c>
      <c r="Q96" s="37">
        <v>18.600000000000001</v>
      </c>
      <c r="R96" s="37">
        <v>350.52</v>
      </c>
      <c r="S96" s="37">
        <v>-42.93</v>
      </c>
    </row>
    <row r="97" spans="1:19" x14ac:dyDescent="0.2">
      <c r="A97" s="32" t="s">
        <v>77</v>
      </c>
      <c r="B97" s="36" t="s">
        <v>78</v>
      </c>
      <c r="C97" s="32" t="s">
        <v>31</v>
      </c>
      <c r="D97" s="33" t="s">
        <v>21</v>
      </c>
      <c r="E97" s="33" t="s">
        <v>20</v>
      </c>
      <c r="F97" s="32" t="s">
        <v>22</v>
      </c>
      <c r="G97" s="33">
        <v>2</v>
      </c>
      <c r="H97" s="36" t="s">
        <v>25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379.55</v>
      </c>
      <c r="P97" s="37">
        <v>0</v>
      </c>
      <c r="Q97" s="37">
        <v>0</v>
      </c>
      <c r="R97" s="37">
        <v>0</v>
      </c>
      <c r="S97" s="37">
        <v>0</v>
      </c>
    </row>
    <row r="98" spans="1:19" x14ac:dyDescent="0.2">
      <c r="A98" s="32" t="s">
        <v>79</v>
      </c>
      <c r="B98" s="36" t="s">
        <v>80</v>
      </c>
      <c r="C98" s="32" t="s">
        <v>31</v>
      </c>
      <c r="D98" s="33" t="s">
        <v>21</v>
      </c>
      <c r="E98" s="33" t="s">
        <v>20</v>
      </c>
      <c r="F98" s="32" t="s">
        <v>22</v>
      </c>
      <c r="G98" s="33">
        <v>3</v>
      </c>
      <c r="H98" s="36" t="s">
        <v>26</v>
      </c>
      <c r="I98" s="37">
        <v>101898.58</v>
      </c>
      <c r="J98" s="37">
        <v>1.1000000000000001</v>
      </c>
      <c r="K98" s="37">
        <v>1.0900000000000001</v>
      </c>
      <c r="L98" s="37">
        <v>0.11</v>
      </c>
      <c r="M98" s="37">
        <v>0</v>
      </c>
      <c r="N98" s="37">
        <v>0</v>
      </c>
      <c r="O98" s="37">
        <v>0</v>
      </c>
      <c r="P98" s="37">
        <v>95.26</v>
      </c>
      <c r="Q98" s="37">
        <v>0</v>
      </c>
      <c r="R98" s="37">
        <v>0</v>
      </c>
      <c r="S98" s="37">
        <v>0</v>
      </c>
    </row>
    <row r="99" spans="1:19" x14ac:dyDescent="0.2">
      <c r="A99" s="32" t="s">
        <v>79</v>
      </c>
      <c r="B99" s="36" t="s">
        <v>80</v>
      </c>
      <c r="C99" s="32" t="s">
        <v>31</v>
      </c>
      <c r="D99" s="33" t="s">
        <v>21</v>
      </c>
      <c r="E99" s="33" t="s">
        <v>20</v>
      </c>
      <c r="F99" s="32" t="s">
        <v>22</v>
      </c>
      <c r="G99" s="33">
        <v>6</v>
      </c>
      <c r="H99" s="36" t="s">
        <v>29</v>
      </c>
      <c r="I99" s="37">
        <v>-23347.62</v>
      </c>
      <c r="J99" s="37">
        <v>740.28</v>
      </c>
      <c r="K99" s="37">
        <v>-1.65</v>
      </c>
      <c r="L99" s="37">
        <v>-22.79</v>
      </c>
      <c r="M99" s="37">
        <v>0</v>
      </c>
      <c r="N99" s="37">
        <v>-24151.99</v>
      </c>
      <c r="O99" s="37">
        <v>19941.25</v>
      </c>
      <c r="P99" s="37">
        <v>-20.48</v>
      </c>
      <c r="Q99" s="37">
        <v>-5524.36</v>
      </c>
      <c r="R99" s="37">
        <v>8808.57</v>
      </c>
      <c r="S99" s="37">
        <v>-0.01</v>
      </c>
    </row>
    <row r="100" spans="1:19" x14ac:dyDescent="0.2">
      <c r="A100" s="32" t="s">
        <v>79</v>
      </c>
      <c r="B100" s="36" t="s">
        <v>80</v>
      </c>
      <c r="C100" s="32" t="s">
        <v>31</v>
      </c>
      <c r="D100" s="33" t="s">
        <v>21</v>
      </c>
      <c r="E100" s="33" t="s">
        <v>20</v>
      </c>
      <c r="F100" s="32" t="s">
        <v>22</v>
      </c>
      <c r="G100" s="33">
        <v>2</v>
      </c>
      <c r="H100" s="36" t="s">
        <v>25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0.01</v>
      </c>
      <c r="P100" s="37">
        <v>193.76</v>
      </c>
      <c r="Q100" s="37">
        <v>0</v>
      </c>
      <c r="R100" s="37">
        <v>0</v>
      </c>
      <c r="S100" s="37">
        <v>0</v>
      </c>
    </row>
    <row r="101" spans="1:19" x14ac:dyDescent="0.2">
      <c r="A101" s="32" t="s">
        <v>81</v>
      </c>
      <c r="B101" s="36" t="s">
        <v>82</v>
      </c>
      <c r="C101" s="32" t="s">
        <v>31</v>
      </c>
      <c r="D101" s="33" t="s">
        <v>21</v>
      </c>
      <c r="E101" s="33" t="s">
        <v>20</v>
      </c>
      <c r="F101" s="32" t="s">
        <v>22</v>
      </c>
      <c r="G101" s="33">
        <v>3</v>
      </c>
      <c r="H101" s="36" t="s">
        <v>26</v>
      </c>
      <c r="I101" s="37">
        <v>-21830.77</v>
      </c>
      <c r="J101" s="37">
        <v>1194.67</v>
      </c>
      <c r="K101" s="37">
        <v>0</v>
      </c>
      <c r="L101" s="37">
        <v>3361.03</v>
      </c>
      <c r="M101" s="37">
        <v>1196.95</v>
      </c>
      <c r="N101" s="37">
        <v>0</v>
      </c>
      <c r="O101" s="37">
        <v>0</v>
      </c>
      <c r="P101" s="37">
        <v>0</v>
      </c>
      <c r="Q101" s="37">
        <v>0.01</v>
      </c>
      <c r="R101" s="37">
        <v>0.01</v>
      </c>
      <c r="S101" s="37">
        <v>0</v>
      </c>
    </row>
    <row r="102" spans="1:19" x14ac:dyDescent="0.2">
      <c r="A102" s="32" t="s">
        <v>81</v>
      </c>
      <c r="B102" s="36" t="s">
        <v>82</v>
      </c>
      <c r="C102" s="32" t="s">
        <v>31</v>
      </c>
      <c r="D102" s="33" t="s">
        <v>21</v>
      </c>
      <c r="E102" s="33" t="s">
        <v>20</v>
      </c>
      <c r="F102" s="32" t="s">
        <v>22</v>
      </c>
      <c r="G102" s="33">
        <v>4</v>
      </c>
      <c r="H102" s="36" t="s">
        <v>27</v>
      </c>
      <c r="I102" s="37">
        <v>-1112526.24</v>
      </c>
      <c r="J102" s="37">
        <v>-6230.08</v>
      </c>
      <c r="K102" s="37">
        <v>-105808.7</v>
      </c>
      <c r="L102" s="37">
        <v>117123.18</v>
      </c>
      <c r="M102" s="37">
        <v>-65577.009999999995</v>
      </c>
      <c r="N102" s="37">
        <v>-75296.039999999994</v>
      </c>
      <c r="O102" s="37">
        <v>127524.98</v>
      </c>
      <c r="P102" s="37">
        <v>3893.17</v>
      </c>
      <c r="Q102" s="37">
        <v>-0.01</v>
      </c>
      <c r="R102" s="37">
        <v>3430.91</v>
      </c>
      <c r="S102" s="37">
        <v>-79566.509999999995</v>
      </c>
    </row>
    <row r="103" spans="1:19" x14ac:dyDescent="0.2">
      <c r="A103" s="32" t="s">
        <v>81</v>
      </c>
      <c r="B103" s="36" t="s">
        <v>82</v>
      </c>
      <c r="C103" s="32" t="s">
        <v>31</v>
      </c>
      <c r="D103" s="33" t="s">
        <v>21</v>
      </c>
      <c r="E103" s="33" t="s">
        <v>20</v>
      </c>
      <c r="F103" s="32" t="s">
        <v>22</v>
      </c>
      <c r="G103" s="33">
        <v>2</v>
      </c>
      <c r="H103" s="36" t="s">
        <v>25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2983.58</v>
      </c>
      <c r="O103" s="37">
        <v>116.91</v>
      </c>
      <c r="P103" s="37">
        <v>0</v>
      </c>
      <c r="Q103" s="37">
        <v>0</v>
      </c>
      <c r="R103" s="37">
        <v>0</v>
      </c>
      <c r="S103" s="37">
        <v>0</v>
      </c>
    </row>
    <row r="104" spans="1:19" x14ac:dyDescent="0.2">
      <c r="A104" s="32" t="s">
        <v>83</v>
      </c>
      <c r="B104" s="36" t="s">
        <v>84</v>
      </c>
      <c r="C104" s="32" t="s">
        <v>32</v>
      </c>
      <c r="D104" s="33" t="s">
        <v>21</v>
      </c>
      <c r="E104" s="33" t="s">
        <v>20</v>
      </c>
      <c r="F104" s="32" t="s">
        <v>22</v>
      </c>
      <c r="G104" s="33">
        <v>3</v>
      </c>
      <c r="H104" s="36" t="s">
        <v>26</v>
      </c>
      <c r="I104" s="37">
        <v>7285.64</v>
      </c>
      <c r="J104" s="37">
        <v>0.75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0.19</v>
      </c>
      <c r="Q104" s="37">
        <v>0</v>
      </c>
      <c r="R104" s="37">
        <v>0.79</v>
      </c>
      <c r="S104" s="37">
        <v>0</v>
      </c>
    </row>
    <row r="105" spans="1:19" x14ac:dyDescent="0.2">
      <c r="A105" s="32" t="s">
        <v>83</v>
      </c>
      <c r="B105" s="36" t="s">
        <v>84</v>
      </c>
      <c r="C105" s="32" t="s">
        <v>32</v>
      </c>
      <c r="D105" s="33" t="s">
        <v>21</v>
      </c>
      <c r="E105" s="33" t="s">
        <v>20</v>
      </c>
      <c r="F105" s="32" t="s">
        <v>22</v>
      </c>
      <c r="G105" s="33">
        <v>7</v>
      </c>
      <c r="H105" s="36" t="s">
        <v>30</v>
      </c>
      <c r="I105" s="37">
        <v>-595769.35</v>
      </c>
      <c r="J105" s="37">
        <v>-976.47</v>
      </c>
      <c r="K105" s="37">
        <v>0</v>
      </c>
      <c r="L105" s="37">
        <v>0</v>
      </c>
      <c r="M105" s="37">
        <v>-183741.22</v>
      </c>
      <c r="N105" s="37">
        <v>0</v>
      </c>
      <c r="O105" s="37">
        <v>-164853.35999999999</v>
      </c>
      <c r="P105" s="37">
        <v>-244348.73</v>
      </c>
      <c r="Q105" s="37">
        <v>-13345.89</v>
      </c>
      <c r="R105" s="37">
        <v>-55682.37</v>
      </c>
      <c r="S105" s="37">
        <v>-288184.34000000003</v>
      </c>
    </row>
    <row r="106" spans="1:19" x14ac:dyDescent="0.2">
      <c r="A106" s="32" t="s">
        <v>83</v>
      </c>
      <c r="B106" s="36" t="s">
        <v>84</v>
      </c>
      <c r="C106" s="32" t="s">
        <v>32</v>
      </c>
      <c r="D106" s="33" t="s">
        <v>21</v>
      </c>
      <c r="E106" s="33" t="s">
        <v>20</v>
      </c>
      <c r="F106" s="32" t="s">
        <v>22</v>
      </c>
      <c r="G106" s="33">
        <v>2</v>
      </c>
      <c r="H106" s="36" t="s">
        <v>25</v>
      </c>
      <c r="I106" s="37">
        <v>0</v>
      </c>
      <c r="J106" s="37">
        <v>0</v>
      </c>
      <c r="K106" s="37">
        <v>0</v>
      </c>
      <c r="L106" s="37">
        <v>0</v>
      </c>
      <c r="M106" s="37">
        <v>1597.08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</row>
    <row r="107" spans="1:19" x14ac:dyDescent="0.2">
      <c r="I107" s="38">
        <f>SUM(I3:I106)</f>
        <v>281824992.54000008</v>
      </c>
      <c r="J107" s="38">
        <f t="shared" ref="J107:S107" si="0">SUM(J3:J106)</f>
        <v>13755003.549999999</v>
      </c>
      <c r="K107" s="38">
        <f t="shared" si="0"/>
        <v>-9887885.5599999987</v>
      </c>
      <c r="L107" s="38">
        <f t="shared" si="0"/>
        <v>-12552836.649999999</v>
      </c>
      <c r="M107" s="38">
        <f t="shared" si="0"/>
        <v>-14090987.910000008</v>
      </c>
      <c r="N107" s="38">
        <f t="shared" si="0"/>
        <v>14928200.960000008</v>
      </c>
      <c r="O107" s="38">
        <f t="shared" si="0"/>
        <v>-1101574.3100000028</v>
      </c>
      <c r="P107" s="38">
        <f t="shared" si="0"/>
        <v>3733412.9399999995</v>
      </c>
      <c r="Q107" s="38">
        <f t="shared" si="0"/>
        <v>11145881.360000001</v>
      </c>
      <c r="R107" s="38">
        <f t="shared" si="0"/>
        <v>8435705.5900000036</v>
      </c>
      <c r="S107" s="38">
        <f t="shared" si="0"/>
        <v>-13663205.370000001</v>
      </c>
    </row>
    <row r="108" spans="1:19" x14ac:dyDescent="0.2">
      <c r="I108" s="38">
        <f>+I107</f>
        <v>281824992.54000008</v>
      </c>
      <c r="J108" s="38">
        <f>+I108+J107</f>
        <v>295579996.09000009</v>
      </c>
      <c r="K108" s="38">
        <f t="shared" ref="K108:S108" si="1">+J108+K107</f>
        <v>285692110.53000009</v>
      </c>
      <c r="L108" s="38">
        <f t="shared" si="1"/>
        <v>273139273.88000011</v>
      </c>
      <c r="M108" s="38">
        <f t="shared" si="1"/>
        <v>259048285.97000012</v>
      </c>
      <c r="N108" s="38">
        <f t="shared" si="1"/>
        <v>273976486.93000013</v>
      </c>
      <c r="O108" s="38">
        <f t="shared" si="1"/>
        <v>272874912.62000012</v>
      </c>
      <c r="P108" s="38">
        <f t="shared" si="1"/>
        <v>276608325.56000012</v>
      </c>
      <c r="Q108" s="38">
        <f t="shared" si="1"/>
        <v>287754206.92000014</v>
      </c>
      <c r="R108" s="38">
        <f t="shared" si="1"/>
        <v>296189912.51000011</v>
      </c>
      <c r="S108" s="38">
        <f t="shared" si="1"/>
        <v>282526707.1400001</v>
      </c>
    </row>
  </sheetData>
  <sortState ref="A3:T3750">
    <sortCondition ref="D3:D3750"/>
  </sortState>
  <pageMargins left="0.78740157480314998" right="0.78740157480314998" top="0.78740157480314998" bottom="1.02362204724409" header="0.78740157480314998" footer="0.78740157480314998"/>
  <pageSetup paperSize="9" orientation="portrait" horizontalDpi="300" verticalDpi="300" r:id="rId1"/>
  <headerFooter alignWithMargins="0">
    <oddFooter>&amp;L&amp;"Tahoma,Regular"&amp;8Pagina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Saldos carteras meses</vt:lpstr>
      <vt:lpstr>Balanza con Centros de Costos y</vt:lpstr>
      <vt:lpstr>'Saldos carteras meses'!Print_Area</vt:lpstr>
      <vt:lpstr>'Balanza con Centros de Costos y'!Print_Titles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Rosalba Rodriguez Herrera</cp:lastModifiedBy>
  <dcterms:created xsi:type="dcterms:W3CDTF">2016-11-09T17:51:54Z</dcterms:created>
  <dcterms:modified xsi:type="dcterms:W3CDTF">2016-11-10T00:00:30Z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