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H24" i="1" l="1"/>
  <c r="G24" i="1"/>
  <c r="F4" i="1"/>
  <c r="F24" i="1" s="1"/>
  <c r="C24" i="1"/>
  <c r="D24" i="1"/>
  <c r="E24" i="1"/>
  <c r="B24" i="1"/>
  <c r="F25" i="1" l="1"/>
  <c r="F3" i="1"/>
  <c r="H5" i="1" l="1"/>
  <c r="C26" i="1"/>
  <c r="D26" i="1"/>
  <c r="E26" i="1"/>
  <c r="F26" i="1"/>
  <c r="B26" i="1"/>
  <c r="H12" i="1"/>
  <c r="H13" i="1"/>
  <c r="H14" i="1"/>
  <c r="H15" i="1"/>
  <c r="H16" i="1"/>
  <c r="H17" i="1"/>
  <c r="H18" i="1"/>
  <c r="H19" i="1"/>
  <c r="H20" i="1"/>
  <c r="H21" i="1"/>
  <c r="H22" i="1"/>
  <c r="H23" i="1"/>
  <c r="H11" i="1"/>
  <c r="H9" i="1"/>
  <c r="H10" i="1"/>
  <c r="H8" i="1"/>
  <c r="H7" i="1"/>
  <c r="H6" i="1"/>
</calcChain>
</file>

<file path=xl/sharedStrings.xml><?xml version="1.0" encoding="utf-8"?>
<sst xmlns="http://schemas.openxmlformats.org/spreadsheetml/2006/main" count="40" uniqueCount="37">
  <si>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</si>
  <si>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</si>
  <si>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</si>
  <si>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</si>
  <si>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</si>
  <si>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</si>
  <si>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</si>
  <si>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</si>
  <si>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</si>
  <si>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</si>
  <si>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</si>
  <si>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</si>
  <si>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</si>
  <si>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</si>
  <si>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</si>
  <si>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</si>
  <si>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</si>
  <si>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</si>
  <si>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</si>
  <si>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</si>
  <si>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</si>
  <si>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</si>
  <si>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>TOTAL</t>
  </si>
  <si>
    <t xml:space="preserve"> Contabilidad</t>
  </si>
  <si>
    <t>Saldo Final Antigüedad</t>
  </si>
  <si>
    <t>Saldo Inicial Antigüedad</t>
  </si>
  <si>
    <t>Observaciones</t>
  </si>
  <si>
    <t>Son los que se habian detecado con anterioridad. Los que vienen directos de cxp</t>
  </si>
  <si>
    <t>No tiene configuada la Poliza Contable</t>
  </si>
  <si>
    <t>Estos saldos Iniciales, fueron obtenidos del reporte de Antigüedad que esta en la intranet</t>
  </si>
  <si>
    <t>La diferencia cuadra con la que se habia identificado previamente.</t>
  </si>
  <si>
    <t>Hay que revisar el reporte de la intranet, al parecer no esta considerando algunas transacciones lo que provoca esta diferencia</t>
  </si>
  <si>
    <t>Cartera Dolares</t>
  </si>
  <si>
    <t>Cartera MXN</t>
  </si>
  <si>
    <t>Cartera Dlls Conversion</t>
  </si>
  <si>
    <t>Total Cartera</t>
  </si>
  <si>
    <t>Saldo Inicial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</si>
</sst>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7" borderId="17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40" fontId="0" fillId="0" borderId="1" xfId="0" applyNumberFormat="1" applyBorder="1" applyAlignment="1">
      <alignment horizontal="left" vertical="center"/>
    </xf>
    <xf numFmtId="0" fontId="3" fillId="9" borderId="7" xfId="0" applyFont="1" applyFill="1" applyBorder="1" applyAlignment="1">
      <alignment horizontal="center" vertical="center"/>
    </xf>
    <xf numFmtId="40" fontId="3" fillId="8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17" xfId="0" applyFill="1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0" fillId="8" borderId="17" xfId="0" applyFill="1" applyBorder="1" applyAlignment="1">
      <alignment wrapText="1"/>
    </xf>
    <xf numFmtId="40" fontId="3" fillId="10" borderId="11" xfId="0" applyNumberFormat="1" applyFont="1" applyFill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40" fontId="0" fillId="13" borderId="1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wrapText="1"/>
    </xf>
    <xf numFmtId="166" fontId="1" fillId="4" borderId="1" xfId="0" applyNumberFormat="1" applyFont="1" applyFill="1" applyBorder="1" applyAlignment="1">
      <alignment horizontal="center" vertical="center"/>
    </xf>
    <xf numFmtId="166" fontId="1" fillId="4" borderId="1" xfId="1" applyNumberFormat="1" applyFont="1" applyFill="1" applyBorder="1" applyAlignment="1">
      <alignment horizontal="center" vertical="center"/>
    </xf>
    <xf numFmtId="166" fontId="1" fillId="5" borderId="1" xfId="1" applyNumberFormat="1" applyFont="1" applyFill="1" applyBorder="1" applyAlignment="1">
      <alignment horizontal="center" vertical="center"/>
    </xf>
    <xf numFmtId="166" fontId="1" fillId="6" borderId="2" xfId="0" applyNumberFormat="1" applyFont="1" applyFill="1" applyBorder="1" applyAlignment="1">
      <alignment horizontal="center" vertical="center"/>
    </xf>
    <xf numFmtId="166" fontId="0" fillId="13" borderId="6" xfId="1" applyNumberFormat="1" applyFont="1" applyFill="1" applyBorder="1" applyAlignment="1">
      <alignment horizontal="center" vertical="center"/>
    </xf>
    <xf numFmtId="166" fontId="0" fillId="13" borderId="5" xfId="1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13" borderId="1" xfId="1" applyNumberFormat="1" applyFont="1" applyFill="1" applyBorder="1" applyAlignment="1">
      <alignment horizontal="center" vertical="center"/>
    </xf>
    <xf numFmtId="166" fontId="0" fillId="13" borderId="2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3" fillId="9" borderId="8" xfId="0" applyNumberFormat="1" applyFont="1" applyFill="1" applyBorder="1" applyAlignment="1">
      <alignment horizontal="center"/>
    </xf>
    <xf numFmtId="166" fontId="3" fillId="9" borderId="8" xfId="1" applyNumberFormat="1" applyFont="1" applyFill="1" applyBorder="1" applyAlignment="1">
      <alignment horizontal="center"/>
    </xf>
    <xf numFmtId="166" fontId="0" fillId="8" borderId="10" xfId="1" applyNumberFormat="1" applyFont="1" applyFill="1" applyBorder="1" applyAlignment="1">
      <alignment horizontal="center"/>
    </xf>
    <xf numFmtId="166" fontId="0" fillId="8" borderId="10" xfId="1" applyNumberFormat="1" applyFon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horizontal="center" vertical="center"/>
    </xf>
    <xf numFmtId="166" fontId="0" fillId="8" borderId="14" xfId="0" applyNumberFormat="1" applyFill="1" applyBorder="1" applyAlignment="1">
      <alignment horizontal="center" vertical="center"/>
    </xf>
    <xf numFmtId="166" fontId="0" fillId="10" borderId="12" xfId="0" applyNumberFormat="1" applyFill="1" applyBorder="1" applyAlignment="1">
      <alignment horizontal="center" vertical="center"/>
    </xf>
    <xf numFmtId="166" fontId="0" fillId="10" borderId="12" xfId="1" applyNumberFormat="1" applyFont="1" applyFill="1" applyBorder="1" applyAlignment="1">
      <alignment horizontal="center" vertical="center"/>
    </xf>
    <xf numFmtId="166" fontId="0" fillId="10" borderId="15" xfId="0" applyNumberForma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40" fontId="3" fillId="8" borderId="1" xfId="0" applyNumberFormat="1" applyFont="1" applyFill="1" applyBorder="1" applyAlignment="1">
      <alignment horizontal="left" vertical="center"/>
    </xf>
    <xf numFmtId="166" fontId="3" fillId="8" borderId="6" xfId="1" applyNumberFormat="1" applyFont="1" applyFill="1" applyBorder="1" applyAlignment="1">
      <alignment horizontal="center"/>
    </xf>
    <xf numFmtId="166" fontId="3" fillId="8" borderId="5" xfId="1" applyNumberFormat="1" applyFont="1" applyFill="1" applyBorder="1" applyAlignment="1">
      <alignment horizontal="center" vertical="center"/>
    </xf>
    <xf numFmtId="166" fontId="3" fillId="8" borderId="1" xfId="0" applyNumberFormat="1" applyFont="1" applyFill="1" applyBorder="1" applyAlignment="1">
      <alignment horizontal="center" vertical="center"/>
    </xf>
    <xf numFmtId="166" fontId="3" fillId="8" borderId="1" xfId="1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wrapText="1"/>
    </xf>
    <xf numFmtId="0" fontId="3" fillId="8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15" zoomScaleNormal="115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RowHeight="15" x14ac:dyDescent="0.25"/>
  <cols>
    <col min="1" max="1" width="22.7109375" style="7" bestFit="1" customWidth="1"/>
    <col min="2" max="2" width="14.7109375" style="47" bestFit="1" customWidth="1"/>
    <col min="3" max="3" width="16.7109375" style="48" bestFit="1" customWidth="1"/>
    <col min="4" max="4" width="22" style="48" bestFit="1" customWidth="1"/>
    <col min="5" max="5" width="16.7109375" style="49" bestFit="1" customWidth="1"/>
    <col min="6" max="6" width="17.7109375" style="48" bestFit="1" customWidth="1"/>
    <col min="7" max="7" width="16.28515625" style="49" bestFit="1" customWidth="1"/>
    <col min="8" max="8" width="14.42578125" style="48" bestFit="1" customWidth="1"/>
    <col min="9" max="9" width="72.42578125" style="10" bestFit="1" customWidth="1"/>
  </cols>
  <sheetData>
    <row r="1" spans="1:9" s="1" customFormat="1" x14ac:dyDescent="0.25">
      <c r="A1" s="14" t="s">
        <v>2</v>
      </c>
      <c r="B1" s="15"/>
      <c r="C1" s="15"/>
      <c r="D1" s="15"/>
      <c r="E1" s="15"/>
      <c r="F1" s="15"/>
      <c r="G1" s="15"/>
      <c r="H1" s="15"/>
      <c r="I1" s="16" t="s">
        <v>26</v>
      </c>
    </row>
    <row r="2" spans="1:9" s="1" customFormat="1" ht="15.75" thickBot="1" x14ac:dyDescent="0.3">
      <c r="A2" s="3" t="s">
        <v>0</v>
      </c>
      <c r="B2" s="21" t="s">
        <v>32</v>
      </c>
      <c r="C2" s="22" t="s">
        <v>33</v>
      </c>
      <c r="D2" s="22" t="s">
        <v>34</v>
      </c>
      <c r="E2" s="23" t="s">
        <v>33</v>
      </c>
      <c r="F2" s="22" t="s">
        <v>35</v>
      </c>
      <c r="G2" s="24" t="s">
        <v>23</v>
      </c>
      <c r="H2" s="25" t="s">
        <v>1</v>
      </c>
      <c r="I2" s="17"/>
    </row>
    <row r="3" spans="1:9" s="57" customFormat="1" ht="15.75" thickBot="1" x14ac:dyDescent="0.3">
      <c r="A3" s="50" t="s">
        <v>36</v>
      </c>
      <c r="B3" s="51">
        <v>8867057.4600000009</v>
      </c>
      <c r="C3" s="52">
        <v>27863597.690000001</v>
      </c>
      <c r="D3" s="52">
        <v>164664345</v>
      </c>
      <c r="E3" s="52">
        <v>27863597.690000001</v>
      </c>
      <c r="F3" s="53">
        <f>D3+E3</f>
        <v>192527942.69</v>
      </c>
      <c r="G3" s="54"/>
      <c r="H3" s="55"/>
      <c r="I3" s="56"/>
    </row>
    <row r="4" spans="1:9" s="20" customFormat="1" ht="30" x14ac:dyDescent="0.25">
      <c r="A4" s="18" t="s">
        <v>25</v>
      </c>
      <c r="B4" s="26">
        <v>8866283.2861000001</v>
      </c>
      <c r="C4" s="27">
        <v>27858891.291499998</v>
      </c>
      <c r="D4" s="27">
        <v>164711604.49086601</v>
      </c>
      <c r="E4" s="27">
        <v>27858891.291500099</v>
      </c>
      <c r="F4" s="28">
        <f>D4+E4</f>
        <v>192570495.7823661</v>
      </c>
      <c r="G4" s="29">
        <v>192527942.97</v>
      </c>
      <c r="H4" s="30"/>
      <c r="I4" s="19" t="s">
        <v>29</v>
      </c>
    </row>
    <row r="5" spans="1:9" x14ac:dyDescent="0.25">
      <c r="A5" s="4" t="s">
        <v>4</v>
      </c>
      <c r="B5" s="31">
        <v>-0.11949999999999997</v>
      </c>
      <c r="C5" s="32">
        <v>-1.32E-2</v>
      </c>
      <c r="D5" s="32">
        <v>-2.2530000000000006</v>
      </c>
      <c r="E5" s="33">
        <v>-1.32E-2</v>
      </c>
      <c r="F5" s="32">
        <v>-2.2662000000000004</v>
      </c>
      <c r="G5" s="33">
        <v>2.46</v>
      </c>
      <c r="H5" s="34">
        <f t="shared" ref="H5:H23" si="0">F5-G5</f>
        <v>-4.7262000000000004</v>
      </c>
      <c r="I5" s="9"/>
    </row>
    <row r="6" spans="1:9" x14ac:dyDescent="0.25">
      <c r="A6" s="4" t="s">
        <v>5</v>
      </c>
      <c r="B6" s="31">
        <v>-1595235.69</v>
      </c>
      <c r="C6" s="32">
        <v>-119347.66</v>
      </c>
      <c r="D6" s="32">
        <v>-29956868.653000001</v>
      </c>
      <c r="E6" s="33">
        <v>-119347.6599</v>
      </c>
      <c r="F6" s="32">
        <v>-30076216.312899999</v>
      </c>
      <c r="G6" s="33">
        <v>-30076216.319999993</v>
      </c>
      <c r="H6" s="34">
        <f t="shared" si="0"/>
        <v>7.0999935269355774E-3</v>
      </c>
      <c r="I6" s="9"/>
    </row>
    <row r="7" spans="1:9" x14ac:dyDescent="0.25">
      <c r="A7" s="4" t="s">
        <v>6</v>
      </c>
      <c r="B7" s="31">
        <v>-2.4199999978009146E-2</v>
      </c>
      <c r="C7" s="32">
        <v>1.999999993131496E-3</v>
      </c>
      <c r="D7" s="32">
        <v>-206275.19670000148</v>
      </c>
      <c r="E7" s="33">
        <v>1.9000000029336661E-3</v>
      </c>
      <c r="F7" s="32">
        <v>-206275.19480000148</v>
      </c>
      <c r="G7" s="33">
        <v>-189332.92999999996</v>
      </c>
      <c r="H7" s="34">
        <f t="shared" si="0"/>
        <v>-16942.264800001518</v>
      </c>
      <c r="I7" s="9"/>
    </row>
    <row r="8" spans="1:9" x14ac:dyDescent="0.25">
      <c r="A8" s="4" t="s">
        <v>7</v>
      </c>
      <c r="B8" s="31">
        <v>7534.1304000000009</v>
      </c>
      <c r="C8" s="32"/>
      <c r="D8" s="32">
        <v>146948.69279999999</v>
      </c>
      <c r="E8" s="33"/>
      <c r="F8" s="32">
        <v>146948.69279999999</v>
      </c>
      <c r="G8" s="33">
        <v>146948.69</v>
      </c>
      <c r="H8" s="34">
        <f t="shared" si="0"/>
        <v>2.7999999874737114E-3</v>
      </c>
      <c r="I8" s="9"/>
    </row>
    <row r="9" spans="1:9" x14ac:dyDescent="0.25">
      <c r="A9" s="4" t="s">
        <v>8</v>
      </c>
      <c r="B9" s="31">
        <v>0</v>
      </c>
      <c r="C9" s="32"/>
      <c r="D9" s="32">
        <v>0</v>
      </c>
      <c r="E9" s="33"/>
      <c r="F9" s="32">
        <v>0</v>
      </c>
      <c r="G9" s="33">
        <v>0</v>
      </c>
      <c r="H9" s="34">
        <f t="shared" si="0"/>
        <v>0</v>
      </c>
      <c r="I9" s="9"/>
    </row>
    <row r="10" spans="1:9" ht="30" x14ac:dyDescent="0.25">
      <c r="A10" s="4" t="s">
        <v>9</v>
      </c>
      <c r="B10" s="31">
        <v>-43798.515700000004</v>
      </c>
      <c r="C10" s="32">
        <v>-3502</v>
      </c>
      <c r="D10" s="32">
        <v>-851206.85509999993</v>
      </c>
      <c r="E10" s="33">
        <v>-3502</v>
      </c>
      <c r="F10" s="32">
        <v>-854708.85509999993</v>
      </c>
      <c r="G10" s="33">
        <v>-715496.49</v>
      </c>
      <c r="H10" s="34">
        <f t="shared" si="0"/>
        <v>-139212.36509999994</v>
      </c>
      <c r="I10" s="2" t="s">
        <v>27</v>
      </c>
    </row>
    <row r="11" spans="1:9" x14ac:dyDescent="0.25">
      <c r="A11" s="4" t="s">
        <v>10</v>
      </c>
      <c r="B11" s="31">
        <v>-2336.2399999999998</v>
      </c>
      <c r="C11" s="32"/>
      <c r="D11" s="32">
        <v>-44064.056199999999</v>
      </c>
      <c r="E11" s="33"/>
      <c r="F11" s="32">
        <v>-44064.056199999999</v>
      </c>
      <c r="G11" s="33">
        <v>-44064.06</v>
      </c>
      <c r="H11" s="34">
        <f t="shared" si="0"/>
        <v>3.7999999985913746E-3</v>
      </c>
      <c r="I11" s="9"/>
    </row>
    <row r="12" spans="1:9" x14ac:dyDescent="0.25">
      <c r="A12" s="4" t="s">
        <v>11</v>
      </c>
      <c r="B12" s="31">
        <v>-10301.460000000001</v>
      </c>
      <c r="C12" s="32">
        <v>-23222</v>
      </c>
      <c r="D12" s="32">
        <v>-204300.61490000002</v>
      </c>
      <c r="E12" s="33">
        <v>-23222</v>
      </c>
      <c r="F12" s="32">
        <v>-227522.61490000002</v>
      </c>
      <c r="G12" s="33">
        <v>-227522.62000000002</v>
      </c>
      <c r="H12" s="34">
        <f t="shared" si="0"/>
        <v>5.100000009406358E-3</v>
      </c>
      <c r="I12" s="9"/>
    </row>
    <row r="13" spans="1:9" x14ac:dyDescent="0.25">
      <c r="A13" s="4" t="s">
        <v>12</v>
      </c>
      <c r="B13" s="31">
        <v>2273843.7274000007</v>
      </c>
      <c r="C13" s="32">
        <v>2093582.8945000002</v>
      </c>
      <c r="D13" s="32">
        <v>43785416.364299983</v>
      </c>
      <c r="E13" s="33">
        <v>2093582.8914999997</v>
      </c>
      <c r="F13" s="32">
        <v>45878999.255799979</v>
      </c>
      <c r="G13" s="33">
        <v>45878999.320000015</v>
      </c>
      <c r="H13" s="34">
        <f t="shared" si="0"/>
        <v>-6.4200036227703094E-2</v>
      </c>
      <c r="I13" s="9"/>
    </row>
    <row r="14" spans="1:9" x14ac:dyDescent="0.25">
      <c r="A14" s="4" t="s">
        <v>13</v>
      </c>
      <c r="B14" s="31">
        <v>4812894.9151000027</v>
      </c>
      <c r="C14" s="32"/>
      <c r="D14" s="32">
        <v>91963867.380400062</v>
      </c>
      <c r="E14" s="33"/>
      <c r="F14" s="32">
        <v>91963867.380400062</v>
      </c>
      <c r="G14" s="33">
        <v>91963867.389999986</v>
      </c>
      <c r="H14" s="34">
        <f t="shared" si="0"/>
        <v>-9.5999240875244141E-3</v>
      </c>
      <c r="I14" s="9"/>
    </row>
    <row r="15" spans="1:9" x14ac:dyDescent="0.25">
      <c r="A15" s="4" t="s">
        <v>14</v>
      </c>
      <c r="B15" s="31">
        <v>76408.107199999999</v>
      </c>
      <c r="C15" s="32">
        <v>953091.40320000006</v>
      </c>
      <c r="D15" s="32">
        <v>1468530.2485000005</v>
      </c>
      <c r="E15" s="33">
        <v>953091.39999999979</v>
      </c>
      <c r="F15" s="32">
        <v>2421621.6485000001</v>
      </c>
      <c r="G15" s="33">
        <v>2421621.649999999</v>
      </c>
      <c r="H15" s="34">
        <f t="shared" si="0"/>
        <v>-1.4999988488852978E-3</v>
      </c>
      <c r="I15" s="9"/>
    </row>
    <row r="16" spans="1:9" x14ac:dyDescent="0.25">
      <c r="A16" s="4" t="s">
        <v>15</v>
      </c>
      <c r="B16" s="31">
        <v>15693.570400000001</v>
      </c>
      <c r="C16" s="32"/>
      <c r="D16" s="32">
        <v>303015.25</v>
      </c>
      <c r="E16" s="33"/>
      <c r="F16" s="32">
        <v>303015.25</v>
      </c>
      <c r="G16" s="33">
        <v>0</v>
      </c>
      <c r="H16" s="34">
        <f t="shared" si="0"/>
        <v>303015.25</v>
      </c>
      <c r="I16" s="2" t="s">
        <v>28</v>
      </c>
    </row>
    <row r="17" spans="1:9" x14ac:dyDescent="0.25">
      <c r="A17" s="4" t="s">
        <v>16</v>
      </c>
      <c r="B17" s="31">
        <v>6543.9660000000003</v>
      </c>
      <c r="C17" s="32">
        <v>2140154.8114</v>
      </c>
      <c r="D17" s="32">
        <v>122662.45500000002</v>
      </c>
      <c r="E17" s="33">
        <v>2140154.8061999995</v>
      </c>
      <c r="F17" s="32">
        <v>2262817.2611999996</v>
      </c>
      <c r="G17" s="33">
        <v>2262817.2499999991</v>
      </c>
      <c r="H17" s="34">
        <f t="shared" si="0"/>
        <v>1.1200000531971455E-2</v>
      </c>
      <c r="I17" s="9"/>
    </row>
    <row r="18" spans="1:9" x14ac:dyDescent="0.25">
      <c r="A18" s="4" t="s">
        <v>17</v>
      </c>
      <c r="B18" s="31">
        <v>6003.77</v>
      </c>
      <c r="C18" s="32">
        <v>467240.33000000007</v>
      </c>
      <c r="D18" s="32">
        <v>113052.64079999999</v>
      </c>
      <c r="E18" s="33">
        <v>467240.32970000006</v>
      </c>
      <c r="F18" s="32">
        <v>580292.97050000005</v>
      </c>
      <c r="G18" s="33">
        <v>580292.95000000007</v>
      </c>
      <c r="H18" s="34">
        <f t="shared" si="0"/>
        <v>2.0499999984167516E-2</v>
      </c>
      <c r="I18" s="9"/>
    </row>
    <row r="19" spans="1:9" x14ac:dyDescent="0.25">
      <c r="A19" s="4" t="s">
        <v>18</v>
      </c>
      <c r="B19" s="31"/>
      <c r="C19" s="32">
        <v>2282441.5276000001</v>
      </c>
      <c r="D19" s="32"/>
      <c r="E19" s="33">
        <v>2282441.5255999998</v>
      </c>
      <c r="F19" s="32">
        <v>2282441.5255999998</v>
      </c>
      <c r="G19" s="33">
        <v>2282441.52</v>
      </c>
      <c r="H19" s="34">
        <f t="shared" si="0"/>
        <v>5.59999980032444E-3</v>
      </c>
      <c r="I19" s="9"/>
    </row>
    <row r="20" spans="1:9" x14ac:dyDescent="0.25">
      <c r="A20" s="4" t="s">
        <v>19</v>
      </c>
      <c r="B20" s="31">
        <v>91197.16</v>
      </c>
      <c r="C20" s="32">
        <v>28497266.538799923</v>
      </c>
      <c r="D20" s="32">
        <v>1744491.8740000001</v>
      </c>
      <c r="E20" s="33">
        <v>28497266.525500044</v>
      </c>
      <c r="F20" s="32">
        <v>30241758.399500046</v>
      </c>
      <c r="G20" s="33">
        <v>30074302.809999984</v>
      </c>
      <c r="H20" s="34">
        <f t="shared" si="0"/>
        <v>167455.58950006217</v>
      </c>
      <c r="I20" s="9"/>
    </row>
    <row r="21" spans="1:9" x14ac:dyDescent="0.25">
      <c r="A21" s="4" t="s">
        <v>20</v>
      </c>
      <c r="B21" s="31">
        <v>-4699382.6977000032</v>
      </c>
      <c r="C21" s="32">
        <v>-31340477.586599946</v>
      </c>
      <c r="D21" s="32">
        <v>-87473455.146899983</v>
      </c>
      <c r="E21" s="33">
        <v>-31340477.558600053</v>
      </c>
      <c r="F21" s="32">
        <v>-118813932.70550004</v>
      </c>
      <c r="G21" s="33">
        <v>-118656140.56000003</v>
      </c>
      <c r="H21" s="34">
        <f t="shared" si="0"/>
        <v>-157792.14550000429</v>
      </c>
      <c r="I21" s="9"/>
    </row>
    <row r="22" spans="1:9" x14ac:dyDescent="0.25">
      <c r="A22" s="4" t="s">
        <v>21</v>
      </c>
      <c r="B22" s="31">
        <v>0</v>
      </c>
      <c r="C22" s="32"/>
      <c r="D22" s="32">
        <v>6961029.4586000061</v>
      </c>
      <c r="E22" s="33"/>
      <c r="F22" s="32">
        <v>6961029.4586000061</v>
      </c>
      <c r="G22" s="33">
        <v>6961029.4400000004</v>
      </c>
      <c r="H22" s="34">
        <f t="shared" si="0"/>
        <v>1.8600005656480789E-2</v>
      </c>
      <c r="I22" s="9"/>
    </row>
    <row r="23" spans="1:9" ht="15.75" thickBot="1" x14ac:dyDescent="0.3">
      <c r="A23" s="4" t="s">
        <v>3</v>
      </c>
      <c r="B23" s="31">
        <v>0</v>
      </c>
      <c r="C23" s="32"/>
      <c r="D23" s="32">
        <v>-72995.217700000008</v>
      </c>
      <c r="E23" s="35"/>
      <c r="F23" s="36">
        <v>-72995.217700000008</v>
      </c>
      <c r="G23" s="35">
        <v>-72995.209999999992</v>
      </c>
      <c r="H23" s="37">
        <f t="shared" si="0"/>
        <v>-7.7000000164844096E-3</v>
      </c>
      <c r="I23" s="9"/>
    </row>
    <row r="24" spans="1:9" ht="15.75" thickBot="1" x14ac:dyDescent="0.3">
      <c r="A24" s="5" t="s">
        <v>22</v>
      </c>
      <c r="B24" s="38">
        <f>SUM(B4:B23)</f>
        <v>9805347.8855000008</v>
      </c>
      <c r="C24" s="38">
        <f t="shared" ref="C24:H24" si="1">SUM(C4:C23)</f>
        <v>32806119.539199978</v>
      </c>
      <c r="D24" s="38">
        <f t="shared" si="1"/>
        <v>192511450.86176601</v>
      </c>
      <c r="E24" s="39">
        <f t="shared" si="1"/>
        <v>32806119.540200092</v>
      </c>
      <c r="F24" s="38">
        <f t="shared" si="1"/>
        <v>225317570.40196621</v>
      </c>
      <c r="G24" s="38">
        <f>SUM(G4:G23)</f>
        <v>225118498.25999987</v>
      </c>
      <c r="H24" s="38">
        <f>F24-G24</f>
        <v>199072.14196634293</v>
      </c>
      <c r="I24" s="8" t="s">
        <v>30</v>
      </c>
    </row>
    <row r="25" spans="1:9" ht="30" x14ac:dyDescent="0.25">
      <c r="A25" s="6" t="s">
        <v>24</v>
      </c>
      <c r="B25" s="40">
        <v>9805347.0899999999</v>
      </c>
      <c r="C25" s="41">
        <v>32806116.399999999</v>
      </c>
      <c r="D25" s="41">
        <v>192473715.09999999</v>
      </c>
      <c r="E25" s="41">
        <v>32806116.399999999</v>
      </c>
      <c r="F25" s="42">
        <f>D25+E25</f>
        <v>225279831.5</v>
      </c>
      <c r="G25" s="41"/>
      <c r="H25" s="43"/>
      <c r="I25" s="11" t="s">
        <v>29</v>
      </c>
    </row>
    <row r="26" spans="1:9" ht="30.75" thickBot="1" x14ac:dyDescent="0.3">
      <c r="A26" s="12" t="s">
        <v>1</v>
      </c>
      <c r="B26" s="44">
        <f>B25-B24</f>
        <v>-0.79550000093877316</v>
      </c>
      <c r="C26" s="44">
        <f>C25-C24</f>
        <v>-3.1391999796032906</v>
      </c>
      <c r="D26" s="44">
        <f t="shared" ref="D26:F26" si="2">D25-D24</f>
        <v>-37735.761766016483</v>
      </c>
      <c r="E26" s="45">
        <f t="shared" si="2"/>
        <v>-3.1402000933885574</v>
      </c>
      <c r="F26" s="44">
        <f t="shared" si="2"/>
        <v>-37738.90196621418</v>
      </c>
      <c r="G26" s="45"/>
      <c r="H26" s="46"/>
      <c r="I26" s="13" t="s">
        <v>31</v>
      </c>
    </row>
  </sheetData>
  <mergeCells count="2">
    <mergeCell ref="A1:H1"/>
    <mergeCell ref="I1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2016-10-19T15:30:13Z</dcterms:modified>
</cp:coreProperties>
</file>