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8960" windowHeight="7995" tabRatio="427"/>
  </bookViews>
  <sheets>
    <sheet name="SEP" sheetId="1" r:id="rId1"/>
  </sheets>
  <calcPr calcId="145621"/>
</workbook>
</file>

<file path=xl/calcChain.xml><?xml version="1.0" encoding="utf-8"?>
<calcChain xmlns="http://schemas.openxmlformats.org/spreadsheetml/2006/main">
  <c r="C36" i="1" l="1"/>
  <c r="D36" i="1"/>
  <c r="D39" i="1" s="1"/>
  <c r="E36" i="1"/>
  <c r="F36" i="1"/>
  <c r="F39" i="1" s="1"/>
  <c r="G36" i="1"/>
  <c r="H36" i="1"/>
  <c r="H35" i="1"/>
  <c r="C35" i="1"/>
  <c r="D35" i="1"/>
  <c r="E35" i="1"/>
  <c r="F35" i="1"/>
  <c r="G35" i="1"/>
  <c r="B35" i="1"/>
  <c r="B36" i="1" s="1"/>
  <c r="B39" i="1" s="1"/>
  <c r="C39" i="1"/>
  <c r="E39" i="1"/>
  <c r="G39" i="1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5" i="1"/>
</calcChain>
</file>

<file path=xl/sharedStrings.xml><?xml version="1.0" encoding="utf-8"?>
<sst xmlns="http://schemas.openxmlformats.org/spreadsheetml/2006/main" count="47" uniqueCount="45">
  <si>
    <t>concepto</t>
  </si>
  <si>
    <t>Variacion</t>
  </si>
  <si>
    <t>CONCILIACION MODULO CXP VS MODULO CONTABILIDAD</t>
  </si>
  <si>
    <t>Reevaluacion Credito</t>
  </si>
  <si>
    <t>Ajuste Redondeo</t>
  </si>
  <si>
    <t>Anticipo</t>
  </si>
  <si>
    <t>Aplicacion</t>
  </si>
  <si>
    <t>Cargo Proveedor</t>
  </si>
  <si>
    <t>Cargo Proveedor IVA</t>
  </si>
  <si>
    <t>Credito Proveedor</t>
  </si>
  <si>
    <t>Devol Servicio</t>
  </si>
  <si>
    <t>Devolucion Gasto</t>
  </si>
  <si>
    <t>Entrada Compra</t>
  </si>
  <si>
    <t>Entrada con Gastos</t>
  </si>
  <si>
    <t>Entrada Insumo</t>
  </si>
  <si>
    <t>Entrada Maquila</t>
  </si>
  <si>
    <t>Entrada Servicio</t>
  </si>
  <si>
    <t>Gasto Prorrateado</t>
  </si>
  <si>
    <t>Gastos Fletes</t>
  </si>
  <si>
    <t>Gastos Generales</t>
  </si>
  <si>
    <t>Pago</t>
  </si>
  <si>
    <t>Reevaluacion</t>
  </si>
  <si>
    <t xml:space="preserve"> Contabilidad</t>
  </si>
  <si>
    <t>Observaciones</t>
  </si>
  <si>
    <t>Cartera Dolares</t>
  </si>
  <si>
    <t>Cartera MXN</t>
  </si>
  <si>
    <t>Cartera Dlls Conversion</t>
  </si>
  <si>
    <t>Total Cartera</t>
  </si>
  <si>
    <t>Saldo Inicial Intranet</t>
  </si>
  <si>
    <t>Saldo Inicial Intelisis</t>
  </si>
  <si>
    <t>Total del Mes</t>
  </si>
  <si>
    <t>Saldo Final Calculado</t>
  </si>
  <si>
    <t>Saldo Final Intranet</t>
  </si>
  <si>
    <t>Polizas Manuales</t>
  </si>
  <si>
    <t>Ajuste</t>
  </si>
  <si>
    <t>Conversion Cargo</t>
  </si>
  <si>
    <t>Conversion Credito</t>
  </si>
  <si>
    <t>Correccion Rebate</t>
  </si>
  <si>
    <t>Cheque Devuelto</t>
  </si>
  <si>
    <t>Devol Insumo</t>
  </si>
  <si>
    <t>Devolucion</t>
  </si>
  <si>
    <t>Endoso a Favor</t>
  </si>
  <si>
    <t>Entrada Maquila Fund</t>
  </si>
  <si>
    <t>Prestamo</t>
  </si>
  <si>
    <t>Ajuste 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</si>
</sst>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#,##0.00_ ;[Red]\-#,##0.00\ 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4" fillId="0" borderId="0"/>
    <xf numFmtId="0" fontId="2" fillId="0" borderId="0"/>
  </cellStyleXfs>
  <cellXfs count="71">
    <xf numFmtId="0" fontId="0" fillId="0" borderId="0" xfId="0"/>
    <xf numFmtId="0" fontId="0" fillId="0" borderId="4" xfId="0" applyBorder="1" applyAlignment="1">
      <alignment wrapText="1"/>
    </xf>
    <xf numFmtId="0" fontId="0" fillId="14" borderId="5" xfId="0" applyFill="1" applyBorder="1" applyAlignment="1">
      <alignment vertical="center" wrapText="1"/>
    </xf>
    <xf numFmtId="0" fontId="3" fillId="9" borderId="4" xfId="0" applyFont="1" applyFill="1" applyBorder="1" applyAlignment="1">
      <alignment wrapText="1"/>
    </xf>
    <xf numFmtId="164" fontId="0" fillId="14" borderId="12" xfId="1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2" borderId="13" xfId="0" applyFill="1" applyBorder="1" applyAlignment="1">
      <alignment wrapText="1"/>
    </xf>
    <xf numFmtId="164" fontId="1" fillId="4" borderId="1" xfId="0" applyNumberFormat="1" applyFont="1" applyFill="1" applyBorder="1" applyAlignment="1">
      <alignment horizontal="center" vertical="center"/>
    </xf>
    <xf numFmtId="164" fontId="1" fillId="4" borderId="2" xfId="1" applyNumberFormat="1" applyFont="1" applyFill="1" applyBorder="1" applyAlignment="1">
      <alignment horizontal="center" vertical="center"/>
    </xf>
    <xf numFmtId="164" fontId="3" fillId="10" borderId="10" xfId="0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wrapText="1"/>
    </xf>
    <xf numFmtId="0" fontId="0" fillId="13" borderId="6" xfId="0" applyFill="1" applyBorder="1" applyAlignment="1">
      <alignment horizontal="left" vertical="center" wrapText="1"/>
    </xf>
    <xf numFmtId="164" fontId="0" fillId="9" borderId="20" xfId="1" applyNumberFormat="1" applyFon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 wrapText="1"/>
    </xf>
    <xf numFmtId="164" fontId="0" fillId="15" borderId="18" xfId="1" applyNumberFormat="1" applyFont="1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 wrapText="1"/>
    </xf>
    <xf numFmtId="164" fontId="1" fillId="6" borderId="14" xfId="0" applyNumberFormat="1" applyFont="1" applyFill="1" applyBorder="1" applyAlignment="1">
      <alignment horizontal="center" vertical="center"/>
    </xf>
    <xf numFmtId="164" fontId="0" fillId="15" borderId="8" xfId="1" applyNumberFormat="1" applyFont="1" applyFill="1" applyBorder="1" applyAlignment="1">
      <alignment horizontal="center" vertical="center"/>
    </xf>
    <xf numFmtId="164" fontId="0" fillId="15" borderId="10" xfId="0" applyNumberFormat="1" applyFill="1" applyBorder="1" applyAlignment="1">
      <alignment horizontal="center" vertical="center"/>
    </xf>
    <xf numFmtId="164" fontId="0" fillId="9" borderId="19" xfId="1" applyNumberFormat="1" applyFont="1" applyFill="1" applyBorder="1" applyAlignment="1">
      <alignment horizontal="center" vertical="center"/>
    </xf>
    <xf numFmtId="164" fontId="3" fillId="15" borderId="10" xfId="1" applyNumberFormat="1" applyFont="1" applyFill="1" applyBorder="1" applyAlignment="1">
      <alignment horizontal="center"/>
    </xf>
    <xf numFmtId="164" fontId="3" fillId="9" borderId="15" xfId="1" applyNumberFormat="1" applyFont="1" applyFill="1" applyBorder="1" applyAlignment="1">
      <alignment horizontal="center"/>
    </xf>
    <xf numFmtId="164" fontId="0" fillId="15" borderId="11" xfId="1" applyNumberFormat="1" applyFont="1" applyFill="1" applyBorder="1" applyAlignment="1">
      <alignment horizontal="center" vertical="center"/>
    </xf>
    <xf numFmtId="164" fontId="0" fillId="10" borderId="7" xfId="0" applyNumberFormat="1" applyFill="1" applyBorder="1" applyAlignment="1">
      <alignment horizontal="center" vertical="center"/>
    </xf>
    <xf numFmtId="164" fontId="1" fillId="4" borderId="24" xfId="0" applyNumberFormat="1" applyFont="1" applyFill="1" applyBorder="1" applyAlignment="1">
      <alignment horizontal="center" wrapText="1"/>
    </xf>
    <xf numFmtId="164" fontId="0" fillId="8" borderId="0" xfId="0" applyNumberFormat="1" applyFill="1" applyBorder="1" applyAlignment="1">
      <alignment horizontal="center"/>
    </xf>
    <xf numFmtId="164" fontId="3" fillId="12" borderId="9" xfId="0" applyNumberFormat="1" applyFont="1" applyFill="1" applyBorder="1" applyAlignment="1">
      <alignment horizontal="center"/>
    </xf>
    <xf numFmtId="164" fontId="0" fillId="15" borderId="25" xfId="1" applyNumberFormat="1" applyFont="1" applyFill="1" applyBorder="1" applyAlignment="1">
      <alignment horizontal="center" vertical="center"/>
    </xf>
    <xf numFmtId="164" fontId="0" fillId="9" borderId="26" xfId="1" applyNumberFormat="1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/>
    </xf>
    <xf numFmtId="40" fontId="3" fillId="9" borderId="7" xfId="0" applyNumberFormat="1" applyFont="1" applyFill="1" applyBorder="1" applyAlignment="1">
      <alignment horizontal="center" vertical="center"/>
    </xf>
    <xf numFmtId="40" fontId="0" fillId="11" borderId="7" xfId="0" applyNumberFormat="1" applyFill="1" applyBorder="1" applyAlignment="1">
      <alignment horizontal="center" vertical="center"/>
    </xf>
    <xf numFmtId="40" fontId="3" fillId="8" borderId="28" xfId="0" applyNumberFormat="1" applyFont="1" applyFill="1" applyBorder="1" applyAlignment="1">
      <alignment horizontal="center" vertical="center"/>
    </xf>
    <xf numFmtId="0" fontId="3" fillId="12" borderId="23" xfId="0" applyFont="1" applyFill="1" applyBorder="1" applyAlignment="1">
      <alignment horizontal="center" vertical="center"/>
    </xf>
    <xf numFmtId="40" fontId="3" fillId="15" borderId="7" xfId="0" applyNumberFormat="1" applyFont="1" applyFill="1" applyBorder="1" applyAlignment="1">
      <alignment horizontal="center" vertical="center" wrapText="1"/>
    </xf>
    <xf numFmtId="40" fontId="3" fillId="9" borderId="13" xfId="0" applyNumberFormat="1" applyFont="1" applyFill="1" applyBorder="1" applyAlignment="1">
      <alignment horizontal="center" vertical="center" wrapText="1"/>
    </xf>
    <xf numFmtId="40" fontId="3" fillId="14" borderId="5" xfId="0" applyNumberFormat="1" applyFont="1" applyFill="1" applyBorder="1" applyAlignment="1">
      <alignment horizontal="center" vertical="center"/>
    </xf>
    <xf numFmtId="164" fontId="3" fillId="9" borderId="7" xfId="0" applyNumberFormat="1" applyFont="1" applyFill="1" applyBorder="1" applyAlignment="1">
      <alignment horizontal="center" vertical="center"/>
    </xf>
    <xf numFmtId="164" fontId="1" fillId="5" borderId="14" xfId="1" applyNumberFormat="1" applyFont="1" applyFill="1" applyBorder="1" applyAlignment="1">
      <alignment horizontal="center" vertical="center"/>
    </xf>
    <xf numFmtId="164" fontId="3" fillId="9" borderId="10" xfId="0" applyNumberFormat="1" applyFont="1" applyFill="1" applyBorder="1" applyAlignment="1">
      <alignment horizontal="center" vertical="center"/>
    </xf>
    <xf numFmtId="164" fontId="1" fillId="4" borderId="23" xfId="0" applyNumberFormat="1" applyFont="1" applyFill="1" applyBorder="1" applyAlignment="1">
      <alignment horizontal="center" vertical="center"/>
    </xf>
    <xf numFmtId="164" fontId="3" fillId="0" borderId="16" xfId="0" applyNumberFormat="1" applyFont="1" applyBorder="1" applyAlignment="1">
      <alignment horizontal="center" vertical="center"/>
    </xf>
    <xf numFmtId="164" fontId="3" fillId="0" borderId="17" xfId="0" applyNumberFormat="1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164" fontId="0" fillId="14" borderId="29" xfId="1" applyNumberFormat="1" applyFont="1" applyFill="1" applyBorder="1" applyAlignment="1">
      <alignment horizontal="center" vertical="center"/>
    </xf>
    <xf numFmtId="164" fontId="5" fillId="9" borderId="24" xfId="0" applyNumberFormat="1" applyFont="1" applyFill="1" applyBorder="1" applyAlignment="1">
      <alignment horizontal="center" wrapText="1"/>
    </xf>
    <xf numFmtId="40" fontId="0" fillId="0" borderId="31" xfId="0" applyNumberFormat="1" applyBorder="1" applyAlignment="1">
      <alignment horizontal="left" vertical="center"/>
    </xf>
    <xf numFmtId="40" fontId="0" fillId="0" borderId="32" xfId="0" applyNumberFormat="1" applyBorder="1" applyAlignment="1">
      <alignment horizontal="left" vertical="center"/>
    </xf>
    <xf numFmtId="40" fontId="0" fillId="0" borderId="32" xfId="0" applyNumberFormat="1" applyBorder="1" applyAlignment="1">
      <alignment horizontal="left" vertical="center" wrapText="1"/>
    </xf>
    <xf numFmtId="40" fontId="0" fillId="0" borderId="33" xfId="0" applyNumberFormat="1" applyBorder="1" applyAlignment="1">
      <alignment horizontal="left" vertical="center"/>
    </xf>
    <xf numFmtId="164" fontId="0" fillId="11" borderId="9" xfId="1" applyNumberFormat="1" applyFont="1" applyFill="1" applyBorder="1" applyAlignment="1">
      <alignment horizontal="center" vertical="center"/>
    </xf>
    <xf numFmtId="164" fontId="0" fillId="11" borderId="27" xfId="1" applyNumberFormat="1" applyFont="1" applyFill="1" applyBorder="1" applyAlignment="1">
      <alignment horizontal="center" vertical="center"/>
    </xf>
    <xf numFmtId="164" fontId="0" fillId="11" borderId="23" xfId="1" applyNumberFormat="1" applyFont="1" applyFill="1" applyBorder="1" applyAlignment="1">
      <alignment horizontal="center" vertical="center"/>
    </xf>
    <xf numFmtId="164" fontId="0" fillId="11" borderId="14" xfId="1" applyNumberFormat="1" applyFont="1" applyFill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164" fontId="0" fillId="0" borderId="37" xfId="0" applyNumberFormat="1" applyBorder="1" applyAlignment="1">
      <alignment horizontal="center" vertical="center"/>
    </xf>
    <xf numFmtId="164" fontId="0" fillId="0" borderId="38" xfId="0" applyNumberFormat="1" applyBorder="1" applyAlignment="1">
      <alignment horizontal="center" vertical="center"/>
    </xf>
    <xf numFmtId="164" fontId="0" fillId="0" borderId="39" xfId="0" applyNumberForma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2" borderId="30" xfId="0" applyNumberForma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2" xfId="3"/>
    <cellStyle name="Normal 2 2" xfId="2"/>
  </cellStyles>
  <dxfs count="0"/>
  <tableStyles count="0" defaultTableStyle="TableStyleMedium2" defaultPivotStyle="PivotStyleLight16"/>
  <colors>
    <mruColors>
      <color rgb="FFFFCF8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7" sqref="E7"/>
    </sheetView>
  </sheetViews>
  <sheetFormatPr defaultRowHeight="15" x14ac:dyDescent="0.25"/>
  <cols>
    <col min="1" max="1" width="20.140625" bestFit="1" customWidth="1"/>
    <col min="2" max="2" width="14.7109375" bestFit="1" customWidth="1"/>
    <col min="3" max="3" width="14" bestFit="1" customWidth="1"/>
    <col min="4" max="4" width="22" bestFit="1" customWidth="1"/>
    <col min="5" max="5" width="14" bestFit="1" customWidth="1"/>
    <col min="6" max="7" width="15" bestFit="1" customWidth="1"/>
    <col min="8" max="8" width="11.28515625" bestFit="1" customWidth="1"/>
    <col min="9" max="9" width="74.42578125" bestFit="1" customWidth="1"/>
  </cols>
  <sheetData>
    <row r="1" spans="1:9" ht="15.75" thickBot="1" x14ac:dyDescent="0.3">
      <c r="A1" s="66" t="s">
        <v>2</v>
      </c>
      <c r="B1" s="67"/>
      <c r="C1" s="67"/>
      <c r="D1" s="67"/>
      <c r="E1" s="67"/>
      <c r="F1" s="68"/>
      <c r="G1" s="68"/>
      <c r="H1" s="68"/>
      <c r="I1" s="69" t="s">
        <v>23</v>
      </c>
    </row>
    <row r="2" spans="1:9" ht="15.75" thickBot="1" x14ac:dyDescent="0.3">
      <c r="A2" s="31" t="s">
        <v>0</v>
      </c>
      <c r="B2" s="26" t="s">
        <v>24</v>
      </c>
      <c r="C2" s="9" t="s">
        <v>25</v>
      </c>
      <c r="D2" s="9" t="s">
        <v>26</v>
      </c>
      <c r="E2" s="10" t="s">
        <v>25</v>
      </c>
      <c r="F2" s="42" t="s">
        <v>27</v>
      </c>
      <c r="G2" s="40" t="s">
        <v>22</v>
      </c>
      <c r="H2" s="18" t="s">
        <v>1</v>
      </c>
      <c r="I2" s="70"/>
    </row>
    <row r="3" spans="1:9" ht="15.75" thickBot="1" x14ac:dyDescent="0.3">
      <c r="A3" s="32" t="s">
        <v>28</v>
      </c>
      <c r="B3" s="47">
        <v>8867057.4600000009</v>
      </c>
      <c r="C3" s="23">
        <v>27863597.690000001</v>
      </c>
      <c r="D3" s="23">
        <v>164664345.28</v>
      </c>
      <c r="E3" s="23">
        <v>27863597.690000001</v>
      </c>
      <c r="F3" s="39">
        <v>192527942.97</v>
      </c>
      <c r="G3" s="41">
        <v>192527942.97</v>
      </c>
      <c r="H3" s="11">
        <v>0</v>
      </c>
      <c r="I3" s="3"/>
    </row>
    <row r="4" spans="1:9" ht="15.75" thickBot="1" x14ac:dyDescent="0.3">
      <c r="A4" s="33" t="s">
        <v>29</v>
      </c>
      <c r="B4" s="52">
        <v>8866283.2861000001</v>
      </c>
      <c r="C4" s="53">
        <v>27858891.291499998</v>
      </c>
      <c r="D4" s="53">
        <v>164664345.28</v>
      </c>
      <c r="E4" s="53">
        <v>27858891.291499998</v>
      </c>
      <c r="F4" s="54">
        <v>192523236.5715</v>
      </c>
      <c r="G4" s="55">
        <v>192527942.97</v>
      </c>
      <c r="H4" s="11">
        <v>-4706.39849999547</v>
      </c>
      <c r="I4" s="5"/>
    </row>
    <row r="5" spans="1:9" ht="15.75" thickBot="1" x14ac:dyDescent="0.3">
      <c r="A5" s="48" t="s">
        <v>34</v>
      </c>
      <c r="B5" s="57">
        <v>0</v>
      </c>
      <c r="C5" s="58">
        <v>0</v>
      </c>
      <c r="D5" s="58">
        <v>0</v>
      </c>
      <c r="E5" s="58">
        <f>C5</f>
        <v>0</v>
      </c>
      <c r="F5" s="58">
        <f>D5+E5</f>
        <v>0</v>
      </c>
      <c r="G5" s="59">
        <v>0</v>
      </c>
      <c r="H5" s="43">
        <f>G5-F5</f>
        <v>0</v>
      </c>
      <c r="I5" s="6"/>
    </row>
    <row r="6" spans="1:9" ht="15.75" thickBot="1" x14ac:dyDescent="0.3">
      <c r="A6" s="49" t="s">
        <v>4</v>
      </c>
      <c r="B6" s="60">
        <v>-0.11949999999999997</v>
      </c>
      <c r="C6" s="56">
        <v>-0.01</v>
      </c>
      <c r="D6" s="56">
        <v>-2.25</v>
      </c>
      <c r="E6" s="58">
        <f t="shared" ref="E6:E35" si="0">C6</f>
        <v>-0.01</v>
      </c>
      <c r="F6" s="56">
        <f t="shared" ref="F6:F35" si="1">D6+E6</f>
        <v>-2.2599999999999998</v>
      </c>
      <c r="G6" s="61">
        <v>2.46</v>
      </c>
      <c r="H6" s="44">
        <f t="shared" ref="H6:H36" si="2">G6-F6</f>
        <v>4.72</v>
      </c>
      <c r="I6" s="1"/>
    </row>
    <row r="7" spans="1:9" ht="15.75" thickBot="1" x14ac:dyDescent="0.3">
      <c r="A7" s="49" t="s">
        <v>44</v>
      </c>
      <c r="B7" s="60">
        <v>0</v>
      </c>
      <c r="C7" s="56">
        <v>0</v>
      </c>
      <c r="D7" s="56">
        <v>0</v>
      </c>
      <c r="E7" s="58">
        <f t="shared" si="0"/>
        <v>0</v>
      </c>
      <c r="F7" s="56">
        <f t="shared" si="1"/>
        <v>0</v>
      </c>
      <c r="G7" s="61">
        <v>0</v>
      </c>
      <c r="H7" s="44">
        <f t="shared" si="2"/>
        <v>0</v>
      </c>
      <c r="I7" s="1"/>
    </row>
    <row r="8" spans="1:9" ht="15.75" thickBot="1" x14ac:dyDescent="0.3">
      <c r="A8" s="49" t="s">
        <v>5</v>
      </c>
      <c r="B8" s="60">
        <v>-1595235.69</v>
      </c>
      <c r="C8" s="56">
        <v>-119347.66</v>
      </c>
      <c r="D8" s="56">
        <v>-29956868.649999999</v>
      </c>
      <c r="E8" s="58">
        <f t="shared" si="0"/>
        <v>-119347.66</v>
      </c>
      <c r="F8" s="56">
        <f t="shared" si="1"/>
        <v>-30076216.309999999</v>
      </c>
      <c r="G8" s="61">
        <v>-30076216.32</v>
      </c>
      <c r="H8" s="44">
        <f t="shared" si="2"/>
        <v>-1.0000001639127731E-2</v>
      </c>
      <c r="I8" s="1"/>
    </row>
    <row r="9" spans="1:9" ht="15.75" thickBot="1" x14ac:dyDescent="0.3">
      <c r="A9" s="49" t="s">
        <v>6</v>
      </c>
      <c r="B9" s="60">
        <v>-2.4199999978009146E-2</v>
      </c>
      <c r="C9" s="56">
        <v>0</v>
      </c>
      <c r="D9" s="56">
        <v>-183027.71</v>
      </c>
      <c r="E9" s="58">
        <f t="shared" si="0"/>
        <v>0</v>
      </c>
      <c r="F9" s="56">
        <f t="shared" si="1"/>
        <v>-183027.71</v>
      </c>
      <c r="G9" s="61">
        <v>-189332.93</v>
      </c>
      <c r="H9" s="44">
        <f t="shared" si="2"/>
        <v>-6305.2200000000012</v>
      </c>
      <c r="I9" s="1"/>
    </row>
    <row r="10" spans="1:9" ht="15.75" thickBot="1" x14ac:dyDescent="0.3">
      <c r="A10" s="49" t="s">
        <v>7</v>
      </c>
      <c r="B10" s="60">
        <v>7534.1304000000009</v>
      </c>
      <c r="C10" s="56">
        <v>0</v>
      </c>
      <c r="D10" s="56">
        <v>146948.69</v>
      </c>
      <c r="E10" s="58">
        <f t="shared" si="0"/>
        <v>0</v>
      </c>
      <c r="F10" s="56">
        <f t="shared" si="1"/>
        <v>146948.69</v>
      </c>
      <c r="G10" s="61">
        <v>146948.69</v>
      </c>
      <c r="H10" s="44">
        <f t="shared" si="2"/>
        <v>0</v>
      </c>
      <c r="I10" s="1"/>
    </row>
    <row r="11" spans="1:9" ht="15.75" thickBot="1" x14ac:dyDescent="0.3">
      <c r="A11" s="49" t="s">
        <v>8</v>
      </c>
      <c r="B11" s="60">
        <v>0</v>
      </c>
      <c r="C11" s="56">
        <v>0</v>
      </c>
      <c r="D11" s="56">
        <v>0</v>
      </c>
      <c r="E11" s="58">
        <f t="shared" si="0"/>
        <v>0</v>
      </c>
      <c r="F11" s="56">
        <f t="shared" si="1"/>
        <v>0</v>
      </c>
      <c r="G11" s="61">
        <v>0</v>
      </c>
      <c r="H11" s="44">
        <f t="shared" si="2"/>
        <v>0</v>
      </c>
      <c r="I11" s="1"/>
    </row>
    <row r="12" spans="1:9" ht="15.75" thickBot="1" x14ac:dyDescent="0.3">
      <c r="A12" s="49" t="s">
        <v>38</v>
      </c>
      <c r="B12" s="60">
        <v>0</v>
      </c>
      <c r="C12" s="56">
        <v>0</v>
      </c>
      <c r="D12" s="56">
        <v>0</v>
      </c>
      <c r="E12" s="58">
        <f t="shared" si="0"/>
        <v>0</v>
      </c>
      <c r="F12" s="56">
        <f t="shared" si="1"/>
        <v>0</v>
      </c>
      <c r="G12" s="61">
        <v>0</v>
      </c>
      <c r="H12" s="44">
        <f t="shared" si="2"/>
        <v>0</v>
      </c>
      <c r="I12" s="1"/>
    </row>
    <row r="13" spans="1:9" ht="15.75" thickBot="1" x14ac:dyDescent="0.3">
      <c r="A13" s="49" t="s">
        <v>35</v>
      </c>
      <c r="B13" s="60">
        <v>0</v>
      </c>
      <c r="C13" s="56">
        <v>0</v>
      </c>
      <c r="D13" s="56">
        <v>0</v>
      </c>
      <c r="E13" s="58">
        <f t="shared" si="0"/>
        <v>0</v>
      </c>
      <c r="F13" s="56">
        <f t="shared" si="1"/>
        <v>0</v>
      </c>
      <c r="G13" s="61">
        <v>0</v>
      </c>
      <c r="H13" s="44">
        <f t="shared" si="2"/>
        <v>0</v>
      </c>
      <c r="I13" s="1"/>
    </row>
    <row r="14" spans="1:9" ht="15.75" thickBot="1" x14ac:dyDescent="0.3">
      <c r="A14" s="49" t="s">
        <v>36</v>
      </c>
      <c r="B14" s="60">
        <v>0</v>
      </c>
      <c r="C14" s="56">
        <v>0</v>
      </c>
      <c r="D14" s="56">
        <v>0</v>
      </c>
      <c r="E14" s="58">
        <f t="shared" si="0"/>
        <v>0</v>
      </c>
      <c r="F14" s="56">
        <f t="shared" si="1"/>
        <v>0</v>
      </c>
      <c r="G14" s="61">
        <v>0</v>
      </c>
      <c r="H14" s="44">
        <f t="shared" si="2"/>
        <v>0</v>
      </c>
      <c r="I14" s="1"/>
    </row>
    <row r="15" spans="1:9" ht="15.75" thickBot="1" x14ac:dyDescent="0.3">
      <c r="A15" s="49" t="s">
        <v>37</v>
      </c>
      <c r="B15" s="60">
        <v>0</v>
      </c>
      <c r="C15" s="56">
        <v>0</v>
      </c>
      <c r="D15" s="56">
        <v>0</v>
      </c>
      <c r="E15" s="58">
        <f t="shared" si="0"/>
        <v>0</v>
      </c>
      <c r="F15" s="56">
        <f t="shared" si="1"/>
        <v>0</v>
      </c>
      <c r="G15" s="61">
        <v>0</v>
      </c>
      <c r="H15" s="44">
        <f t="shared" si="2"/>
        <v>0</v>
      </c>
      <c r="I15" s="1"/>
    </row>
    <row r="16" spans="1:9" ht="15.75" thickBot="1" x14ac:dyDescent="0.3">
      <c r="A16" s="49" t="s">
        <v>9</v>
      </c>
      <c r="B16" s="60">
        <v>-43798.515700000004</v>
      </c>
      <c r="C16" s="65">
        <v>-3502</v>
      </c>
      <c r="D16" s="56">
        <v>-851206.86</v>
      </c>
      <c r="E16" s="58">
        <f t="shared" si="0"/>
        <v>-3502</v>
      </c>
      <c r="F16" s="56">
        <f t="shared" si="1"/>
        <v>-854708.86</v>
      </c>
      <c r="G16" s="61">
        <v>-715496.49</v>
      </c>
      <c r="H16" s="44">
        <f t="shared" si="2"/>
        <v>139212.37</v>
      </c>
      <c r="I16" s="12"/>
    </row>
    <row r="17" spans="1:9" ht="15.75" thickBot="1" x14ac:dyDescent="0.3">
      <c r="A17" s="49" t="s">
        <v>39</v>
      </c>
      <c r="B17" s="60">
        <v>0</v>
      </c>
      <c r="C17" s="56">
        <v>0</v>
      </c>
      <c r="D17" s="56">
        <v>0</v>
      </c>
      <c r="E17" s="58">
        <f t="shared" si="0"/>
        <v>0</v>
      </c>
      <c r="F17" s="56">
        <f t="shared" si="1"/>
        <v>0</v>
      </c>
      <c r="G17" s="61">
        <v>0</v>
      </c>
      <c r="H17" s="44">
        <f t="shared" si="2"/>
        <v>0</v>
      </c>
      <c r="I17" s="1"/>
    </row>
    <row r="18" spans="1:9" ht="15.75" thickBot="1" x14ac:dyDescent="0.3">
      <c r="A18" s="49" t="s">
        <v>10</v>
      </c>
      <c r="B18" s="60">
        <v>-2336.2399999999998</v>
      </c>
      <c r="C18" s="56">
        <v>0</v>
      </c>
      <c r="D18" s="56">
        <v>-44064.06</v>
      </c>
      <c r="E18" s="58">
        <f t="shared" si="0"/>
        <v>0</v>
      </c>
      <c r="F18" s="56">
        <f t="shared" si="1"/>
        <v>-44064.06</v>
      </c>
      <c r="G18" s="61">
        <v>-44064.06</v>
      </c>
      <c r="H18" s="44">
        <f t="shared" si="2"/>
        <v>0</v>
      </c>
      <c r="I18" s="1"/>
    </row>
    <row r="19" spans="1:9" ht="15.75" thickBot="1" x14ac:dyDescent="0.3">
      <c r="A19" s="49" t="s">
        <v>40</v>
      </c>
      <c r="B19" s="60">
        <v>0</v>
      </c>
      <c r="C19" s="56">
        <v>0</v>
      </c>
      <c r="D19" s="56">
        <v>0</v>
      </c>
      <c r="E19" s="58">
        <f t="shared" si="0"/>
        <v>0</v>
      </c>
      <c r="F19" s="56">
        <f t="shared" si="1"/>
        <v>0</v>
      </c>
      <c r="G19" s="61">
        <v>0</v>
      </c>
      <c r="H19" s="44">
        <f t="shared" si="2"/>
        <v>0</v>
      </c>
      <c r="I19" s="1"/>
    </row>
    <row r="20" spans="1:9" ht="15.75" thickBot="1" x14ac:dyDescent="0.3">
      <c r="A20" s="49" t="s">
        <v>11</v>
      </c>
      <c r="B20" s="60">
        <v>-10301.460000000001</v>
      </c>
      <c r="C20" s="56">
        <v>-23222</v>
      </c>
      <c r="D20" s="56">
        <v>-204300.61</v>
      </c>
      <c r="E20" s="58">
        <f t="shared" si="0"/>
        <v>-23222</v>
      </c>
      <c r="F20" s="56">
        <f t="shared" si="1"/>
        <v>-227522.61</v>
      </c>
      <c r="G20" s="61">
        <v>-227522.62</v>
      </c>
      <c r="H20" s="44">
        <f t="shared" si="2"/>
        <v>-1.0000000009313226E-2</v>
      </c>
      <c r="I20" s="1"/>
    </row>
    <row r="21" spans="1:9" ht="15.75" thickBot="1" x14ac:dyDescent="0.3">
      <c r="A21" s="49" t="s">
        <v>41</v>
      </c>
      <c r="B21" s="60">
        <v>0</v>
      </c>
      <c r="C21" s="56">
        <v>0</v>
      </c>
      <c r="D21" s="56">
        <v>0</v>
      </c>
      <c r="E21" s="58">
        <f t="shared" si="0"/>
        <v>0</v>
      </c>
      <c r="F21" s="56">
        <f t="shared" si="1"/>
        <v>0</v>
      </c>
      <c r="G21" s="61">
        <v>0</v>
      </c>
      <c r="H21" s="44">
        <f t="shared" si="2"/>
        <v>0</v>
      </c>
      <c r="I21" s="1"/>
    </row>
    <row r="22" spans="1:9" ht="15.75" thickBot="1" x14ac:dyDescent="0.3">
      <c r="A22" s="49" t="s">
        <v>12</v>
      </c>
      <c r="B22" s="60">
        <v>2273843.7274000007</v>
      </c>
      <c r="C22" s="56">
        <v>2093582.89</v>
      </c>
      <c r="D22" s="56">
        <v>43785416.359999999</v>
      </c>
      <c r="E22" s="58">
        <f t="shared" si="0"/>
        <v>2093582.89</v>
      </c>
      <c r="F22" s="56">
        <f t="shared" si="1"/>
        <v>45878999.25</v>
      </c>
      <c r="G22" s="61">
        <v>45878999.32</v>
      </c>
      <c r="H22" s="44">
        <f t="shared" si="2"/>
        <v>7.0000000298023224E-2</v>
      </c>
      <c r="I22" s="1"/>
    </row>
    <row r="23" spans="1:9" ht="15.75" thickBot="1" x14ac:dyDescent="0.3">
      <c r="A23" s="49" t="s">
        <v>13</v>
      </c>
      <c r="B23" s="60">
        <v>4812894.9151000027</v>
      </c>
      <c r="C23" s="56">
        <v>0</v>
      </c>
      <c r="D23" s="56">
        <v>91963867.379999995</v>
      </c>
      <c r="E23" s="58">
        <f t="shared" si="0"/>
        <v>0</v>
      </c>
      <c r="F23" s="56">
        <f t="shared" si="1"/>
        <v>91963867.379999995</v>
      </c>
      <c r="G23" s="61">
        <v>91963867.390000001</v>
      </c>
      <c r="H23" s="44">
        <f t="shared" si="2"/>
        <v>1.000000536441803E-2</v>
      </c>
      <c r="I23" s="1"/>
    </row>
    <row r="24" spans="1:9" ht="15.75" thickBot="1" x14ac:dyDescent="0.3">
      <c r="A24" s="49" t="s">
        <v>14</v>
      </c>
      <c r="B24" s="60">
        <v>76408.107199999999</v>
      </c>
      <c r="C24" s="56">
        <v>953091.4</v>
      </c>
      <c r="D24" s="56">
        <v>1468530.25</v>
      </c>
      <c r="E24" s="58">
        <f t="shared" si="0"/>
        <v>953091.4</v>
      </c>
      <c r="F24" s="56">
        <f t="shared" si="1"/>
        <v>2421621.65</v>
      </c>
      <c r="G24" s="61">
        <v>2421621.65</v>
      </c>
      <c r="H24" s="44">
        <f t="shared" si="2"/>
        <v>0</v>
      </c>
      <c r="I24" s="1"/>
    </row>
    <row r="25" spans="1:9" ht="15.75" thickBot="1" x14ac:dyDescent="0.3">
      <c r="A25" s="49" t="s">
        <v>15</v>
      </c>
      <c r="B25" s="60">
        <v>15693.570400000001</v>
      </c>
      <c r="C25" s="56">
        <v>0</v>
      </c>
      <c r="D25" s="56">
        <v>303015.25</v>
      </c>
      <c r="E25" s="58">
        <f t="shared" si="0"/>
        <v>0</v>
      </c>
      <c r="F25" s="56">
        <f t="shared" si="1"/>
        <v>303015.25</v>
      </c>
      <c r="G25" s="61">
        <v>0</v>
      </c>
      <c r="H25" s="44">
        <f t="shared" si="2"/>
        <v>-303015.25</v>
      </c>
      <c r="I25" s="12"/>
    </row>
    <row r="26" spans="1:9" ht="30.75" thickBot="1" x14ac:dyDescent="0.3">
      <c r="A26" s="50" t="s">
        <v>42</v>
      </c>
      <c r="B26" s="60">
        <v>0</v>
      </c>
      <c r="C26" s="56">
        <v>0</v>
      </c>
      <c r="D26" s="56">
        <v>0</v>
      </c>
      <c r="E26" s="58">
        <f t="shared" si="0"/>
        <v>0</v>
      </c>
      <c r="F26" s="56">
        <f t="shared" si="1"/>
        <v>0</v>
      </c>
      <c r="G26" s="61">
        <v>0</v>
      </c>
      <c r="H26" s="44">
        <f t="shared" si="2"/>
        <v>0</v>
      </c>
      <c r="I26" s="12"/>
    </row>
    <row r="27" spans="1:9" ht="15.75" thickBot="1" x14ac:dyDescent="0.3">
      <c r="A27" s="49" t="s">
        <v>16</v>
      </c>
      <c r="B27" s="60">
        <v>6543.9660000000003</v>
      </c>
      <c r="C27" s="56">
        <v>2140154.81</v>
      </c>
      <c r="D27" s="56">
        <v>122662.46</v>
      </c>
      <c r="E27" s="58">
        <f t="shared" si="0"/>
        <v>2140154.81</v>
      </c>
      <c r="F27" s="56">
        <f t="shared" si="1"/>
        <v>2262817.27</v>
      </c>
      <c r="G27" s="61">
        <v>2262817.25</v>
      </c>
      <c r="H27" s="44">
        <f t="shared" si="2"/>
        <v>-2.0000000018626451E-2</v>
      </c>
      <c r="I27" s="1"/>
    </row>
    <row r="28" spans="1:9" ht="15.75" thickBot="1" x14ac:dyDescent="0.3">
      <c r="A28" s="49" t="s">
        <v>17</v>
      </c>
      <c r="B28" s="60">
        <v>6003.77</v>
      </c>
      <c r="C28" s="56">
        <v>467240.33</v>
      </c>
      <c r="D28" s="56">
        <v>113052.64</v>
      </c>
      <c r="E28" s="58">
        <f t="shared" si="0"/>
        <v>467240.33</v>
      </c>
      <c r="F28" s="56">
        <f t="shared" si="1"/>
        <v>580292.97</v>
      </c>
      <c r="G28" s="61">
        <v>580292.94999999995</v>
      </c>
      <c r="H28" s="44">
        <f t="shared" si="2"/>
        <v>-2.0000000018626451E-2</v>
      </c>
      <c r="I28" s="1"/>
    </row>
    <row r="29" spans="1:9" ht="15.75" thickBot="1" x14ac:dyDescent="0.3">
      <c r="A29" s="49" t="s">
        <v>18</v>
      </c>
      <c r="B29" s="60">
        <v>0</v>
      </c>
      <c r="C29" s="56">
        <v>2282441.5299999998</v>
      </c>
      <c r="D29" s="56">
        <v>0</v>
      </c>
      <c r="E29" s="58">
        <f t="shared" si="0"/>
        <v>2282441.5299999998</v>
      </c>
      <c r="F29" s="56">
        <f t="shared" si="1"/>
        <v>2282441.5299999998</v>
      </c>
      <c r="G29" s="61">
        <v>2282441.52</v>
      </c>
      <c r="H29" s="44">
        <f t="shared" si="2"/>
        <v>-9.9999997764825821E-3</v>
      </c>
      <c r="I29" s="1"/>
    </row>
    <row r="30" spans="1:9" ht="15.75" thickBot="1" x14ac:dyDescent="0.3">
      <c r="A30" s="49" t="s">
        <v>19</v>
      </c>
      <c r="B30" s="60">
        <v>91197.16</v>
      </c>
      <c r="C30" s="56">
        <v>28497266.539999999</v>
      </c>
      <c r="D30" s="56">
        <v>1744491.87</v>
      </c>
      <c r="E30" s="58">
        <f t="shared" si="0"/>
        <v>28497266.539999999</v>
      </c>
      <c r="F30" s="56">
        <f t="shared" si="1"/>
        <v>30241758.41</v>
      </c>
      <c r="G30" s="61">
        <v>30074302.809999999</v>
      </c>
      <c r="H30" s="44">
        <f t="shared" si="2"/>
        <v>-167455.60000000149</v>
      </c>
      <c r="I30" s="1"/>
    </row>
    <row r="31" spans="1:9" ht="15.75" thickBot="1" x14ac:dyDescent="0.3">
      <c r="A31" s="49" t="s">
        <v>20</v>
      </c>
      <c r="B31" s="60">
        <v>-4699382.6977000032</v>
      </c>
      <c r="C31" s="56">
        <v>-31340477.59</v>
      </c>
      <c r="D31" s="56">
        <v>-87473455.150000006</v>
      </c>
      <c r="E31" s="58">
        <f t="shared" si="0"/>
        <v>-31340477.59</v>
      </c>
      <c r="F31" s="56">
        <f t="shared" si="1"/>
        <v>-118813932.74000001</v>
      </c>
      <c r="G31" s="61">
        <v>-118656140.56</v>
      </c>
      <c r="H31" s="44">
        <f t="shared" si="2"/>
        <v>157792.18000000715</v>
      </c>
      <c r="I31" s="1"/>
    </row>
    <row r="32" spans="1:9" ht="15.75" thickBot="1" x14ac:dyDescent="0.3">
      <c r="A32" s="49" t="s">
        <v>43</v>
      </c>
      <c r="B32" s="60">
        <v>0</v>
      </c>
      <c r="C32" s="56">
        <v>0</v>
      </c>
      <c r="D32" s="56">
        <v>0</v>
      </c>
      <c r="E32" s="58">
        <f t="shared" si="0"/>
        <v>0</v>
      </c>
      <c r="F32" s="56">
        <f t="shared" si="1"/>
        <v>0</v>
      </c>
      <c r="G32" s="61">
        <v>0</v>
      </c>
      <c r="H32" s="44">
        <f t="shared" si="2"/>
        <v>0</v>
      </c>
      <c r="I32" s="1"/>
    </row>
    <row r="33" spans="1:9" ht="15.75" thickBot="1" x14ac:dyDescent="0.3">
      <c r="A33" s="49" t="s">
        <v>21</v>
      </c>
      <c r="B33" s="60">
        <v>0</v>
      </c>
      <c r="C33" s="56">
        <v>0</v>
      </c>
      <c r="D33" s="56">
        <v>6961029.46</v>
      </c>
      <c r="E33" s="58">
        <f t="shared" si="0"/>
        <v>0</v>
      </c>
      <c r="F33" s="56">
        <f t="shared" si="1"/>
        <v>6961029.46</v>
      </c>
      <c r="G33" s="61">
        <v>6961029.4400000004</v>
      </c>
      <c r="H33" s="44">
        <f t="shared" si="2"/>
        <v>-1.9999999552965164E-2</v>
      </c>
      <c r="I33" s="1"/>
    </row>
    <row r="34" spans="1:9" ht="16.5" customHeight="1" thickBot="1" x14ac:dyDescent="0.3">
      <c r="A34" s="51" t="s">
        <v>3</v>
      </c>
      <c r="B34" s="62">
        <v>0</v>
      </c>
      <c r="C34" s="63">
        <v>0</v>
      </c>
      <c r="D34" s="63">
        <v>-72995.22</v>
      </c>
      <c r="E34" s="58">
        <f t="shared" si="0"/>
        <v>0</v>
      </c>
      <c r="F34" s="63">
        <f t="shared" si="1"/>
        <v>-72995.22</v>
      </c>
      <c r="G34" s="64">
        <v>-72995.210000000006</v>
      </c>
      <c r="H34" s="45">
        <f t="shared" si="2"/>
        <v>9.9999999947613105E-3</v>
      </c>
      <c r="I34" s="7"/>
    </row>
    <row r="35" spans="1:9" ht="15.75" thickBot="1" x14ac:dyDescent="0.3">
      <c r="A35" s="34" t="s">
        <v>30</v>
      </c>
      <c r="B35" s="27">
        <f>SUM(B5:B34)</f>
        <v>939064.59939999972</v>
      </c>
      <c r="C35" s="27">
        <f t="shared" ref="C35:G35" si="3">SUM(C5:C34)</f>
        <v>4947228.2399999984</v>
      </c>
      <c r="D35" s="27">
        <f t="shared" si="3"/>
        <v>27823093.849999987</v>
      </c>
      <c r="E35" s="27">
        <f t="shared" si="3"/>
        <v>4947228.2399999984</v>
      </c>
      <c r="F35" s="27">
        <f t="shared" si="3"/>
        <v>32770322.089999996</v>
      </c>
      <c r="G35" s="27">
        <f t="shared" si="3"/>
        <v>32590555.290000003</v>
      </c>
      <c r="H35" s="27">
        <f>SUM(H5:H34)</f>
        <v>-179766.79999998969</v>
      </c>
      <c r="I35" s="8"/>
    </row>
    <row r="36" spans="1:9" ht="15.75" thickBot="1" x14ac:dyDescent="0.3">
      <c r="A36" s="35" t="s">
        <v>31</v>
      </c>
      <c r="B36" s="28">
        <f>B4+B35</f>
        <v>9805347.8854999989</v>
      </c>
      <c r="C36" s="28">
        <f t="shared" ref="C36:H36" si="4">C4+C35</f>
        <v>32806119.531499997</v>
      </c>
      <c r="D36" s="28">
        <f t="shared" si="4"/>
        <v>192487439.13</v>
      </c>
      <c r="E36" s="28">
        <f t="shared" si="4"/>
        <v>32806119.531499997</v>
      </c>
      <c r="F36" s="28">
        <f t="shared" si="4"/>
        <v>225293558.66150001</v>
      </c>
      <c r="G36" s="28">
        <f t="shared" si="4"/>
        <v>225118498.25999999</v>
      </c>
      <c r="H36" s="28">
        <f t="shared" si="4"/>
        <v>-184473.19849998516</v>
      </c>
      <c r="I36" s="13"/>
    </row>
    <row r="37" spans="1:9" ht="15.75" thickBot="1" x14ac:dyDescent="0.3">
      <c r="A37" s="36" t="s">
        <v>33</v>
      </c>
      <c r="B37" s="29"/>
      <c r="C37" s="19"/>
      <c r="D37" s="16"/>
      <c r="E37" s="24"/>
      <c r="F37" s="19"/>
      <c r="G37" s="22">
        <v>161333.24</v>
      </c>
      <c r="H37" s="20"/>
      <c r="I37" s="17"/>
    </row>
    <row r="38" spans="1:9" ht="15.75" thickBot="1" x14ac:dyDescent="0.3">
      <c r="A38" s="37" t="s">
        <v>32</v>
      </c>
      <c r="B38" s="30">
        <v>9805347.0899999999</v>
      </c>
      <c r="C38" s="21">
        <v>32806116.379999999</v>
      </c>
      <c r="D38" s="14">
        <v>192473715.09999999</v>
      </c>
      <c r="E38" s="14">
        <v>32806116.379999999</v>
      </c>
      <c r="F38" s="21">
        <v>225279831.47999999</v>
      </c>
      <c r="G38" s="21">
        <v>225279831.5</v>
      </c>
      <c r="H38" s="25">
        <v>-2.000001072883606E-2</v>
      </c>
      <c r="I38" s="15"/>
    </row>
    <row r="39" spans="1:9" ht="15.75" thickBot="1" x14ac:dyDescent="0.3">
      <c r="A39" s="38" t="s">
        <v>1</v>
      </c>
      <c r="B39" s="4">
        <f t="shared" ref="B39:F39" si="5">B36+B37-B38</f>
        <v>0.79549999907612801</v>
      </c>
      <c r="C39" s="4">
        <f t="shared" si="5"/>
        <v>3.1514999978244305</v>
      </c>
      <c r="D39" s="4">
        <f t="shared" si="5"/>
        <v>13724.030000001192</v>
      </c>
      <c r="E39" s="4">
        <f t="shared" si="5"/>
        <v>3.1514999978244305</v>
      </c>
      <c r="F39" s="4">
        <f t="shared" si="5"/>
        <v>13727.181500017643</v>
      </c>
      <c r="G39" s="4">
        <f>G36+G37-G38</f>
        <v>0</v>
      </c>
      <c r="H39" s="46"/>
      <c r="I39" s="2"/>
    </row>
  </sheetData>
  <sortState ref="A5:I34">
    <sortCondition ref="A5:A34"/>
  </sortState>
  <mergeCells count="2">
    <mergeCell ref="A1:H1"/>
    <mergeCell ref="I1:I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Rosalba Rodriguez Herrera</dc:creator>
  <cp:lastModifiedBy>Enrique Sierra Gutierrez</cp:lastModifiedBy>
  <cp:lastPrinted>2016-10-14T17:00:15Z</cp:lastPrinted>
  <dcterms:created xsi:type="dcterms:W3CDTF">2015-12-08T22:31:08Z</dcterms:created>
  <dcterms:modified xsi:type="dcterms:W3CDTF">2016-10-25T17:47:13Z</dcterms:modified>
</cp:coreProperties>
</file>