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-30" windowWidth="15480" windowHeight="8145"/>
  </bookViews>
  <sheets>
    <sheet name="estudiantes" sheetId="1" r:id="rId1"/>
    <sheet name="LISTAS" sheetId="2" r:id="rId2"/>
    <sheet name="PC TAGS" sheetId="3" r:id="rId3"/>
  </sheets>
  <externalReferences>
    <externalReference r:id="rId4"/>
    <externalReference r:id="rId5"/>
    <externalReference r:id="rId6"/>
  </externalReferences>
  <definedNames>
    <definedName name="_xlnm._FilterDatabase" localSheetId="0" hidden="1">estudiantes!$C$1:$Q$200</definedName>
    <definedName name="ACCESS">LISTAS!$D$4:$D$6</definedName>
    <definedName name="code">[1]contract!$B$12</definedName>
    <definedName name="CODE5">[2]contract!$B$12</definedName>
    <definedName name="CODE9">[3]contract!$B$12</definedName>
    <definedName name="lastname">[1]contract!$E$11</definedName>
    <definedName name="LEVELS">LISTAS!$B$4:$B$13</definedName>
    <definedName name="LLL">'PC TAGS'!$A$2:$A$5</definedName>
    <definedName name="locación">[1]contract!$F$31</definedName>
    <definedName name="LOCACION4">[2]contract!$F$31</definedName>
    <definedName name="LOCATION">LISTAS!$C$4:$C$7</definedName>
    <definedName name="name">[1]contract!$B$11</definedName>
    <definedName name="NAME4">[2]contract!$B$11</definedName>
    <definedName name="PROGRAMS">LISTAS!$A$4:$A$12</definedName>
  </definedNames>
  <calcPr calcId="124519"/>
</workbook>
</file>

<file path=xl/calcChain.xml><?xml version="1.0" encoding="utf-8"?>
<calcChain xmlns="http://schemas.openxmlformats.org/spreadsheetml/2006/main">
  <c r="K110" i="1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107" l="1"/>
  <c r="K85" l="1"/>
  <c r="K86"/>
  <c r="N60" l="1"/>
  <c r="N68"/>
  <c r="L71"/>
  <c r="K71"/>
  <c r="M71" l="1"/>
  <c r="N71" s="1"/>
  <c r="L64"/>
  <c r="M64" s="1"/>
  <c r="N64" s="1"/>
  <c r="K50" l="1"/>
  <c r="K56"/>
  <c r="L56"/>
  <c r="M56" l="1"/>
  <c r="N56" s="1"/>
  <c r="K43"/>
  <c r="K44"/>
  <c r="K45"/>
  <c r="K46"/>
  <c r="K47"/>
  <c r="K48"/>
  <c r="K51"/>
  <c r="K52"/>
  <c r="K53"/>
  <c r="K54"/>
  <c r="K55"/>
  <c r="K57"/>
  <c r="K58"/>
  <c r="K59"/>
  <c r="K61"/>
  <c r="K62"/>
  <c r="K63"/>
  <c r="K67"/>
  <c r="K69"/>
  <c r="K70"/>
  <c r="K72"/>
  <c r="K73"/>
  <c r="K74"/>
  <c r="K75"/>
  <c r="K76"/>
  <c r="K77"/>
  <c r="K79"/>
  <c r="K80"/>
  <c r="K81"/>
  <c r="K82"/>
  <c r="K83"/>
  <c r="K84"/>
  <c r="K87"/>
  <c r="K88"/>
  <c r="K89"/>
  <c r="K90"/>
  <c r="K92"/>
  <c r="K93"/>
  <c r="K94"/>
  <c r="K95"/>
  <c r="K96"/>
  <c r="K97"/>
  <c r="K98"/>
  <c r="K99"/>
  <c r="K100"/>
  <c r="K101"/>
  <c r="K102"/>
  <c r="K103"/>
  <c r="K104"/>
  <c r="K105"/>
  <c r="K106"/>
  <c r="K42"/>
  <c r="K34"/>
  <c r="K33"/>
  <c r="K32"/>
  <c r="K31"/>
  <c r="L3"/>
  <c r="L4"/>
  <c r="M4" s="1"/>
  <c r="N4" s="1"/>
  <c r="L5"/>
  <c r="L6"/>
  <c r="L7"/>
  <c r="L8"/>
  <c r="L9"/>
  <c r="L10"/>
  <c r="L11"/>
  <c r="M11" s="1"/>
  <c r="N11" s="1"/>
  <c r="L12"/>
  <c r="L13"/>
  <c r="L14"/>
  <c r="L15"/>
  <c r="L16"/>
  <c r="L17"/>
  <c r="L18"/>
  <c r="L19"/>
  <c r="L20"/>
  <c r="M20" s="1"/>
  <c r="N20" s="1"/>
  <c r="L21"/>
  <c r="M21" s="1"/>
  <c r="N21" s="1"/>
  <c r="L22"/>
  <c r="L23"/>
  <c r="L24"/>
  <c r="M24" s="1"/>
  <c r="N24" s="1"/>
  <c r="L25"/>
  <c r="L26"/>
  <c r="M26" s="1"/>
  <c r="N26" s="1"/>
  <c r="L27"/>
  <c r="M27" s="1"/>
  <c r="N27" s="1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M49" s="1"/>
  <c r="N49" s="1"/>
  <c r="L50"/>
  <c r="L51"/>
  <c r="L52"/>
  <c r="L53"/>
  <c r="L54"/>
  <c r="L55"/>
  <c r="L57"/>
  <c r="L58"/>
  <c r="L59"/>
  <c r="L61"/>
  <c r="L62"/>
  <c r="L63"/>
  <c r="L65"/>
  <c r="L66"/>
  <c r="M66" s="1"/>
  <c r="N66" s="1"/>
  <c r="L67"/>
  <c r="L69"/>
  <c r="L70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K22"/>
  <c r="K23"/>
  <c r="K28"/>
  <c r="K29"/>
  <c r="K30"/>
  <c r="K38"/>
  <c r="K39"/>
  <c r="K19"/>
  <c r="K18"/>
  <c r="K17"/>
  <c r="K16"/>
  <c r="K15"/>
  <c r="K14"/>
  <c r="K13"/>
  <c r="K12"/>
  <c r="K10"/>
  <c r="K9"/>
  <c r="K8"/>
  <c r="K7"/>
  <c r="K5"/>
  <c r="K3"/>
  <c r="K6"/>
  <c r="K2"/>
  <c r="L2"/>
  <c r="M70" l="1"/>
  <c r="N70" s="1"/>
  <c r="M62"/>
  <c r="N62" s="1"/>
  <c r="M57"/>
  <c r="N57" s="1"/>
  <c r="M198"/>
  <c r="N198" s="1"/>
  <c r="M196"/>
  <c r="N196" s="1"/>
  <c r="M194"/>
  <c r="N194" s="1"/>
  <c r="M192"/>
  <c r="N192" s="1"/>
  <c r="M190"/>
  <c r="N190" s="1"/>
  <c r="M188"/>
  <c r="N188" s="1"/>
  <c r="M186"/>
  <c r="N186" s="1"/>
  <c r="M184"/>
  <c r="N184" s="1"/>
  <c r="M182"/>
  <c r="N182" s="1"/>
  <c r="M180"/>
  <c r="N180" s="1"/>
  <c r="M178"/>
  <c r="N178" s="1"/>
  <c r="M176"/>
  <c r="N176" s="1"/>
  <c r="M174"/>
  <c r="N174" s="1"/>
  <c r="M172"/>
  <c r="N172" s="1"/>
  <c r="M170"/>
  <c r="N170" s="1"/>
  <c r="M168"/>
  <c r="N168" s="1"/>
  <c r="M166"/>
  <c r="N166" s="1"/>
  <c r="M164"/>
  <c r="N164" s="1"/>
  <c r="M162"/>
  <c r="N162" s="1"/>
  <c r="M160"/>
  <c r="N160" s="1"/>
  <c r="M158"/>
  <c r="N158" s="1"/>
  <c r="M156"/>
  <c r="N156" s="1"/>
  <c r="M154"/>
  <c r="N154" s="1"/>
  <c r="M152"/>
  <c r="N152" s="1"/>
  <c r="M150"/>
  <c r="N150" s="1"/>
  <c r="M148"/>
  <c r="N148" s="1"/>
  <c r="M146"/>
  <c r="N146" s="1"/>
  <c r="M144"/>
  <c r="N144" s="1"/>
  <c r="M142"/>
  <c r="N142" s="1"/>
  <c r="M140"/>
  <c r="N140" s="1"/>
  <c r="M138"/>
  <c r="N138" s="1"/>
  <c r="M136"/>
  <c r="N136" s="1"/>
  <c r="M134"/>
  <c r="N134" s="1"/>
  <c r="M132"/>
  <c r="N132" s="1"/>
  <c r="M130"/>
  <c r="N130" s="1"/>
  <c r="M128"/>
  <c r="N128" s="1"/>
  <c r="M126"/>
  <c r="N126" s="1"/>
  <c r="M124"/>
  <c r="N124" s="1"/>
  <c r="M122"/>
  <c r="N122" s="1"/>
  <c r="M120"/>
  <c r="N120" s="1"/>
  <c r="M118"/>
  <c r="N118" s="1"/>
  <c r="M116"/>
  <c r="N116" s="1"/>
  <c r="M114"/>
  <c r="N114" s="1"/>
  <c r="M112"/>
  <c r="N112" s="1"/>
  <c r="M110"/>
  <c r="N110" s="1"/>
  <c r="M108"/>
  <c r="N108" s="1"/>
  <c r="M106"/>
  <c r="N106" s="1"/>
  <c r="M104"/>
  <c r="N104" s="1"/>
  <c r="M102"/>
  <c r="N102" s="1"/>
  <c r="M100"/>
  <c r="N100" s="1"/>
  <c r="M98"/>
  <c r="N98" s="1"/>
  <c r="M96"/>
  <c r="N96" s="1"/>
  <c r="M94"/>
  <c r="N94" s="1"/>
  <c r="M92"/>
  <c r="N92" s="1"/>
  <c r="M90"/>
  <c r="N90" s="1"/>
  <c r="M88"/>
  <c r="N88" s="1"/>
  <c r="M86"/>
  <c r="N86" s="1"/>
  <c r="M84"/>
  <c r="N84" s="1"/>
  <c r="M82"/>
  <c r="N82" s="1"/>
  <c r="M80"/>
  <c r="N80" s="1"/>
  <c r="M78"/>
  <c r="N78" s="1"/>
  <c r="M76"/>
  <c r="N76" s="1"/>
  <c r="M74"/>
  <c r="N74" s="1"/>
  <c r="M72"/>
  <c r="N72" s="1"/>
  <c r="M55"/>
  <c r="N55" s="1"/>
  <c r="M53"/>
  <c r="N53" s="1"/>
  <c r="M51"/>
  <c r="N51" s="1"/>
  <c r="M47"/>
  <c r="N47" s="1"/>
  <c r="M45"/>
  <c r="N45" s="1"/>
  <c r="M43"/>
  <c r="N43" s="1"/>
  <c r="M22"/>
  <c r="N22" s="1"/>
  <c r="M30"/>
  <c r="N30" s="1"/>
  <c r="M28"/>
  <c r="N28" s="1"/>
  <c r="M23"/>
  <c r="N23" s="1"/>
  <c r="M19"/>
  <c r="N19" s="1"/>
  <c r="M18"/>
  <c r="N18" s="1"/>
  <c r="M17"/>
  <c r="N17" s="1"/>
  <c r="M15"/>
  <c r="N15" s="1"/>
  <c r="M14"/>
  <c r="N14" s="1"/>
  <c r="M12"/>
  <c r="N12" s="1"/>
  <c r="M10"/>
  <c r="N10" s="1"/>
  <c r="M9"/>
  <c r="N9" s="1"/>
  <c r="M6"/>
  <c r="N6" s="1"/>
  <c r="M5"/>
  <c r="N5" s="1"/>
  <c r="M3"/>
  <c r="N3" s="1"/>
  <c r="M25"/>
  <c r="N25" s="1"/>
  <c r="M41"/>
  <c r="N41" s="1"/>
  <c r="M39"/>
  <c r="N39" s="1"/>
  <c r="M37"/>
  <c r="N37" s="1"/>
  <c r="M35"/>
  <c r="N35" s="1"/>
  <c r="M33"/>
  <c r="N33" s="1"/>
  <c r="M199"/>
  <c r="N199" s="1"/>
  <c r="M197"/>
  <c r="N197" s="1"/>
  <c r="M195"/>
  <c r="N195" s="1"/>
  <c r="M193"/>
  <c r="N193" s="1"/>
  <c r="M191"/>
  <c r="N191" s="1"/>
  <c r="M189"/>
  <c r="N189" s="1"/>
  <c r="M187"/>
  <c r="N187" s="1"/>
  <c r="M185"/>
  <c r="N185" s="1"/>
  <c r="M183"/>
  <c r="N183" s="1"/>
  <c r="M181"/>
  <c r="N181" s="1"/>
  <c r="M179"/>
  <c r="N179" s="1"/>
  <c r="M177"/>
  <c r="N177" s="1"/>
  <c r="M175"/>
  <c r="N175" s="1"/>
  <c r="M173"/>
  <c r="N173" s="1"/>
  <c r="M171"/>
  <c r="N171" s="1"/>
  <c r="M169"/>
  <c r="N169" s="1"/>
  <c r="M167"/>
  <c r="N167" s="1"/>
  <c r="M165"/>
  <c r="N165" s="1"/>
  <c r="M163"/>
  <c r="N163" s="1"/>
  <c r="M161"/>
  <c r="N161" s="1"/>
  <c r="M159"/>
  <c r="N159" s="1"/>
  <c r="M157"/>
  <c r="N157" s="1"/>
  <c r="M155"/>
  <c r="N155" s="1"/>
  <c r="M153"/>
  <c r="N153" s="1"/>
  <c r="M151"/>
  <c r="N151" s="1"/>
  <c r="M149"/>
  <c r="N149" s="1"/>
  <c r="M147"/>
  <c r="N147" s="1"/>
  <c r="M145"/>
  <c r="N145" s="1"/>
  <c r="M143"/>
  <c r="N143" s="1"/>
  <c r="M141"/>
  <c r="N141" s="1"/>
  <c r="M139"/>
  <c r="N139" s="1"/>
  <c r="M137"/>
  <c r="N137" s="1"/>
  <c r="M135"/>
  <c r="N135" s="1"/>
  <c r="M133"/>
  <c r="N133" s="1"/>
  <c r="M131"/>
  <c r="N131" s="1"/>
  <c r="M129"/>
  <c r="N129" s="1"/>
  <c r="M127"/>
  <c r="N127" s="1"/>
  <c r="M125"/>
  <c r="N125" s="1"/>
  <c r="M123"/>
  <c r="N123" s="1"/>
  <c r="M121"/>
  <c r="N121" s="1"/>
  <c r="M119"/>
  <c r="N119" s="1"/>
  <c r="M117"/>
  <c r="N117" s="1"/>
  <c r="M115"/>
  <c r="N115" s="1"/>
  <c r="M113"/>
  <c r="N113" s="1"/>
  <c r="M111"/>
  <c r="N111" s="1"/>
  <c r="M109"/>
  <c r="N109" s="1"/>
  <c r="M107"/>
  <c r="N107" s="1"/>
  <c r="M105"/>
  <c r="N105" s="1"/>
  <c r="M103"/>
  <c r="N103" s="1"/>
  <c r="M101"/>
  <c r="N101" s="1"/>
  <c r="M99"/>
  <c r="N99" s="1"/>
  <c r="M97"/>
  <c r="N97" s="1"/>
  <c r="M95"/>
  <c r="N95" s="1"/>
  <c r="M93"/>
  <c r="N93" s="1"/>
  <c r="M91"/>
  <c r="N91" s="1"/>
  <c r="M89"/>
  <c r="N89" s="1"/>
  <c r="M87"/>
  <c r="N87" s="1"/>
  <c r="M85"/>
  <c r="N85" s="1"/>
  <c r="M83"/>
  <c r="N83" s="1"/>
  <c r="M81"/>
  <c r="N81" s="1"/>
  <c r="M79"/>
  <c r="N79" s="1"/>
  <c r="M77"/>
  <c r="N77" s="1"/>
  <c r="M75"/>
  <c r="N75" s="1"/>
  <c r="M73"/>
  <c r="N73" s="1"/>
  <c r="M69"/>
  <c r="N69" s="1"/>
  <c r="M67"/>
  <c r="N67" s="1"/>
  <c r="M65"/>
  <c r="N65" s="1"/>
  <c r="M63"/>
  <c r="N63" s="1"/>
  <c r="M61"/>
  <c r="N61" s="1"/>
  <c r="M59"/>
  <c r="N59" s="1"/>
  <c r="M58"/>
  <c r="N58" s="1"/>
  <c r="M54"/>
  <c r="N54" s="1"/>
  <c r="M52"/>
  <c r="N52" s="1"/>
  <c r="M50"/>
  <c r="N50" s="1"/>
  <c r="M48"/>
  <c r="N48" s="1"/>
  <c r="M46"/>
  <c r="N46" s="1"/>
  <c r="M44"/>
  <c r="N44" s="1"/>
  <c r="M42"/>
  <c r="N42" s="1"/>
  <c r="M40"/>
  <c r="N40" s="1"/>
  <c r="M38"/>
  <c r="N38" s="1"/>
  <c r="M36"/>
  <c r="N36" s="1"/>
  <c r="M34"/>
  <c r="N34" s="1"/>
  <c r="M32"/>
  <c r="N32" s="1"/>
  <c r="M31"/>
  <c r="N31" s="1"/>
  <c r="M29"/>
  <c r="N29" s="1"/>
  <c r="M8"/>
  <c r="N8" s="1"/>
  <c r="M16"/>
  <c r="N16" s="1"/>
  <c r="M7"/>
  <c r="N7" s="1"/>
  <c r="M13"/>
  <c r="N13" s="1"/>
  <c r="M2"/>
  <c r="N2" s="1"/>
  <c r="O2" s="1"/>
  <c r="O3" s="1"/>
  <c r="O4" s="1"/>
  <c r="O5" l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</calcChain>
</file>

<file path=xl/sharedStrings.xml><?xml version="1.0" encoding="utf-8"?>
<sst xmlns="http://schemas.openxmlformats.org/spreadsheetml/2006/main" count="2022" uniqueCount="976">
  <si>
    <t>DELIS DELGADO (para ella e hijo MOISES 9 años: L y M otros dias tennis)</t>
  </si>
  <si>
    <t>INTERNET</t>
  </si>
  <si>
    <t>SABATINO</t>
  </si>
  <si>
    <t>0416-6961292</t>
  </si>
  <si>
    <t>0295-2623057</t>
  </si>
  <si>
    <t>delismardel@hotmail.com</t>
  </si>
  <si>
    <t>Student´s name</t>
  </si>
  <si>
    <t>Studen´s last name</t>
  </si>
  <si>
    <t>PROGRAM</t>
  </si>
  <si>
    <t>LEVELS BOUGHT</t>
  </si>
  <si>
    <t>[START LEVEL</t>
  </si>
  <si>
    <t>END LEVEL]</t>
  </si>
  <si>
    <t>Start date</t>
  </si>
  <si>
    <t>End date</t>
  </si>
  <si>
    <t>Today</t>
  </si>
  <si>
    <t>LOCATION</t>
  </si>
  <si>
    <t>TYPE OF ACCESS</t>
  </si>
  <si>
    <t>Phone  1</t>
  </si>
  <si>
    <t>Phone  2</t>
  </si>
  <si>
    <t>email 1</t>
  </si>
  <si>
    <t>email 2</t>
  </si>
  <si>
    <t>Home address</t>
  </si>
  <si>
    <t>Work address</t>
  </si>
  <si>
    <t>FAX</t>
  </si>
  <si>
    <t>Proffession</t>
  </si>
  <si>
    <t>Birthday</t>
  </si>
  <si>
    <t>Age</t>
  </si>
  <si>
    <t>Payment guardian´S last name</t>
  </si>
  <si>
    <t>RIF/CI</t>
  </si>
  <si>
    <t>ITALIAN</t>
  </si>
  <si>
    <t>INTERMEDIATE</t>
  </si>
  <si>
    <t>SMILE 1</t>
  </si>
  <si>
    <t>AT-HOME</t>
  </si>
  <si>
    <t>LAB USER</t>
  </si>
  <si>
    <t>LISTAS</t>
  </si>
  <si>
    <t>PROGRAMS</t>
  </si>
  <si>
    <t>LEVELS</t>
  </si>
  <si>
    <t>LAB ACCESS</t>
  </si>
  <si>
    <t>ENGLISH</t>
  </si>
  <si>
    <t>BASIC</t>
  </si>
  <si>
    <t>IN-SCHOOL</t>
  </si>
  <si>
    <t>SPANISH</t>
  </si>
  <si>
    <t>IN-COMPANY</t>
  </si>
  <si>
    <t>ADVANCED</t>
  </si>
  <si>
    <t>OTHER</t>
  </si>
  <si>
    <t>FRENCH</t>
  </si>
  <si>
    <t>PORTUGUESE</t>
  </si>
  <si>
    <t>SMILE 2</t>
  </si>
  <si>
    <t>TOEFL</t>
  </si>
  <si>
    <t>SMILE 3</t>
  </si>
  <si>
    <t>WORKSHOP</t>
  </si>
  <si>
    <t>MEGA 1</t>
  </si>
  <si>
    <t>PT</t>
  </si>
  <si>
    <t>MEGA 2</t>
  </si>
  <si>
    <t>MEGA 3</t>
  </si>
  <si>
    <t>Payment guardian´s name</t>
  </si>
  <si>
    <t># CONTRACT</t>
  </si>
  <si>
    <t>CI/RIF</t>
  </si>
  <si>
    <t>STATUS</t>
  </si>
  <si>
    <t>MIA</t>
  </si>
  <si>
    <t>ESCPBAR</t>
  </si>
  <si>
    <t>MORNINGS</t>
  </si>
  <si>
    <t>COMPLETE</t>
  </si>
  <si>
    <t>DE</t>
  </si>
  <si>
    <t>LA</t>
  </si>
  <si>
    <t>example</t>
  </si>
  <si>
    <t>0001</t>
  </si>
  <si>
    <t>CRUZ RAFAEL</t>
  </si>
  <si>
    <t>ESPAÑA MARQUEZ</t>
  </si>
  <si>
    <t>0295-2971387</t>
  </si>
  <si>
    <t>0416-6961783</t>
  </si>
  <si>
    <t>CRUZESPAÑA@GMAIL.COM</t>
  </si>
  <si>
    <t>Urb. Piedra de la Virgen. Calle Antonio Cova. N° A-1. El Datil. Municipio Diaz.</t>
  </si>
  <si>
    <t>0295-2971234</t>
  </si>
  <si>
    <t>Arquitecto</t>
  </si>
  <si>
    <t xml:space="preserve">JESUS </t>
  </si>
  <si>
    <t>CASANOVA</t>
  </si>
  <si>
    <t>0416-6954748</t>
  </si>
  <si>
    <t>jesusmcp1983@yahoo.es</t>
  </si>
  <si>
    <t>Av. Bolivar. Edf. Bajamar. Apto 6-A.</t>
  </si>
  <si>
    <t>Gon-mar C.A. Bayside Local 2-26</t>
  </si>
  <si>
    <t>Abogado</t>
  </si>
  <si>
    <t>GONZALO ADOLFO</t>
  </si>
  <si>
    <t>0416-6951510</t>
  </si>
  <si>
    <t>JUDITH MARLENE</t>
  </si>
  <si>
    <t>DE CASANOVA</t>
  </si>
  <si>
    <t>0416-6951511</t>
  </si>
  <si>
    <t>Gon-mar C.A. Bayside Local 2-27</t>
  </si>
  <si>
    <t xml:space="preserve">LYNDA </t>
  </si>
  <si>
    <t>PARRA</t>
  </si>
  <si>
    <t>0412-3530793</t>
  </si>
  <si>
    <t>0426-8875653</t>
  </si>
  <si>
    <t>PARRALYNDA@HOTMAIL.COM</t>
  </si>
  <si>
    <t>El Espinal. Urb. Cerromar. Calle 9. Casa 13. Municipio Diaz.</t>
  </si>
  <si>
    <t>Contador</t>
  </si>
  <si>
    <t>00010-1</t>
  </si>
  <si>
    <t>ELEGNNY</t>
  </si>
  <si>
    <t>RODRIGUEZ</t>
  </si>
  <si>
    <t>0414-4021851</t>
  </si>
  <si>
    <t>ELEGNNY@HOTMAIL.COM</t>
  </si>
  <si>
    <t>Margarita Country House. Casa 23. Los Robles.</t>
  </si>
  <si>
    <t>00011-1</t>
  </si>
  <si>
    <t xml:space="preserve">ENRIQUE </t>
  </si>
  <si>
    <t>BRICEÑO</t>
  </si>
  <si>
    <t>0412-4901560</t>
  </si>
  <si>
    <t>EABRICENO@GMAIL.COM</t>
  </si>
  <si>
    <t>Calle Los Almendrones. Edf. Esparta Suites. Piso. 6 Apto. 6-Q. Costa Azul</t>
  </si>
  <si>
    <t>00012-1</t>
  </si>
  <si>
    <t>DANIELA</t>
  </si>
  <si>
    <t>MENDEZ</t>
  </si>
  <si>
    <t>0412-8970814</t>
  </si>
  <si>
    <t>DAMC02@GMAIL.COM</t>
  </si>
  <si>
    <t>00013-1</t>
  </si>
  <si>
    <t>KARLA CRISTINA</t>
  </si>
  <si>
    <t>VANEGAS</t>
  </si>
  <si>
    <t>0412-9996671</t>
  </si>
  <si>
    <t>Av. Aldonmza Manrique. Urb. Plaza Real. Apto. 101.</t>
  </si>
  <si>
    <t>00014-1</t>
  </si>
  <si>
    <t xml:space="preserve">ALBA </t>
  </si>
  <si>
    <t>ANAYA</t>
  </si>
  <si>
    <t>0295-2622069</t>
  </si>
  <si>
    <t>0414-7812828</t>
  </si>
  <si>
    <t>ALBADERIVEROS@HOTMAIL.COM</t>
  </si>
  <si>
    <t>Sector San Judas Tadeo. Los Robles.</t>
  </si>
  <si>
    <t>00015-1</t>
  </si>
  <si>
    <t xml:space="preserve">CAROLINA </t>
  </si>
  <si>
    <t>VALERO</t>
  </si>
  <si>
    <t>0295-2624909</t>
  </si>
  <si>
    <t>0416-4155205</t>
  </si>
  <si>
    <t>MCAROLINAVALEROA@HOTMAIL.COM</t>
  </si>
  <si>
    <t xml:space="preserve">Playa El Angel. Villas Casa del Sol. N° 117. Pampatar. </t>
  </si>
  <si>
    <t>Ama de casa.</t>
  </si>
  <si>
    <t>Ingeniero</t>
  </si>
  <si>
    <t>Atleta</t>
  </si>
  <si>
    <t>00016-1</t>
  </si>
  <si>
    <t xml:space="preserve">DANIEL </t>
  </si>
  <si>
    <t>MUÑOZ</t>
  </si>
  <si>
    <t>0295-6111507</t>
  </si>
  <si>
    <t>0416-6960337</t>
  </si>
  <si>
    <t>danielmunozh@hotmail.com</t>
  </si>
  <si>
    <t>Los Robles.</t>
  </si>
  <si>
    <t>Pernod Ricard</t>
  </si>
  <si>
    <t>Vendedor</t>
  </si>
  <si>
    <t>00017-1</t>
  </si>
  <si>
    <t>JOHNNY</t>
  </si>
  <si>
    <t>SALCEDO</t>
  </si>
  <si>
    <t>0424-8814249</t>
  </si>
  <si>
    <t>0295-2740427</t>
  </si>
  <si>
    <t>JOHNNYSALCEDO3@HOTMAIL.COM</t>
  </si>
  <si>
    <t>San Antonio</t>
  </si>
  <si>
    <t>00018-1</t>
  </si>
  <si>
    <t xml:space="preserve">GLADYS </t>
  </si>
  <si>
    <t>TORRES</t>
  </si>
  <si>
    <t>0414-7909677</t>
  </si>
  <si>
    <t>Res. EL Retiro. Casa C-3. Maneiro.</t>
  </si>
  <si>
    <t>Gerbal Life</t>
  </si>
  <si>
    <t>00019-1</t>
  </si>
  <si>
    <t>CARMEN</t>
  </si>
  <si>
    <t>BETANCOURT</t>
  </si>
  <si>
    <t>0412-3502931</t>
  </si>
  <si>
    <t>TATITANG@HOTMAIL.COM</t>
  </si>
  <si>
    <t>Bayside. PB. Local 1-31.Costa Azul.</t>
  </si>
  <si>
    <t>00020-1</t>
  </si>
  <si>
    <t>NATHALY</t>
  </si>
  <si>
    <t>0412-8048420</t>
  </si>
  <si>
    <t>NATHALYALFONZO@HOTMAIL.COM</t>
  </si>
  <si>
    <t>El Valle. Calle Mon Señor Vasquez. Casa 23.</t>
  </si>
  <si>
    <t>ABOGADO</t>
  </si>
  <si>
    <t>Lic. Turismo</t>
  </si>
  <si>
    <t>00021-1</t>
  </si>
  <si>
    <t xml:space="preserve">LEONARDO </t>
  </si>
  <si>
    <t>FECOROTTI</t>
  </si>
  <si>
    <t>0295-2628656</t>
  </si>
  <si>
    <t>0414-5633885</t>
  </si>
  <si>
    <t>LEO.FECOROTTI@GMAIL.COM</t>
  </si>
  <si>
    <t>Costa Azul.</t>
  </si>
  <si>
    <t>Administracion</t>
  </si>
  <si>
    <t>00022-1</t>
  </si>
  <si>
    <t>SARAI</t>
  </si>
  <si>
    <t>CORTEZ</t>
  </si>
  <si>
    <t>0424-8529123</t>
  </si>
  <si>
    <t>sarai@hotmail.com</t>
  </si>
  <si>
    <t xml:space="preserve">EL VALLE.  </t>
  </si>
  <si>
    <t>00023-1</t>
  </si>
  <si>
    <t>MIGUEL</t>
  </si>
  <si>
    <t>0414-7881397</t>
  </si>
  <si>
    <t>seco360@gmail.com</t>
  </si>
  <si>
    <t>La Gobernación</t>
  </si>
  <si>
    <t>00024-1</t>
  </si>
  <si>
    <t xml:space="preserve">ADRIANA </t>
  </si>
  <si>
    <t>JASPE</t>
  </si>
  <si>
    <t>0414-8717755</t>
  </si>
  <si>
    <t>Repuestos La Cacharrita.</t>
  </si>
  <si>
    <t>00025-1</t>
  </si>
  <si>
    <t xml:space="preserve">CARLOS </t>
  </si>
  <si>
    <t>MATA</t>
  </si>
  <si>
    <t>ELSHOWRADIAL@HOTMAIL.COM</t>
  </si>
  <si>
    <t>Radio Cubagua.</t>
  </si>
  <si>
    <t>00026-1</t>
  </si>
  <si>
    <t>VANESSA</t>
  </si>
  <si>
    <t>NUÑEZ</t>
  </si>
  <si>
    <t>Casa F-15. Etapa 6. El Portal de Los Robles.</t>
  </si>
  <si>
    <t>00027-1</t>
  </si>
  <si>
    <t>LUIS EDUARDO</t>
  </si>
  <si>
    <t>SANSANO</t>
  </si>
  <si>
    <t>0414-1889051</t>
  </si>
  <si>
    <t>00028-1</t>
  </si>
  <si>
    <t>GUSTAVO JOSE</t>
  </si>
  <si>
    <t>HERNANDEZ VASQUEZ</t>
  </si>
  <si>
    <t>0414-7860404</t>
  </si>
  <si>
    <t>NAUTICGUSTAV@HOTMAIL.COM</t>
  </si>
  <si>
    <t>Capitania de Pto. La Cruz.</t>
  </si>
  <si>
    <t>Av. Ppal. De Maneiro. Urb. Sol de Mar.</t>
  </si>
  <si>
    <t>00029-1</t>
  </si>
  <si>
    <t>ALEJANDRA</t>
  </si>
  <si>
    <t>0414-6253961</t>
  </si>
  <si>
    <t>CC Central Madeirense.</t>
  </si>
  <si>
    <t>00030-1</t>
  </si>
  <si>
    <t xml:space="preserve">LUIS </t>
  </si>
  <si>
    <t>PRADA</t>
  </si>
  <si>
    <t>0426-8875588</t>
  </si>
  <si>
    <t>Calle San Roman. Edf. Camurroco/Camoruco</t>
  </si>
  <si>
    <t>00031-1</t>
  </si>
  <si>
    <t>LUISY</t>
  </si>
  <si>
    <t>BENGUIGUI</t>
  </si>
  <si>
    <t>0424-1316915</t>
  </si>
  <si>
    <t>0295-2615020</t>
  </si>
  <si>
    <t>CACHIPURROS@HOTMAIL.COM</t>
  </si>
  <si>
    <t>Av. 4 de Mayo. Res. 4 de Mayo.</t>
  </si>
  <si>
    <t>ama de casa</t>
  </si>
  <si>
    <t>00032-1</t>
  </si>
  <si>
    <t>LUZ</t>
  </si>
  <si>
    <t>GONZALEZ</t>
  </si>
  <si>
    <t>0295-2627955</t>
  </si>
  <si>
    <t>0414-7906708</t>
  </si>
  <si>
    <t>LUZDELMARGONZALEZ@HOTMAIL.COM</t>
  </si>
  <si>
    <t>Urb. Jorge Coll</t>
  </si>
  <si>
    <t>corredora bolsa</t>
  </si>
  <si>
    <t>00033-1</t>
  </si>
  <si>
    <t xml:space="preserve">LEONOR </t>
  </si>
  <si>
    <t>VALERA</t>
  </si>
  <si>
    <t>0295-2625193</t>
  </si>
  <si>
    <t>0416-6954085</t>
  </si>
  <si>
    <t>LEOVALERA@HOTMAIL.COM</t>
  </si>
  <si>
    <t>Bayside. PB.</t>
  </si>
  <si>
    <t>00034-1</t>
  </si>
  <si>
    <t>JOSE SAMUEL</t>
  </si>
  <si>
    <t>ALONSO</t>
  </si>
  <si>
    <t>0295-2621282</t>
  </si>
  <si>
    <t>0412-3561289</t>
  </si>
  <si>
    <t>JSAMUELALONSO@GMAIL.COM</t>
  </si>
  <si>
    <t>Urb. Jorge Coll. Av. Antonio Jose de Sucre c/c 1. Casa 1.</t>
  </si>
  <si>
    <t xml:space="preserve">Estudiante </t>
  </si>
  <si>
    <t>Informatico</t>
  </si>
  <si>
    <t>Vendedora</t>
  </si>
  <si>
    <t>Locutor</t>
  </si>
  <si>
    <t>00035-1</t>
  </si>
  <si>
    <t>LEOMAR</t>
  </si>
  <si>
    <t>0295-2421692</t>
  </si>
  <si>
    <t>0412-3573113</t>
  </si>
  <si>
    <t>LEOTAMBORYCOSTA@HOTMAIL.COM</t>
  </si>
  <si>
    <t xml:space="preserve">Guacuco. Calle Virgen del Valle c/Pradera. 3a casa. </t>
  </si>
  <si>
    <t xml:space="preserve">LEONEL </t>
  </si>
  <si>
    <t>V-06524860-0</t>
  </si>
  <si>
    <t>0414-8073970</t>
  </si>
  <si>
    <t xml:space="preserve">CCM Av. Bolivar. Ofc. 117. </t>
  </si>
  <si>
    <t>MARCOS</t>
  </si>
  <si>
    <t>0412-3572160</t>
  </si>
  <si>
    <t>MARCOSGONZALEZ_GR@HOTMAIL.COM</t>
  </si>
  <si>
    <t>00036-1</t>
  </si>
  <si>
    <t>00037-1</t>
  </si>
  <si>
    <t>NAJI</t>
  </si>
  <si>
    <t>MOKDAD</t>
  </si>
  <si>
    <t>0426-5864041</t>
  </si>
  <si>
    <t>0295-2644762</t>
  </si>
  <si>
    <t>dadkom@hotmail.com</t>
  </si>
  <si>
    <t xml:space="preserve">Av. Terranova. Conj. San Francisco. Torre F. Apto. PH1. </t>
  </si>
  <si>
    <t xml:space="preserve">GUSTAVO </t>
  </si>
  <si>
    <t>ORTEGA ACOSTA</t>
  </si>
  <si>
    <t>0295-4159421</t>
  </si>
  <si>
    <t>0414-0241044</t>
  </si>
  <si>
    <t>IVETTEACOSTA@GMAIL.COM</t>
  </si>
  <si>
    <t>Calle El Carita. Res. Cima Real. Apto. 4-3. Playa El Angel.</t>
  </si>
  <si>
    <t xml:space="preserve">IVETTE </t>
  </si>
  <si>
    <t>ACOSTA DE ORTEGA</t>
  </si>
  <si>
    <t>CARLOTA</t>
  </si>
  <si>
    <t>HENYURLITH</t>
  </si>
  <si>
    <t>RIVAS MENDEZ</t>
  </si>
  <si>
    <t>0414-7882710</t>
  </si>
  <si>
    <t>0414-7560174</t>
  </si>
  <si>
    <t>dinoramendez11@hotmail.com</t>
  </si>
  <si>
    <t>DINORA</t>
  </si>
  <si>
    <t>00038-1</t>
  </si>
  <si>
    <t>MELISSA</t>
  </si>
  <si>
    <t>ARAQUE</t>
  </si>
  <si>
    <t>0414-7974584</t>
  </si>
  <si>
    <t>0295-2625023</t>
  </si>
  <si>
    <t>meliaraque@gmail.com</t>
  </si>
  <si>
    <t>melissa.araque@alcaldiademaneiro.com</t>
  </si>
  <si>
    <t xml:space="preserve">Urb. Costa Azul. c/Guamache. Casa  37. </t>
  </si>
  <si>
    <t>Alcaldia Maneiro. Pampatar.</t>
  </si>
  <si>
    <t>Periodista</t>
  </si>
  <si>
    <t>00039-1</t>
  </si>
  <si>
    <t>GREGORIO</t>
  </si>
  <si>
    <t>BOADAS</t>
  </si>
  <si>
    <t>0414-7925839</t>
  </si>
  <si>
    <t>0295-6116272</t>
  </si>
  <si>
    <t>GERENCIA@ORIENTALAUTO1.COM</t>
  </si>
  <si>
    <t>Estudiante</t>
  </si>
  <si>
    <t>ALFREDO</t>
  </si>
  <si>
    <t>0424-8234756</t>
  </si>
  <si>
    <t>Calle Los Campitos. Qta. Mamatina. Urb. Costa Azul.</t>
  </si>
  <si>
    <t xml:space="preserve">Av. Juan Bautista Arismendi. Edf. Oriental Auto. Porlamar. </t>
  </si>
  <si>
    <t>0295-2745119</t>
  </si>
  <si>
    <t>-</t>
  </si>
  <si>
    <t>0295-2745120</t>
  </si>
  <si>
    <t>LEOMAR00</t>
  </si>
  <si>
    <t>MARCOS00</t>
  </si>
  <si>
    <t>NAJI_M00</t>
  </si>
  <si>
    <t>MELISS00</t>
  </si>
  <si>
    <t>GREGOR00</t>
  </si>
  <si>
    <t>V-06524860-1</t>
  </si>
  <si>
    <t>0414-8073971</t>
  </si>
  <si>
    <t>0295-2421693</t>
  </si>
  <si>
    <t>K-00013-1</t>
  </si>
  <si>
    <t>K-00014-1</t>
  </si>
  <si>
    <t>K-00015-1</t>
  </si>
  <si>
    <t>K-00016-1</t>
  </si>
  <si>
    <t>K-00017-1</t>
  </si>
  <si>
    <t>LUIS ALBERTO</t>
  </si>
  <si>
    <t>GOMEZ</t>
  </si>
  <si>
    <t>MOYA</t>
  </si>
  <si>
    <t xml:space="preserve">ADELAIDA </t>
  </si>
  <si>
    <t>gladysherbal@yahho.com.ar</t>
  </si>
  <si>
    <t>00040-1</t>
  </si>
  <si>
    <t>MARIN</t>
  </si>
  <si>
    <t>ELIZABETH</t>
  </si>
  <si>
    <t>0416-8966508</t>
  </si>
  <si>
    <t>0295-2618681</t>
  </si>
  <si>
    <t>BETEMARZ@YAHOO.COM.MX</t>
  </si>
  <si>
    <t>Calle Marcano, n-1219, Porlamar</t>
  </si>
  <si>
    <t>15/01/xxxx</t>
  </si>
  <si>
    <t>00041-1</t>
  </si>
  <si>
    <t>CARLOS ALBERTO</t>
  </si>
  <si>
    <t>AVILA PANFIL</t>
  </si>
  <si>
    <t>0426-5960520</t>
  </si>
  <si>
    <t>0295-7720361</t>
  </si>
  <si>
    <t>capepo@gmail.com</t>
  </si>
  <si>
    <t>URB. LOMAS DEL GRIEGO, CALLE ARTEMISA, CASA D-6, LA VECINDAD.</t>
  </si>
  <si>
    <t>AV. CONSTITUCION, EDIF GOBERNACION, 1PISO, LA ASUNCION</t>
  </si>
  <si>
    <t>0295-2659813</t>
  </si>
  <si>
    <t>LIC. INFORMATICA</t>
  </si>
  <si>
    <t>J-31703719-7</t>
  </si>
  <si>
    <t>0295-2536363</t>
  </si>
  <si>
    <t>VIA PPAL. JUAN GRIEGO</t>
  </si>
  <si>
    <t>00042-1</t>
  </si>
  <si>
    <t>DANIELA ENRIQUETA</t>
  </si>
  <si>
    <t>RIVAS MARTINEZ</t>
  </si>
  <si>
    <t>0412-8400905</t>
  </si>
  <si>
    <t>daniela_enriqueta_8@hotmail.com</t>
  </si>
  <si>
    <t>U.E.I. ALEJANDRO HUMBOLDT</t>
  </si>
  <si>
    <t>PROF. MATEMATICAS</t>
  </si>
  <si>
    <t>00043-1</t>
  </si>
  <si>
    <t>ISRAEL</t>
  </si>
  <si>
    <t>CAMARILLO</t>
  </si>
  <si>
    <t>0412-0936932</t>
  </si>
  <si>
    <t>0295-2673539</t>
  </si>
  <si>
    <t>CAMARILLO.ISRAEL@GMAIL.COM</t>
  </si>
  <si>
    <t>URB. MANEIRO, RES. VILLAS VELAMAR, TORRE C, APTO. 34</t>
  </si>
  <si>
    <t>ARMANI EXCHANGE, CC. LA VELA.</t>
  </si>
  <si>
    <t>VENDEDOR</t>
  </si>
  <si>
    <t>MARIA FERNANDA</t>
  </si>
  <si>
    <t>MARRERO</t>
  </si>
  <si>
    <t>0414-7856980</t>
  </si>
  <si>
    <t>MFMARRERO@HOTMAIL.COM</t>
  </si>
  <si>
    <t>CORREDOR INMOBILIARIO INDEPENDIENTE</t>
  </si>
  <si>
    <t>00044-1</t>
  </si>
  <si>
    <t>MARIA JOSE</t>
  </si>
  <si>
    <t>ARMAS</t>
  </si>
  <si>
    <t>0412-3543136</t>
  </si>
  <si>
    <t>0295-2670980</t>
  </si>
  <si>
    <t>MJARMAS64@HOTMAIL.COM</t>
  </si>
  <si>
    <t>URB. PARAISO II, RES. AGUAMARINA COUNTRY CLUB, CASA 76, PAMPATAR</t>
  </si>
  <si>
    <t>URB. EL ANGEL, CALLE LA ANCHOA, CASA 112-A</t>
  </si>
  <si>
    <t>0295-7728126</t>
  </si>
  <si>
    <t>PSICOPEDAGOGA</t>
  </si>
  <si>
    <t>25/09/XXXX</t>
  </si>
  <si>
    <t>00045-1</t>
  </si>
  <si>
    <t>LUIS</t>
  </si>
  <si>
    <t>D'ONOFRIO</t>
  </si>
  <si>
    <t>0412-3543139</t>
  </si>
  <si>
    <t>DONOFRIOCHEBLYLUIS@HOTMAIL.COM</t>
  </si>
  <si>
    <t>COMERCIANTE</t>
  </si>
  <si>
    <t>S. C. E. HUMBOLDT</t>
  </si>
  <si>
    <t>00046-1</t>
  </si>
  <si>
    <t>ANA MARIA</t>
  </si>
  <si>
    <t>VELASQUEZ</t>
  </si>
  <si>
    <t>0424-8682324</t>
  </si>
  <si>
    <t>0295-2648107</t>
  </si>
  <si>
    <t>ANMAR229@HOTMAIL.COM</t>
  </si>
  <si>
    <t>AV. CIRCUMVALACION NORTE,PORLAMAR</t>
  </si>
  <si>
    <t>ALBA_A00</t>
  </si>
  <si>
    <t>CARLOS00</t>
  </si>
  <si>
    <t>CARLOS01</t>
  </si>
  <si>
    <t>CARMEN00</t>
  </si>
  <si>
    <t>CAROLI00</t>
  </si>
  <si>
    <t>CRUZ_E00</t>
  </si>
  <si>
    <t>DMENDE00</t>
  </si>
  <si>
    <t>DMUOZ00</t>
  </si>
  <si>
    <t>ELEGNN00</t>
  </si>
  <si>
    <t>ELIZAB00</t>
  </si>
  <si>
    <t>ENRIQU00</t>
  </si>
  <si>
    <t>GLADYS00</t>
  </si>
  <si>
    <t>GUSTAV00</t>
  </si>
  <si>
    <t>JOHNNY00</t>
  </si>
  <si>
    <t>KARLA_00</t>
  </si>
  <si>
    <t>LEONAR_00</t>
  </si>
  <si>
    <t>LEONOR_00</t>
  </si>
  <si>
    <t>LUIS_E00</t>
  </si>
  <si>
    <t>LUIS_D00</t>
  </si>
  <si>
    <t>LUISY_00</t>
  </si>
  <si>
    <t>LUZ_GO00</t>
  </si>
  <si>
    <t>LYNDA_00</t>
  </si>
  <si>
    <t>MIGUEL00</t>
  </si>
  <si>
    <t>NATHAL00</t>
  </si>
  <si>
    <t>SAMUEL00</t>
  </si>
  <si>
    <t>SARAI_00</t>
  </si>
  <si>
    <t>VANESS00</t>
  </si>
  <si>
    <t>MARIA_00</t>
  </si>
  <si>
    <t>ADRIAN00</t>
  </si>
  <si>
    <t>00047-1</t>
  </si>
  <si>
    <t xml:space="preserve">SONY </t>
  </si>
  <si>
    <t>MARTINEZ</t>
  </si>
  <si>
    <t>00048-1</t>
  </si>
  <si>
    <t>VILASECA</t>
  </si>
  <si>
    <t>0414-0346224</t>
  </si>
  <si>
    <t>DANYDANY36@HOTMAIL.COM</t>
  </si>
  <si>
    <t>ESTUDIANTE</t>
  </si>
  <si>
    <t>AV. BOLÍVAR. CRUCE C/ GUAYACAN. RES. COSTA AZUL PLAZA. PISO 8. APTO. 8C</t>
  </si>
  <si>
    <t>PELITOS C.A.</t>
  </si>
  <si>
    <t>J-30178417-0</t>
  </si>
  <si>
    <t>0295-2635358</t>
  </si>
  <si>
    <t>PELIJOSJV@HOTMAIL.COM</t>
  </si>
  <si>
    <t>CALLE CEDEÑO C/AMADOR HERNANDEZ. PORLAMAR.</t>
  </si>
  <si>
    <t>00049-1</t>
  </si>
  <si>
    <t>GREGORIA</t>
  </si>
  <si>
    <t>GREGOR01</t>
  </si>
  <si>
    <t>0416-6954481</t>
  </si>
  <si>
    <t>0295-2580348</t>
  </si>
  <si>
    <t>AIROGERG09@HOTMAIL.COM</t>
  </si>
  <si>
    <t>AIROGERG09@GMAIL.COM</t>
  </si>
  <si>
    <t>PEDRO GONZALEZ, CALLE PALMA CRUZ, QTA. TOMAS</t>
  </si>
  <si>
    <t>CC.BAYSIDE, LOC. 1-46</t>
  </si>
  <si>
    <t>0295-2621414</t>
  </si>
  <si>
    <t>ING. CIVIL</t>
  </si>
  <si>
    <t>CONSTRUCTORA GRECEL C.A.</t>
  </si>
  <si>
    <t>J-31271569-3</t>
  </si>
  <si>
    <t>CONST.GRECEL@GMAIL.COM</t>
  </si>
  <si>
    <t>LA ASUNCION, CALLE LA NORIA.</t>
  </si>
  <si>
    <t>SONY_M00</t>
  </si>
  <si>
    <t>00050-1</t>
  </si>
  <si>
    <t>ZORAIDA</t>
  </si>
  <si>
    <t>ALMEIDA</t>
  </si>
  <si>
    <t>0414-3258460</t>
  </si>
  <si>
    <t>0295-2644602</t>
  </si>
  <si>
    <t>ZALMEIDA03@GMAIL.COM</t>
  </si>
  <si>
    <t xml:space="preserve">AV. 31 de Julio. Sector La Guarina. Calle 1. Qta. Hara. La Asunción. </t>
  </si>
  <si>
    <t xml:space="preserve">Calle Tubores c/ Narváez. Edf. San Carlos. Mezzanina. Ofc. 2. Porlamar. </t>
  </si>
  <si>
    <t>Bienes raices.</t>
  </si>
  <si>
    <t>00051-1</t>
  </si>
  <si>
    <t>MARIA VICTORIA</t>
  </si>
  <si>
    <t>0416-7964763</t>
  </si>
  <si>
    <t>0295-9891321</t>
  </si>
  <si>
    <t>MVIKYM@HOTMAIL.COM</t>
  </si>
  <si>
    <t>CALLE LA MARINA, PLAYA ZARAGOZA, PEDRO GONZALES</t>
  </si>
  <si>
    <t>CONSEJO LEGISLATIVO DEL ESTADO NVA. ESPARTA</t>
  </si>
  <si>
    <t>0295-2421389</t>
  </si>
  <si>
    <t>00052-1</t>
  </si>
  <si>
    <t>CARLOS</t>
  </si>
  <si>
    <t>MORENO</t>
  </si>
  <si>
    <t>0414-1846049</t>
  </si>
  <si>
    <t>0295-2673656</t>
  </si>
  <si>
    <t>CARLOSPUMA28@HOTMAIL.COM</t>
  </si>
  <si>
    <t>AV.GUAYACAN URB. COSTA AZUL, RES EL CORAL APTO. 11-5</t>
  </si>
  <si>
    <t>00053-1</t>
  </si>
  <si>
    <t>ZULLY</t>
  </si>
  <si>
    <t>MORON</t>
  </si>
  <si>
    <t>0412-2024333</t>
  </si>
  <si>
    <t>0295-6118567</t>
  </si>
  <si>
    <t>ZULLY_MORON@HOTMAIL.COM</t>
  </si>
  <si>
    <t>URB. YAGUAREY. CASA 6. GUARAME. ARISMENDI.</t>
  </si>
  <si>
    <t>m_jhf@hotmail.com</t>
  </si>
  <si>
    <t>00054-1</t>
  </si>
  <si>
    <t>ARNAUDEZ</t>
  </si>
  <si>
    <t>NATYARNAUDEZ@GMAIL.COM</t>
  </si>
  <si>
    <t>URB. SABANAMAR CONJ. RES. TERRAMAR VILLAS CASA 3</t>
  </si>
  <si>
    <t>0424-6276221</t>
  </si>
  <si>
    <t>LIC. COM. SOCIAL</t>
  </si>
  <si>
    <t xml:space="preserve">ORLANDO </t>
  </si>
  <si>
    <t>0424-6730206</t>
  </si>
  <si>
    <t>OARNAUDEZ@GMAIL.COM</t>
  </si>
  <si>
    <t>0424-8832663</t>
  </si>
  <si>
    <t>CARLOS02</t>
  </si>
  <si>
    <t>D_RIVA00</t>
  </si>
  <si>
    <t>ISRAEL00</t>
  </si>
  <si>
    <t>DVILAS00</t>
  </si>
  <si>
    <t>ZG_ALM00</t>
  </si>
  <si>
    <t>ZJ_MOR00</t>
  </si>
  <si>
    <t>NEARNA00</t>
  </si>
  <si>
    <t>MVICTO00</t>
  </si>
  <si>
    <t>00055-1</t>
  </si>
  <si>
    <t>RANGEL</t>
  </si>
  <si>
    <t>0416-3088671</t>
  </si>
  <si>
    <t>0295-7725153</t>
  </si>
  <si>
    <t>danielarangel156@hotmail.com</t>
  </si>
  <si>
    <t>ATENEA SUITES. PISO 2. APTO. 2-11. PORLAMAR.</t>
  </si>
  <si>
    <t>BAYSIDE. PB. Local 1-38.Costa Azul.</t>
  </si>
  <si>
    <t>00056-1</t>
  </si>
  <si>
    <t>RUDY</t>
  </si>
  <si>
    <t>ZANERINNI</t>
  </si>
  <si>
    <t>0295-2622831</t>
  </si>
  <si>
    <t>PLAYA EL ANGEL. CALLE BOTUTO. N°21.</t>
  </si>
  <si>
    <t>FANY C.A.</t>
  </si>
  <si>
    <t>J-080041309-9</t>
  </si>
  <si>
    <t>0295-2612831</t>
  </si>
  <si>
    <t>AV. JOBITO VILLALBA. LOS ROBLES.</t>
  </si>
  <si>
    <t>00057-1</t>
  </si>
  <si>
    <t>KHALET</t>
  </si>
  <si>
    <t>GEBARA</t>
  </si>
  <si>
    <t>0295-2673443</t>
  </si>
  <si>
    <t>ARCHIVO777@HOTMAIL.COM</t>
  </si>
  <si>
    <t>DA_RAN00</t>
  </si>
  <si>
    <t>RUDY_Z00</t>
  </si>
  <si>
    <t>KH_GEB00</t>
  </si>
  <si>
    <t xml:space="preserve">CALLE EL CARITE. RES. LA CRESTA. PISO 4. PLAYA EL ANGEL. </t>
  </si>
  <si>
    <t>0416-6962779</t>
  </si>
  <si>
    <t>ACTIVE</t>
  </si>
  <si>
    <t>K-00018-1</t>
  </si>
  <si>
    <t>00058-1</t>
  </si>
  <si>
    <t>MDOLOR00</t>
  </si>
  <si>
    <t>MARIA DOLORES</t>
  </si>
  <si>
    <t>CORNETT OVALLES</t>
  </si>
  <si>
    <t>0416-4067192</t>
  </si>
  <si>
    <t>0295-2627350</t>
  </si>
  <si>
    <t>MDCORNETT@HOTMAIL.COM</t>
  </si>
  <si>
    <t>RES. ESPARTA SUITES. 2-Z. COSTA AZUL.</t>
  </si>
  <si>
    <t>EDUCADORA</t>
  </si>
  <si>
    <t>00059-1</t>
  </si>
  <si>
    <t>DEMETRIO</t>
  </si>
  <si>
    <t>MURILLO LEON</t>
  </si>
  <si>
    <t>0424-8540627</t>
  </si>
  <si>
    <t>0295-2421221</t>
  </si>
  <si>
    <t>MURILLOLEX@HOTMAIL.COM</t>
  </si>
  <si>
    <t>CALLE SAN RAFAEL. CONJ. LAS ISLAS. APTO. 2-A</t>
  </si>
  <si>
    <t>CONSEJO NACIONAL ELECTORAL. LA ASUNCIÓN.</t>
  </si>
  <si>
    <t>D_MURI00</t>
  </si>
  <si>
    <t xml:space="preserve">ROA </t>
  </si>
  <si>
    <t>STEPHANY CAROLINA</t>
  </si>
  <si>
    <t>0424-8456660</t>
  </si>
  <si>
    <t>0295-4175989</t>
  </si>
  <si>
    <t>nancyuzcategui1@hotmail.com</t>
  </si>
  <si>
    <t>Res. Omni, piso 8 apto 805, Costa Azul</t>
  </si>
  <si>
    <t>ADMINISTRACIÓN</t>
  </si>
  <si>
    <t>NANCY</t>
  </si>
  <si>
    <t>UZCATEGUI</t>
  </si>
  <si>
    <t>K-00019-1</t>
  </si>
  <si>
    <t>ANDRES</t>
  </si>
  <si>
    <t>K-00020-1</t>
  </si>
  <si>
    <t>SMILE 4</t>
  </si>
  <si>
    <t>K-00021-1</t>
  </si>
  <si>
    <t>IVANOBA MIRLETH</t>
  </si>
  <si>
    <t>GARCIA VASQUEZ</t>
  </si>
  <si>
    <t xml:space="preserve">BRUNO </t>
  </si>
  <si>
    <t>GARCIA</t>
  </si>
  <si>
    <t>0414-1886170</t>
  </si>
  <si>
    <t>0295-2537504</t>
  </si>
  <si>
    <t>0416-9968453</t>
  </si>
  <si>
    <t>0416-6952137</t>
  </si>
  <si>
    <t>BRUNO2878RGZ@HOTMAIL.COM</t>
  </si>
  <si>
    <t>ADRI5304@HOTMAIL.COM</t>
  </si>
  <si>
    <t>JUAN GRIEGO. RES. CATAME I. TORRE 4. PISO 2. APTO. 4-23</t>
  </si>
  <si>
    <t>00060-1</t>
  </si>
  <si>
    <t>ENRIQUE ANTONIO</t>
  </si>
  <si>
    <t>VIZCARRONDO</t>
  </si>
  <si>
    <t>0414-1888107</t>
  </si>
  <si>
    <t>0295-2423626</t>
  </si>
  <si>
    <t>EVTCA2009@GMAIL.COM</t>
  </si>
  <si>
    <t>ENRIQUEVIZCARRONDO@HOTMAIL.COM</t>
  </si>
  <si>
    <t>LA ASUNCIÓN.</t>
  </si>
  <si>
    <t>CC. BAYSIDE. LOCAL 1-40. ROCA INGENIERÍA.</t>
  </si>
  <si>
    <t>0295-2623010</t>
  </si>
  <si>
    <t>INGENIERO CIVIL</t>
  </si>
  <si>
    <t>EA_VIZ00</t>
  </si>
  <si>
    <t xml:space="preserve">RODRIGO </t>
  </si>
  <si>
    <t>ROCA</t>
  </si>
  <si>
    <t>FRIDAY 4:00 - 5:30</t>
  </si>
  <si>
    <t>ELIZABETA</t>
  </si>
  <si>
    <t>IVANOVA</t>
  </si>
  <si>
    <t>0414-1885385</t>
  </si>
  <si>
    <t>0416-2902691</t>
  </si>
  <si>
    <t>moscowdance@yahoo.com</t>
  </si>
  <si>
    <t>moscowdancestudio@hotmail.com</t>
  </si>
  <si>
    <t>CALLE EL FORTIN QUTA NATALIA JORGE COLL</t>
  </si>
  <si>
    <t>K-00022-1</t>
  </si>
  <si>
    <t>K-00023-1</t>
  </si>
  <si>
    <t>00061-1</t>
  </si>
  <si>
    <t>GOMEZ MOYA</t>
  </si>
  <si>
    <t>LUIS_ALBER_MAX@HOTMAIL.COM</t>
  </si>
  <si>
    <t>URB.COSTA AZUL, EDIF.RAQUET VILLAGE PB.</t>
  </si>
  <si>
    <t>ADELAIDA</t>
  </si>
  <si>
    <t>MADELEIN GERTRUDIS</t>
  </si>
  <si>
    <t>BLANCO CARABALLO</t>
  </si>
  <si>
    <t>0414-7891670</t>
  </si>
  <si>
    <t>0295-2646935</t>
  </si>
  <si>
    <t>MADELEINBLANCO@HOTMAIL.COM</t>
  </si>
  <si>
    <t>CALLE SAN ONOFRE SECTOR CAMORUCO CONJ. RES. SOTAVENTO. CASA 4.</t>
  </si>
  <si>
    <t>CC JUMBO PORLAMAR</t>
  </si>
  <si>
    <t>BESTCOMP C.A.</t>
  </si>
  <si>
    <t>J-31503890-0</t>
  </si>
  <si>
    <t xml:space="preserve">AV. 4 DE MAYO. CC. JUMBO. LOCAL 8. NIVEL CIUDAD. </t>
  </si>
  <si>
    <t>JOSE RICARDO</t>
  </si>
  <si>
    <t>FRAIZ</t>
  </si>
  <si>
    <t>00062-1</t>
  </si>
  <si>
    <t>00063-1</t>
  </si>
  <si>
    <t>MG_BLA00</t>
  </si>
  <si>
    <t>NATHALIE</t>
  </si>
  <si>
    <t>LA_GOM00</t>
  </si>
  <si>
    <t>ACTIVE ST</t>
  </si>
  <si>
    <t>00064-1</t>
  </si>
  <si>
    <t xml:space="preserve">LISBETH </t>
  </si>
  <si>
    <t>VILLAROEL</t>
  </si>
  <si>
    <t>0295-2672979</t>
  </si>
  <si>
    <t>lizvillavel@gmail.com</t>
  </si>
  <si>
    <t>lizvillavel@hotmail.com</t>
  </si>
  <si>
    <t>CALLE NUESTRA SEÑORA DEL PILAR CASA 135 URB. JORGE COLL</t>
  </si>
  <si>
    <t>ESPECIALISTA EN GERENCIA</t>
  </si>
  <si>
    <t>00065-1</t>
  </si>
  <si>
    <t>MARIA ALEJANDRA</t>
  </si>
  <si>
    <t>ANDARCIA BELLO</t>
  </si>
  <si>
    <t>0416-0963494</t>
  </si>
  <si>
    <t>0295-2615971</t>
  </si>
  <si>
    <t>MARIA-ALEJANDRA-25@HOTMAIL.COM</t>
  </si>
  <si>
    <t>URB. LA ARBOLEDA. CALLE NS5. CASA K22. PORLAMAR.</t>
  </si>
  <si>
    <t>FARMACEUTICO</t>
  </si>
  <si>
    <t>MA_AND00</t>
  </si>
  <si>
    <t>LDC_VI00</t>
  </si>
  <si>
    <t>00066-1</t>
  </si>
  <si>
    <t>NOR_GA00</t>
  </si>
  <si>
    <t>NORELIS</t>
  </si>
  <si>
    <t>GARCÍA</t>
  </si>
  <si>
    <t>noregq@gmail.com</t>
  </si>
  <si>
    <t>Esparta Suites</t>
  </si>
  <si>
    <t>0426-3878034</t>
  </si>
  <si>
    <t>00067-1</t>
  </si>
  <si>
    <t>ANA CRISTINA</t>
  </si>
  <si>
    <t>GIANCASPRO</t>
  </si>
  <si>
    <t>0424-8042929</t>
  </si>
  <si>
    <t>0295-2639508</t>
  </si>
  <si>
    <t>agiancaspro@hotmail.com</t>
  </si>
  <si>
    <t>J-31150273-4</t>
  </si>
  <si>
    <t>Calle Charaima, Setor Los Bucaneros, Porlamar.</t>
  </si>
  <si>
    <t xml:space="preserve">CRISCA INSULAR </t>
  </si>
  <si>
    <t>C.A.</t>
  </si>
  <si>
    <t>00068-1</t>
  </si>
  <si>
    <t>ALFREDO ARMANDO</t>
  </si>
  <si>
    <t>GUERRERO SANCHEZ</t>
  </si>
  <si>
    <t>0414-1768722</t>
  </si>
  <si>
    <t>0295-4148336</t>
  </si>
  <si>
    <t>ALFREDO.GUERRERO4@GMAIL.COM</t>
  </si>
  <si>
    <t xml:space="preserve">CALLE EL HATO C/C DIAZ. CASA LA GUERREREÑA. SABANA DE GUACUCO. </t>
  </si>
  <si>
    <t>SIGO S.A.</t>
  </si>
  <si>
    <t>PILOTO COMERCIAL</t>
  </si>
  <si>
    <t>AA_GUE00</t>
  </si>
  <si>
    <t>AC_GIA00</t>
  </si>
  <si>
    <t>00069-1</t>
  </si>
  <si>
    <t>RAUL ALBERTO</t>
  </si>
  <si>
    <t>VALDERRAMA CARRILLO</t>
  </si>
  <si>
    <t>0414-8227842</t>
  </si>
  <si>
    <t>0295-2672981</t>
  </si>
  <si>
    <t>RAULVALDERRAMA26@GMAIL.COM</t>
  </si>
  <si>
    <t xml:space="preserve">PLAYA EL ANGEL. CALLE EL CARITE. RES. CARIMAR CLUB. PISO 1. APTO. 57. </t>
  </si>
  <si>
    <t>ESTUDIANTE CONTADURÍA</t>
  </si>
  <si>
    <t>K-00024-1</t>
  </si>
  <si>
    <t xml:space="preserve">PAULA </t>
  </si>
  <si>
    <t>FLOREZ MILAZZO</t>
  </si>
  <si>
    <t xml:space="preserve">ROSALINDA </t>
  </si>
  <si>
    <t>MILAZZO</t>
  </si>
  <si>
    <t>0414-5633775</t>
  </si>
  <si>
    <t>0295-8086751</t>
  </si>
  <si>
    <t>ROSALINDAMILAZZO@HOTMAIL.COM</t>
  </si>
  <si>
    <t>URB. JORGE COLL. RES MARGARITA TENNIS CLUB PISO PHA</t>
  </si>
  <si>
    <t>AV ALDONZA MANRIQUE CC CRYSTAL GARDEN LOCAL BERLONI</t>
  </si>
  <si>
    <t>0295-8089067</t>
  </si>
  <si>
    <t>00070-1</t>
  </si>
  <si>
    <t xml:space="preserve">GUILLERMO JOSE </t>
  </si>
  <si>
    <t>MARIN GOMEZ</t>
  </si>
  <si>
    <t xml:space="preserve">CARLOS EDUARDO </t>
  </si>
  <si>
    <t xml:space="preserve">TERESA LILIANA </t>
  </si>
  <si>
    <t xml:space="preserve">RODRIGUEZ AGUILERA  </t>
  </si>
  <si>
    <t>JAQUELINE</t>
  </si>
  <si>
    <t xml:space="preserve"> CARRETERO CARDENAS </t>
  </si>
  <si>
    <t xml:space="preserve">FANNY MARIA </t>
  </si>
  <si>
    <t xml:space="preserve">SALGADO HERNANDEZ </t>
  </si>
  <si>
    <t xml:space="preserve">JANELLA CARMEN </t>
  </si>
  <si>
    <t xml:space="preserve">ERNÁNDEZ WEEDEN </t>
  </si>
  <si>
    <t>00071-1</t>
  </si>
  <si>
    <t>00072-1</t>
  </si>
  <si>
    <t>00073-1</t>
  </si>
  <si>
    <t>00074-1</t>
  </si>
  <si>
    <t>00075-1</t>
  </si>
  <si>
    <t>GJ_MAR00</t>
  </si>
  <si>
    <t>CE_MAR00</t>
  </si>
  <si>
    <t>TL_ROD00</t>
  </si>
  <si>
    <t>JC_CAR00</t>
  </si>
  <si>
    <t>FM_SAL00</t>
  </si>
  <si>
    <t>JC_ERN00</t>
  </si>
  <si>
    <t>00076-1</t>
  </si>
  <si>
    <t>PABLO GREGORIO</t>
  </si>
  <si>
    <t>GONZALEZ LOPEZ</t>
  </si>
  <si>
    <t>0416-6951413</t>
  </si>
  <si>
    <t>0295-2644180</t>
  </si>
  <si>
    <t>PAGON3000@GMAIL.COM</t>
  </si>
  <si>
    <t>AV TERRANOVA QTA CELINA PORLAMAR</t>
  </si>
  <si>
    <t>LA FE PISO 1. CONSULTORIO 5</t>
  </si>
  <si>
    <t>TRAUMATOLOGO</t>
  </si>
  <si>
    <t>JULIA ROSA</t>
  </si>
  <si>
    <t>CASTRO MEZA</t>
  </si>
  <si>
    <t>FISIATRA</t>
  </si>
  <si>
    <t>00077-1</t>
  </si>
  <si>
    <t>PG_GON00</t>
  </si>
  <si>
    <t>JR_CAS00</t>
  </si>
  <si>
    <t>RA_VAL00</t>
  </si>
  <si>
    <t>00078-1</t>
  </si>
  <si>
    <t>DIAZ ALVAREZ</t>
  </si>
  <si>
    <t>0295-2744925</t>
  </si>
  <si>
    <t>URB. LUISA CACERES</t>
  </si>
  <si>
    <t>DE ARISMENDI VIA LA ISLETA CASA MH5</t>
  </si>
  <si>
    <t>ESTUDIANTE10 FEB</t>
  </si>
  <si>
    <t xml:space="preserve">MARIVEL </t>
  </si>
  <si>
    <t>ALVAREZ</t>
  </si>
  <si>
    <t>scda_2020@hotmail.com</t>
  </si>
  <si>
    <t>00079-1</t>
  </si>
  <si>
    <t>MARIA ISABEL</t>
  </si>
  <si>
    <t>TORCAT RIVAS</t>
  </si>
  <si>
    <t>0295-2610216</t>
  </si>
  <si>
    <t>mitorcat@gmail.com</t>
  </si>
  <si>
    <t>AV. TERRANOVA RES, SAN FRANCISCO TORRE E PISO 9 APYO 9-4</t>
  </si>
  <si>
    <t>SC_DIA00</t>
  </si>
  <si>
    <t>MI_TOR00</t>
  </si>
  <si>
    <t>00080-1</t>
  </si>
  <si>
    <t>JOMAIRA COROMOTO</t>
  </si>
  <si>
    <t>PAZ CASTILLO</t>
  </si>
  <si>
    <t>0424-8410958</t>
  </si>
  <si>
    <t>0295-2620351</t>
  </si>
  <si>
    <t>yomipc@hotmail.com</t>
  </si>
  <si>
    <t>CALLE LOS ALMENDRONES, EDF. TORRE MOLINO, PISO 7, APTO 74</t>
  </si>
  <si>
    <t>00081-1</t>
  </si>
  <si>
    <t>PIRELA</t>
  </si>
  <si>
    <t>0424-2586077</t>
  </si>
  <si>
    <t>carolinapirela_2007@hotmail.com</t>
  </si>
  <si>
    <t>AV ALDOZA MANRIQUE, CONJUNTO RESIDENCIAL CASA DE CORINTIA, APTO 52, PLAYA EL ANGEL PAMPATAR</t>
  </si>
  <si>
    <t>GIULIANO NICOLA</t>
  </si>
  <si>
    <t>CICCONE LARA</t>
  </si>
  <si>
    <t>0412-0926481</t>
  </si>
  <si>
    <t>GIULIANOCICCONE@HOTMAIL.COM</t>
  </si>
  <si>
    <t>CALLE LOS ALMENDORNES, ATENEA SUITES, TOWN HOUSE E.</t>
  </si>
  <si>
    <t xml:space="preserve">MARÍA </t>
  </si>
  <si>
    <t>DE RODRIGUEZ</t>
  </si>
  <si>
    <t>0416-6953841</t>
  </si>
  <si>
    <t>MARISOLCAYUELADR@HOTMAIL.COM</t>
  </si>
  <si>
    <t>ALFONZO</t>
  </si>
  <si>
    <t>K-00025_1</t>
  </si>
  <si>
    <t>K-00026-1</t>
  </si>
  <si>
    <t>EDUARDO</t>
  </si>
  <si>
    <t>THEOKTISTO</t>
  </si>
  <si>
    <t>0295-2622274</t>
  </si>
  <si>
    <t>URB. VILLA COLINIAL CALLE LA COLMENA, CASA 1-62, LOS ROBLES.</t>
  </si>
  <si>
    <t xml:space="preserve">IRENE </t>
  </si>
  <si>
    <t>SANTANA</t>
  </si>
  <si>
    <t>0424-8354061</t>
  </si>
  <si>
    <t>0295-2625533</t>
  </si>
  <si>
    <t>itheok@gmail.com</t>
  </si>
  <si>
    <t>0414-7910319</t>
  </si>
  <si>
    <t>0295-2590868</t>
  </si>
  <si>
    <t>FSALGADO@AKIMOTORS.COM</t>
  </si>
  <si>
    <t>ADMINISTRADOR</t>
  </si>
  <si>
    <t>0414-7919539</t>
  </si>
  <si>
    <t>0295-2640750</t>
  </si>
  <si>
    <t>JERNANDEZ@AKIMOTORS.COM</t>
  </si>
  <si>
    <t>0412-0919573</t>
  </si>
  <si>
    <t>0412-0917430</t>
  </si>
  <si>
    <t>0414-7907997</t>
  </si>
  <si>
    <t>0412-0919346</t>
  </si>
  <si>
    <t>K-00027-1</t>
  </si>
  <si>
    <t>CAMILA</t>
  </si>
  <si>
    <t>MOURAD</t>
  </si>
  <si>
    <t>dayananoguera@hotmail.com</t>
  </si>
  <si>
    <t>URB. DUMAR COSTA AZUL EDIFICIO GAVIOTAS SUITE APTO B25</t>
  </si>
  <si>
    <t>DAYANA</t>
  </si>
  <si>
    <t>NOGUERA</t>
  </si>
  <si>
    <t>JC_PAZ00</t>
  </si>
  <si>
    <t>00082-1</t>
  </si>
  <si>
    <t>ANYBET</t>
  </si>
  <si>
    <t>M ARTINEZ</t>
  </si>
  <si>
    <t>0295-2624864</t>
  </si>
  <si>
    <t>anybetmartinez@gmail.com</t>
  </si>
  <si>
    <t>URB. PLAYA EL ANGEL EDIFICIO  ALCATRAZ PISO 1 APTO E16</t>
  </si>
  <si>
    <t>AN_MAR00</t>
  </si>
  <si>
    <t>00083-1</t>
  </si>
  <si>
    <t>JOSE ANTONIO</t>
  </si>
  <si>
    <t>OSORIO PEREZ</t>
  </si>
  <si>
    <t>0414-3955222</t>
  </si>
  <si>
    <t>0414-7934127</t>
  </si>
  <si>
    <t>0424-8555950</t>
  </si>
  <si>
    <t>GLADYSE764@HOTMAIL.COM</t>
  </si>
  <si>
    <t>URB MANEIRO AV ESTE. N° 0708. PAMPATAR.</t>
  </si>
  <si>
    <t>PEREZ</t>
  </si>
  <si>
    <t>K-00028-1</t>
  </si>
  <si>
    <t xml:space="preserve">FABIOLA </t>
  </si>
  <si>
    <t>JA_OSO00</t>
  </si>
  <si>
    <t>00084-1</t>
  </si>
  <si>
    <t>JOHANNA MARIA</t>
  </si>
  <si>
    <t>BELLIDO RODULFO</t>
  </si>
  <si>
    <t>0412-3599844</t>
  </si>
  <si>
    <t>JOHABR14@HOTMAIL.COM</t>
  </si>
  <si>
    <t xml:space="preserve">URB. MANEIRO. RES LAS PALMAS 2. CASA N° 5. </t>
  </si>
  <si>
    <t>JM_BEL00</t>
  </si>
  <si>
    <t>00085-1</t>
  </si>
  <si>
    <t>ANDREA</t>
  </si>
  <si>
    <t>HURTADO MARQUEZ</t>
  </si>
  <si>
    <t>0414-838-7092</t>
  </si>
  <si>
    <t>andreitahurtado90@hotmail.com</t>
  </si>
  <si>
    <t>AV. LA AUYAMA MARGARITA GOLF RESIDENCIAS ANDALUCIA GREEN PISO 2 APTO. 25</t>
  </si>
  <si>
    <t>TERESA</t>
  </si>
  <si>
    <t>MARQUEZ</t>
  </si>
  <si>
    <t>marquez.teresa@gmail.com</t>
  </si>
  <si>
    <t>SEBUCAN, AV.ROMULO GALLEGOS -CARACAS</t>
  </si>
  <si>
    <t>AN_HUR00</t>
  </si>
  <si>
    <t>00086-1</t>
  </si>
  <si>
    <t>ALEXANDRA EUGENIA</t>
  </si>
  <si>
    <t>ESCOBAR DELGADO</t>
  </si>
  <si>
    <t>0295-274-2609</t>
  </si>
  <si>
    <t>compinche_@hotmail.com</t>
  </si>
  <si>
    <t>URB. LUISA CACERES DE ARISMENDI, CALLE D CASA MK 9</t>
  </si>
  <si>
    <t>AE_ESC00</t>
  </si>
  <si>
    <t>00087-1</t>
  </si>
  <si>
    <t>EDUARDO ENRIQUE</t>
  </si>
  <si>
    <t>OSUNA VILACHA</t>
  </si>
  <si>
    <t>0295-772-7861</t>
  </si>
  <si>
    <t>eduo90@hotmail.com</t>
  </si>
  <si>
    <t>AV. EL GUAMACHE, RES. ESTELA SOLARI CASA 25</t>
  </si>
  <si>
    <t>EE_OSU00</t>
  </si>
  <si>
    <t>joseaop27@hotmail.com</t>
  </si>
  <si>
    <t>00088-1</t>
  </si>
  <si>
    <t>ALBERTO ALEJANDRO</t>
  </si>
  <si>
    <t>ROMERO ESPINOZA</t>
  </si>
  <si>
    <t>0424-2277407</t>
  </si>
  <si>
    <t>ALEJANDRO25480@HOTMAIL.COM</t>
  </si>
  <si>
    <t>SAN JUAN. CALLE EL TUEY. CASA 14-52.</t>
  </si>
  <si>
    <t>TECNICO INFORMATICO</t>
  </si>
  <si>
    <t>AA_ROM00</t>
  </si>
  <si>
    <t>JR_FRA00</t>
  </si>
  <si>
    <t>00089-1</t>
  </si>
  <si>
    <t>KELYN DANIELA</t>
  </si>
  <si>
    <t>CAMACHO PERNIA</t>
  </si>
  <si>
    <t>0414-1761518</t>
  </si>
  <si>
    <t>KELINPORTA@hotmail.com</t>
  </si>
  <si>
    <t>AV. CIRCUNVALACION NORTE. URB. TIERAS DEL SOL. CASA 10.</t>
  </si>
  <si>
    <t>00090-1</t>
  </si>
  <si>
    <t xml:space="preserve">JOSE MANUEL </t>
  </si>
  <si>
    <t>MARTINEZ TAPIA</t>
  </si>
  <si>
    <t>JMMT_89@HOTMAIL.COM</t>
  </si>
  <si>
    <t>00091-1</t>
  </si>
  <si>
    <t>WILLIAM ABRAHAM</t>
  </si>
  <si>
    <t>CAMARGO QUIROZ</t>
  </si>
  <si>
    <t>0414-7196400</t>
  </si>
  <si>
    <t>XABR_@HOTMAIL.COM</t>
  </si>
  <si>
    <t>00092-1</t>
  </si>
  <si>
    <t xml:space="preserve">VERONICA </t>
  </si>
  <si>
    <t>MALAVÉ SALGADO</t>
  </si>
  <si>
    <t>0412-1959145</t>
  </si>
  <si>
    <t>PASTELITOV@HOTMAIL.COM</t>
  </si>
  <si>
    <t xml:space="preserve">CIRCUNVALACION NORTE PORLAMAR VILLAS CASA 42. </t>
  </si>
  <si>
    <t>COMUNICACIÓN SOCAIL</t>
  </si>
  <si>
    <t>KD_CAM00</t>
  </si>
  <si>
    <t>JM_MAR00</t>
  </si>
  <si>
    <t>WA_CAM00</t>
  </si>
  <si>
    <t>VE_MAL00</t>
  </si>
  <si>
    <t>00093-1</t>
  </si>
  <si>
    <t>PEDRO ENRIQUE</t>
  </si>
  <si>
    <t>ARRIOJA MARCANO</t>
  </si>
  <si>
    <t>PE_ARR00</t>
  </si>
  <si>
    <t>0412-3506594</t>
  </si>
  <si>
    <t>PEDROARRIOJA@GMAIL.COM</t>
  </si>
  <si>
    <t>CALLE NORIA, LA ASUNCIÓN</t>
  </si>
  <si>
    <t>00094-1</t>
  </si>
  <si>
    <t xml:space="preserve">MARICRUZ </t>
  </si>
  <si>
    <t>TURKALI GUERRA</t>
  </si>
  <si>
    <t>0412-3505733</t>
  </si>
  <si>
    <t>0295-2420759</t>
  </si>
  <si>
    <t>MARICRUZTURKALI@GMAIL.COM</t>
  </si>
  <si>
    <t xml:space="preserve">CALLE LA NORIA. SECTOR OTRO LADO DEL RIO.- LA ASUNCIÓN. </t>
  </si>
  <si>
    <t>CONTRALORÍA DEL ESTADO</t>
  </si>
  <si>
    <t>0295-2659814</t>
  </si>
  <si>
    <t>INGENIERO DE SISTEMAS</t>
  </si>
  <si>
    <t>SCHEDULE</t>
  </si>
  <si>
    <t>PRIVITERA</t>
  </si>
  <si>
    <t>0412-0964421</t>
  </si>
  <si>
    <t>DORKYSD@HOTMAIL.COM</t>
  </si>
  <si>
    <t xml:space="preserve">DORKYS  </t>
  </si>
  <si>
    <t>NOBREGA</t>
  </si>
  <si>
    <t xml:space="preserve">PAMPATAR. AV. JOVITO VILLALBA. SECTOR SAN LORENZO. RES. VIVALCO. </t>
  </si>
  <si>
    <t>ALFIO RICARDO</t>
  </si>
  <si>
    <t xml:space="preserve"> ANGELA CONCETTA</t>
  </si>
  <si>
    <t>KATHERINE ROUST</t>
  </si>
  <si>
    <t>RIOS MURRAY</t>
  </si>
  <si>
    <t>0295-2421542</t>
  </si>
  <si>
    <t>KAKY175@HOTMAIL.COM</t>
  </si>
  <si>
    <t xml:space="preserve">ATAMO SUR, CALLE LA CEIBA, URB YAQUE ALTO </t>
  </si>
  <si>
    <t>CONTADOR PUBLICO</t>
  </si>
  <si>
    <t>0416-6960717</t>
  </si>
  <si>
    <t>COMERCIAL DE AVIACION C.A</t>
  </si>
  <si>
    <t>J-08000821-9</t>
  </si>
  <si>
    <t>0295-2671764</t>
  </si>
  <si>
    <t>0295-2671852</t>
  </si>
  <si>
    <t>KATHERINE@COMERAVIA.COM</t>
  </si>
  <si>
    <t>AEROPUERTO SANTIAGO MARIÑO EL YAQUE ESTADO NUEVA ESPARTA</t>
  </si>
  <si>
    <t>000095-1</t>
  </si>
  <si>
    <t>000096-1</t>
  </si>
  <si>
    <t xml:space="preserve">DARIO </t>
  </si>
  <si>
    <t xml:space="preserve">RINALDI </t>
  </si>
  <si>
    <t>0416-2902593</t>
  </si>
  <si>
    <t>RINALDIDARIO@GMAIL.COM</t>
  </si>
  <si>
    <t xml:space="preserve">AV. ALDONZA MARRIQUE, CONJUNTO VENEZI SUITES, URB PLAYA EL ALGEL- PAMPATAR   </t>
  </si>
  <si>
    <t>000097-1</t>
  </si>
  <si>
    <t>SANDRA ROSA</t>
  </si>
  <si>
    <t>JIMENEZ DE RINALDI</t>
  </si>
  <si>
    <t>0416-8966796</t>
  </si>
  <si>
    <t>JIMENEZSANDRA1@GMAIL.COM</t>
  </si>
  <si>
    <t>SR_JIM00</t>
  </si>
  <si>
    <t>MA_TUR00</t>
  </si>
  <si>
    <t>AC_PRI00</t>
  </si>
  <si>
    <t>AR_PRI00</t>
  </si>
  <si>
    <t>KR_RIO00</t>
  </si>
  <si>
    <t>00098-1</t>
  </si>
  <si>
    <t>0414-7997540</t>
  </si>
  <si>
    <t>KELLYSEGUROS@GMAIL.COM</t>
  </si>
  <si>
    <t>DA_RIN00</t>
  </si>
  <si>
    <t>00099-1</t>
  </si>
  <si>
    <t>JANETTE COROMOTO</t>
  </si>
  <si>
    <t>PALACIOS ANGULO</t>
  </si>
  <si>
    <t>0414-7911873</t>
  </si>
  <si>
    <t>0295-2627922</t>
  </si>
  <si>
    <t>JANETTEPALACIOS@YAHOO.COM</t>
  </si>
  <si>
    <t>AV ALDONZAMANRIQUE. URB. PLAYA EL ANGEL RES. VENEZIA SUITES. TORRE D. APTO. 302</t>
  </si>
  <si>
    <t>ADMINISTRACION</t>
  </si>
  <si>
    <t>15-10157</t>
  </si>
  <si>
    <t>JC_PAL00</t>
  </si>
  <si>
    <t>00100-1</t>
  </si>
  <si>
    <t>KARLA GIOVANA</t>
  </si>
  <si>
    <t>LEARDI BAYESTER</t>
  </si>
  <si>
    <t>KG_LEA00</t>
  </si>
  <si>
    <t>0414-3052102</t>
  </si>
  <si>
    <t>KARLALEARDI@HOTMAIL.COM</t>
  </si>
  <si>
    <t>AVE. ALDOZA MARRIQUE , URB. CASAS DEL SOL, RES. LOMA REAL, EDIF 4, APARTAMENTO 3</t>
  </si>
  <si>
    <t>KELLY ALEXANDRA</t>
  </si>
  <si>
    <t>HERRERA BENAVIDE</t>
  </si>
  <si>
    <t>KA_HER00</t>
  </si>
  <si>
    <t>COSTA AZUL, CONJ RES. CARIBEAN COUNTRY, TORRE F, PISO 2, EDIF F13</t>
  </si>
  <si>
    <t>00101-1</t>
  </si>
  <si>
    <t>NANCY GRICELIA</t>
  </si>
  <si>
    <t>OMAÑA PORRAS</t>
  </si>
  <si>
    <t>0424-8201272</t>
  </si>
  <si>
    <t>NANCY_OMANA@HOTMAIL.COM</t>
  </si>
  <si>
    <t>CALLE GIRARDOT, SECTOR TAMARINDO- LA ASUNCION, CASA 2-98</t>
  </si>
  <si>
    <t>NG_OMA00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</si>
</sst>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rgb="FFFF0000"/>
      <name val="Calibri"/>
      <family val="2"/>
    </font>
    <font>
      <u/>
      <sz val="11"/>
      <name val="Calibri"/>
      <family val="2"/>
    </font>
    <font>
      <sz val="30"/>
      <name val="Calibri"/>
      <family val="2"/>
      <scheme val="minor"/>
    </font>
    <font>
      <sz val="10"/>
      <color indexed="63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0" borderId="0" xfId="0" applyNumberFormat="1"/>
    <xf numFmtId="0" fontId="2" fillId="0" borderId="0" xfId="1" applyNumberFormat="1" applyAlignment="1" applyProtection="1"/>
    <xf numFmtId="14" fontId="0" fillId="0" borderId="0" xfId="0" applyNumberFormat="1"/>
    <xf numFmtId="0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1" fillId="0" borderId="1" xfId="0" applyNumberFormat="1" applyFont="1" applyBorder="1"/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4" fillId="0" borderId="0" xfId="0" applyFont="1"/>
    <xf numFmtId="0" fontId="5" fillId="0" borderId="0" xfId="1" applyFont="1" applyBorder="1" applyAlignment="1" applyProtection="1">
      <alignment vertical="center"/>
    </xf>
    <xf numFmtId="0" fontId="0" fillId="0" borderId="0" xfId="0" applyBorder="1"/>
    <xf numFmtId="0" fontId="6" fillId="0" borderId="0" xfId="0" applyFont="1" applyBorder="1" applyAlignment="1"/>
    <xf numFmtId="14" fontId="1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0" fontId="2" fillId="0" borderId="1" xfId="1" applyNumberFormat="1" applyBorder="1" applyAlignment="1" applyProtection="1"/>
    <xf numFmtId="49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7" fillId="0" borderId="1" xfId="1" applyNumberFormat="1" applyFont="1" applyBorder="1" applyAlignment="1" applyProtection="1"/>
    <xf numFmtId="0" fontId="1" fillId="0" borderId="0" xfId="0" applyNumberFormat="1" applyFont="1"/>
    <xf numFmtId="49" fontId="4" fillId="0" borderId="1" xfId="0" applyNumberFormat="1" applyFont="1" applyBorder="1"/>
    <xf numFmtId="0" fontId="4" fillId="0" borderId="1" xfId="0" applyNumberFormat="1" applyFont="1" applyBorder="1"/>
    <xf numFmtId="14" fontId="4" fillId="0" borderId="1" xfId="0" applyNumberFormat="1" applyFont="1" applyBorder="1"/>
    <xf numFmtId="0" fontId="4" fillId="0" borderId="1" xfId="0" applyNumberFormat="1" applyFont="1" applyBorder="1" applyAlignment="1">
      <alignment horizontal="center"/>
    </xf>
    <xf numFmtId="0" fontId="8" fillId="0" borderId="1" xfId="1" applyNumberFormat="1" applyFont="1" applyBorder="1" applyAlignment="1" applyProtection="1"/>
    <xf numFmtId="0" fontId="4" fillId="0" borderId="0" xfId="0" applyNumberFormat="1" applyFont="1"/>
    <xf numFmtId="0" fontId="1" fillId="0" borderId="0" xfId="0" applyNumberFormat="1" applyFont="1" applyFill="1" applyBorder="1"/>
    <xf numFmtId="0" fontId="1" fillId="0" borderId="0" xfId="0" applyNumberFormat="1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/>
    <xf numFmtId="16" fontId="0" fillId="0" borderId="1" xfId="0" applyNumberFormat="1" applyBorder="1"/>
    <xf numFmtId="0" fontId="0" fillId="0" borderId="1" xfId="0" applyNumberFormat="1" applyFont="1" applyBorder="1"/>
    <xf numFmtId="0" fontId="10" fillId="0" borderId="1" xfId="0" applyFont="1" applyBorder="1" applyAlignment="1"/>
    <xf numFmtId="14" fontId="0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0" fontId="0" fillId="0" borderId="0" xfId="0" applyNumberFormat="1" applyFont="1"/>
    <xf numFmtId="0" fontId="11" fillId="0" borderId="0" xfId="0" applyFont="1"/>
    <xf numFmtId="1" fontId="0" fillId="0" borderId="1" xfId="0" applyNumberFormat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Fill="1" applyBorder="1" applyAlignment="1">
      <alignment horizontal="center"/>
    </xf>
    <xf numFmtId="0" fontId="0" fillId="0" borderId="0" xfId="0" applyNumberFormat="1" applyBorder="1"/>
    <xf numFmtId="0" fontId="4" fillId="0" borderId="0" xfId="0" applyNumberFormat="1" applyFont="1" applyBorder="1"/>
    <xf numFmtId="0" fontId="0" fillId="0" borderId="0" xfId="0" applyNumberFormat="1" applyFont="1" applyBorder="1"/>
    <xf numFmtId="0" fontId="2" fillId="0" borderId="0" xfId="1" applyAlignment="1" applyProtection="1"/>
    <xf numFmtId="49" fontId="4" fillId="2" borderId="1" xfId="0" applyNumberFormat="1" applyFont="1" applyFill="1" applyBorder="1"/>
    <xf numFmtId="0" fontId="4" fillId="2" borderId="1" xfId="0" applyNumberFormat="1" applyFont="1" applyFill="1" applyBorder="1"/>
    <xf numFmtId="14" fontId="4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2" fillId="2" borderId="1" xfId="1" applyNumberFormat="1" applyFill="1" applyBorder="1" applyAlignment="1" applyProtection="1"/>
    <xf numFmtId="0" fontId="8" fillId="2" borderId="1" xfId="1" applyNumberFormat="1" applyFont="1" applyFill="1" applyBorder="1" applyAlignment="1" applyProtection="1"/>
    <xf numFmtId="0" fontId="4" fillId="2" borderId="0" xfId="0" applyNumberFormat="1" applyFont="1" applyFill="1" applyBorder="1"/>
    <xf numFmtId="0" fontId="4" fillId="2" borderId="0" xfId="0" applyNumberFormat="1" applyFont="1" applyFill="1"/>
    <xf numFmtId="49" fontId="0" fillId="2" borderId="1" xfId="0" applyNumberFormat="1" applyFill="1" applyBorder="1"/>
    <xf numFmtId="0" fontId="0" fillId="2" borderId="1" xfId="0" applyNumberFormat="1" applyFill="1" applyBorder="1"/>
    <xf numFmtId="14" fontId="0" fillId="2" borderId="1" xfId="0" applyNumberFormat="1" applyFill="1" applyBorder="1"/>
    <xf numFmtId="14" fontId="1" fillId="2" borderId="1" xfId="0" applyNumberFormat="1" applyFont="1" applyFill="1" applyBorder="1"/>
    <xf numFmtId="0" fontId="0" fillId="2" borderId="1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2" borderId="0" xfId="0" applyNumberFormat="1" applyFill="1"/>
    <xf numFmtId="0" fontId="2" fillId="0" borderId="0" xfId="1" applyFont="1" applyAlignment="1" applyProtection="1"/>
    <xf numFmtId="0" fontId="0" fillId="2" borderId="1" xfId="0" applyFill="1" applyBorder="1"/>
    <xf numFmtId="0" fontId="2" fillId="2" borderId="0" xfId="1" applyNumberFormat="1" applyFill="1" applyAlignment="1" applyProtection="1"/>
    <xf numFmtId="0" fontId="2" fillId="2" borderId="0" xfId="1" applyFill="1" applyAlignment="1" applyProtection="1"/>
    <xf numFmtId="49" fontId="1" fillId="2" borderId="1" xfId="0" applyNumberFormat="1" applyFont="1" applyFill="1" applyBorder="1"/>
    <xf numFmtId="0" fontId="1" fillId="2" borderId="1" xfId="0" applyNumberFormat="1" applyFont="1" applyFill="1" applyBorder="1"/>
    <xf numFmtId="0" fontId="1" fillId="2" borderId="1" xfId="0" applyNumberFormat="1" applyFont="1" applyFill="1" applyBorder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/>
    <xf numFmtId="0" fontId="0" fillId="2" borderId="0" xfId="0" applyFill="1"/>
    <xf numFmtId="16" fontId="0" fillId="2" borderId="1" xfId="0" applyNumberFormat="1" applyFill="1" applyBorder="1"/>
    <xf numFmtId="1" fontId="1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/>
    <xf numFmtId="3" fontId="0" fillId="2" borderId="1" xfId="0" applyNumberFormat="1" applyFill="1" applyBorder="1"/>
    <xf numFmtId="0" fontId="0" fillId="3" borderId="1" xfId="0" applyNumberFormat="1" applyFill="1" applyBorder="1"/>
    <xf numFmtId="1" fontId="0" fillId="0" borderId="0" xfId="0" applyNumberFormat="1" applyAlignment="1">
      <alignment horizontal="left"/>
    </xf>
    <xf numFmtId="1" fontId="4" fillId="0" borderId="1" xfId="0" applyNumberFormat="1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10"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a%20Escobar/AppData/Roaming/Microsoft/Excel/MIA.xlt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a%20Escobar/AppData/Roaming/Microsoft/Excel/JU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a%20Escobar/AppData/Roaming/Microsoft/Excel/M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BASE"/>
      <sheetName val="LISTAS"/>
      <sheetName val="contract"/>
      <sheetName val="factura"/>
      <sheetName val="Do not touch"/>
      <sheetName val="st record"/>
      <sheetName val="Hoja1"/>
    </sheetNames>
    <sheetDataSet>
      <sheetData sheetId="0" refreshError="1"/>
      <sheetData sheetId="1" refreshError="1"/>
      <sheetData sheetId="2" refreshError="1">
        <row r="11">
          <cell r="B11" t="str">
            <v>MIA</v>
          </cell>
          <cell r="E11" t="str">
            <v>SAN</v>
          </cell>
        </row>
        <row r="12">
          <cell r="B12">
            <v>13586913</v>
          </cell>
        </row>
        <row r="31">
          <cell r="F31" t="str">
            <v>AT-HOME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 BASE"/>
      <sheetName val="LISTAS"/>
      <sheetName val="contract"/>
      <sheetName val="factura"/>
      <sheetName val="Do not touch"/>
      <sheetName val="st record"/>
      <sheetName val="Hoja1"/>
    </sheetNames>
    <sheetDataSet>
      <sheetData sheetId="0" refreshError="1"/>
      <sheetData sheetId="1" refreshError="1"/>
      <sheetData sheetId="2">
        <row r="11">
          <cell r="B11" t="str">
            <v>JUAN</v>
          </cell>
        </row>
        <row r="12">
          <cell r="B12">
            <v>13586913</v>
          </cell>
        </row>
        <row r="31">
          <cell r="F31" t="str">
            <v>AT-HOME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TA BASE"/>
      <sheetName val="LISTAS"/>
      <sheetName val="contract"/>
      <sheetName val="factura"/>
      <sheetName val="Do not touch"/>
      <sheetName val="st record"/>
      <sheetName val="Hoja1"/>
    </sheetNames>
    <sheetDataSet>
      <sheetData sheetId="0"/>
      <sheetData sheetId="1"/>
      <sheetData sheetId="2">
        <row r="12">
          <cell r="B12">
            <v>13586913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UZDELMARGONZALEZ@HOTMAIL.COM" TargetMode="External"/><Relationship Id="rId117" Type="http://schemas.openxmlformats.org/officeDocument/2006/relationships/hyperlink" Target="mailto:mitorcat@gmail.com" TargetMode="External"/><Relationship Id="rId21" Type="http://schemas.openxmlformats.org/officeDocument/2006/relationships/hyperlink" Target="mailto:sarai@hotmail.com" TargetMode="External"/><Relationship Id="rId42" Type="http://schemas.openxmlformats.org/officeDocument/2006/relationships/hyperlink" Target="mailto:GERENCIA@ORIENTALAUTO1.COM" TargetMode="External"/><Relationship Id="rId47" Type="http://schemas.openxmlformats.org/officeDocument/2006/relationships/hyperlink" Target="mailto:BETEMARZ@YAHOO.COM.MX" TargetMode="External"/><Relationship Id="rId63" Type="http://schemas.openxmlformats.org/officeDocument/2006/relationships/hyperlink" Target="mailto:CONST.GRECEL@GMAIL.COM" TargetMode="External"/><Relationship Id="rId68" Type="http://schemas.openxmlformats.org/officeDocument/2006/relationships/hyperlink" Target="mailto:CARLOSPUMA28@HOTMAIL.COM" TargetMode="External"/><Relationship Id="rId84" Type="http://schemas.openxmlformats.org/officeDocument/2006/relationships/hyperlink" Target="mailto:BRUNO2878RGZ@HOTMAIL.COM" TargetMode="External"/><Relationship Id="rId89" Type="http://schemas.openxmlformats.org/officeDocument/2006/relationships/hyperlink" Target="mailto:moscowdance@yahoo.com" TargetMode="External"/><Relationship Id="rId112" Type="http://schemas.openxmlformats.org/officeDocument/2006/relationships/hyperlink" Target="mailto:PAGON3000@GMAIL.COM" TargetMode="External"/><Relationship Id="rId133" Type="http://schemas.openxmlformats.org/officeDocument/2006/relationships/hyperlink" Target="mailto:GLADYSE764@HOTMAIL.COM" TargetMode="External"/><Relationship Id="rId138" Type="http://schemas.openxmlformats.org/officeDocument/2006/relationships/hyperlink" Target="mailto:marquez.teresa@gmail.com" TargetMode="External"/><Relationship Id="rId154" Type="http://schemas.openxmlformats.org/officeDocument/2006/relationships/hyperlink" Target="mailto:PEDROARRIOJA@GMAIL.COM" TargetMode="External"/><Relationship Id="rId159" Type="http://schemas.openxmlformats.org/officeDocument/2006/relationships/hyperlink" Target="mailto:DORKYSD@HOTMAIL.COM" TargetMode="External"/><Relationship Id="rId170" Type="http://schemas.openxmlformats.org/officeDocument/2006/relationships/hyperlink" Target="mailto:KARLALEARDI@HOTMAIL.COM" TargetMode="External"/><Relationship Id="rId16" Type="http://schemas.openxmlformats.org/officeDocument/2006/relationships/hyperlink" Target="mailto:danielmunozh@hotmail.com" TargetMode="External"/><Relationship Id="rId107" Type="http://schemas.openxmlformats.org/officeDocument/2006/relationships/hyperlink" Target="mailto:ALFREDO.GUERRERO4@GMAIL.COM" TargetMode="External"/><Relationship Id="rId11" Type="http://schemas.openxmlformats.org/officeDocument/2006/relationships/hyperlink" Target="mailto:ELEGNNY@HOTMAIL.COM" TargetMode="External"/><Relationship Id="rId32" Type="http://schemas.openxmlformats.org/officeDocument/2006/relationships/hyperlink" Target="mailto:dadkom@hotmail.com" TargetMode="External"/><Relationship Id="rId37" Type="http://schemas.openxmlformats.org/officeDocument/2006/relationships/hyperlink" Target="mailto:meliaraque@gmail.com" TargetMode="External"/><Relationship Id="rId53" Type="http://schemas.openxmlformats.org/officeDocument/2006/relationships/hyperlink" Target="mailto:MJARMAS64@HOTMAIL.COM" TargetMode="External"/><Relationship Id="rId58" Type="http://schemas.openxmlformats.org/officeDocument/2006/relationships/hyperlink" Target="mailto:ANMAR229@HOTMAIL.COM" TargetMode="External"/><Relationship Id="rId74" Type="http://schemas.openxmlformats.org/officeDocument/2006/relationships/hyperlink" Target="mailto:OARNAUDEZ@GMAIL.COM" TargetMode="External"/><Relationship Id="rId79" Type="http://schemas.openxmlformats.org/officeDocument/2006/relationships/hyperlink" Target="mailto:MURILLOLEX@HOTMAIL.COM" TargetMode="External"/><Relationship Id="rId102" Type="http://schemas.openxmlformats.org/officeDocument/2006/relationships/hyperlink" Target="mailto:moscowdance@yahoo.com" TargetMode="External"/><Relationship Id="rId123" Type="http://schemas.openxmlformats.org/officeDocument/2006/relationships/hyperlink" Target="mailto:MARISOLCAYUELADR@HOTMAIL.COM" TargetMode="External"/><Relationship Id="rId128" Type="http://schemas.openxmlformats.org/officeDocument/2006/relationships/hyperlink" Target="mailto:dayananoguera@hotmail.com" TargetMode="External"/><Relationship Id="rId144" Type="http://schemas.openxmlformats.org/officeDocument/2006/relationships/hyperlink" Target="mailto:ALEJANDRO25480@HOTMAIL.COM" TargetMode="External"/><Relationship Id="rId149" Type="http://schemas.openxmlformats.org/officeDocument/2006/relationships/hyperlink" Target="mailto:XABR_@HOTMAIL.COM" TargetMode="External"/><Relationship Id="rId5" Type="http://schemas.openxmlformats.org/officeDocument/2006/relationships/hyperlink" Target="mailto:jesusmcp1983@yahoo.es" TargetMode="External"/><Relationship Id="rId90" Type="http://schemas.openxmlformats.org/officeDocument/2006/relationships/hyperlink" Target="mailto:moscowdancestudio@hotmail.com" TargetMode="External"/><Relationship Id="rId95" Type="http://schemas.openxmlformats.org/officeDocument/2006/relationships/hyperlink" Target="mailto:lizvillavel@gmail.com" TargetMode="External"/><Relationship Id="rId160" Type="http://schemas.openxmlformats.org/officeDocument/2006/relationships/hyperlink" Target="mailto:DORKYSD@HOTMAIL.COM" TargetMode="External"/><Relationship Id="rId165" Type="http://schemas.openxmlformats.org/officeDocument/2006/relationships/hyperlink" Target="mailto:JIMENEZSANDRA1@GMAIL.COM" TargetMode="External"/><Relationship Id="rId22" Type="http://schemas.openxmlformats.org/officeDocument/2006/relationships/hyperlink" Target="mailto:seco360@gmail.com" TargetMode="External"/><Relationship Id="rId27" Type="http://schemas.openxmlformats.org/officeDocument/2006/relationships/hyperlink" Target="mailto:LEOVALERA@HOTMAIL.COM" TargetMode="External"/><Relationship Id="rId43" Type="http://schemas.openxmlformats.org/officeDocument/2006/relationships/hyperlink" Target="mailto:GERENCIA@ORIENTALAUTO1.COM" TargetMode="External"/><Relationship Id="rId48" Type="http://schemas.openxmlformats.org/officeDocument/2006/relationships/hyperlink" Target="mailto:BETEMARZ@YAHOO.COM.MX" TargetMode="External"/><Relationship Id="rId64" Type="http://schemas.openxmlformats.org/officeDocument/2006/relationships/hyperlink" Target="mailto:ZALMEIDA03@GMAIL.COM" TargetMode="External"/><Relationship Id="rId69" Type="http://schemas.openxmlformats.org/officeDocument/2006/relationships/hyperlink" Target="mailto:CARLOSPUMA28@HOTMAIL.COM" TargetMode="External"/><Relationship Id="rId113" Type="http://schemas.openxmlformats.org/officeDocument/2006/relationships/hyperlink" Target="mailto:PAGON3000@GMAIL.COM" TargetMode="External"/><Relationship Id="rId118" Type="http://schemas.openxmlformats.org/officeDocument/2006/relationships/hyperlink" Target="mailto:mitorcat@gmail.com" TargetMode="External"/><Relationship Id="rId134" Type="http://schemas.openxmlformats.org/officeDocument/2006/relationships/hyperlink" Target="mailto:GLADYSE764@HOTMAIL.COM" TargetMode="External"/><Relationship Id="rId139" Type="http://schemas.openxmlformats.org/officeDocument/2006/relationships/hyperlink" Target="mailto:compinche_@hotmail.com" TargetMode="External"/><Relationship Id="rId80" Type="http://schemas.openxmlformats.org/officeDocument/2006/relationships/hyperlink" Target="mailto:MURILLOLEX@HOTMAIL.COM" TargetMode="External"/><Relationship Id="rId85" Type="http://schemas.openxmlformats.org/officeDocument/2006/relationships/hyperlink" Target="mailto:ADRI5304@HOTMAIL.COM" TargetMode="External"/><Relationship Id="rId150" Type="http://schemas.openxmlformats.org/officeDocument/2006/relationships/hyperlink" Target="mailto:KELINPORTA@hotmail.com" TargetMode="External"/><Relationship Id="rId155" Type="http://schemas.openxmlformats.org/officeDocument/2006/relationships/hyperlink" Target="mailto:MARICRUZTURKALI@GMAIL.COM" TargetMode="External"/><Relationship Id="rId171" Type="http://schemas.openxmlformats.org/officeDocument/2006/relationships/hyperlink" Target="mailto:KARLALEARDI@HOTMAIL.COM" TargetMode="External"/><Relationship Id="rId12" Type="http://schemas.openxmlformats.org/officeDocument/2006/relationships/hyperlink" Target="mailto:EABRICENO@GMAIL.COM" TargetMode="External"/><Relationship Id="rId17" Type="http://schemas.openxmlformats.org/officeDocument/2006/relationships/hyperlink" Target="mailto:JOHNNYSALCEDO3@HOTMAIL.COM" TargetMode="External"/><Relationship Id="rId33" Type="http://schemas.openxmlformats.org/officeDocument/2006/relationships/hyperlink" Target="mailto:dadkom@hotmail.com" TargetMode="External"/><Relationship Id="rId38" Type="http://schemas.openxmlformats.org/officeDocument/2006/relationships/hyperlink" Target="mailto:melissa.araque@alcaldiademaneiro.com" TargetMode="External"/><Relationship Id="rId59" Type="http://schemas.openxmlformats.org/officeDocument/2006/relationships/hyperlink" Target="mailto:DANYDANY36@HOTMAIL.COM" TargetMode="External"/><Relationship Id="rId103" Type="http://schemas.openxmlformats.org/officeDocument/2006/relationships/hyperlink" Target="mailto:IVETTEACOSTA@GMAIL.COM" TargetMode="External"/><Relationship Id="rId108" Type="http://schemas.openxmlformats.org/officeDocument/2006/relationships/hyperlink" Target="mailto:RAULVALDERRAMA26@GMAIL.COM" TargetMode="External"/><Relationship Id="rId124" Type="http://schemas.openxmlformats.org/officeDocument/2006/relationships/hyperlink" Target="mailto:itheok@gmail.com" TargetMode="External"/><Relationship Id="rId129" Type="http://schemas.openxmlformats.org/officeDocument/2006/relationships/hyperlink" Target="mailto:anybetmartinez@gmail.com" TargetMode="External"/><Relationship Id="rId54" Type="http://schemas.openxmlformats.org/officeDocument/2006/relationships/hyperlink" Target="mailto:MJARMAS64@HOTMAIL.COM" TargetMode="External"/><Relationship Id="rId70" Type="http://schemas.openxmlformats.org/officeDocument/2006/relationships/hyperlink" Target="mailto:ZULLY_MORON@HOTMAIL.COM" TargetMode="External"/><Relationship Id="rId75" Type="http://schemas.openxmlformats.org/officeDocument/2006/relationships/hyperlink" Target="mailto:danielarangel156@hotmail.com" TargetMode="External"/><Relationship Id="rId91" Type="http://schemas.openxmlformats.org/officeDocument/2006/relationships/hyperlink" Target="mailto:LUIS_ALBER_MAX@HOTMAIL.COM" TargetMode="External"/><Relationship Id="rId96" Type="http://schemas.openxmlformats.org/officeDocument/2006/relationships/hyperlink" Target="mailto:lizvillavel@hotmail.com" TargetMode="External"/><Relationship Id="rId140" Type="http://schemas.openxmlformats.org/officeDocument/2006/relationships/hyperlink" Target="mailto:compinche_@hotmail.com" TargetMode="External"/><Relationship Id="rId145" Type="http://schemas.openxmlformats.org/officeDocument/2006/relationships/hyperlink" Target="mailto:KELINPORTA@hotmail.com" TargetMode="External"/><Relationship Id="rId161" Type="http://schemas.openxmlformats.org/officeDocument/2006/relationships/hyperlink" Target="mailto:KAKY175@HOTMAIL.COM" TargetMode="External"/><Relationship Id="rId166" Type="http://schemas.openxmlformats.org/officeDocument/2006/relationships/hyperlink" Target="mailto:JIMENEZSANDRA1@GMAIL.COM" TargetMode="External"/><Relationship Id="rId1" Type="http://schemas.openxmlformats.org/officeDocument/2006/relationships/hyperlink" Target="mailto:delismardel@hotmail.com" TargetMode="External"/><Relationship Id="rId6" Type="http://schemas.openxmlformats.org/officeDocument/2006/relationships/hyperlink" Target="mailto:jesusmcp1983@yahoo.es" TargetMode="External"/><Relationship Id="rId15" Type="http://schemas.openxmlformats.org/officeDocument/2006/relationships/hyperlink" Target="mailto:MCAROLINAVALEROA@HOTMAIL.COM" TargetMode="External"/><Relationship Id="rId23" Type="http://schemas.openxmlformats.org/officeDocument/2006/relationships/hyperlink" Target="mailto:ELSHOWRADIAL@HOTMAIL.COM" TargetMode="External"/><Relationship Id="rId28" Type="http://schemas.openxmlformats.org/officeDocument/2006/relationships/hyperlink" Target="mailto:JSAMUELALONSO@GMAIL.COM" TargetMode="External"/><Relationship Id="rId36" Type="http://schemas.openxmlformats.org/officeDocument/2006/relationships/hyperlink" Target="mailto:dinoramendez11@hotmail.com" TargetMode="External"/><Relationship Id="rId49" Type="http://schemas.openxmlformats.org/officeDocument/2006/relationships/hyperlink" Target="mailto:capepo@gmail.com" TargetMode="External"/><Relationship Id="rId57" Type="http://schemas.openxmlformats.org/officeDocument/2006/relationships/hyperlink" Target="mailto:ANMAR229@HOTMAIL.COM" TargetMode="External"/><Relationship Id="rId106" Type="http://schemas.openxmlformats.org/officeDocument/2006/relationships/hyperlink" Target="mailto:ALFREDO.GUERRERO4@GMAIL.COM" TargetMode="External"/><Relationship Id="rId114" Type="http://schemas.openxmlformats.org/officeDocument/2006/relationships/hyperlink" Target="mailto:PAGON3000@GMAIL.COM" TargetMode="External"/><Relationship Id="rId119" Type="http://schemas.openxmlformats.org/officeDocument/2006/relationships/hyperlink" Target="mailto:yomipc@hotmail.com" TargetMode="External"/><Relationship Id="rId127" Type="http://schemas.openxmlformats.org/officeDocument/2006/relationships/hyperlink" Target="mailto:dayananoguera@hotmail.com" TargetMode="External"/><Relationship Id="rId10" Type="http://schemas.openxmlformats.org/officeDocument/2006/relationships/hyperlink" Target="mailto:ELEGNNY@HOTMAIL.COM" TargetMode="External"/><Relationship Id="rId31" Type="http://schemas.openxmlformats.org/officeDocument/2006/relationships/hyperlink" Target="mailto:MARCOSGONZALEZ_GR@HOTMAIL.COM" TargetMode="External"/><Relationship Id="rId44" Type="http://schemas.openxmlformats.org/officeDocument/2006/relationships/hyperlink" Target="mailto:GERENCIA@ORIENTALAUTO1.COM" TargetMode="External"/><Relationship Id="rId52" Type="http://schemas.openxmlformats.org/officeDocument/2006/relationships/hyperlink" Target="mailto:MFMARRERO@HOTMAIL.COM" TargetMode="External"/><Relationship Id="rId60" Type="http://schemas.openxmlformats.org/officeDocument/2006/relationships/hyperlink" Target="mailto:PELIJOSJV@HOTMAIL.COM" TargetMode="External"/><Relationship Id="rId65" Type="http://schemas.openxmlformats.org/officeDocument/2006/relationships/hyperlink" Target="mailto:ZALMEIDA03@GMAIL.COM" TargetMode="External"/><Relationship Id="rId73" Type="http://schemas.openxmlformats.org/officeDocument/2006/relationships/hyperlink" Target="mailto:NATYARNAUDEZ@GMAIL.COM" TargetMode="External"/><Relationship Id="rId78" Type="http://schemas.openxmlformats.org/officeDocument/2006/relationships/hyperlink" Target="mailto:MDCORNETT@HOTMAIL.COM" TargetMode="External"/><Relationship Id="rId81" Type="http://schemas.openxmlformats.org/officeDocument/2006/relationships/hyperlink" Target="mailto:nancyuzcategui1@hotmail.com" TargetMode="External"/><Relationship Id="rId86" Type="http://schemas.openxmlformats.org/officeDocument/2006/relationships/hyperlink" Target="mailto:EVTCA2009@GMAIL.COM" TargetMode="External"/><Relationship Id="rId94" Type="http://schemas.openxmlformats.org/officeDocument/2006/relationships/hyperlink" Target="mailto:MADELEINBLANCO@HOTMAIL.COM" TargetMode="External"/><Relationship Id="rId99" Type="http://schemas.openxmlformats.org/officeDocument/2006/relationships/hyperlink" Target="mailto:MARIA-ALEJANDRA-25@HOTMAIL.COM" TargetMode="External"/><Relationship Id="rId101" Type="http://schemas.openxmlformats.org/officeDocument/2006/relationships/hyperlink" Target="mailto:EVTCA2009@GMAIL.COM" TargetMode="External"/><Relationship Id="rId122" Type="http://schemas.openxmlformats.org/officeDocument/2006/relationships/hyperlink" Target="mailto:GIULIANOCICCONE@HOTMAIL.COM" TargetMode="External"/><Relationship Id="rId130" Type="http://schemas.openxmlformats.org/officeDocument/2006/relationships/hyperlink" Target="mailto:anybetmartinez@gmail.com" TargetMode="External"/><Relationship Id="rId135" Type="http://schemas.openxmlformats.org/officeDocument/2006/relationships/hyperlink" Target="mailto:JOHABR14@HOTMAIL.COM" TargetMode="External"/><Relationship Id="rId143" Type="http://schemas.openxmlformats.org/officeDocument/2006/relationships/hyperlink" Target="mailto:ALEJANDRO25480@HOTMAIL.COM" TargetMode="External"/><Relationship Id="rId148" Type="http://schemas.openxmlformats.org/officeDocument/2006/relationships/hyperlink" Target="mailto:KELINPORTA@hotmail.com" TargetMode="External"/><Relationship Id="rId151" Type="http://schemas.openxmlformats.org/officeDocument/2006/relationships/hyperlink" Target="mailto:PASTELITOV@HOTMAIL.COM" TargetMode="External"/><Relationship Id="rId156" Type="http://schemas.openxmlformats.org/officeDocument/2006/relationships/hyperlink" Target="mailto:MARICRUZTURKALI@GMAIL.COM" TargetMode="External"/><Relationship Id="rId164" Type="http://schemas.openxmlformats.org/officeDocument/2006/relationships/hyperlink" Target="mailto:RINALDIDARIO@GMAIL.COM" TargetMode="External"/><Relationship Id="rId169" Type="http://schemas.openxmlformats.org/officeDocument/2006/relationships/hyperlink" Target="mailto:JANETTEPALACIOS@YAHOO.COM" TargetMode="External"/><Relationship Id="rId4" Type="http://schemas.openxmlformats.org/officeDocument/2006/relationships/hyperlink" Target="mailto:jesusmcp1983@yahoo.es" TargetMode="External"/><Relationship Id="rId9" Type="http://schemas.openxmlformats.org/officeDocument/2006/relationships/hyperlink" Target="mailto:PARRALYNDA@HOTMAIL.COM" TargetMode="External"/><Relationship Id="rId172" Type="http://schemas.openxmlformats.org/officeDocument/2006/relationships/hyperlink" Target="mailto:NANCY_OMANA@HOTMAIL.COM" TargetMode="External"/><Relationship Id="rId13" Type="http://schemas.openxmlformats.org/officeDocument/2006/relationships/hyperlink" Target="mailto:DAMC02@GMAIL.COM" TargetMode="External"/><Relationship Id="rId18" Type="http://schemas.openxmlformats.org/officeDocument/2006/relationships/hyperlink" Target="mailto:TATITANG@HOTMAIL.COM" TargetMode="External"/><Relationship Id="rId39" Type="http://schemas.openxmlformats.org/officeDocument/2006/relationships/hyperlink" Target="mailto:meliaraque@gmail.com" TargetMode="External"/><Relationship Id="rId109" Type="http://schemas.openxmlformats.org/officeDocument/2006/relationships/hyperlink" Target="mailto:RAULVALDERRAMA26@GMAIL.COM" TargetMode="External"/><Relationship Id="rId34" Type="http://schemas.openxmlformats.org/officeDocument/2006/relationships/hyperlink" Target="mailto:IVETTEACOSTA@GMAIL.COM" TargetMode="External"/><Relationship Id="rId50" Type="http://schemas.openxmlformats.org/officeDocument/2006/relationships/hyperlink" Target="mailto:daniela_enriqueta_8@hotmail.com" TargetMode="External"/><Relationship Id="rId55" Type="http://schemas.openxmlformats.org/officeDocument/2006/relationships/hyperlink" Target="mailto:DONOFRIOCHEBLYLUIS@HOTMAIL.COM" TargetMode="External"/><Relationship Id="rId76" Type="http://schemas.openxmlformats.org/officeDocument/2006/relationships/hyperlink" Target="mailto:danielarangel156@hotmail.com" TargetMode="External"/><Relationship Id="rId97" Type="http://schemas.openxmlformats.org/officeDocument/2006/relationships/hyperlink" Target="mailto:lizvillavel@gmail.com" TargetMode="External"/><Relationship Id="rId104" Type="http://schemas.openxmlformats.org/officeDocument/2006/relationships/hyperlink" Target="mailto:noregq@gmail.com" TargetMode="External"/><Relationship Id="rId120" Type="http://schemas.openxmlformats.org/officeDocument/2006/relationships/hyperlink" Target="mailto:yomipc@hotmail.com" TargetMode="External"/><Relationship Id="rId125" Type="http://schemas.openxmlformats.org/officeDocument/2006/relationships/hyperlink" Target="mailto:FSALGADO@AKIMOTORS.COM" TargetMode="External"/><Relationship Id="rId141" Type="http://schemas.openxmlformats.org/officeDocument/2006/relationships/hyperlink" Target="mailto:eduo90@hotmail.com" TargetMode="External"/><Relationship Id="rId146" Type="http://schemas.openxmlformats.org/officeDocument/2006/relationships/hyperlink" Target="mailto:KELINPORTA@hotmail.com" TargetMode="External"/><Relationship Id="rId167" Type="http://schemas.openxmlformats.org/officeDocument/2006/relationships/hyperlink" Target="mailto:KELLYSEGUROS@GMAIL.COM" TargetMode="External"/><Relationship Id="rId7" Type="http://schemas.openxmlformats.org/officeDocument/2006/relationships/hyperlink" Target="mailto:jesusmcp1983@yahoo.es" TargetMode="External"/><Relationship Id="rId71" Type="http://schemas.openxmlformats.org/officeDocument/2006/relationships/hyperlink" Target="mailto:ZULLY_MORON@HOTMAIL.COM" TargetMode="External"/><Relationship Id="rId92" Type="http://schemas.openxmlformats.org/officeDocument/2006/relationships/hyperlink" Target="mailto:LUIS_ALBER_MAX@HOTMAIL.COM" TargetMode="External"/><Relationship Id="rId162" Type="http://schemas.openxmlformats.org/officeDocument/2006/relationships/hyperlink" Target="mailto:KATHERINE@COMERAVIA.COM" TargetMode="External"/><Relationship Id="rId2" Type="http://schemas.openxmlformats.org/officeDocument/2006/relationships/hyperlink" Target="mailto:CRUZESPA&#209;A@GMAIL.COM" TargetMode="External"/><Relationship Id="rId29" Type="http://schemas.openxmlformats.org/officeDocument/2006/relationships/hyperlink" Target="mailto:LEOTAMBORYCOSTA@HOTMAIL.COM" TargetMode="External"/><Relationship Id="rId24" Type="http://schemas.openxmlformats.org/officeDocument/2006/relationships/hyperlink" Target="mailto:NAUTICGUSTAV@HOTMAIL.COM" TargetMode="External"/><Relationship Id="rId40" Type="http://schemas.openxmlformats.org/officeDocument/2006/relationships/hyperlink" Target="mailto:melissa.araque@alcaldiademaneiro.com" TargetMode="External"/><Relationship Id="rId45" Type="http://schemas.openxmlformats.org/officeDocument/2006/relationships/hyperlink" Target="mailto:LEOTAMBORYCOSTA@HOTMAIL.COM" TargetMode="External"/><Relationship Id="rId66" Type="http://schemas.openxmlformats.org/officeDocument/2006/relationships/hyperlink" Target="mailto:MVIKYM@HOTMAIL.COM" TargetMode="External"/><Relationship Id="rId87" Type="http://schemas.openxmlformats.org/officeDocument/2006/relationships/hyperlink" Target="mailto:ENRIQUEVIZCARRONDO@HOTMAIL.COM" TargetMode="External"/><Relationship Id="rId110" Type="http://schemas.openxmlformats.org/officeDocument/2006/relationships/hyperlink" Target="mailto:ROSALINDAMILAZZO@HOTMAIL.COM" TargetMode="External"/><Relationship Id="rId115" Type="http://schemas.openxmlformats.org/officeDocument/2006/relationships/hyperlink" Target="mailto:scda_2020@hotmail.com" TargetMode="External"/><Relationship Id="rId131" Type="http://schemas.openxmlformats.org/officeDocument/2006/relationships/hyperlink" Target="mailto:joseaop27@hotmail.com" TargetMode="External"/><Relationship Id="rId136" Type="http://schemas.openxmlformats.org/officeDocument/2006/relationships/hyperlink" Target="mailto:JOHABR14@HOTMAIL.COM" TargetMode="External"/><Relationship Id="rId157" Type="http://schemas.openxmlformats.org/officeDocument/2006/relationships/hyperlink" Target="mailto:DORKYSD@HOTMAIL.COM" TargetMode="External"/><Relationship Id="rId61" Type="http://schemas.openxmlformats.org/officeDocument/2006/relationships/hyperlink" Target="mailto:AIROGERG09@HOTMAIL.COM" TargetMode="External"/><Relationship Id="rId82" Type="http://schemas.openxmlformats.org/officeDocument/2006/relationships/hyperlink" Target="mailto:MJARMAS64@HOTMAIL.COM" TargetMode="External"/><Relationship Id="rId152" Type="http://schemas.openxmlformats.org/officeDocument/2006/relationships/hyperlink" Target="mailto:PASTELITOV@HOTMAIL.COM" TargetMode="External"/><Relationship Id="rId173" Type="http://schemas.openxmlformats.org/officeDocument/2006/relationships/hyperlink" Target="mailto:NANCY_OMANA@HOTMAIL.COM" TargetMode="External"/><Relationship Id="rId19" Type="http://schemas.openxmlformats.org/officeDocument/2006/relationships/hyperlink" Target="mailto:NATHALYALFONZO@HOTMAIL.COM" TargetMode="External"/><Relationship Id="rId14" Type="http://schemas.openxmlformats.org/officeDocument/2006/relationships/hyperlink" Target="mailto:ALBADERIVEROS@HOTMAIL.COM" TargetMode="External"/><Relationship Id="rId30" Type="http://schemas.openxmlformats.org/officeDocument/2006/relationships/hyperlink" Target="mailto:LEOTAMBORYCOSTA@HOTMAIL.COM" TargetMode="External"/><Relationship Id="rId35" Type="http://schemas.openxmlformats.org/officeDocument/2006/relationships/hyperlink" Target="mailto:dinoramendez11@hotmail.com" TargetMode="External"/><Relationship Id="rId56" Type="http://schemas.openxmlformats.org/officeDocument/2006/relationships/hyperlink" Target="mailto:MJARMAS64@HOTMAIL.COM" TargetMode="External"/><Relationship Id="rId77" Type="http://schemas.openxmlformats.org/officeDocument/2006/relationships/hyperlink" Target="mailto:ARCHIVO777@HOTMAIL.COM" TargetMode="External"/><Relationship Id="rId100" Type="http://schemas.openxmlformats.org/officeDocument/2006/relationships/hyperlink" Target="mailto:MARIA-ALEJANDRA-25@HOTMAIL.COM" TargetMode="External"/><Relationship Id="rId105" Type="http://schemas.openxmlformats.org/officeDocument/2006/relationships/hyperlink" Target="mailto:agiancaspro@hotmail.com" TargetMode="External"/><Relationship Id="rId126" Type="http://schemas.openxmlformats.org/officeDocument/2006/relationships/hyperlink" Target="mailto:JERNANDEZ@AKIMOTORS.COM" TargetMode="External"/><Relationship Id="rId147" Type="http://schemas.openxmlformats.org/officeDocument/2006/relationships/hyperlink" Target="mailto:JMMT_89@HOTMAIL.COM" TargetMode="External"/><Relationship Id="rId168" Type="http://schemas.openxmlformats.org/officeDocument/2006/relationships/hyperlink" Target="mailto:JANETTEPALACIOS@YAHOO.COM" TargetMode="External"/><Relationship Id="rId8" Type="http://schemas.openxmlformats.org/officeDocument/2006/relationships/hyperlink" Target="mailto:PARRALYNDA@HOTMAIL.COM" TargetMode="External"/><Relationship Id="rId51" Type="http://schemas.openxmlformats.org/officeDocument/2006/relationships/hyperlink" Target="mailto:CAMARILLO.ISRAEL@GMAIL.COM" TargetMode="External"/><Relationship Id="rId72" Type="http://schemas.openxmlformats.org/officeDocument/2006/relationships/hyperlink" Target="mailto:m_jhf@hotmail.com" TargetMode="External"/><Relationship Id="rId93" Type="http://schemas.openxmlformats.org/officeDocument/2006/relationships/hyperlink" Target="mailto:MADELEINBLANCO@HOTMAIL.COM" TargetMode="External"/><Relationship Id="rId98" Type="http://schemas.openxmlformats.org/officeDocument/2006/relationships/hyperlink" Target="mailto:lizvillavel@hotmail.com" TargetMode="External"/><Relationship Id="rId121" Type="http://schemas.openxmlformats.org/officeDocument/2006/relationships/hyperlink" Target="mailto:carolinapirela_2007@hotmail.com" TargetMode="External"/><Relationship Id="rId142" Type="http://schemas.openxmlformats.org/officeDocument/2006/relationships/hyperlink" Target="mailto:eduo90@hotmail.com" TargetMode="External"/><Relationship Id="rId163" Type="http://schemas.openxmlformats.org/officeDocument/2006/relationships/hyperlink" Target="mailto:RINALDIDARIO@GMAIL.COM" TargetMode="External"/><Relationship Id="rId3" Type="http://schemas.openxmlformats.org/officeDocument/2006/relationships/hyperlink" Target="mailto:CRUZESPA&#209;A@GMAIL.COM" TargetMode="External"/><Relationship Id="rId25" Type="http://schemas.openxmlformats.org/officeDocument/2006/relationships/hyperlink" Target="mailto:CACHIPURROS@HOTMAIL.COM" TargetMode="External"/><Relationship Id="rId46" Type="http://schemas.openxmlformats.org/officeDocument/2006/relationships/hyperlink" Target="mailto:gladysherbal@yahho.com.ar" TargetMode="External"/><Relationship Id="rId67" Type="http://schemas.openxmlformats.org/officeDocument/2006/relationships/hyperlink" Target="mailto:MVIKYM@HOTMAIL.COM" TargetMode="External"/><Relationship Id="rId116" Type="http://schemas.openxmlformats.org/officeDocument/2006/relationships/hyperlink" Target="mailto:scda_2020@hotmail.com" TargetMode="External"/><Relationship Id="rId137" Type="http://schemas.openxmlformats.org/officeDocument/2006/relationships/hyperlink" Target="mailto:andreitahurtado90@hotmail.com" TargetMode="External"/><Relationship Id="rId158" Type="http://schemas.openxmlformats.org/officeDocument/2006/relationships/hyperlink" Target="mailto:DORKYSD@HOTMAIL.COM" TargetMode="External"/><Relationship Id="rId20" Type="http://schemas.openxmlformats.org/officeDocument/2006/relationships/hyperlink" Target="mailto:LEO.FECOROTTI@GMAIL.COM" TargetMode="External"/><Relationship Id="rId41" Type="http://schemas.openxmlformats.org/officeDocument/2006/relationships/hyperlink" Target="mailto:GERENCIA@ORIENTALAUTO1.COM" TargetMode="External"/><Relationship Id="rId62" Type="http://schemas.openxmlformats.org/officeDocument/2006/relationships/hyperlink" Target="mailto:AIROGERG09@GMAIL.COM" TargetMode="External"/><Relationship Id="rId83" Type="http://schemas.openxmlformats.org/officeDocument/2006/relationships/hyperlink" Target="mailto:MJARMAS64@HOTMAIL.COM" TargetMode="External"/><Relationship Id="rId88" Type="http://schemas.openxmlformats.org/officeDocument/2006/relationships/hyperlink" Target="mailto:EVTCA2009@GMAIL.COM" TargetMode="External"/><Relationship Id="rId111" Type="http://schemas.openxmlformats.org/officeDocument/2006/relationships/hyperlink" Target="mailto:PAGON3000@GMAIL.COM" TargetMode="External"/><Relationship Id="rId132" Type="http://schemas.openxmlformats.org/officeDocument/2006/relationships/hyperlink" Target="mailto:GLADYSE764@HOTMAIL.COM" TargetMode="External"/><Relationship Id="rId153" Type="http://schemas.openxmlformats.org/officeDocument/2006/relationships/hyperlink" Target="mailto:PEDROARRIOJA@GMAIL.COM" TargetMode="External"/><Relationship Id="rId17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200"/>
  <sheetViews>
    <sheetView tabSelected="1" topLeftCell="A102" workbookViewId="0">
      <selection activeCell="A116" sqref="A116"/>
    </sheetView>
  </sheetViews>
  <sheetFormatPr baseColWidth="10" defaultRowHeight="15"/>
  <cols>
    <col min="1" max="1" width="12" style="18" bestFit="1" customWidth="1"/>
    <col min="2" max="2" width="11.28515625" style="1" bestFit="1" customWidth="1"/>
    <col min="3" max="3" width="14.85546875" style="1" bestFit="1" customWidth="1"/>
    <col min="4" max="4" width="17.85546875" style="1" bestFit="1" customWidth="1"/>
    <col min="5" max="5" width="10" style="1" customWidth="1"/>
    <col min="6" max="6" width="10.140625" style="1" customWidth="1"/>
    <col min="7" max="7" width="14.85546875" style="1" customWidth="1"/>
    <col min="8" max="9" width="14" style="1" customWidth="1"/>
    <col min="10" max="11" width="10.7109375" style="3" customWidth="1"/>
    <col min="12" max="12" width="10.7109375" style="3" hidden="1" customWidth="1"/>
    <col min="13" max="13" width="8.28515625" style="1" customWidth="1"/>
    <col min="14" max="15" width="8.28515625" style="46" customWidth="1"/>
    <col min="16" max="16" width="14" style="1" customWidth="1"/>
    <col min="17" max="17" width="15" style="1" customWidth="1"/>
    <col min="18" max="19" width="12.7109375" style="1" customWidth="1"/>
    <col min="20" max="21" width="18.140625" style="1" bestFit="1" customWidth="1"/>
    <col min="22" max="22" width="13.5703125" style="1" bestFit="1" customWidth="1"/>
    <col min="23" max="23" width="13" style="1" bestFit="1" customWidth="1"/>
    <col min="24" max="24" width="8.5703125" style="1" bestFit="1" customWidth="1"/>
    <col min="25" max="25" width="7" style="1" bestFit="1" customWidth="1"/>
    <col min="26" max="26" width="11.140625" style="1" bestFit="1" customWidth="1"/>
    <col min="27" max="27" width="10.7109375" style="1" bestFit="1" customWidth="1"/>
    <col min="28" max="28" width="6" style="1" bestFit="1" customWidth="1"/>
    <col min="29" max="29" width="24.28515625" style="1" bestFit="1" customWidth="1"/>
    <col min="30" max="30" width="28" style="1" bestFit="1" customWidth="1"/>
    <col min="31" max="31" width="9.5703125" style="1" bestFit="1" customWidth="1"/>
    <col min="32" max="32" width="11.5703125" style="1" bestFit="1" customWidth="1"/>
    <col min="33" max="33" width="11" style="1" bestFit="1" customWidth="1"/>
    <col min="34" max="34" width="8" style="1" bestFit="1" customWidth="1"/>
    <col min="35" max="35" width="19.5703125" style="1" customWidth="1"/>
    <col min="36" max="36" width="13.5703125" style="1" bestFit="1" customWidth="1"/>
    <col min="37" max="37" width="13" style="1" bestFit="1" customWidth="1"/>
    <col min="38" max="38" width="8.5703125" style="1" bestFit="1" customWidth="1"/>
    <col min="39" max="39" width="12" style="1" bestFit="1" customWidth="1"/>
    <col min="40" max="40" width="11.42578125" style="48"/>
    <col min="41" max="41" width="64.42578125" style="1" bestFit="1" customWidth="1"/>
    <col min="42" max="42" width="11.42578125" style="1"/>
    <col min="43" max="43" width="9.5703125" style="1" bestFit="1" customWidth="1"/>
    <col min="44" max="44" width="10.140625" style="1" bestFit="1" customWidth="1"/>
    <col min="45" max="45" width="11.42578125" style="1"/>
    <col min="46" max="47" width="12.7109375" style="1" bestFit="1" customWidth="1"/>
    <col min="48" max="48" width="24.85546875" style="1" bestFit="1" customWidth="1"/>
    <col min="49" max="16384" width="11.42578125" style="1"/>
  </cols>
  <sheetData>
    <row r="1" spans="1:48">
      <c r="A1" s="17" t="s">
        <v>56</v>
      </c>
      <c r="B1" s="4" t="s">
        <v>33</v>
      </c>
      <c r="C1" s="4" t="s">
        <v>6</v>
      </c>
      <c r="D1" s="4" t="s">
        <v>7</v>
      </c>
      <c r="E1" s="4" t="s">
        <v>57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12</v>
      </c>
      <c r="K1" s="16" t="s">
        <v>13</v>
      </c>
      <c r="L1" s="5" t="s">
        <v>14</v>
      </c>
      <c r="M1" s="6" t="s">
        <v>58</v>
      </c>
      <c r="N1" s="44" t="s">
        <v>627</v>
      </c>
      <c r="O1" s="44"/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17</v>
      </c>
      <c r="Y1" s="4" t="s">
        <v>23</v>
      </c>
      <c r="Z1" s="7" t="s">
        <v>24</v>
      </c>
      <c r="AA1" s="7" t="s">
        <v>25</v>
      </c>
      <c r="AB1" s="7" t="s">
        <v>26</v>
      </c>
      <c r="AC1" s="4" t="s">
        <v>55</v>
      </c>
      <c r="AD1" s="4" t="s">
        <v>27</v>
      </c>
      <c r="AE1" s="4" t="s">
        <v>28</v>
      </c>
      <c r="AF1" s="4" t="s">
        <v>17</v>
      </c>
      <c r="AG1" s="4" t="s">
        <v>18</v>
      </c>
      <c r="AH1" s="4" t="s">
        <v>19</v>
      </c>
      <c r="AI1" s="4" t="s">
        <v>20</v>
      </c>
      <c r="AJ1" s="4" t="s">
        <v>21</v>
      </c>
      <c r="AK1" s="4" t="s">
        <v>22</v>
      </c>
      <c r="AL1" s="4" t="s">
        <v>17</v>
      </c>
      <c r="AM1" s="4" t="s">
        <v>23</v>
      </c>
    </row>
    <row r="2" spans="1:48">
      <c r="A2" s="17" t="s">
        <v>65</v>
      </c>
      <c r="B2" s="4"/>
      <c r="C2" s="4" t="s">
        <v>59</v>
      </c>
      <c r="D2" s="4" t="s">
        <v>60</v>
      </c>
      <c r="E2" s="4">
        <v>13333</v>
      </c>
      <c r="F2" s="4" t="s">
        <v>38</v>
      </c>
      <c r="G2" s="4">
        <v>1</v>
      </c>
      <c r="H2" s="4" t="s">
        <v>39</v>
      </c>
      <c r="I2" s="4"/>
      <c r="J2" s="5">
        <v>40191</v>
      </c>
      <c r="K2" s="5">
        <f>+J2+270</f>
        <v>40461</v>
      </c>
      <c r="L2" s="5">
        <f t="shared" ref="L2:L33" ca="1" si="0">+TODAY()</f>
        <v>40331</v>
      </c>
      <c r="M2" s="6" t="str">
        <f t="shared" ref="M2:M33" ca="1" si="1">+IF(L2&lt;K2,"ACTIVE","EXPIRED")</f>
        <v>ACTIVE</v>
      </c>
      <c r="N2" s="44" t="str">
        <f ca="1">+IF(M2="ACTIVE","1","0")</f>
        <v>1</v>
      </c>
      <c r="O2" s="44" t="str">
        <f ca="1">+N2</f>
        <v>1</v>
      </c>
      <c r="P2" s="4" t="s">
        <v>40</v>
      </c>
      <c r="Q2" s="4" t="s">
        <v>62</v>
      </c>
      <c r="R2" s="4">
        <v>111</v>
      </c>
      <c r="S2" s="4">
        <v>111</v>
      </c>
      <c r="T2" s="4">
        <v>111</v>
      </c>
      <c r="U2" s="4">
        <v>111</v>
      </c>
      <c r="V2" s="4">
        <v>111</v>
      </c>
      <c r="W2" s="4">
        <v>111</v>
      </c>
      <c r="X2" s="4">
        <v>111</v>
      </c>
      <c r="Y2" s="4">
        <v>111</v>
      </c>
      <c r="Z2" s="4">
        <v>111</v>
      </c>
      <c r="AA2" s="4">
        <v>111</v>
      </c>
      <c r="AB2" s="4">
        <v>11</v>
      </c>
      <c r="AC2" s="4" t="s">
        <v>63</v>
      </c>
      <c r="AD2" s="4" t="s">
        <v>64</v>
      </c>
      <c r="AE2" s="4">
        <v>222</v>
      </c>
      <c r="AF2" s="4">
        <v>333</v>
      </c>
      <c r="AG2" s="4">
        <v>444</v>
      </c>
      <c r="AH2" s="4">
        <v>555</v>
      </c>
      <c r="AI2" s="4">
        <v>666</v>
      </c>
      <c r="AJ2" s="4">
        <v>777</v>
      </c>
      <c r="AK2" s="4">
        <v>888</v>
      </c>
      <c r="AL2" s="4">
        <v>999</v>
      </c>
      <c r="AM2" s="4">
        <v>10</v>
      </c>
      <c r="AO2" s="1" t="s">
        <v>0</v>
      </c>
      <c r="AQ2" s="1" t="s">
        <v>1</v>
      </c>
      <c r="AR2" s="1" t="s">
        <v>2</v>
      </c>
      <c r="AT2" s="1" t="s">
        <v>3</v>
      </c>
      <c r="AU2" s="1" t="s">
        <v>4</v>
      </c>
      <c r="AV2" s="2" t="s">
        <v>5</v>
      </c>
    </row>
    <row r="3" spans="1:48">
      <c r="A3" s="17" t="s">
        <v>66</v>
      </c>
      <c r="B3" t="s">
        <v>406</v>
      </c>
      <c r="C3" s="4" t="s">
        <v>67</v>
      </c>
      <c r="D3" s="4" t="s">
        <v>68</v>
      </c>
      <c r="E3" s="4">
        <v>9387571</v>
      </c>
      <c r="F3" s="4" t="s">
        <v>38</v>
      </c>
      <c r="G3" s="4">
        <v>1</v>
      </c>
      <c r="H3" s="4" t="s">
        <v>30</v>
      </c>
      <c r="I3" s="4" t="s">
        <v>30</v>
      </c>
      <c r="J3" s="5">
        <v>40007</v>
      </c>
      <c r="K3" s="5">
        <f>+J3+270</f>
        <v>40277</v>
      </c>
      <c r="L3" s="5">
        <f t="shared" ca="1" si="0"/>
        <v>40331</v>
      </c>
      <c r="M3" s="6" t="str">
        <f t="shared" ca="1" si="1"/>
        <v>EXPIRED</v>
      </c>
      <c r="N3" s="44" t="str">
        <f t="shared" ref="N3:N66" ca="1" si="2">+IF(M3="ACTIVE","1","0")</f>
        <v>0</v>
      </c>
      <c r="O3" s="44">
        <f ca="1">+O2+N3</f>
        <v>1</v>
      </c>
      <c r="P3" s="4" t="s">
        <v>40</v>
      </c>
      <c r="Q3" s="4" t="s">
        <v>62</v>
      </c>
      <c r="R3" s="4" t="s">
        <v>69</v>
      </c>
      <c r="S3" s="4" t="s">
        <v>70</v>
      </c>
      <c r="T3" s="19" t="s">
        <v>71</v>
      </c>
      <c r="U3" s="4"/>
      <c r="V3" s="4" t="s">
        <v>72</v>
      </c>
      <c r="W3" s="4" t="s">
        <v>72</v>
      </c>
      <c r="X3" s="4" t="s">
        <v>73</v>
      </c>
      <c r="Y3" s="4"/>
      <c r="Z3" s="4" t="s">
        <v>74</v>
      </c>
      <c r="AA3" s="4"/>
      <c r="AB3" s="4"/>
      <c r="AC3" s="4" t="s">
        <v>67</v>
      </c>
      <c r="AD3" s="4" t="s">
        <v>68</v>
      </c>
      <c r="AE3" s="4">
        <v>9387571</v>
      </c>
      <c r="AF3" s="4" t="s">
        <v>69</v>
      </c>
      <c r="AG3" s="4" t="s">
        <v>70</v>
      </c>
      <c r="AH3" s="19" t="s">
        <v>71</v>
      </c>
      <c r="AI3" s="4"/>
      <c r="AJ3" s="4" t="s">
        <v>72</v>
      </c>
      <c r="AK3" s="4" t="s">
        <v>72</v>
      </c>
      <c r="AL3" s="4" t="s">
        <v>73</v>
      </c>
      <c r="AM3" s="4"/>
    </row>
    <row r="4" spans="1:48">
      <c r="A4" s="17" t="s">
        <v>66</v>
      </c>
      <c r="B4" s="4"/>
      <c r="C4" s="4" t="s">
        <v>75</v>
      </c>
      <c r="D4" s="4" t="s">
        <v>76</v>
      </c>
      <c r="E4" s="4">
        <v>16826987</v>
      </c>
      <c r="F4" s="4" t="s">
        <v>38</v>
      </c>
      <c r="G4" s="4">
        <v>3</v>
      </c>
      <c r="H4" s="4" t="s">
        <v>39</v>
      </c>
      <c r="I4" s="4" t="s">
        <v>43</v>
      </c>
      <c r="J4" s="5">
        <v>40057</v>
      </c>
      <c r="K4" s="16">
        <v>40682</v>
      </c>
      <c r="L4" s="5">
        <f t="shared" ca="1" si="0"/>
        <v>40331</v>
      </c>
      <c r="M4" s="6" t="str">
        <f t="shared" ca="1" si="1"/>
        <v>ACTIVE</v>
      </c>
      <c r="N4" s="44" t="str">
        <f t="shared" ca="1" si="2"/>
        <v>1</v>
      </c>
      <c r="O4" s="44">
        <f t="shared" ref="O4:O10" ca="1" si="3">+O3+N4</f>
        <v>2</v>
      </c>
      <c r="P4" s="4" t="s">
        <v>40</v>
      </c>
      <c r="Q4" s="4" t="s">
        <v>62</v>
      </c>
      <c r="R4" s="4" t="s">
        <v>77</v>
      </c>
      <c r="S4" s="4"/>
      <c r="T4" s="19" t="s">
        <v>78</v>
      </c>
      <c r="U4" s="4"/>
      <c r="V4" s="4" t="s">
        <v>79</v>
      </c>
      <c r="W4" s="4" t="s">
        <v>80</v>
      </c>
      <c r="X4" s="4" t="s">
        <v>83</v>
      </c>
      <c r="Y4" s="4"/>
      <c r="Z4" s="4" t="s">
        <v>81</v>
      </c>
      <c r="AA4" s="4"/>
      <c r="AB4" s="4"/>
      <c r="AC4" s="4" t="s">
        <v>82</v>
      </c>
      <c r="AD4" s="4" t="s">
        <v>76</v>
      </c>
      <c r="AE4" s="4">
        <v>912917</v>
      </c>
      <c r="AF4" s="4" t="s">
        <v>83</v>
      </c>
      <c r="AG4" s="4"/>
      <c r="AH4" s="19" t="s">
        <v>78</v>
      </c>
      <c r="AI4" s="4"/>
      <c r="AJ4" s="4" t="s">
        <v>79</v>
      </c>
      <c r="AK4" s="4" t="s">
        <v>80</v>
      </c>
      <c r="AL4" s="4" t="s">
        <v>83</v>
      </c>
      <c r="AM4" s="4"/>
      <c r="AV4" s="2"/>
    </row>
    <row r="5" spans="1:48">
      <c r="A5" s="17" t="s">
        <v>66</v>
      </c>
      <c r="B5" s="4"/>
      <c r="C5" s="4" t="s">
        <v>84</v>
      </c>
      <c r="D5" s="4" t="s">
        <v>85</v>
      </c>
      <c r="E5" s="4">
        <v>3814581</v>
      </c>
      <c r="F5" s="4" t="s">
        <v>38</v>
      </c>
      <c r="G5" s="4">
        <v>3</v>
      </c>
      <c r="H5" s="4" t="s">
        <v>39</v>
      </c>
      <c r="I5" s="4" t="s">
        <v>43</v>
      </c>
      <c r="J5" s="5">
        <v>40196</v>
      </c>
      <c r="K5" s="16">
        <f>+J5+(270*3)</f>
        <v>41006</v>
      </c>
      <c r="L5" s="5">
        <f t="shared" ca="1" si="0"/>
        <v>40331</v>
      </c>
      <c r="M5" s="6" t="str">
        <f t="shared" ca="1" si="1"/>
        <v>ACTIVE</v>
      </c>
      <c r="N5" s="44" t="str">
        <f t="shared" ca="1" si="2"/>
        <v>1</v>
      </c>
      <c r="O5" s="44">
        <f t="shared" ca="1" si="3"/>
        <v>3</v>
      </c>
      <c r="P5" s="4" t="s">
        <v>40</v>
      </c>
      <c r="Q5" s="4" t="s">
        <v>62</v>
      </c>
      <c r="R5" s="4" t="s">
        <v>86</v>
      </c>
      <c r="S5" s="4"/>
      <c r="T5" s="19" t="s">
        <v>78</v>
      </c>
      <c r="U5" s="4"/>
      <c r="V5" s="4" t="s">
        <v>79</v>
      </c>
      <c r="W5" s="4" t="s">
        <v>87</v>
      </c>
      <c r="X5" s="4" t="s">
        <v>86</v>
      </c>
      <c r="Y5" s="4"/>
      <c r="Z5" s="4" t="s">
        <v>81</v>
      </c>
      <c r="AA5" s="4"/>
      <c r="AB5" s="4"/>
      <c r="AC5" s="4" t="s">
        <v>82</v>
      </c>
      <c r="AD5" s="4" t="s">
        <v>76</v>
      </c>
      <c r="AE5" s="4">
        <v>912918</v>
      </c>
      <c r="AF5" s="4" t="s">
        <v>86</v>
      </c>
      <c r="AG5" s="4"/>
      <c r="AH5" s="19" t="s">
        <v>78</v>
      </c>
      <c r="AI5" s="4"/>
      <c r="AJ5" s="4" t="s">
        <v>79</v>
      </c>
      <c r="AK5" s="4" t="s">
        <v>87</v>
      </c>
      <c r="AL5" s="4" t="s">
        <v>86</v>
      </c>
      <c r="AM5" s="4"/>
      <c r="AV5" s="2"/>
    </row>
    <row r="6" spans="1:48" s="67" customFormat="1">
      <c r="A6" s="61" t="s">
        <v>66</v>
      </c>
      <c r="B6" s="69" t="s">
        <v>422</v>
      </c>
      <c r="C6" s="62" t="s">
        <v>88</v>
      </c>
      <c r="D6" s="62" t="s">
        <v>89</v>
      </c>
      <c r="E6" s="62">
        <v>18113525</v>
      </c>
      <c r="F6" s="62" t="s">
        <v>38</v>
      </c>
      <c r="G6" s="62">
        <v>1</v>
      </c>
      <c r="H6" s="62" t="s">
        <v>39</v>
      </c>
      <c r="I6" s="62" t="s">
        <v>39</v>
      </c>
      <c r="J6" s="63">
        <v>40035</v>
      </c>
      <c r="K6" s="63">
        <f>+J6+270</f>
        <v>40305</v>
      </c>
      <c r="L6" s="63">
        <f t="shared" ca="1" si="0"/>
        <v>40331</v>
      </c>
      <c r="M6" s="65" t="str">
        <f t="shared" ca="1" si="1"/>
        <v>EXPIRED</v>
      </c>
      <c r="N6" s="56" t="str">
        <f t="shared" ca="1" si="2"/>
        <v>0</v>
      </c>
      <c r="O6" s="56">
        <f t="shared" ca="1" si="3"/>
        <v>3</v>
      </c>
      <c r="P6" s="62" t="s">
        <v>40</v>
      </c>
      <c r="Q6" s="62" t="s">
        <v>62</v>
      </c>
      <c r="R6" s="62" t="s">
        <v>90</v>
      </c>
      <c r="S6" s="62" t="s">
        <v>91</v>
      </c>
      <c r="T6" s="57" t="s">
        <v>92</v>
      </c>
      <c r="U6" s="62"/>
      <c r="V6" s="62" t="s">
        <v>93</v>
      </c>
      <c r="W6" s="62" t="s">
        <v>93</v>
      </c>
      <c r="X6" s="62" t="s">
        <v>91</v>
      </c>
      <c r="Y6" s="62"/>
      <c r="Z6" s="62" t="s">
        <v>94</v>
      </c>
      <c r="AA6" s="62"/>
      <c r="AB6" s="62"/>
      <c r="AC6" s="62" t="s">
        <v>88</v>
      </c>
      <c r="AD6" s="62" t="s">
        <v>89</v>
      </c>
      <c r="AE6" s="62">
        <v>18113525</v>
      </c>
      <c r="AF6" s="62" t="s">
        <v>90</v>
      </c>
      <c r="AG6" s="62" t="s">
        <v>91</v>
      </c>
      <c r="AH6" s="57" t="s">
        <v>92</v>
      </c>
      <c r="AI6" s="62"/>
      <c r="AJ6" s="62" t="s">
        <v>93</v>
      </c>
      <c r="AK6" s="62" t="s">
        <v>93</v>
      </c>
      <c r="AL6" s="62" t="s">
        <v>91</v>
      </c>
      <c r="AM6" s="62"/>
      <c r="AN6" s="66"/>
      <c r="AV6" s="70"/>
    </row>
    <row r="7" spans="1:48" s="67" customFormat="1">
      <c r="A7" s="61" t="s">
        <v>95</v>
      </c>
      <c r="B7" s="69" t="s">
        <v>409</v>
      </c>
      <c r="C7" s="62" t="s">
        <v>96</v>
      </c>
      <c r="D7" s="62" t="s">
        <v>97</v>
      </c>
      <c r="E7" s="62">
        <v>12431407</v>
      </c>
      <c r="F7" s="62" t="s">
        <v>38</v>
      </c>
      <c r="G7" s="62">
        <v>1</v>
      </c>
      <c r="H7" s="62" t="s">
        <v>39</v>
      </c>
      <c r="I7" s="62" t="s">
        <v>39</v>
      </c>
      <c r="J7" s="63">
        <v>40109</v>
      </c>
      <c r="K7" s="64">
        <f>+J7+255</f>
        <v>40364</v>
      </c>
      <c r="L7" s="63">
        <f t="shared" ca="1" si="0"/>
        <v>40331</v>
      </c>
      <c r="M7" s="65" t="str">
        <f t="shared" ca="1" si="1"/>
        <v>ACTIVE</v>
      </c>
      <c r="N7" s="56" t="str">
        <f t="shared" ca="1" si="2"/>
        <v>1</v>
      </c>
      <c r="O7" s="56">
        <f t="shared" ca="1" si="3"/>
        <v>4</v>
      </c>
      <c r="P7" s="62" t="s">
        <v>40</v>
      </c>
      <c r="Q7" s="62" t="s">
        <v>62</v>
      </c>
      <c r="R7" s="62" t="s">
        <v>98</v>
      </c>
      <c r="S7" s="62"/>
      <c r="T7" s="57" t="s">
        <v>99</v>
      </c>
      <c r="U7" s="62"/>
      <c r="V7" s="62" t="s">
        <v>100</v>
      </c>
      <c r="W7" s="62"/>
      <c r="X7" s="62"/>
      <c r="Y7" s="62"/>
      <c r="Z7" s="62"/>
      <c r="AA7" s="62"/>
      <c r="AB7" s="62"/>
      <c r="AC7" s="62" t="s">
        <v>96</v>
      </c>
      <c r="AD7" s="62" t="s">
        <v>97</v>
      </c>
      <c r="AE7" s="62">
        <v>12431407</v>
      </c>
      <c r="AF7" s="62" t="s">
        <v>98</v>
      </c>
      <c r="AG7" s="62"/>
      <c r="AH7" s="57" t="s">
        <v>99</v>
      </c>
      <c r="AI7" s="62"/>
      <c r="AJ7" s="62" t="s">
        <v>100</v>
      </c>
      <c r="AK7" s="62"/>
      <c r="AL7" s="62"/>
      <c r="AM7" s="62"/>
      <c r="AN7" s="66"/>
      <c r="AV7" s="70"/>
    </row>
    <row r="8" spans="1:48" s="67" customFormat="1">
      <c r="A8" s="61" t="s">
        <v>101</v>
      </c>
      <c r="B8" s="69" t="s">
        <v>411</v>
      </c>
      <c r="C8" s="62" t="s">
        <v>102</v>
      </c>
      <c r="D8" s="62" t="s">
        <v>103</v>
      </c>
      <c r="E8" s="62">
        <v>15911121</v>
      </c>
      <c r="F8" s="62" t="s">
        <v>38</v>
      </c>
      <c r="G8" s="62">
        <v>1</v>
      </c>
      <c r="H8" s="62" t="s">
        <v>30</v>
      </c>
      <c r="I8" s="62" t="s">
        <v>30</v>
      </c>
      <c r="J8" s="63">
        <v>40109</v>
      </c>
      <c r="K8" s="64">
        <f>+J8+255</f>
        <v>40364</v>
      </c>
      <c r="L8" s="63">
        <f t="shared" ca="1" si="0"/>
        <v>40331</v>
      </c>
      <c r="M8" s="65" t="str">
        <f t="shared" ca="1" si="1"/>
        <v>ACTIVE</v>
      </c>
      <c r="N8" s="56" t="str">
        <f t="shared" ca="1" si="2"/>
        <v>1</v>
      </c>
      <c r="O8" s="56">
        <f t="shared" ca="1" si="3"/>
        <v>5</v>
      </c>
      <c r="P8" s="62" t="s">
        <v>40</v>
      </c>
      <c r="Q8" s="62" t="s">
        <v>62</v>
      </c>
      <c r="R8" s="62" t="s">
        <v>104</v>
      </c>
      <c r="S8" s="62"/>
      <c r="T8" s="57" t="s">
        <v>105</v>
      </c>
      <c r="U8" s="62"/>
      <c r="V8" s="62" t="s">
        <v>106</v>
      </c>
      <c r="W8" s="62"/>
      <c r="X8" s="62"/>
      <c r="Y8" s="62"/>
      <c r="Z8" s="62" t="s">
        <v>132</v>
      </c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6"/>
    </row>
    <row r="9" spans="1:48" s="67" customFormat="1">
      <c r="A9" s="61" t="s">
        <v>107</v>
      </c>
      <c r="B9" s="69" t="s">
        <v>407</v>
      </c>
      <c r="C9" s="62" t="s">
        <v>108</v>
      </c>
      <c r="D9" s="62" t="s">
        <v>109</v>
      </c>
      <c r="E9" s="62">
        <v>15899214</v>
      </c>
      <c r="F9" s="62" t="s">
        <v>38</v>
      </c>
      <c r="G9" s="62">
        <v>1</v>
      </c>
      <c r="H9" s="62" t="s">
        <v>39</v>
      </c>
      <c r="I9" s="62" t="s">
        <v>39</v>
      </c>
      <c r="J9" s="63">
        <v>40109</v>
      </c>
      <c r="K9" s="64">
        <f>+J9+255</f>
        <v>40364</v>
      </c>
      <c r="L9" s="63">
        <f t="shared" ca="1" si="0"/>
        <v>40331</v>
      </c>
      <c r="M9" s="65" t="str">
        <f t="shared" ca="1" si="1"/>
        <v>ACTIVE</v>
      </c>
      <c r="N9" s="56" t="str">
        <f t="shared" ca="1" si="2"/>
        <v>1</v>
      </c>
      <c r="O9" s="56">
        <f ca="1">+O8+N9</f>
        <v>6</v>
      </c>
      <c r="P9" s="62" t="s">
        <v>40</v>
      </c>
      <c r="Q9" s="62" t="s">
        <v>62</v>
      </c>
      <c r="R9" s="62" t="s">
        <v>110</v>
      </c>
      <c r="S9" s="62"/>
      <c r="T9" s="57" t="s">
        <v>111</v>
      </c>
      <c r="U9" s="62"/>
      <c r="V9" s="62" t="s">
        <v>106</v>
      </c>
      <c r="W9" s="62"/>
      <c r="X9" s="62"/>
      <c r="Y9" s="62"/>
      <c r="Z9" s="62" t="s">
        <v>132</v>
      </c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6"/>
    </row>
    <row r="10" spans="1:48">
      <c r="A10" s="17" t="s">
        <v>112</v>
      </c>
      <c r="B10" s="32" t="s">
        <v>415</v>
      </c>
      <c r="C10" s="4" t="s">
        <v>113</v>
      </c>
      <c r="D10" s="4" t="s">
        <v>114</v>
      </c>
      <c r="E10" s="4">
        <v>84333019</v>
      </c>
      <c r="F10" s="4" t="s">
        <v>38</v>
      </c>
      <c r="G10" s="4">
        <v>1</v>
      </c>
      <c r="H10" s="4" t="s">
        <v>39</v>
      </c>
      <c r="I10" s="4" t="s">
        <v>39</v>
      </c>
      <c r="J10" s="5">
        <v>40109</v>
      </c>
      <c r="K10" s="16">
        <f>+J10+255</f>
        <v>40364</v>
      </c>
      <c r="L10" s="5">
        <f t="shared" ca="1" si="0"/>
        <v>40331</v>
      </c>
      <c r="M10" s="6" t="str">
        <f t="shared" ca="1" si="1"/>
        <v>ACTIVE</v>
      </c>
      <c r="N10" s="44" t="str">
        <f t="shared" ca="1" si="2"/>
        <v>1</v>
      </c>
      <c r="O10" s="44">
        <f t="shared" ca="1" si="3"/>
        <v>7</v>
      </c>
      <c r="P10" s="4" t="s">
        <v>40</v>
      </c>
      <c r="Q10" s="4" t="s">
        <v>62</v>
      </c>
      <c r="R10" s="4" t="s">
        <v>115</v>
      </c>
      <c r="S10" s="4"/>
      <c r="T10" s="4"/>
      <c r="U10" s="4"/>
      <c r="V10" s="4" t="s">
        <v>116</v>
      </c>
      <c r="W10" s="4"/>
      <c r="X10" s="4"/>
      <c r="Y10" s="4"/>
      <c r="Z10" s="4" t="s">
        <v>81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48">
      <c r="A11" s="17" t="s">
        <v>117</v>
      </c>
      <c r="B11" s="32" t="s">
        <v>401</v>
      </c>
      <c r="C11" s="4" t="s">
        <v>118</v>
      </c>
      <c r="D11" s="4" t="s">
        <v>119</v>
      </c>
      <c r="E11" s="4">
        <v>12223942</v>
      </c>
      <c r="F11" s="4" t="s">
        <v>38</v>
      </c>
      <c r="G11" s="4">
        <v>1</v>
      </c>
      <c r="H11" s="4" t="s">
        <v>39</v>
      </c>
      <c r="I11" s="4" t="s">
        <v>39</v>
      </c>
      <c r="J11" s="5">
        <v>40113</v>
      </c>
      <c r="K11" s="16"/>
      <c r="L11" s="5">
        <f t="shared" ca="1" si="0"/>
        <v>40331</v>
      </c>
      <c r="M11" s="6" t="str">
        <f t="shared" ca="1" si="1"/>
        <v>EXPIRED</v>
      </c>
      <c r="N11" s="44" t="str">
        <f t="shared" ca="1" si="2"/>
        <v>0</v>
      </c>
      <c r="O11" s="44">
        <f ca="1">+O10+N11</f>
        <v>7</v>
      </c>
      <c r="P11" s="4" t="s">
        <v>40</v>
      </c>
      <c r="Q11" s="4" t="s">
        <v>62</v>
      </c>
      <c r="R11" s="4" t="s">
        <v>120</v>
      </c>
      <c r="S11" s="4" t="s">
        <v>121</v>
      </c>
      <c r="T11" s="19" t="s">
        <v>122</v>
      </c>
      <c r="U11" s="4"/>
      <c r="V11" s="4" t="s">
        <v>123</v>
      </c>
      <c r="W11" s="4"/>
      <c r="X11" s="4"/>
      <c r="Y11" s="4"/>
      <c r="Z11" s="4" t="s">
        <v>133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48">
      <c r="A12" s="17" t="s">
        <v>124</v>
      </c>
      <c r="B12" s="32" t="s">
        <v>405</v>
      </c>
      <c r="C12" s="4" t="s">
        <v>125</v>
      </c>
      <c r="D12" s="4" t="s">
        <v>126</v>
      </c>
      <c r="E12" s="4">
        <v>4766662</v>
      </c>
      <c r="F12" s="4" t="s">
        <v>38</v>
      </c>
      <c r="G12" s="4">
        <v>1</v>
      </c>
      <c r="H12" s="4" t="s">
        <v>43</v>
      </c>
      <c r="I12" s="4" t="s">
        <v>43</v>
      </c>
      <c r="J12" s="5">
        <v>40113</v>
      </c>
      <c r="K12" s="16">
        <f>+J12+255</f>
        <v>40368</v>
      </c>
      <c r="L12" s="5">
        <f t="shared" ca="1" si="0"/>
        <v>40331</v>
      </c>
      <c r="M12" s="6" t="str">
        <f t="shared" ca="1" si="1"/>
        <v>ACTIVE</v>
      </c>
      <c r="N12" s="44" t="str">
        <f t="shared" ca="1" si="2"/>
        <v>1</v>
      </c>
      <c r="O12" s="44">
        <f t="shared" ref="O12:O61" ca="1" si="4">+O11+N12</f>
        <v>8</v>
      </c>
      <c r="P12" s="4" t="s">
        <v>40</v>
      </c>
      <c r="Q12" s="4" t="s">
        <v>62</v>
      </c>
      <c r="R12" s="4" t="s">
        <v>127</v>
      </c>
      <c r="S12" s="4" t="s">
        <v>128</v>
      </c>
      <c r="T12" s="19" t="s">
        <v>129</v>
      </c>
      <c r="U12" s="4"/>
      <c r="V12" s="4" t="s">
        <v>130</v>
      </c>
      <c r="W12" s="4"/>
      <c r="X12" s="4"/>
      <c r="Y12" s="4"/>
      <c r="Z12" s="4" t="s">
        <v>131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48">
      <c r="A13" s="17" t="s">
        <v>134</v>
      </c>
      <c r="B13" s="32" t="s">
        <v>408</v>
      </c>
      <c r="C13" s="36" t="s">
        <v>135</v>
      </c>
      <c r="D13" s="4" t="s">
        <v>136</v>
      </c>
      <c r="E13" s="4">
        <v>10864223</v>
      </c>
      <c r="F13" s="4" t="s">
        <v>38</v>
      </c>
      <c r="G13" s="4">
        <v>1</v>
      </c>
      <c r="H13" s="4" t="s">
        <v>39</v>
      </c>
      <c r="I13" s="4" t="s">
        <v>39</v>
      </c>
      <c r="J13" s="5">
        <v>40113</v>
      </c>
      <c r="K13" s="16">
        <f>+J13+255</f>
        <v>40368</v>
      </c>
      <c r="L13" s="5">
        <f t="shared" ca="1" si="0"/>
        <v>40331</v>
      </c>
      <c r="M13" s="6" t="str">
        <f t="shared" ca="1" si="1"/>
        <v>ACTIVE</v>
      </c>
      <c r="N13" s="44" t="str">
        <f t="shared" ca="1" si="2"/>
        <v>1</v>
      </c>
      <c r="O13" s="44">
        <f t="shared" ca="1" si="4"/>
        <v>9</v>
      </c>
      <c r="P13" s="4" t="s">
        <v>40</v>
      </c>
      <c r="Q13" s="4" t="s">
        <v>62</v>
      </c>
      <c r="R13" s="4" t="s">
        <v>137</v>
      </c>
      <c r="S13" s="4" t="s">
        <v>138</v>
      </c>
      <c r="T13" s="19" t="s">
        <v>139</v>
      </c>
      <c r="U13" s="4"/>
      <c r="V13" s="4" t="s">
        <v>140</v>
      </c>
      <c r="W13" s="4" t="s">
        <v>141</v>
      </c>
      <c r="X13" s="4"/>
      <c r="Y13" s="4"/>
      <c r="Z13" s="4" t="s">
        <v>142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48" s="67" customFormat="1">
      <c r="A14" s="61" t="s">
        <v>143</v>
      </c>
      <c r="B14" s="69" t="s">
        <v>414</v>
      </c>
      <c r="C14" s="62" t="s">
        <v>144</v>
      </c>
      <c r="D14" s="62" t="s">
        <v>145</v>
      </c>
      <c r="E14" s="62">
        <v>12438967</v>
      </c>
      <c r="F14" s="62" t="s">
        <v>38</v>
      </c>
      <c r="G14" s="62">
        <v>1</v>
      </c>
      <c r="H14" s="62" t="s">
        <v>39</v>
      </c>
      <c r="I14" s="62" t="s">
        <v>39</v>
      </c>
      <c r="J14" s="63">
        <v>40113</v>
      </c>
      <c r="K14" s="64">
        <f>+J14+255</f>
        <v>40368</v>
      </c>
      <c r="L14" s="63">
        <f t="shared" ca="1" si="0"/>
        <v>40331</v>
      </c>
      <c r="M14" s="65" t="str">
        <f t="shared" ca="1" si="1"/>
        <v>ACTIVE</v>
      </c>
      <c r="N14" s="56" t="str">
        <f t="shared" ca="1" si="2"/>
        <v>1</v>
      </c>
      <c r="O14" s="56">
        <f t="shared" ca="1" si="4"/>
        <v>10</v>
      </c>
      <c r="P14" s="62" t="s">
        <v>40</v>
      </c>
      <c r="Q14" s="62" t="s">
        <v>62</v>
      </c>
      <c r="R14" s="62" t="s">
        <v>146</v>
      </c>
      <c r="S14" s="62" t="s">
        <v>147</v>
      </c>
      <c r="T14" s="57" t="s">
        <v>148</v>
      </c>
      <c r="U14" s="62"/>
      <c r="V14" s="62" t="s">
        <v>149</v>
      </c>
      <c r="W14" s="62" t="s">
        <v>141</v>
      </c>
      <c r="X14" s="62"/>
      <c r="Y14" s="62"/>
      <c r="Z14" s="62" t="s">
        <v>142</v>
      </c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6"/>
    </row>
    <row r="15" spans="1:48" s="67" customFormat="1">
      <c r="A15" s="61" t="s">
        <v>150</v>
      </c>
      <c r="B15" s="69" t="s">
        <v>412</v>
      </c>
      <c r="C15" s="62" t="s">
        <v>151</v>
      </c>
      <c r="D15" s="62" t="s">
        <v>152</v>
      </c>
      <c r="E15" s="62">
        <v>6181625</v>
      </c>
      <c r="F15" s="62" t="s">
        <v>38</v>
      </c>
      <c r="G15" s="62">
        <v>1</v>
      </c>
      <c r="H15" s="62" t="s">
        <v>39</v>
      </c>
      <c r="I15" s="62" t="s">
        <v>39</v>
      </c>
      <c r="J15" s="63">
        <v>40140</v>
      </c>
      <c r="K15" s="64">
        <f>+J15+255</f>
        <v>40395</v>
      </c>
      <c r="L15" s="63">
        <f t="shared" ca="1" si="0"/>
        <v>40331</v>
      </c>
      <c r="M15" s="65" t="str">
        <f t="shared" ca="1" si="1"/>
        <v>ACTIVE</v>
      </c>
      <c r="N15" s="56" t="str">
        <f t="shared" ca="1" si="2"/>
        <v>1</v>
      </c>
      <c r="O15" s="56">
        <f t="shared" ca="1" si="4"/>
        <v>11</v>
      </c>
      <c r="P15" s="62" t="s">
        <v>40</v>
      </c>
      <c r="Q15" s="62" t="s">
        <v>62</v>
      </c>
      <c r="R15" s="62" t="s">
        <v>153</v>
      </c>
      <c r="S15" s="62"/>
      <c r="T15" s="71" t="s">
        <v>333</v>
      </c>
      <c r="U15" s="62"/>
      <c r="V15" s="62" t="s">
        <v>154</v>
      </c>
      <c r="W15" s="62" t="s">
        <v>155</v>
      </c>
      <c r="X15" s="62"/>
      <c r="Y15" s="62"/>
      <c r="Z15" s="62" t="s">
        <v>142</v>
      </c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6"/>
    </row>
    <row r="16" spans="1:48" s="67" customFormat="1">
      <c r="A16" s="61" t="s">
        <v>156</v>
      </c>
      <c r="B16" s="69" t="s">
        <v>404</v>
      </c>
      <c r="C16" s="62" t="s">
        <v>157</v>
      </c>
      <c r="D16" s="62" t="s">
        <v>158</v>
      </c>
      <c r="E16" s="62">
        <v>4883139</v>
      </c>
      <c r="F16" s="62" t="s">
        <v>38</v>
      </c>
      <c r="G16" s="62">
        <v>1</v>
      </c>
      <c r="H16" s="62" t="s">
        <v>30</v>
      </c>
      <c r="I16" s="62" t="s">
        <v>30</v>
      </c>
      <c r="J16" s="63">
        <v>40121</v>
      </c>
      <c r="K16" s="63">
        <f>+J16+285</f>
        <v>40406</v>
      </c>
      <c r="L16" s="63">
        <f t="shared" ca="1" si="0"/>
        <v>40331</v>
      </c>
      <c r="M16" s="65" t="str">
        <f t="shared" ca="1" si="1"/>
        <v>ACTIVE</v>
      </c>
      <c r="N16" s="56" t="str">
        <f t="shared" ca="1" si="2"/>
        <v>1</v>
      </c>
      <c r="O16" s="56">
        <f t="shared" ca="1" si="4"/>
        <v>12</v>
      </c>
      <c r="P16" s="62" t="s">
        <v>40</v>
      </c>
      <c r="Q16" s="62" t="s">
        <v>62</v>
      </c>
      <c r="R16" s="62" t="s">
        <v>159</v>
      </c>
      <c r="S16" s="62"/>
      <c r="T16" s="57" t="s">
        <v>160</v>
      </c>
      <c r="U16" s="62"/>
      <c r="V16" s="62"/>
      <c r="W16" s="62" t="s">
        <v>161</v>
      </c>
      <c r="X16" s="62"/>
      <c r="Y16" s="62"/>
      <c r="Z16" s="62" t="s">
        <v>167</v>
      </c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6"/>
    </row>
    <row r="17" spans="1:40" s="67" customFormat="1">
      <c r="A17" s="61" t="s">
        <v>162</v>
      </c>
      <c r="B17" s="69" t="s">
        <v>424</v>
      </c>
      <c r="C17" s="62" t="s">
        <v>163</v>
      </c>
      <c r="D17" s="62" t="s">
        <v>770</v>
      </c>
      <c r="E17" s="62">
        <v>16724978</v>
      </c>
      <c r="F17" s="62" t="s">
        <v>38</v>
      </c>
      <c r="G17" s="62">
        <v>1</v>
      </c>
      <c r="H17" s="62" t="s">
        <v>39</v>
      </c>
      <c r="I17" s="62" t="s">
        <v>39</v>
      </c>
      <c r="J17" s="63">
        <v>40116</v>
      </c>
      <c r="K17" s="64">
        <f>+J17+285</f>
        <v>40401</v>
      </c>
      <c r="L17" s="63">
        <f t="shared" ca="1" si="0"/>
        <v>40331</v>
      </c>
      <c r="M17" s="65" t="str">
        <f t="shared" ca="1" si="1"/>
        <v>ACTIVE</v>
      </c>
      <c r="N17" s="56" t="str">
        <f t="shared" ca="1" si="2"/>
        <v>1</v>
      </c>
      <c r="O17" s="56">
        <f t="shared" ca="1" si="4"/>
        <v>13</v>
      </c>
      <c r="P17" s="62" t="s">
        <v>40</v>
      </c>
      <c r="Q17" s="62" t="s">
        <v>62</v>
      </c>
      <c r="R17" s="62" t="s">
        <v>164</v>
      </c>
      <c r="S17" s="62"/>
      <c r="T17" s="57" t="s">
        <v>165</v>
      </c>
      <c r="U17" s="62"/>
      <c r="V17" s="62" t="s">
        <v>166</v>
      </c>
      <c r="W17" s="62"/>
      <c r="X17" s="62"/>
      <c r="Y17" s="62"/>
      <c r="Z17" s="62" t="s">
        <v>168</v>
      </c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6"/>
    </row>
    <row r="18" spans="1:40" s="67" customFormat="1">
      <c r="A18" s="61" t="s">
        <v>169</v>
      </c>
      <c r="B18" s="69" t="s">
        <v>416</v>
      </c>
      <c r="C18" s="62" t="s">
        <v>170</v>
      </c>
      <c r="D18" s="62" t="s">
        <v>171</v>
      </c>
      <c r="E18" s="62">
        <v>16826106</v>
      </c>
      <c r="F18" s="62" t="s">
        <v>38</v>
      </c>
      <c r="G18" s="62">
        <v>1</v>
      </c>
      <c r="H18" s="62" t="s">
        <v>30</v>
      </c>
      <c r="I18" s="62" t="s">
        <v>30</v>
      </c>
      <c r="J18" s="63">
        <v>40135</v>
      </c>
      <c r="K18" s="64">
        <f>+J18+285</f>
        <v>40420</v>
      </c>
      <c r="L18" s="63">
        <f t="shared" ca="1" si="0"/>
        <v>40331</v>
      </c>
      <c r="M18" s="65" t="str">
        <f t="shared" ca="1" si="1"/>
        <v>ACTIVE</v>
      </c>
      <c r="N18" s="56" t="str">
        <f t="shared" ca="1" si="2"/>
        <v>1</v>
      </c>
      <c r="O18" s="56">
        <f t="shared" ca="1" si="4"/>
        <v>14</v>
      </c>
      <c r="P18" s="62" t="s">
        <v>40</v>
      </c>
      <c r="Q18" s="62" t="s">
        <v>62</v>
      </c>
      <c r="R18" s="62" t="s">
        <v>172</v>
      </c>
      <c r="S18" s="62" t="s">
        <v>173</v>
      </c>
      <c r="T18" s="57" t="s">
        <v>174</v>
      </c>
      <c r="U18" s="62"/>
      <c r="V18" s="62" t="s">
        <v>175</v>
      </c>
      <c r="W18" s="62"/>
      <c r="X18" s="62"/>
      <c r="Y18" s="62"/>
      <c r="Z18" s="62" t="s">
        <v>176</v>
      </c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6"/>
    </row>
    <row r="19" spans="1:40" s="67" customFormat="1">
      <c r="A19" s="61" t="s">
        <v>177</v>
      </c>
      <c r="B19" s="69" t="s">
        <v>426</v>
      </c>
      <c r="C19" s="62" t="s">
        <v>178</v>
      </c>
      <c r="D19" s="62" t="s">
        <v>179</v>
      </c>
      <c r="E19" s="62">
        <v>19446064</v>
      </c>
      <c r="F19" s="62" t="s">
        <v>38</v>
      </c>
      <c r="G19" s="62">
        <v>1</v>
      </c>
      <c r="H19" s="62" t="s">
        <v>30</v>
      </c>
      <c r="I19" s="62" t="s">
        <v>30</v>
      </c>
      <c r="J19" s="63">
        <v>40120</v>
      </c>
      <c r="K19" s="63">
        <f>+J19+285</f>
        <v>40405</v>
      </c>
      <c r="L19" s="63">
        <f t="shared" ca="1" si="0"/>
        <v>40331</v>
      </c>
      <c r="M19" s="65" t="str">
        <f t="shared" ca="1" si="1"/>
        <v>ACTIVE</v>
      </c>
      <c r="N19" s="56" t="str">
        <f t="shared" ca="1" si="2"/>
        <v>1</v>
      </c>
      <c r="O19" s="56">
        <f t="shared" ca="1" si="4"/>
        <v>15</v>
      </c>
      <c r="P19" s="62" t="s">
        <v>40</v>
      </c>
      <c r="Q19" s="62" t="s">
        <v>62</v>
      </c>
      <c r="R19" s="62" t="s">
        <v>180</v>
      </c>
      <c r="S19" s="62"/>
      <c r="T19" s="57" t="s">
        <v>181</v>
      </c>
      <c r="U19" s="62"/>
      <c r="V19" s="62" t="s">
        <v>182</v>
      </c>
      <c r="W19" s="62"/>
      <c r="X19" s="62"/>
      <c r="Y19" s="62"/>
      <c r="Z19" s="62" t="s">
        <v>252</v>
      </c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6"/>
    </row>
    <row r="20" spans="1:40" s="67" customFormat="1">
      <c r="A20" s="61" t="s">
        <v>183</v>
      </c>
      <c r="B20" s="69" t="s">
        <v>423</v>
      </c>
      <c r="C20" s="62" t="s">
        <v>184</v>
      </c>
      <c r="D20" s="62" t="s">
        <v>136</v>
      </c>
      <c r="E20" s="62">
        <v>17111234</v>
      </c>
      <c r="F20" s="62" t="s">
        <v>38</v>
      </c>
      <c r="G20" s="62">
        <v>1</v>
      </c>
      <c r="H20" s="62" t="s">
        <v>39</v>
      </c>
      <c r="I20" s="62" t="s">
        <v>39</v>
      </c>
      <c r="J20" s="63">
        <v>40123</v>
      </c>
      <c r="K20" s="63"/>
      <c r="L20" s="63">
        <f t="shared" ca="1" si="0"/>
        <v>40331</v>
      </c>
      <c r="M20" s="65" t="str">
        <f t="shared" ca="1" si="1"/>
        <v>EXPIRED</v>
      </c>
      <c r="N20" s="56" t="str">
        <f t="shared" ca="1" si="2"/>
        <v>0</v>
      </c>
      <c r="O20" s="56">
        <f t="shared" ca="1" si="4"/>
        <v>15</v>
      </c>
      <c r="P20" s="62" t="s">
        <v>40</v>
      </c>
      <c r="Q20" s="62" t="s">
        <v>62</v>
      </c>
      <c r="R20" s="62" t="s">
        <v>185</v>
      </c>
      <c r="S20" s="62"/>
      <c r="T20" s="57" t="s">
        <v>186</v>
      </c>
      <c r="U20" s="62"/>
      <c r="V20" s="62" t="s">
        <v>140</v>
      </c>
      <c r="W20" s="62" t="s">
        <v>187</v>
      </c>
      <c r="X20" s="62"/>
      <c r="Y20" s="62"/>
      <c r="Z20" s="62" t="s">
        <v>253</v>
      </c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6"/>
    </row>
    <row r="21" spans="1:40" s="67" customFormat="1">
      <c r="A21" s="61" t="s">
        <v>188</v>
      </c>
      <c r="B21" s="69" t="s">
        <v>429</v>
      </c>
      <c r="C21" s="62" t="s">
        <v>189</v>
      </c>
      <c r="D21" s="62" t="s">
        <v>190</v>
      </c>
      <c r="E21" s="62">
        <v>17252716</v>
      </c>
      <c r="F21" s="62" t="s">
        <v>38</v>
      </c>
      <c r="G21" s="62">
        <v>1</v>
      </c>
      <c r="H21" s="62" t="s">
        <v>39</v>
      </c>
      <c r="I21" s="62" t="s">
        <v>39</v>
      </c>
      <c r="J21" s="63">
        <v>40120</v>
      </c>
      <c r="K21" s="63"/>
      <c r="L21" s="63">
        <f t="shared" ca="1" si="0"/>
        <v>40331</v>
      </c>
      <c r="M21" s="65" t="str">
        <f t="shared" ca="1" si="1"/>
        <v>EXPIRED</v>
      </c>
      <c r="N21" s="56" t="str">
        <f t="shared" ca="1" si="2"/>
        <v>0</v>
      </c>
      <c r="O21" s="56">
        <f t="shared" ca="1" si="4"/>
        <v>15</v>
      </c>
      <c r="P21" s="62" t="s">
        <v>40</v>
      </c>
      <c r="Q21" s="62" t="s">
        <v>62</v>
      </c>
      <c r="R21" s="62" t="s">
        <v>191</v>
      </c>
      <c r="S21" s="62"/>
      <c r="T21" s="57"/>
      <c r="U21" s="62"/>
      <c r="V21" s="62" t="s">
        <v>140</v>
      </c>
      <c r="W21" s="62" t="s">
        <v>192</v>
      </c>
      <c r="X21" s="62" t="s">
        <v>501</v>
      </c>
      <c r="Y21" s="62"/>
      <c r="Z21" s="62" t="s">
        <v>254</v>
      </c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6"/>
    </row>
    <row r="22" spans="1:40" s="67" customFormat="1">
      <c r="A22" s="61" t="s">
        <v>193</v>
      </c>
      <c r="B22" s="69" t="s">
        <v>402</v>
      </c>
      <c r="C22" s="62" t="s">
        <v>194</v>
      </c>
      <c r="D22" s="62" t="s">
        <v>195</v>
      </c>
      <c r="E22" s="62">
        <v>15782139</v>
      </c>
      <c r="F22" s="62" t="s">
        <v>38</v>
      </c>
      <c r="G22" s="62">
        <v>1</v>
      </c>
      <c r="H22" s="62" t="s">
        <v>39</v>
      </c>
      <c r="I22" s="62" t="s">
        <v>39</v>
      </c>
      <c r="J22" s="63">
        <v>40120</v>
      </c>
      <c r="K22" s="63">
        <f>+J22+285</f>
        <v>40405</v>
      </c>
      <c r="L22" s="63">
        <f t="shared" ca="1" si="0"/>
        <v>40331</v>
      </c>
      <c r="M22" s="65" t="str">
        <f t="shared" ca="1" si="1"/>
        <v>ACTIVE</v>
      </c>
      <c r="N22" s="56" t="str">
        <f t="shared" ca="1" si="2"/>
        <v>1</v>
      </c>
      <c r="O22" s="56">
        <f t="shared" ca="1" si="4"/>
        <v>16</v>
      </c>
      <c r="P22" s="62" t="s">
        <v>40</v>
      </c>
      <c r="Q22" s="62" t="s">
        <v>62</v>
      </c>
      <c r="R22" s="62" t="s">
        <v>191</v>
      </c>
      <c r="S22" s="62"/>
      <c r="T22" s="57" t="s">
        <v>196</v>
      </c>
      <c r="U22" s="62"/>
      <c r="V22" s="62" t="s">
        <v>140</v>
      </c>
      <c r="W22" s="62" t="s">
        <v>197</v>
      </c>
      <c r="X22" s="62"/>
      <c r="Y22" s="62"/>
      <c r="Z22" s="62" t="s">
        <v>255</v>
      </c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6"/>
    </row>
    <row r="23" spans="1:40" s="67" customFormat="1">
      <c r="A23" s="61" t="s">
        <v>198</v>
      </c>
      <c r="B23" s="69" t="s">
        <v>427</v>
      </c>
      <c r="C23" s="62" t="s">
        <v>199</v>
      </c>
      <c r="D23" s="62" t="s">
        <v>200</v>
      </c>
      <c r="E23" s="62">
        <v>12960014</v>
      </c>
      <c r="F23" s="62" t="s">
        <v>38</v>
      </c>
      <c r="G23" s="62">
        <v>1</v>
      </c>
      <c r="H23" s="62" t="s">
        <v>39</v>
      </c>
      <c r="I23" s="62" t="s">
        <v>39</v>
      </c>
      <c r="J23" s="63">
        <v>40121</v>
      </c>
      <c r="K23" s="63">
        <f>+J23+285</f>
        <v>40406</v>
      </c>
      <c r="L23" s="63">
        <f t="shared" ca="1" si="0"/>
        <v>40331</v>
      </c>
      <c r="M23" s="65" t="str">
        <f t="shared" ca="1" si="1"/>
        <v>ACTIVE</v>
      </c>
      <c r="N23" s="56" t="str">
        <f t="shared" ca="1" si="2"/>
        <v>1</v>
      </c>
      <c r="O23" s="56">
        <f t="shared" ca="1" si="4"/>
        <v>17</v>
      </c>
      <c r="P23" s="62" t="s">
        <v>40</v>
      </c>
      <c r="Q23" s="62" t="s">
        <v>62</v>
      </c>
      <c r="R23" s="62"/>
      <c r="S23" s="62"/>
      <c r="T23" s="62"/>
      <c r="U23" s="62"/>
      <c r="V23" s="62" t="s">
        <v>201</v>
      </c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6"/>
    </row>
    <row r="24" spans="1:40" s="67" customFormat="1">
      <c r="A24" s="61" t="s">
        <v>202</v>
      </c>
      <c r="B24" s="69" t="s">
        <v>418</v>
      </c>
      <c r="C24" s="62" t="s">
        <v>203</v>
      </c>
      <c r="D24" s="62" t="s">
        <v>204</v>
      </c>
      <c r="E24" s="62">
        <v>11313052</v>
      </c>
      <c r="F24" s="62" t="s">
        <v>38</v>
      </c>
      <c r="G24" s="62">
        <v>1</v>
      </c>
      <c r="H24" s="62" t="s">
        <v>39</v>
      </c>
      <c r="I24" s="62" t="s">
        <v>39</v>
      </c>
      <c r="J24" s="63">
        <v>40121</v>
      </c>
      <c r="K24" s="63"/>
      <c r="L24" s="63">
        <f t="shared" ca="1" si="0"/>
        <v>40331</v>
      </c>
      <c r="M24" s="65" t="str">
        <f t="shared" ca="1" si="1"/>
        <v>EXPIRED</v>
      </c>
      <c r="N24" s="56" t="str">
        <f t="shared" ca="1" si="2"/>
        <v>0</v>
      </c>
      <c r="O24" s="56">
        <f t="shared" ca="1" si="4"/>
        <v>17</v>
      </c>
      <c r="P24" s="62" t="s">
        <v>40</v>
      </c>
      <c r="Q24" s="62" t="s">
        <v>62</v>
      </c>
      <c r="R24" s="62" t="s">
        <v>205</v>
      </c>
      <c r="S24" s="62"/>
      <c r="T24" s="62"/>
      <c r="U24" s="62"/>
      <c r="V24" s="62" t="s">
        <v>201</v>
      </c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6"/>
    </row>
    <row r="25" spans="1:40" s="67" customFormat="1">
      <c r="A25" s="61" t="s">
        <v>206</v>
      </c>
      <c r="B25" s="69" t="s">
        <v>413</v>
      </c>
      <c r="C25" s="62" t="s">
        <v>207</v>
      </c>
      <c r="D25" s="62" t="s">
        <v>208</v>
      </c>
      <c r="E25" s="62">
        <v>10474976</v>
      </c>
      <c r="F25" s="62" t="s">
        <v>38</v>
      </c>
      <c r="G25" s="62">
        <v>1</v>
      </c>
      <c r="H25" s="62" t="s">
        <v>39</v>
      </c>
      <c r="I25" s="62" t="s">
        <v>39</v>
      </c>
      <c r="J25" s="63">
        <v>40126</v>
      </c>
      <c r="K25" s="63"/>
      <c r="L25" s="63">
        <f t="shared" ca="1" si="0"/>
        <v>40331</v>
      </c>
      <c r="M25" s="65" t="str">
        <f t="shared" ca="1" si="1"/>
        <v>EXPIRED</v>
      </c>
      <c r="N25" s="56" t="str">
        <f t="shared" ca="1" si="2"/>
        <v>0</v>
      </c>
      <c r="O25" s="56">
        <f t="shared" ca="1" si="4"/>
        <v>17</v>
      </c>
      <c r="P25" s="62" t="s">
        <v>40</v>
      </c>
      <c r="Q25" s="62" t="s">
        <v>62</v>
      </c>
      <c r="R25" s="62" t="s">
        <v>209</v>
      </c>
      <c r="S25" s="62"/>
      <c r="T25" s="57" t="s">
        <v>210</v>
      </c>
      <c r="U25" s="62"/>
      <c r="V25" s="62" t="s">
        <v>212</v>
      </c>
      <c r="W25" s="62" t="s">
        <v>211</v>
      </c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6"/>
    </row>
    <row r="26" spans="1:40" s="76" customFormat="1">
      <c r="A26" s="72" t="s">
        <v>213</v>
      </c>
      <c r="B26" s="73"/>
      <c r="C26" s="73" t="s">
        <v>214</v>
      </c>
      <c r="D26" s="73" t="s">
        <v>89</v>
      </c>
      <c r="E26" s="73">
        <v>14787930</v>
      </c>
      <c r="F26" s="73" t="s">
        <v>38</v>
      </c>
      <c r="G26" s="73">
        <v>1</v>
      </c>
      <c r="H26" s="73" t="s">
        <v>39</v>
      </c>
      <c r="I26" s="73" t="s">
        <v>39</v>
      </c>
      <c r="J26" s="64">
        <v>40129</v>
      </c>
      <c r="K26" s="64"/>
      <c r="L26" s="64">
        <f t="shared" ca="1" si="0"/>
        <v>40331</v>
      </c>
      <c r="M26" s="74" t="str">
        <f t="shared" ca="1" si="1"/>
        <v>EXPIRED</v>
      </c>
      <c r="N26" s="56" t="str">
        <f t="shared" ca="1" si="2"/>
        <v>0</v>
      </c>
      <c r="O26" s="56">
        <f t="shared" ca="1" si="4"/>
        <v>17</v>
      </c>
      <c r="P26" s="73" t="s">
        <v>40</v>
      </c>
      <c r="Q26" s="73" t="s">
        <v>62</v>
      </c>
      <c r="R26" s="73" t="s">
        <v>215</v>
      </c>
      <c r="S26" s="73"/>
      <c r="T26" s="73"/>
      <c r="U26" s="73"/>
      <c r="V26" s="73"/>
      <c r="W26" s="73" t="s">
        <v>216</v>
      </c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5"/>
    </row>
    <row r="27" spans="1:40" s="67" customFormat="1">
      <c r="A27" s="61" t="s">
        <v>217</v>
      </c>
      <c r="B27" s="62"/>
      <c r="C27" s="62" t="s">
        <v>218</v>
      </c>
      <c r="D27" s="62" t="s">
        <v>219</v>
      </c>
      <c r="E27" s="62">
        <v>2926975</v>
      </c>
      <c r="F27" s="62" t="s">
        <v>38</v>
      </c>
      <c r="G27" s="62">
        <v>1</v>
      </c>
      <c r="H27" s="62" t="s">
        <v>39</v>
      </c>
      <c r="I27" s="62" t="s">
        <v>39</v>
      </c>
      <c r="J27" s="63">
        <v>40124</v>
      </c>
      <c r="K27" s="63">
        <v>40162</v>
      </c>
      <c r="L27" s="63">
        <f t="shared" ca="1" si="0"/>
        <v>40331</v>
      </c>
      <c r="M27" s="65" t="str">
        <f t="shared" ca="1" si="1"/>
        <v>EXPIRED</v>
      </c>
      <c r="N27" s="56" t="str">
        <f t="shared" ca="1" si="2"/>
        <v>0</v>
      </c>
      <c r="O27" s="56">
        <f t="shared" ca="1" si="4"/>
        <v>17</v>
      </c>
      <c r="P27" s="62" t="s">
        <v>40</v>
      </c>
      <c r="Q27" s="62" t="s">
        <v>61</v>
      </c>
      <c r="R27" s="62" t="s">
        <v>220</v>
      </c>
      <c r="S27" s="62"/>
      <c r="T27" s="57"/>
      <c r="U27" s="62"/>
      <c r="V27" s="62" t="s">
        <v>221</v>
      </c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6"/>
    </row>
    <row r="28" spans="1:40" s="67" customFormat="1">
      <c r="A28" s="61" t="s">
        <v>222</v>
      </c>
      <c r="B28" s="69" t="s">
        <v>420</v>
      </c>
      <c r="C28" s="62" t="s">
        <v>223</v>
      </c>
      <c r="D28" s="62" t="s">
        <v>224</v>
      </c>
      <c r="E28" s="62">
        <v>15005115</v>
      </c>
      <c r="F28" s="62" t="s">
        <v>38</v>
      </c>
      <c r="G28" s="62">
        <v>1</v>
      </c>
      <c r="H28" s="62" t="s">
        <v>39</v>
      </c>
      <c r="I28" s="62" t="s">
        <v>39</v>
      </c>
      <c r="J28" s="63">
        <v>40141</v>
      </c>
      <c r="K28" s="63">
        <f>+J28+285</f>
        <v>40426</v>
      </c>
      <c r="L28" s="63">
        <f t="shared" ca="1" si="0"/>
        <v>40331</v>
      </c>
      <c r="M28" s="65" t="str">
        <f t="shared" ca="1" si="1"/>
        <v>ACTIVE</v>
      </c>
      <c r="N28" s="56" t="str">
        <f t="shared" ca="1" si="2"/>
        <v>1</v>
      </c>
      <c r="O28" s="56">
        <f t="shared" ca="1" si="4"/>
        <v>18</v>
      </c>
      <c r="P28" s="62" t="s">
        <v>40</v>
      </c>
      <c r="Q28" s="62" t="s">
        <v>62</v>
      </c>
      <c r="R28" s="62" t="s">
        <v>225</v>
      </c>
      <c r="S28" s="62" t="s">
        <v>226</v>
      </c>
      <c r="T28" s="57" t="s">
        <v>227</v>
      </c>
      <c r="U28" s="62"/>
      <c r="V28" s="62" t="s">
        <v>228</v>
      </c>
      <c r="W28" s="62"/>
      <c r="X28" s="62"/>
      <c r="Y28" s="62"/>
      <c r="Z28" s="62" t="s">
        <v>229</v>
      </c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6"/>
    </row>
    <row r="29" spans="1:40" s="67" customFormat="1">
      <c r="A29" s="61" t="s">
        <v>230</v>
      </c>
      <c r="B29" s="69" t="s">
        <v>421</v>
      </c>
      <c r="C29" s="62" t="s">
        <v>231</v>
      </c>
      <c r="D29" s="62" t="s">
        <v>232</v>
      </c>
      <c r="E29" s="62">
        <v>16004037</v>
      </c>
      <c r="F29" s="62" t="s">
        <v>38</v>
      </c>
      <c r="G29" s="62">
        <v>1</v>
      </c>
      <c r="H29" s="62" t="s">
        <v>39</v>
      </c>
      <c r="I29" s="62" t="s">
        <v>39</v>
      </c>
      <c r="J29" s="63">
        <v>40147</v>
      </c>
      <c r="K29" s="63">
        <f>+J29+285</f>
        <v>40432</v>
      </c>
      <c r="L29" s="63">
        <f t="shared" ca="1" si="0"/>
        <v>40331</v>
      </c>
      <c r="M29" s="65" t="str">
        <f t="shared" ca="1" si="1"/>
        <v>ACTIVE</v>
      </c>
      <c r="N29" s="56" t="str">
        <f t="shared" ca="1" si="2"/>
        <v>1</v>
      </c>
      <c r="O29" s="56">
        <f t="shared" ca="1" si="4"/>
        <v>19</v>
      </c>
      <c r="P29" s="62" t="s">
        <v>40</v>
      </c>
      <c r="Q29" s="62" t="s">
        <v>62</v>
      </c>
      <c r="R29" s="62" t="s">
        <v>233</v>
      </c>
      <c r="S29" s="62" t="s">
        <v>234</v>
      </c>
      <c r="T29" s="57" t="s">
        <v>235</v>
      </c>
      <c r="U29" s="62"/>
      <c r="V29" s="62" t="s">
        <v>236</v>
      </c>
      <c r="W29" s="62"/>
      <c r="X29" s="62"/>
      <c r="Y29" s="62"/>
      <c r="Z29" s="62" t="s">
        <v>237</v>
      </c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6"/>
    </row>
    <row r="30" spans="1:40" s="67" customFormat="1">
      <c r="A30" s="61" t="s">
        <v>238</v>
      </c>
      <c r="B30" s="69" t="s">
        <v>417</v>
      </c>
      <c r="C30" s="62" t="s">
        <v>239</v>
      </c>
      <c r="D30" s="62" t="s">
        <v>240</v>
      </c>
      <c r="E30" s="62">
        <v>6948893</v>
      </c>
      <c r="F30" s="62" t="s">
        <v>38</v>
      </c>
      <c r="G30" s="62">
        <v>1</v>
      </c>
      <c r="H30" s="62" t="s">
        <v>39</v>
      </c>
      <c r="I30" s="62" t="s">
        <v>39</v>
      </c>
      <c r="J30" s="63">
        <v>40128</v>
      </c>
      <c r="K30" s="63">
        <f>+J30+285</f>
        <v>40413</v>
      </c>
      <c r="L30" s="63">
        <f t="shared" ca="1" si="0"/>
        <v>40331</v>
      </c>
      <c r="M30" s="65" t="str">
        <f t="shared" ca="1" si="1"/>
        <v>ACTIVE</v>
      </c>
      <c r="N30" s="56" t="str">
        <f t="shared" ca="1" si="2"/>
        <v>1</v>
      </c>
      <c r="O30" s="56">
        <f t="shared" ca="1" si="4"/>
        <v>20</v>
      </c>
      <c r="P30" s="62" t="s">
        <v>40</v>
      </c>
      <c r="Q30" s="62" t="s">
        <v>62</v>
      </c>
      <c r="R30" s="62" t="s">
        <v>241</v>
      </c>
      <c r="S30" s="62" t="s">
        <v>242</v>
      </c>
      <c r="T30" s="57" t="s">
        <v>243</v>
      </c>
      <c r="U30" s="62"/>
      <c r="V30" s="62" t="s">
        <v>244</v>
      </c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6"/>
    </row>
    <row r="31" spans="1:40">
      <c r="A31" s="17" t="s">
        <v>245</v>
      </c>
      <c r="B31" t="s">
        <v>425</v>
      </c>
      <c r="C31" s="4" t="s">
        <v>246</v>
      </c>
      <c r="D31" s="4" t="s">
        <v>247</v>
      </c>
      <c r="E31" s="4">
        <v>17633801</v>
      </c>
      <c r="F31" s="4" t="s">
        <v>38</v>
      </c>
      <c r="G31" s="4">
        <v>1</v>
      </c>
      <c r="H31" s="4" t="s">
        <v>39</v>
      </c>
      <c r="I31" s="4" t="s">
        <v>39</v>
      </c>
      <c r="J31" s="5">
        <v>40196</v>
      </c>
      <c r="K31" s="5">
        <f>+J31+255</f>
        <v>40451</v>
      </c>
      <c r="L31" s="5">
        <f t="shared" ca="1" si="0"/>
        <v>40331</v>
      </c>
      <c r="M31" s="6" t="str">
        <f t="shared" ca="1" si="1"/>
        <v>ACTIVE</v>
      </c>
      <c r="N31" s="44" t="str">
        <f t="shared" ca="1" si="2"/>
        <v>1</v>
      </c>
      <c r="O31" s="44">
        <f t="shared" ca="1" si="4"/>
        <v>21</v>
      </c>
      <c r="P31" s="4" t="s">
        <v>40</v>
      </c>
      <c r="Q31" s="4" t="s">
        <v>62</v>
      </c>
      <c r="R31" s="4" t="s">
        <v>248</v>
      </c>
      <c r="S31" s="4" t="s">
        <v>249</v>
      </c>
      <c r="T31" s="19" t="s">
        <v>250</v>
      </c>
      <c r="U31" s="4"/>
      <c r="V31" s="4" t="s">
        <v>251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40" s="60" customFormat="1">
      <c r="A32" s="52" t="s">
        <v>256</v>
      </c>
      <c r="B32" s="53" t="s">
        <v>316</v>
      </c>
      <c r="C32" s="53" t="s">
        <v>257</v>
      </c>
      <c r="D32" s="53" t="s">
        <v>232</v>
      </c>
      <c r="E32" s="53">
        <v>20903631</v>
      </c>
      <c r="F32" s="53" t="s">
        <v>38</v>
      </c>
      <c r="G32" s="53">
        <v>1</v>
      </c>
      <c r="H32" s="53"/>
      <c r="I32" s="53"/>
      <c r="J32" s="54">
        <v>40196</v>
      </c>
      <c r="K32" s="54">
        <f>+J32+255</f>
        <v>40451</v>
      </c>
      <c r="L32" s="54">
        <f t="shared" ca="1" si="0"/>
        <v>40331</v>
      </c>
      <c r="M32" s="55" t="str">
        <f t="shared" ca="1" si="1"/>
        <v>ACTIVE</v>
      </c>
      <c r="N32" s="56" t="str">
        <f t="shared" ca="1" si="2"/>
        <v>1</v>
      </c>
      <c r="O32" s="56">
        <f t="shared" ca="1" si="4"/>
        <v>22</v>
      </c>
      <c r="P32" s="53" t="s">
        <v>40</v>
      </c>
      <c r="Q32" s="53" t="s">
        <v>62</v>
      </c>
      <c r="R32" s="53" t="s">
        <v>258</v>
      </c>
      <c r="S32" s="53" t="s">
        <v>259</v>
      </c>
      <c r="T32" s="57" t="s">
        <v>260</v>
      </c>
      <c r="U32" s="53"/>
      <c r="V32" s="53" t="s">
        <v>261</v>
      </c>
      <c r="W32" s="53"/>
      <c r="X32" s="53"/>
      <c r="Y32" s="53"/>
      <c r="Z32" s="53" t="s">
        <v>132</v>
      </c>
      <c r="AA32" s="53"/>
      <c r="AB32" s="53">
        <v>21</v>
      </c>
      <c r="AC32" s="53" t="s">
        <v>262</v>
      </c>
      <c r="AD32" s="53" t="s">
        <v>232</v>
      </c>
      <c r="AE32" s="53" t="s">
        <v>263</v>
      </c>
      <c r="AF32" s="53" t="s">
        <v>264</v>
      </c>
      <c r="AG32" s="53" t="s">
        <v>258</v>
      </c>
      <c r="AH32" s="58" t="s">
        <v>260</v>
      </c>
      <c r="AI32" s="53"/>
      <c r="AJ32" s="53" t="s">
        <v>261</v>
      </c>
      <c r="AK32" s="53" t="s">
        <v>265</v>
      </c>
      <c r="AL32" s="53"/>
      <c r="AM32" s="53"/>
      <c r="AN32" s="59"/>
    </row>
    <row r="33" spans="1:40" s="29" customFormat="1">
      <c r="A33" s="24" t="s">
        <v>269</v>
      </c>
      <c r="B33" s="25" t="s">
        <v>317</v>
      </c>
      <c r="C33" s="25" t="s">
        <v>266</v>
      </c>
      <c r="D33" s="25" t="s">
        <v>232</v>
      </c>
      <c r="E33" s="25">
        <v>23592498</v>
      </c>
      <c r="F33" s="25" t="s">
        <v>38</v>
      </c>
      <c r="G33" s="25">
        <v>1</v>
      </c>
      <c r="H33" s="25" t="s">
        <v>30</v>
      </c>
      <c r="I33" s="25" t="s">
        <v>30</v>
      </c>
      <c r="J33" s="26">
        <v>40196</v>
      </c>
      <c r="K33" s="26">
        <f>+J33+255</f>
        <v>40451</v>
      </c>
      <c r="L33" s="26">
        <f t="shared" ca="1" si="0"/>
        <v>40331</v>
      </c>
      <c r="M33" s="27" t="str">
        <f t="shared" ca="1" si="1"/>
        <v>ACTIVE</v>
      </c>
      <c r="N33" s="44" t="str">
        <f t="shared" ca="1" si="2"/>
        <v>1</v>
      </c>
      <c r="O33" s="44">
        <f t="shared" ca="1" si="4"/>
        <v>23</v>
      </c>
      <c r="P33" s="25" t="s">
        <v>40</v>
      </c>
      <c r="Q33" s="25" t="s">
        <v>62</v>
      </c>
      <c r="R33" s="25" t="s">
        <v>258</v>
      </c>
      <c r="S33" s="25" t="s">
        <v>267</v>
      </c>
      <c r="T33" s="28" t="s">
        <v>268</v>
      </c>
      <c r="U33" s="25"/>
      <c r="V33" s="25" t="s">
        <v>261</v>
      </c>
      <c r="W33" s="25"/>
      <c r="X33" s="25"/>
      <c r="Y33" s="25"/>
      <c r="Z33" s="25"/>
      <c r="AA33" s="25"/>
      <c r="AB33" s="25"/>
      <c r="AC33" s="25" t="s">
        <v>262</v>
      </c>
      <c r="AD33" s="25" t="s">
        <v>232</v>
      </c>
      <c r="AE33" s="25" t="s">
        <v>321</v>
      </c>
      <c r="AF33" s="25" t="s">
        <v>322</v>
      </c>
      <c r="AG33" s="25" t="s">
        <v>323</v>
      </c>
      <c r="AH33" s="28" t="s">
        <v>260</v>
      </c>
      <c r="AI33" s="25"/>
      <c r="AJ33" s="25" t="s">
        <v>261</v>
      </c>
      <c r="AK33" s="25" t="s">
        <v>265</v>
      </c>
      <c r="AL33" s="25"/>
      <c r="AM33" s="25"/>
      <c r="AN33" s="49"/>
    </row>
    <row r="34" spans="1:40" s="29" customFormat="1">
      <c r="A34" s="24" t="s">
        <v>270</v>
      </c>
      <c r="B34" s="25" t="s">
        <v>318</v>
      </c>
      <c r="C34" s="25" t="s">
        <v>271</v>
      </c>
      <c r="D34" s="25" t="s">
        <v>272</v>
      </c>
      <c r="E34" s="25">
        <v>11536651</v>
      </c>
      <c r="F34" s="25" t="s">
        <v>38</v>
      </c>
      <c r="G34" s="25">
        <v>1</v>
      </c>
      <c r="H34" s="25"/>
      <c r="I34" s="25"/>
      <c r="J34" s="26">
        <v>40198</v>
      </c>
      <c r="K34" s="26">
        <f>+J34+255</f>
        <v>40453</v>
      </c>
      <c r="L34" s="26">
        <f t="shared" ref="L34:L59" ca="1" si="5">+TODAY()</f>
        <v>40331</v>
      </c>
      <c r="M34" s="27" t="str">
        <f t="shared" ref="M34:M59" ca="1" si="6">+IF(L34&lt;K34,"ACTIVE","EXPIRED")</f>
        <v>ACTIVE</v>
      </c>
      <c r="N34" s="44" t="str">
        <f t="shared" ca="1" si="2"/>
        <v>1</v>
      </c>
      <c r="O34" s="44">
        <f t="shared" ca="1" si="4"/>
        <v>24</v>
      </c>
      <c r="P34" s="25" t="s">
        <v>40</v>
      </c>
      <c r="Q34" s="25" t="s">
        <v>62</v>
      </c>
      <c r="R34" s="25" t="s">
        <v>273</v>
      </c>
      <c r="S34" s="25" t="s">
        <v>274</v>
      </c>
      <c r="T34" s="28" t="s">
        <v>275</v>
      </c>
      <c r="U34" s="25"/>
      <c r="V34" s="25" t="s">
        <v>276</v>
      </c>
      <c r="W34" s="25"/>
      <c r="X34" s="25"/>
      <c r="Y34" s="25"/>
      <c r="Z34" s="25" t="s">
        <v>74</v>
      </c>
      <c r="AA34" s="25"/>
      <c r="AB34" s="25">
        <v>37</v>
      </c>
      <c r="AC34" s="25" t="s">
        <v>271</v>
      </c>
      <c r="AD34" s="25" t="s">
        <v>272</v>
      </c>
      <c r="AE34" s="25">
        <v>11536651</v>
      </c>
      <c r="AF34" s="25" t="s">
        <v>273</v>
      </c>
      <c r="AG34" s="25" t="s">
        <v>274</v>
      </c>
      <c r="AH34" s="28" t="s">
        <v>275</v>
      </c>
      <c r="AI34" s="25"/>
      <c r="AJ34" s="25" t="s">
        <v>276</v>
      </c>
      <c r="AK34" s="25"/>
      <c r="AL34" s="25"/>
      <c r="AM34" s="25"/>
      <c r="AN34" s="49"/>
    </row>
    <row r="35" spans="1:40" s="23" customFormat="1">
      <c r="A35" s="20" t="s">
        <v>324</v>
      </c>
      <c r="B35" s="7"/>
      <c r="C35" s="7" t="s">
        <v>277</v>
      </c>
      <c r="D35" s="7" t="s">
        <v>278</v>
      </c>
      <c r="E35" s="7">
        <v>27028798</v>
      </c>
      <c r="F35" s="7" t="s">
        <v>38</v>
      </c>
      <c r="G35" s="7">
        <v>1</v>
      </c>
      <c r="H35" s="7" t="s">
        <v>54</v>
      </c>
      <c r="I35" s="7" t="s">
        <v>54</v>
      </c>
      <c r="J35" s="16">
        <v>40196</v>
      </c>
      <c r="K35" s="16">
        <v>40374</v>
      </c>
      <c r="L35" s="16">
        <f t="shared" ca="1" si="5"/>
        <v>40331</v>
      </c>
      <c r="M35" s="21" t="str">
        <f t="shared" ca="1" si="6"/>
        <v>ACTIVE</v>
      </c>
      <c r="N35" s="44" t="str">
        <f t="shared" ca="1" si="2"/>
        <v>1</v>
      </c>
      <c r="O35" s="44">
        <f t="shared" ca="1" si="4"/>
        <v>25</v>
      </c>
      <c r="P35" s="7" t="s">
        <v>40</v>
      </c>
      <c r="Q35" s="7"/>
      <c r="R35" s="7" t="s">
        <v>279</v>
      </c>
      <c r="S35" s="7" t="s">
        <v>280</v>
      </c>
      <c r="T35" s="19" t="s">
        <v>281</v>
      </c>
      <c r="U35" s="7"/>
      <c r="V35" s="7" t="s">
        <v>282</v>
      </c>
      <c r="W35" s="7"/>
      <c r="X35" s="7"/>
      <c r="Y35" s="7"/>
      <c r="Z35" s="7"/>
      <c r="AA35" s="7"/>
      <c r="AB35" s="7"/>
      <c r="AC35" s="7" t="s">
        <v>283</v>
      </c>
      <c r="AD35" s="7" t="s">
        <v>284</v>
      </c>
      <c r="AE35" s="7">
        <v>11042712</v>
      </c>
      <c r="AF35" s="7"/>
      <c r="AG35" s="7"/>
      <c r="AH35" s="7"/>
      <c r="AI35" s="7"/>
      <c r="AJ35" s="7"/>
      <c r="AK35" s="7"/>
      <c r="AL35" s="7"/>
      <c r="AM35" s="7"/>
      <c r="AN35" s="31"/>
    </row>
    <row r="36" spans="1:40" s="23" customFormat="1">
      <c r="A36" s="20" t="s">
        <v>325</v>
      </c>
      <c r="B36" s="7"/>
      <c r="C36" s="7" t="s">
        <v>285</v>
      </c>
      <c r="D36" s="7" t="s">
        <v>278</v>
      </c>
      <c r="E36" s="7">
        <v>11042712</v>
      </c>
      <c r="F36" s="7" t="s">
        <v>38</v>
      </c>
      <c r="G36" s="7">
        <v>1</v>
      </c>
      <c r="H36" s="7" t="s">
        <v>47</v>
      </c>
      <c r="I36" s="7" t="s">
        <v>47</v>
      </c>
      <c r="J36" s="16">
        <v>40196</v>
      </c>
      <c r="K36" s="16">
        <v>40374</v>
      </c>
      <c r="L36" s="16">
        <f t="shared" ca="1" si="5"/>
        <v>40331</v>
      </c>
      <c r="M36" s="21" t="str">
        <f t="shared" ca="1" si="6"/>
        <v>ACTIVE</v>
      </c>
      <c r="N36" s="44" t="str">
        <f t="shared" ca="1" si="2"/>
        <v>1</v>
      </c>
      <c r="O36" s="44">
        <f t="shared" ca="1" si="4"/>
        <v>26</v>
      </c>
      <c r="P36" s="7" t="s">
        <v>40</v>
      </c>
      <c r="Q36" s="7"/>
      <c r="R36" s="7" t="s">
        <v>279</v>
      </c>
      <c r="S36" s="7" t="s">
        <v>280</v>
      </c>
      <c r="T36" s="19" t="s">
        <v>281</v>
      </c>
      <c r="U36" s="7"/>
      <c r="V36" s="7" t="s">
        <v>282</v>
      </c>
      <c r="W36" s="7"/>
      <c r="X36" s="7"/>
      <c r="Y36" s="7"/>
      <c r="Z36" s="7"/>
      <c r="AA36" s="7"/>
      <c r="AB36" s="7"/>
      <c r="AC36" s="7" t="s">
        <v>283</v>
      </c>
      <c r="AD36" s="7" t="s">
        <v>284</v>
      </c>
      <c r="AE36" s="7">
        <v>11042712</v>
      </c>
      <c r="AF36" s="7"/>
      <c r="AG36" s="7"/>
      <c r="AH36" s="7"/>
      <c r="AI36" s="7"/>
      <c r="AJ36" s="7"/>
      <c r="AK36" s="7"/>
      <c r="AL36" s="7"/>
      <c r="AM36" s="7"/>
      <c r="AN36" s="31"/>
    </row>
    <row r="37" spans="1:40" s="23" customFormat="1">
      <c r="A37" s="20" t="s">
        <v>326</v>
      </c>
      <c r="B37" s="7"/>
      <c r="C37" s="7" t="s">
        <v>286</v>
      </c>
      <c r="D37" s="7" t="s">
        <v>287</v>
      </c>
      <c r="E37" s="7">
        <v>24104156</v>
      </c>
      <c r="F37" s="7" t="s">
        <v>38</v>
      </c>
      <c r="G37" s="7">
        <v>1</v>
      </c>
      <c r="H37" s="7" t="s">
        <v>54</v>
      </c>
      <c r="I37" s="7" t="s">
        <v>54</v>
      </c>
      <c r="J37" s="16">
        <v>40196</v>
      </c>
      <c r="K37" s="16">
        <v>40374</v>
      </c>
      <c r="L37" s="16">
        <f t="shared" ca="1" si="5"/>
        <v>40331</v>
      </c>
      <c r="M37" s="21" t="str">
        <f t="shared" ca="1" si="6"/>
        <v>ACTIVE</v>
      </c>
      <c r="N37" s="44" t="str">
        <f t="shared" ca="1" si="2"/>
        <v>1</v>
      </c>
      <c r="O37" s="44">
        <f t="shared" ca="1" si="4"/>
        <v>27</v>
      </c>
      <c r="P37" s="7" t="s">
        <v>40</v>
      </c>
      <c r="Q37" s="7"/>
      <c r="R37" s="7" t="s">
        <v>289</v>
      </c>
      <c r="S37" s="7" t="s">
        <v>288</v>
      </c>
      <c r="T37" s="22" t="s">
        <v>290</v>
      </c>
      <c r="U37" s="7"/>
      <c r="V37" s="7"/>
      <c r="W37" s="7"/>
      <c r="X37" s="7"/>
      <c r="Y37" s="7"/>
      <c r="Z37" s="7"/>
      <c r="AA37" s="7"/>
      <c r="AB37" s="7"/>
      <c r="AC37" s="7" t="s">
        <v>291</v>
      </c>
      <c r="AD37" s="7" t="s">
        <v>109</v>
      </c>
      <c r="AE37" s="7">
        <v>11913173</v>
      </c>
      <c r="AF37" s="7" t="s">
        <v>289</v>
      </c>
      <c r="AG37" s="7" t="s">
        <v>288</v>
      </c>
      <c r="AH37" s="22" t="s">
        <v>290</v>
      </c>
      <c r="AI37" s="7"/>
      <c r="AJ37" s="7"/>
      <c r="AK37" s="7"/>
      <c r="AL37" s="7"/>
      <c r="AM37" s="7"/>
      <c r="AN37" s="31"/>
    </row>
    <row r="38" spans="1:40" s="29" customFormat="1">
      <c r="A38" s="24" t="s">
        <v>292</v>
      </c>
      <c r="B38" s="25" t="s">
        <v>319</v>
      </c>
      <c r="C38" s="25" t="s">
        <v>293</v>
      </c>
      <c r="D38" s="25" t="s">
        <v>294</v>
      </c>
      <c r="E38" s="25">
        <v>16035029</v>
      </c>
      <c r="F38" s="25" t="s">
        <v>38</v>
      </c>
      <c r="G38" s="25">
        <v>1</v>
      </c>
      <c r="H38" s="25" t="s">
        <v>39</v>
      </c>
      <c r="I38" s="25" t="s">
        <v>39</v>
      </c>
      <c r="J38" s="26">
        <v>40197</v>
      </c>
      <c r="K38" s="26">
        <f>+J38+285</f>
        <v>40482</v>
      </c>
      <c r="L38" s="26">
        <f t="shared" ca="1" si="5"/>
        <v>40331</v>
      </c>
      <c r="M38" s="27" t="str">
        <f t="shared" ca="1" si="6"/>
        <v>ACTIVE</v>
      </c>
      <c r="N38" s="44" t="str">
        <f t="shared" ca="1" si="2"/>
        <v>1</v>
      </c>
      <c r="O38" s="44">
        <f t="shared" ca="1" si="4"/>
        <v>28</v>
      </c>
      <c r="P38" s="25" t="s">
        <v>40</v>
      </c>
      <c r="Q38" s="25" t="s">
        <v>62</v>
      </c>
      <c r="R38" s="25" t="s">
        <v>295</v>
      </c>
      <c r="S38" s="25" t="s">
        <v>296</v>
      </c>
      <c r="T38" s="28" t="s">
        <v>297</v>
      </c>
      <c r="U38" s="28" t="s">
        <v>298</v>
      </c>
      <c r="V38" s="25" t="s">
        <v>299</v>
      </c>
      <c r="W38" s="25" t="s">
        <v>300</v>
      </c>
      <c r="X38" s="25"/>
      <c r="Y38" s="25"/>
      <c r="Z38" s="25" t="s">
        <v>301</v>
      </c>
      <c r="AA38" s="26">
        <v>30059</v>
      </c>
      <c r="AB38" s="25">
        <v>27</v>
      </c>
      <c r="AC38" s="25" t="s">
        <v>293</v>
      </c>
      <c r="AD38" s="25" t="s">
        <v>294</v>
      </c>
      <c r="AE38" s="25">
        <v>16035029</v>
      </c>
      <c r="AF38" s="25" t="s">
        <v>295</v>
      </c>
      <c r="AG38" s="25" t="s">
        <v>296</v>
      </c>
      <c r="AH38" s="28" t="s">
        <v>297</v>
      </c>
      <c r="AI38" s="28" t="s">
        <v>298</v>
      </c>
      <c r="AJ38" s="25" t="s">
        <v>299</v>
      </c>
      <c r="AK38" s="25"/>
      <c r="AL38" s="25"/>
      <c r="AM38" s="25"/>
      <c r="AN38" s="49"/>
    </row>
    <row r="39" spans="1:40" s="29" customFormat="1">
      <c r="A39" s="24" t="s">
        <v>302</v>
      </c>
      <c r="B39" s="25" t="s">
        <v>320</v>
      </c>
      <c r="C39" s="25" t="s">
        <v>303</v>
      </c>
      <c r="D39" s="25" t="s">
        <v>304</v>
      </c>
      <c r="E39" s="25">
        <v>20535386</v>
      </c>
      <c r="F39" s="25" t="s">
        <v>38</v>
      </c>
      <c r="G39" s="25">
        <v>1</v>
      </c>
      <c r="H39" s="25" t="s">
        <v>39</v>
      </c>
      <c r="I39" s="25" t="s">
        <v>39</v>
      </c>
      <c r="J39" s="26">
        <v>40198</v>
      </c>
      <c r="K39" s="26">
        <f>+J39+285</f>
        <v>40483</v>
      </c>
      <c r="L39" s="26">
        <f t="shared" ca="1" si="5"/>
        <v>40331</v>
      </c>
      <c r="M39" s="27" t="str">
        <f t="shared" ca="1" si="6"/>
        <v>ACTIVE</v>
      </c>
      <c r="N39" s="44" t="str">
        <f t="shared" ca="1" si="2"/>
        <v>1</v>
      </c>
      <c r="O39" s="44">
        <f t="shared" ca="1" si="4"/>
        <v>29</v>
      </c>
      <c r="P39" s="25" t="s">
        <v>40</v>
      </c>
      <c r="Q39" s="25" t="s">
        <v>62</v>
      </c>
      <c r="R39" s="25" t="s">
        <v>305</v>
      </c>
      <c r="S39" s="25" t="s">
        <v>306</v>
      </c>
      <c r="T39" s="28" t="s">
        <v>307</v>
      </c>
      <c r="U39" s="25"/>
      <c r="V39" s="25" t="s">
        <v>311</v>
      </c>
      <c r="W39" s="25"/>
      <c r="X39" s="25"/>
      <c r="Y39" s="25"/>
      <c r="Z39" s="25" t="s">
        <v>308</v>
      </c>
      <c r="AA39" s="26">
        <v>33894</v>
      </c>
      <c r="AB39" s="25">
        <v>17</v>
      </c>
      <c r="AC39" s="25" t="s">
        <v>309</v>
      </c>
      <c r="AD39" s="25" t="s">
        <v>304</v>
      </c>
      <c r="AE39" s="25">
        <v>9301148</v>
      </c>
      <c r="AF39" s="25" t="s">
        <v>310</v>
      </c>
      <c r="AG39" s="25"/>
      <c r="AH39" s="28" t="s">
        <v>307</v>
      </c>
      <c r="AI39" s="25"/>
      <c r="AJ39" s="25" t="s">
        <v>311</v>
      </c>
      <c r="AK39" s="25" t="s">
        <v>312</v>
      </c>
      <c r="AL39" s="25" t="s">
        <v>313</v>
      </c>
      <c r="AM39" s="25" t="s">
        <v>314</v>
      </c>
      <c r="AN39" s="49"/>
    </row>
    <row r="40" spans="1:40" s="23" customFormat="1">
      <c r="A40" s="20" t="s">
        <v>327</v>
      </c>
      <c r="B40" s="7"/>
      <c r="C40" s="7" t="s">
        <v>309</v>
      </c>
      <c r="D40" s="7" t="s">
        <v>304</v>
      </c>
      <c r="E40" s="7">
        <v>23590314</v>
      </c>
      <c r="F40" s="7" t="s">
        <v>38</v>
      </c>
      <c r="G40" s="7">
        <v>1</v>
      </c>
      <c r="H40" s="7" t="s">
        <v>54</v>
      </c>
      <c r="I40" s="7" t="s">
        <v>54</v>
      </c>
      <c r="J40" s="16">
        <v>40197</v>
      </c>
      <c r="K40" s="16">
        <v>40374</v>
      </c>
      <c r="L40" s="16">
        <f t="shared" ca="1" si="5"/>
        <v>40331</v>
      </c>
      <c r="M40" s="21" t="str">
        <f t="shared" ca="1" si="6"/>
        <v>ACTIVE</v>
      </c>
      <c r="N40" s="44" t="str">
        <f t="shared" ca="1" si="2"/>
        <v>1</v>
      </c>
      <c r="O40" s="44">
        <f t="shared" ca="1" si="4"/>
        <v>30</v>
      </c>
      <c r="P40" s="7" t="s">
        <v>40</v>
      </c>
      <c r="Q40" s="7"/>
      <c r="R40" s="7" t="s">
        <v>305</v>
      </c>
      <c r="S40" s="7" t="s">
        <v>306</v>
      </c>
      <c r="T40" s="22" t="s">
        <v>307</v>
      </c>
      <c r="U40" s="19" t="s">
        <v>491</v>
      </c>
      <c r="V40" s="7" t="s">
        <v>311</v>
      </c>
      <c r="W40" s="7"/>
      <c r="X40" s="7"/>
      <c r="Y40" s="7"/>
      <c r="Z40" s="7" t="s">
        <v>308</v>
      </c>
      <c r="AA40" s="16">
        <v>35028</v>
      </c>
      <c r="AB40" s="7">
        <v>14</v>
      </c>
      <c r="AC40" s="7" t="s">
        <v>309</v>
      </c>
      <c r="AD40" s="7" t="s">
        <v>304</v>
      </c>
      <c r="AE40" s="7">
        <v>9301149</v>
      </c>
      <c r="AF40" s="7" t="s">
        <v>310</v>
      </c>
      <c r="AG40" s="7"/>
      <c r="AH40" s="22" t="s">
        <v>307</v>
      </c>
      <c r="AI40" s="7"/>
      <c r="AJ40" s="7" t="s">
        <v>311</v>
      </c>
      <c r="AK40" s="7" t="s">
        <v>312</v>
      </c>
      <c r="AL40" s="7" t="s">
        <v>315</v>
      </c>
      <c r="AM40" s="7" t="s">
        <v>314</v>
      </c>
      <c r="AN40" s="31"/>
    </row>
    <row r="41" spans="1:40" s="23" customFormat="1">
      <c r="A41" s="20" t="s">
        <v>328</v>
      </c>
      <c r="B41" s="7"/>
      <c r="C41" s="7" t="s">
        <v>329</v>
      </c>
      <c r="D41" s="7" t="s">
        <v>330</v>
      </c>
      <c r="E41" s="7"/>
      <c r="F41" s="7" t="s">
        <v>38</v>
      </c>
      <c r="G41" s="7">
        <v>1</v>
      </c>
      <c r="H41" s="7" t="s">
        <v>54</v>
      </c>
      <c r="I41" s="7" t="s">
        <v>54</v>
      </c>
      <c r="J41" s="16">
        <v>40199</v>
      </c>
      <c r="K41" s="16">
        <v>0</v>
      </c>
      <c r="L41" s="16">
        <f t="shared" ca="1" si="5"/>
        <v>40331</v>
      </c>
      <c r="M41" s="21" t="str">
        <f t="shared" ca="1" si="6"/>
        <v>EXPIRED</v>
      </c>
      <c r="N41" s="44" t="str">
        <f t="shared" ca="1" si="2"/>
        <v>0</v>
      </c>
      <c r="O41" s="44">
        <f t="shared" ca="1" si="4"/>
        <v>30</v>
      </c>
      <c r="P41" s="7" t="s">
        <v>40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332</v>
      </c>
      <c r="AD41" s="7" t="s">
        <v>331</v>
      </c>
      <c r="AE41" s="7">
        <v>8246974</v>
      </c>
      <c r="AF41" s="7"/>
      <c r="AG41" s="7"/>
      <c r="AH41" s="7"/>
      <c r="AI41" s="7"/>
      <c r="AJ41" s="7"/>
      <c r="AK41" s="7"/>
      <c r="AL41" s="7"/>
      <c r="AM41" s="7"/>
      <c r="AN41" s="31"/>
    </row>
    <row r="42" spans="1:40">
      <c r="A42" s="17" t="s">
        <v>334</v>
      </c>
      <c r="B42" s="32" t="s">
        <v>410</v>
      </c>
      <c r="C42" s="4" t="s">
        <v>336</v>
      </c>
      <c r="D42" s="4" t="s">
        <v>335</v>
      </c>
      <c r="E42" s="4">
        <v>3826153</v>
      </c>
      <c r="F42" s="4" t="s">
        <v>38</v>
      </c>
      <c r="G42" s="4">
        <v>1</v>
      </c>
      <c r="H42" s="4" t="s">
        <v>39</v>
      </c>
      <c r="I42" s="4" t="s">
        <v>39</v>
      </c>
      <c r="J42" s="5">
        <v>40203</v>
      </c>
      <c r="K42" s="5">
        <f t="shared" ref="K42:K48" si="7">+J42+255</f>
        <v>40458</v>
      </c>
      <c r="L42" s="5">
        <f t="shared" ca="1" si="5"/>
        <v>40331</v>
      </c>
      <c r="M42" s="6" t="str">
        <f t="shared" ca="1" si="6"/>
        <v>ACTIVE</v>
      </c>
      <c r="N42" s="44" t="str">
        <f t="shared" ca="1" si="2"/>
        <v>1</v>
      </c>
      <c r="O42" s="44">
        <f t="shared" ca="1" si="4"/>
        <v>31</v>
      </c>
      <c r="P42" s="4" t="s">
        <v>40</v>
      </c>
      <c r="Q42" s="4" t="s">
        <v>62</v>
      </c>
      <c r="R42" s="4" t="s">
        <v>337</v>
      </c>
      <c r="S42" s="4" t="s">
        <v>338</v>
      </c>
      <c r="T42" s="19" t="s">
        <v>339</v>
      </c>
      <c r="U42" s="4"/>
      <c r="V42" s="4" t="s">
        <v>340</v>
      </c>
      <c r="W42" s="4"/>
      <c r="X42" s="4"/>
      <c r="Y42" s="4"/>
      <c r="Z42" s="4"/>
      <c r="AA42" s="4" t="s">
        <v>341</v>
      </c>
      <c r="AB42" s="4"/>
      <c r="AC42" s="4" t="s">
        <v>336</v>
      </c>
      <c r="AD42" s="4" t="s">
        <v>335</v>
      </c>
      <c r="AE42" s="4">
        <v>3826153</v>
      </c>
      <c r="AF42" s="4" t="s">
        <v>337</v>
      </c>
      <c r="AG42" s="4" t="s">
        <v>338</v>
      </c>
      <c r="AH42" s="19" t="s">
        <v>339</v>
      </c>
      <c r="AI42" s="4"/>
      <c r="AJ42" s="4" t="s">
        <v>340</v>
      </c>
      <c r="AK42" s="4"/>
      <c r="AL42" s="4"/>
      <c r="AM42" s="4"/>
    </row>
    <row r="43" spans="1:40">
      <c r="A43" s="17" t="s">
        <v>342</v>
      </c>
      <c r="B43" s="32" t="s">
        <v>403</v>
      </c>
      <c r="C43" s="4" t="s">
        <v>343</v>
      </c>
      <c r="D43" s="4" t="s">
        <v>344</v>
      </c>
      <c r="E43" s="4">
        <v>13424082</v>
      </c>
      <c r="F43" s="4" t="s">
        <v>38</v>
      </c>
      <c r="G43" s="4">
        <v>1</v>
      </c>
      <c r="H43" s="4" t="s">
        <v>43</v>
      </c>
      <c r="I43" s="4" t="s">
        <v>43</v>
      </c>
      <c r="J43" s="5">
        <v>40203</v>
      </c>
      <c r="K43" s="5">
        <f t="shared" si="7"/>
        <v>40458</v>
      </c>
      <c r="L43" s="5">
        <f t="shared" ca="1" si="5"/>
        <v>40331</v>
      </c>
      <c r="M43" s="6" t="str">
        <f t="shared" ca="1" si="6"/>
        <v>ACTIVE</v>
      </c>
      <c r="N43" s="44" t="str">
        <f t="shared" ca="1" si="2"/>
        <v>1</v>
      </c>
      <c r="O43" s="44">
        <f t="shared" ca="1" si="4"/>
        <v>32</v>
      </c>
      <c r="P43" s="4" t="s">
        <v>40</v>
      </c>
      <c r="Q43" s="4" t="s">
        <v>62</v>
      </c>
      <c r="R43" s="4" t="s">
        <v>345</v>
      </c>
      <c r="S43" s="4" t="s">
        <v>346</v>
      </c>
      <c r="T43" s="19" t="s">
        <v>347</v>
      </c>
      <c r="U43" s="4"/>
      <c r="V43" s="4" t="s">
        <v>348</v>
      </c>
      <c r="W43" s="4" t="s">
        <v>349</v>
      </c>
      <c r="X43" s="4" t="s">
        <v>350</v>
      </c>
      <c r="Y43" s="4"/>
      <c r="Z43" s="4" t="s">
        <v>351</v>
      </c>
      <c r="AA43" s="5">
        <v>28752</v>
      </c>
      <c r="AB43" s="4">
        <v>31</v>
      </c>
      <c r="AC43" s="4" t="s">
        <v>393</v>
      </c>
      <c r="AD43" s="4"/>
      <c r="AE43" s="4" t="s">
        <v>352</v>
      </c>
      <c r="AF43" s="4" t="s">
        <v>353</v>
      </c>
      <c r="AG43" s="4"/>
      <c r="AH43" s="4"/>
      <c r="AI43" s="4"/>
      <c r="AJ43" s="4" t="s">
        <v>354</v>
      </c>
      <c r="AK43" s="4"/>
      <c r="AL43" s="4"/>
      <c r="AM43" s="4"/>
    </row>
    <row r="44" spans="1:40">
      <c r="A44" s="17" t="s">
        <v>355</v>
      </c>
      <c r="B44" s="32" t="s">
        <v>503</v>
      </c>
      <c r="C44" s="36" t="s">
        <v>356</v>
      </c>
      <c r="D44" s="4" t="s">
        <v>357</v>
      </c>
      <c r="E44" s="4">
        <v>14412674</v>
      </c>
      <c r="F44" s="4" t="s">
        <v>38</v>
      </c>
      <c r="G44" s="4">
        <v>1</v>
      </c>
      <c r="H44" s="4" t="s">
        <v>30</v>
      </c>
      <c r="I44" s="4" t="s">
        <v>30</v>
      </c>
      <c r="J44" s="5">
        <v>40203</v>
      </c>
      <c r="K44" s="5">
        <f t="shared" si="7"/>
        <v>40458</v>
      </c>
      <c r="L44" s="5">
        <f t="shared" ca="1" si="5"/>
        <v>40331</v>
      </c>
      <c r="M44" s="6" t="str">
        <f t="shared" ca="1" si="6"/>
        <v>ACTIVE</v>
      </c>
      <c r="N44" s="44" t="str">
        <f t="shared" ca="1" si="2"/>
        <v>1</v>
      </c>
      <c r="O44" s="44">
        <f t="shared" ca="1" si="4"/>
        <v>33</v>
      </c>
      <c r="P44" s="4" t="s">
        <v>40</v>
      </c>
      <c r="Q44" s="4" t="s">
        <v>62</v>
      </c>
      <c r="R44" s="4" t="s">
        <v>358</v>
      </c>
      <c r="S44" s="4" t="s">
        <v>346</v>
      </c>
      <c r="T44" s="19" t="s">
        <v>359</v>
      </c>
      <c r="U44" s="4"/>
      <c r="V44" s="4" t="s">
        <v>348</v>
      </c>
      <c r="W44" s="4" t="s">
        <v>360</v>
      </c>
      <c r="X44" s="4" t="s">
        <v>350</v>
      </c>
      <c r="Y44" s="4"/>
      <c r="Z44" s="4" t="s">
        <v>361</v>
      </c>
      <c r="AA44" s="5">
        <v>29786</v>
      </c>
      <c r="AB44" s="4"/>
      <c r="AC44" s="4" t="s">
        <v>393</v>
      </c>
      <c r="AD44" s="4"/>
      <c r="AE44" s="4" t="s">
        <v>352</v>
      </c>
      <c r="AF44" s="4" t="s">
        <v>353</v>
      </c>
      <c r="AG44" s="4"/>
      <c r="AH44" s="4"/>
      <c r="AI44" s="4"/>
      <c r="AJ44" s="4" t="s">
        <v>354</v>
      </c>
      <c r="AK44" s="4"/>
      <c r="AL44" s="4"/>
      <c r="AM44" s="4"/>
    </row>
    <row r="45" spans="1:40" s="67" customFormat="1">
      <c r="A45" s="61" t="s">
        <v>362</v>
      </c>
      <c r="B45" s="62" t="s">
        <v>504</v>
      </c>
      <c r="C45" s="62" t="s">
        <v>363</v>
      </c>
      <c r="D45" s="62" t="s">
        <v>364</v>
      </c>
      <c r="E45" s="62">
        <v>19500013</v>
      </c>
      <c r="F45" s="62" t="s">
        <v>38</v>
      </c>
      <c r="G45" s="62">
        <v>1</v>
      </c>
      <c r="H45" s="62" t="s">
        <v>39</v>
      </c>
      <c r="I45" s="62" t="s">
        <v>39</v>
      </c>
      <c r="J45" s="63">
        <v>40210</v>
      </c>
      <c r="K45" s="63">
        <f t="shared" si="7"/>
        <v>40465</v>
      </c>
      <c r="L45" s="63">
        <f t="shared" ca="1" si="5"/>
        <v>40331</v>
      </c>
      <c r="M45" s="65" t="str">
        <f t="shared" ca="1" si="6"/>
        <v>ACTIVE</v>
      </c>
      <c r="N45" s="56" t="str">
        <f t="shared" ca="1" si="2"/>
        <v>1</v>
      </c>
      <c r="O45" s="56">
        <f t="shared" ca="1" si="4"/>
        <v>34</v>
      </c>
      <c r="P45" s="62" t="s">
        <v>40</v>
      </c>
      <c r="Q45" s="62" t="s">
        <v>62</v>
      </c>
      <c r="R45" s="62" t="s">
        <v>365</v>
      </c>
      <c r="S45" s="62" t="s">
        <v>366</v>
      </c>
      <c r="T45" s="57" t="s">
        <v>367</v>
      </c>
      <c r="U45" s="62"/>
      <c r="V45" s="62" t="s">
        <v>368</v>
      </c>
      <c r="W45" s="62" t="s">
        <v>369</v>
      </c>
      <c r="X45" s="62"/>
      <c r="Y45" s="62"/>
      <c r="Z45" s="62" t="s">
        <v>370</v>
      </c>
      <c r="AA45" s="63">
        <v>32569</v>
      </c>
      <c r="AB45" s="62">
        <v>20</v>
      </c>
      <c r="AC45" s="62" t="s">
        <v>371</v>
      </c>
      <c r="AD45" s="62" t="s">
        <v>372</v>
      </c>
      <c r="AE45" s="62">
        <v>6560311</v>
      </c>
      <c r="AF45" s="62" t="s">
        <v>373</v>
      </c>
      <c r="AG45" s="62"/>
      <c r="AH45" s="57" t="s">
        <v>374</v>
      </c>
      <c r="AI45" s="62"/>
      <c r="AJ45" s="62" t="s">
        <v>368</v>
      </c>
      <c r="AK45" s="62" t="s">
        <v>375</v>
      </c>
      <c r="AL45" s="62"/>
      <c r="AM45" s="62"/>
      <c r="AN45" s="66"/>
    </row>
    <row r="46" spans="1:40" s="67" customFormat="1">
      <c r="A46" s="61" t="s">
        <v>376</v>
      </c>
      <c r="B46" s="69" t="s">
        <v>428</v>
      </c>
      <c r="C46" s="62" t="s">
        <v>377</v>
      </c>
      <c r="D46" s="62" t="s">
        <v>378</v>
      </c>
      <c r="E46" s="62">
        <v>6819769</v>
      </c>
      <c r="F46" s="62" t="s">
        <v>38</v>
      </c>
      <c r="G46" s="62">
        <v>1</v>
      </c>
      <c r="H46" s="62" t="s">
        <v>39</v>
      </c>
      <c r="I46" s="62" t="s">
        <v>39</v>
      </c>
      <c r="J46" s="63">
        <v>40204</v>
      </c>
      <c r="K46" s="63">
        <f t="shared" si="7"/>
        <v>40459</v>
      </c>
      <c r="L46" s="63">
        <f t="shared" ca="1" si="5"/>
        <v>40331</v>
      </c>
      <c r="M46" s="65" t="str">
        <f t="shared" ca="1" si="6"/>
        <v>ACTIVE</v>
      </c>
      <c r="N46" s="56" t="str">
        <f t="shared" ca="1" si="2"/>
        <v>1</v>
      </c>
      <c r="O46" s="56">
        <f t="shared" ca="1" si="4"/>
        <v>35</v>
      </c>
      <c r="P46" s="62" t="s">
        <v>40</v>
      </c>
      <c r="Q46" s="62" t="s">
        <v>62</v>
      </c>
      <c r="R46" s="62" t="s">
        <v>379</v>
      </c>
      <c r="S46" s="62" t="s">
        <v>380</v>
      </c>
      <c r="T46" s="57" t="s">
        <v>381</v>
      </c>
      <c r="U46" s="62"/>
      <c r="V46" s="62" t="s">
        <v>382</v>
      </c>
      <c r="W46" s="62" t="s">
        <v>383</v>
      </c>
      <c r="X46" s="62" t="s">
        <v>384</v>
      </c>
      <c r="Y46" s="62"/>
      <c r="Z46" s="62" t="s">
        <v>385</v>
      </c>
      <c r="AA46" s="62" t="s">
        <v>386</v>
      </c>
      <c r="AB46" s="62"/>
      <c r="AC46" s="62" t="s">
        <v>377</v>
      </c>
      <c r="AD46" s="62" t="s">
        <v>378</v>
      </c>
      <c r="AE46" s="62">
        <v>6819769</v>
      </c>
      <c r="AF46" s="62" t="s">
        <v>379</v>
      </c>
      <c r="AG46" s="62" t="s">
        <v>380</v>
      </c>
      <c r="AH46" s="57" t="s">
        <v>381</v>
      </c>
      <c r="AI46" s="62"/>
      <c r="AJ46" s="62" t="s">
        <v>382</v>
      </c>
      <c r="AK46" s="62" t="s">
        <v>383</v>
      </c>
      <c r="AL46" s="62" t="s">
        <v>384</v>
      </c>
      <c r="AM46" s="62"/>
      <c r="AN46" s="66"/>
    </row>
    <row r="47" spans="1:40" s="67" customFormat="1">
      <c r="A47" s="61" t="s">
        <v>387</v>
      </c>
      <c r="B47" s="77" t="s">
        <v>419</v>
      </c>
      <c r="C47" s="62" t="s">
        <v>388</v>
      </c>
      <c r="D47" s="62" t="s">
        <v>389</v>
      </c>
      <c r="E47" s="62">
        <v>6814172</v>
      </c>
      <c r="F47" s="62" t="s">
        <v>38</v>
      </c>
      <c r="G47" s="62">
        <v>1</v>
      </c>
      <c r="H47" s="62" t="s">
        <v>39</v>
      </c>
      <c r="I47" s="62" t="s">
        <v>39</v>
      </c>
      <c r="J47" s="63">
        <v>40204</v>
      </c>
      <c r="K47" s="63">
        <f t="shared" si="7"/>
        <v>40459</v>
      </c>
      <c r="L47" s="63">
        <f t="shared" ca="1" si="5"/>
        <v>40331</v>
      </c>
      <c r="M47" s="65" t="str">
        <f t="shared" ca="1" si="6"/>
        <v>ACTIVE</v>
      </c>
      <c r="N47" s="56" t="str">
        <f t="shared" ca="1" si="2"/>
        <v>1</v>
      </c>
      <c r="O47" s="56">
        <f t="shared" ca="1" si="4"/>
        <v>36</v>
      </c>
      <c r="P47" s="62" t="s">
        <v>40</v>
      </c>
      <c r="Q47" s="62" t="s">
        <v>62</v>
      </c>
      <c r="R47" s="62" t="s">
        <v>390</v>
      </c>
      <c r="S47" s="62" t="s">
        <v>380</v>
      </c>
      <c r="T47" s="57" t="s">
        <v>391</v>
      </c>
      <c r="U47" s="62"/>
      <c r="V47" s="62" t="s">
        <v>382</v>
      </c>
      <c r="W47" s="62" t="s">
        <v>383</v>
      </c>
      <c r="X47" s="62" t="s">
        <v>384</v>
      </c>
      <c r="Y47" s="62"/>
      <c r="Z47" s="62" t="s">
        <v>392</v>
      </c>
      <c r="AA47" s="63">
        <v>23524</v>
      </c>
      <c r="AB47" s="62">
        <v>45</v>
      </c>
      <c r="AC47" s="62" t="s">
        <v>377</v>
      </c>
      <c r="AD47" s="62" t="s">
        <v>378</v>
      </c>
      <c r="AE47" s="62">
        <v>6819769</v>
      </c>
      <c r="AF47" s="62" t="s">
        <v>379</v>
      </c>
      <c r="AG47" s="62" t="s">
        <v>380</v>
      </c>
      <c r="AH47" s="57" t="s">
        <v>381</v>
      </c>
      <c r="AI47" s="62"/>
      <c r="AJ47" s="62" t="s">
        <v>382</v>
      </c>
      <c r="AK47" s="62" t="s">
        <v>383</v>
      </c>
      <c r="AL47" s="62" t="s">
        <v>384</v>
      </c>
      <c r="AM47" s="62"/>
      <c r="AN47" s="66"/>
    </row>
    <row r="48" spans="1:40" s="67" customFormat="1">
      <c r="A48" s="61" t="s">
        <v>394</v>
      </c>
      <c r="B48" s="62"/>
      <c r="C48" s="62" t="s">
        <v>395</v>
      </c>
      <c r="D48" s="62" t="s">
        <v>396</v>
      </c>
      <c r="E48" s="62">
        <v>49609866</v>
      </c>
      <c r="F48" s="62" t="s">
        <v>38</v>
      </c>
      <c r="G48" s="62">
        <v>1</v>
      </c>
      <c r="H48" s="62" t="s">
        <v>39</v>
      </c>
      <c r="I48" s="62" t="s">
        <v>39</v>
      </c>
      <c r="J48" s="63">
        <v>40205</v>
      </c>
      <c r="K48" s="63">
        <f t="shared" si="7"/>
        <v>40460</v>
      </c>
      <c r="L48" s="63">
        <f t="shared" ca="1" si="5"/>
        <v>40331</v>
      </c>
      <c r="M48" s="65" t="str">
        <f t="shared" ca="1" si="6"/>
        <v>ACTIVE</v>
      </c>
      <c r="N48" s="56" t="str">
        <f t="shared" ca="1" si="2"/>
        <v>1</v>
      </c>
      <c r="O48" s="56">
        <f t="shared" ca="1" si="4"/>
        <v>37</v>
      </c>
      <c r="P48" s="62" t="s">
        <v>40</v>
      </c>
      <c r="Q48" s="62" t="s">
        <v>62</v>
      </c>
      <c r="R48" s="62" t="s">
        <v>397</v>
      </c>
      <c r="S48" s="62" t="s">
        <v>398</v>
      </c>
      <c r="T48" s="57" t="s">
        <v>399</v>
      </c>
      <c r="U48" s="62"/>
      <c r="V48" s="62" t="s">
        <v>400</v>
      </c>
      <c r="W48" s="62"/>
      <c r="X48" s="62"/>
      <c r="Y48" s="62"/>
      <c r="Z48" s="62"/>
      <c r="AA48" s="63">
        <v>30133</v>
      </c>
      <c r="AB48" s="62">
        <v>27</v>
      </c>
      <c r="AC48" s="62" t="s">
        <v>395</v>
      </c>
      <c r="AD48" s="62" t="s">
        <v>396</v>
      </c>
      <c r="AE48" s="62">
        <v>49609866</v>
      </c>
      <c r="AF48" s="62" t="s">
        <v>397</v>
      </c>
      <c r="AG48" s="62" t="s">
        <v>398</v>
      </c>
      <c r="AH48" s="57" t="s">
        <v>399</v>
      </c>
      <c r="AI48" s="62"/>
      <c r="AJ48" s="62" t="s">
        <v>400</v>
      </c>
      <c r="AK48" s="62"/>
      <c r="AL48" s="62"/>
      <c r="AM48" s="62"/>
      <c r="AN48" s="66"/>
    </row>
    <row r="49" spans="1:40" s="67" customFormat="1">
      <c r="A49" s="61" t="s">
        <v>430</v>
      </c>
      <c r="B49" s="62" t="s">
        <v>459</v>
      </c>
      <c r="C49" s="62" t="s">
        <v>431</v>
      </c>
      <c r="D49" s="62" t="s">
        <v>432</v>
      </c>
      <c r="E49" s="62">
        <v>14073200</v>
      </c>
      <c r="F49" s="62" t="s">
        <v>38</v>
      </c>
      <c r="G49" s="62">
        <v>1</v>
      </c>
      <c r="H49" s="62" t="s">
        <v>39</v>
      </c>
      <c r="I49" s="62" t="s">
        <v>39</v>
      </c>
      <c r="J49" s="63">
        <v>40205</v>
      </c>
      <c r="K49" s="63">
        <v>0</v>
      </c>
      <c r="L49" s="63">
        <f t="shared" ca="1" si="5"/>
        <v>40331</v>
      </c>
      <c r="M49" s="65" t="str">
        <f t="shared" ca="1" si="6"/>
        <v>EXPIRED</v>
      </c>
      <c r="N49" s="56" t="str">
        <f t="shared" ca="1" si="2"/>
        <v>0</v>
      </c>
      <c r="O49" s="56">
        <f t="shared" ca="1" si="4"/>
        <v>37</v>
      </c>
      <c r="P49" s="62" t="s">
        <v>40</v>
      </c>
      <c r="Q49" s="62" t="s">
        <v>62</v>
      </c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6"/>
    </row>
    <row r="50" spans="1:40" s="67" customFormat="1">
      <c r="A50" s="61" t="s">
        <v>433</v>
      </c>
      <c r="B50" s="62" t="s">
        <v>505</v>
      </c>
      <c r="C50" s="62" t="s">
        <v>108</v>
      </c>
      <c r="D50" s="62" t="s">
        <v>434</v>
      </c>
      <c r="E50" s="62">
        <v>17898101</v>
      </c>
      <c r="F50" s="62" t="s">
        <v>38</v>
      </c>
      <c r="G50" s="62">
        <v>1</v>
      </c>
      <c r="H50" s="62" t="s">
        <v>39</v>
      </c>
      <c r="I50" s="62" t="s">
        <v>39</v>
      </c>
      <c r="J50" s="63">
        <v>40206</v>
      </c>
      <c r="K50" s="64">
        <f>+J50+60</f>
        <v>40266</v>
      </c>
      <c r="L50" s="63">
        <f t="shared" ca="1" si="5"/>
        <v>40331</v>
      </c>
      <c r="M50" s="65" t="str">
        <f t="shared" ca="1" si="6"/>
        <v>EXPIRED</v>
      </c>
      <c r="N50" s="56" t="str">
        <f t="shared" ca="1" si="2"/>
        <v>0</v>
      </c>
      <c r="O50" s="56">
        <f t="shared" ca="1" si="4"/>
        <v>37</v>
      </c>
      <c r="P50" s="62" t="s">
        <v>40</v>
      </c>
      <c r="Q50" s="62" t="s">
        <v>62</v>
      </c>
      <c r="R50" s="62" t="s">
        <v>435</v>
      </c>
      <c r="S50" s="62"/>
      <c r="T50" s="57" t="s">
        <v>436</v>
      </c>
      <c r="U50" s="62"/>
      <c r="V50" s="62" t="s">
        <v>438</v>
      </c>
      <c r="W50" s="62"/>
      <c r="X50" s="62"/>
      <c r="Y50" s="62"/>
      <c r="Z50" s="62" t="s">
        <v>437</v>
      </c>
      <c r="AA50" s="62"/>
      <c r="AB50" s="62">
        <v>21</v>
      </c>
      <c r="AC50" s="62" t="s">
        <v>439</v>
      </c>
      <c r="AD50" s="62"/>
      <c r="AE50" s="62" t="s">
        <v>440</v>
      </c>
      <c r="AF50" s="62" t="s">
        <v>441</v>
      </c>
      <c r="AG50" s="62"/>
      <c r="AH50" s="57" t="s">
        <v>442</v>
      </c>
      <c r="AI50" s="62"/>
      <c r="AJ50" s="62" t="s">
        <v>443</v>
      </c>
      <c r="AK50" s="62"/>
      <c r="AL50" s="62"/>
      <c r="AM50" s="62"/>
      <c r="AN50" s="66"/>
    </row>
    <row r="51" spans="1:40" s="67" customFormat="1">
      <c r="A51" s="61" t="s">
        <v>444</v>
      </c>
      <c r="B51" s="62" t="s">
        <v>446</v>
      </c>
      <c r="C51" s="62" t="s">
        <v>445</v>
      </c>
      <c r="D51" s="62" t="s">
        <v>97</v>
      </c>
      <c r="E51" s="62">
        <v>16337504</v>
      </c>
      <c r="F51" s="62" t="s">
        <v>38</v>
      </c>
      <c r="G51" s="62">
        <v>1</v>
      </c>
      <c r="H51" s="62" t="s">
        <v>39</v>
      </c>
      <c r="I51" s="62" t="s">
        <v>39</v>
      </c>
      <c r="J51" s="63">
        <v>40206</v>
      </c>
      <c r="K51" s="63">
        <f t="shared" ref="K51:K59" si="8">+J51+255</f>
        <v>40461</v>
      </c>
      <c r="L51" s="63">
        <f t="shared" ca="1" si="5"/>
        <v>40331</v>
      </c>
      <c r="M51" s="65" t="str">
        <f t="shared" ca="1" si="6"/>
        <v>ACTIVE</v>
      </c>
      <c r="N51" s="56" t="str">
        <f t="shared" ca="1" si="2"/>
        <v>1</v>
      </c>
      <c r="O51" s="56">
        <f t="shared" ca="1" si="4"/>
        <v>38</v>
      </c>
      <c r="P51" s="62" t="s">
        <v>40</v>
      </c>
      <c r="Q51" s="62" t="s">
        <v>62</v>
      </c>
      <c r="R51" s="62" t="s">
        <v>447</v>
      </c>
      <c r="S51" s="62" t="s">
        <v>448</v>
      </c>
      <c r="T51" s="57" t="s">
        <v>449</v>
      </c>
      <c r="U51" s="57" t="s">
        <v>450</v>
      </c>
      <c r="V51" s="62" t="s">
        <v>451</v>
      </c>
      <c r="W51" s="62" t="s">
        <v>452</v>
      </c>
      <c r="X51" s="62" t="s">
        <v>453</v>
      </c>
      <c r="Y51" s="62"/>
      <c r="Z51" s="62" t="s">
        <v>454</v>
      </c>
      <c r="AA51" s="63">
        <v>30325</v>
      </c>
      <c r="AB51" s="62"/>
      <c r="AC51" s="62" t="s">
        <v>455</v>
      </c>
      <c r="AD51" s="62"/>
      <c r="AE51" s="62" t="s">
        <v>456</v>
      </c>
      <c r="AF51" s="62" t="s">
        <v>447</v>
      </c>
      <c r="AG51" s="62"/>
      <c r="AH51" s="57" t="s">
        <v>457</v>
      </c>
      <c r="AI51" s="62"/>
      <c r="AJ51" s="62" t="s">
        <v>458</v>
      </c>
      <c r="AK51" s="62"/>
      <c r="AL51" s="62" t="s">
        <v>447</v>
      </c>
      <c r="AM51" s="62"/>
      <c r="AN51" s="66"/>
    </row>
    <row r="52" spans="1:40" s="67" customFormat="1">
      <c r="A52" s="61" t="s">
        <v>460</v>
      </c>
      <c r="B52" s="62" t="s">
        <v>506</v>
      </c>
      <c r="C52" s="62" t="s">
        <v>461</v>
      </c>
      <c r="D52" s="62" t="s">
        <v>462</v>
      </c>
      <c r="E52" s="62">
        <v>6093073</v>
      </c>
      <c r="F52" s="62" t="s">
        <v>38</v>
      </c>
      <c r="G52" s="62">
        <v>1</v>
      </c>
      <c r="H52" s="62" t="s">
        <v>43</v>
      </c>
      <c r="I52" s="62" t="s">
        <v>43</v>
      </c>
      <c r="J52" s="63">
        <v>40210</v>
      </c>
      <c r="K52" s="63">
        <f t="shared" si="8"/>
        <v>40465</v>
      </c>
      <c r="L52" s="63">
        <f t="shared" ca="1" si="5"/>
        <v>40331</v>
      </c>
      <c r="M52" s="65" t="str">
        <f t="shared" ca="1" si="6"/>
        <v>ACTIVE</v>
      </c>
      <c r="N52" s="56" t="str">
        <f t="shared" ca="1" si="2"/>
        <v>1</v>
      </c>
      <c r="O52" s="56">
        <f t="shared" ca="1" si="4"/>
        <v>39</v>
      </c>
      <c r="P52" s="62" t="s">
        <v>40</v>
      </c>
      <c r="Q52" s="62" t="s">
        <v>62</v>
      </c>
      <c r="R52" s="62" t="s">
        <v>463</v>
      </c>
      <c r="S52" s="62" t="s">
        <v>464</v>
      </c>
      <c r="T52" s="57" t="s">
        <v>465</v>
      </c>
      <c r="U52" s="62"/>
      <c r="V52" s="62" t="s">
        <v>466</v>
      </c>
      <c r="W52" s="62" t="s">
        <v>467</v>
      </c>
      <c r="X52" s="62"/>
      <c r="Y52" s="62"/>
      <c r="Z52" s="62" t="s">
        <v>468</v>
      </c>
      <c r="AA52" s="78">
        <v>40351</v>
      </c>
      <c r="AB52" s="62"/>
      <c r="AC52" s="62" t="s">
        <v>461</v>
      </c>
      <c r="AD52" s="62" t="s">
        <v>462</v>
      </c>
      <c r="AE52" s="62">
        <v>6093073</v>
      </c>
      <c r="AF52" s="62" t="s">
        <v>463</v>
      </c>
      <c r="AG52" s="62" t="s">
        <v>464</v>
      </c>
      <c r="AH52" s="57" t="s">
        <v>465</v>
      </c>
      <c r="AI52" s="62"/>
      <c r="AJ52" s="62" t="s">
        <v>466</v>
      </c>
      <c r="AK52" s="62" t="s">
        <v>467</v>
      </c>
      <c r="AL52" s="62"/>
      <c r="AM52" s="62"/>
      <c r="AN52" s="66"/>
    </row>
    <row r="53" spans="1:40" s="67" customFormat="1">
      <c r="A53" s="61" t="s">
        <v>469</v>
      </c>
      <c r="B53" s="62" t="s">
        <v>509</v>
      </c>
      <c r="C53" s="62" t="s">
        <v>470</v>
      </c>
      <c r="D53" s="62" t="s">
        <v>195</v>
      </c>
      <c r="E53" s="62">
        <v>16036277</v>
      </c>
      <c r="F53" s="62" t="s">
        <v>38</v>
      </c>
      <c r="G53" s="62">
        <v>1</v>
      </c>
      <c r="H53" s="62" t="s">
        <v>39</v>
      </c>
      <c r="I53" s="62" t="s">
        <v>39</v>
      </c>
      <c r="J53" s="63">
        <v>40210</v>
      </c>
      <c r="K53" s="63">
        <f t="shared" si="8"/>
        <v>40465</v>
      </c>
      <c r="L53" s="63">
        <f t="shared" ca="1" si="5"/>
        <v>40331</v>
      </c>
      <c r="M53" s="65" t="str">
        <f t="shared" ca="1" si="6"/>
        <v>ACTIVE</v>
      </c>
      <c r="N53" s="56" t="str">
        <f t="shared" ca="1" si="2"/>
        <v>1</v>
      </c>
      <c r="O53" s="56">
        <f t="shared" ca="1" si="4"/>
        <v>40</v>
      </c>
      <c r="P53" s="62" t="s">
        <v>40</v>
      </c>
      <c r="Q53" s="62" t="s">
        <v>62</v>
      </c>
      <c r="R53" s="62" t="s">
        <v>471</v>
      </c>
      <c r="S53" s="62" t="s">
        <v>472</v>
      </c>
      <c r="T53" s="57" t="s">
        <v>473</v>
      </c>
      <c r="U53" s="62"/>
      <c r="V53" s="62" t="s">
        <v>474</v>
      </c>
      <c r="W53" s="62" t="s">
        <v>475</v>
      </c>
      <c r="X53" s="62" t="s">
        <v>476</v>
      </c>
      <c r="Y53" s="62"/>
      <c r="Z53" s="62" t="s">
        <v>351</v>
      </c>
      <c r="AA53" s="63">
        <v>30317</v>
      </c>
      <c r="AB53" s="62"/>
      <c r="AC53" s="62" t="s">
        <v>470</v>
      </c>
      <c r="AD53" s="62" t="s">
        <v>195</v>
      </c>
      <c r="AE53" s="62">
        <v>16036277</v>
      </c>
      <c r="AF53" s="62" t="s">
        <v>471</v>
      </c>
      <c r="AG53" s="62" t="s">
        <v>472</v>
      </c>
      <c r="AH53" s="57" t="s">
        <v>473</v>
      </c>
      <c r="AI53" s="62"/>
      <c r="AJ53" s="62" t="s">
        <v>474</v>
      </c>
      <c r="AK53" s="62" t="s">
        <v>475</v>
      </c>
      <c r="AL53" s="62" t="s">
        <v>476</v>
      </c>
      <c r="AM53" s="62"/>
      <c r="AN53" s="66"/>
    </row>
    <row r="54" spans="1:40" s="67" customFormat="1">
      <c r="A54" s="61" t="s">
        <v>477</v>
      </c>
      <c r="B54" s="62" t="s">
        <v>502</v>
      </c>
      <c r="C54" s="62" t="s">
        <v>478</v>
      </c>
      <c r="D54" s="62" t="s">
        <v>479</v>
      </c>
      <c r="E54" s="62">
        <v>17760535</v>
      </c>
      <c r="F54" s="62" t="s">
        <v>38</v>
      </c>
      <c r="G54" s="62">
        <v>1</v>
      </c>
      <c r="H54" s="62" t="s">
        <v>39</v>
      </c>
      <c r="I54" s="62" t="s">
        <v>39</v>
      </c>
      <c r="J54" s="63">
        <v>40213</v>
      </c>
      <c r="K54" s="63">
        <f t="shared" si="8"/>
        <v>40468</v>
      </c>
      <c r="L54" s="63">
        <f t="shared" ca="1" si="5"/>
        <v>40331</v>
      </c>
      <c r="M54" s="65" t="str">
        <f t="shared" ca="1" si="6"/>
        <v>ACTIVE</v>
      </c>
      <c r="N54" s="56" t="str">
        <f t="shared" ca="1" si="2"/>
        <v>1</v>
      </c>
      <c r="O54" s="56">
        <f t="shared" ca="1" si="4"/>
        <v>41</v>
      </c>
      <c r="P54" s="62" t="s">
        <v>40</v>
      </c>
      <c r="Q54" s="62" t="s">
        <v>62</v>
      </c>
      <c r="R54" s="62" t="s">
        <v>480</v>
      </c>
      <c r="S54" s="62" t="s">
        <v>481</v>
      </c>
      <c r="T54" s="57" t="s">
        <v>482</v>
      </c>
      <c r="U54" s="62"/>
      <c r="V54" s="62" t="s">
        <v>483</v>
      </c>
      <c r="W54" s="62"/>
      <c r="X54" s="62"/>
      <c r="Y54" s="62"/>
      <c r="Z54" s="62" t="s">
        <v>437</v>
      </c>
      <c r="AA54" s="63">
        <v>31348</v>
      </c>
      <c r="AB54" s="62"/>
      <c r="AC54" s="62" t="s">
        <v>478</v>
      </c>
      <c r="AD54" s="62" t="s">
        <v>479</v>
      </c>
      <c r="AE54" s="62">
        <v>17760535</v>
      </c>
      <c r="AF54" s="62" t="s">
        <v>480</v>
      </c>
      <c r="AG54" s="62" t="s">
        <v>481</v>
      </c>
      <c r="AH54" s="57" t="s">
        <v>482</v>
      </c>
      <c r="AI54" s="62"/>
      <c r="AJ54" s="62" t="s">
        <v>483</v>
      </c>
      <c r="AK54" s="62"/>
      <c r="AL54" s="62"/>
      <c r="AM54" s="62"/>
      <c r="AN54" s="66"/>
    </row>
    <row r="55" spans="1:40" s="67" customFormat="1">
      <c r="A55" s="61" t="s">
        <v>484</v>
      </c>
      <c r="B55" s="62" t="s">
        <v>507</v>
      </c>
      <c r="C55" s="62" t="s">
        <v>485</v>
      </c>
      <c r="D55" s="62" t="s">
        <v>486</v>
      </c>
      <c r="E55" s="62">
        <v>6815611</v>
      </c>
      <c r="F55" s="62" t="s">
        <v>38</v>
      </c>
      <c r="G55" s="62">
        <v>1</v>
      </c>
      <c r="H55" s="62"/>
      <c r="I55" s="62"/>
      <c r="J55" s="63">
        <v>40217</v>
      </c>
      <c r="K55" s="63">
        <f t="shared" si="8"/>
        <v>40472</v>
      </c>
      <c r="L55" s="63">
        <f t="shared" ca="1" si="5"/>
        <v>40331</v>
      </c>
      <c r="M55" s="65" t="str">
        <f t="shared" ca="1" si="6"/>
        <v>ACTIVE</v>
      </c>
      <c r="N55" s="56" t="str">
        <f t="shared" ca="1" si="2"/>
        <v>1</v>
      </c>
      <c r="O55" s="56">
        <f t="shared" ca="1" si="4"/>
        <v>42</v>
      </c>
      <c r="P55" s="62" t="s">
        <v>40</v>
      </c>
      <c r="Q55" s="62" t="s">
        <v>62</v>
      </c>
      <c r="R55" s="62" t="s">
        <v>487</v>
      </c>
      <c r="S55" s="62" t="s">
        <v>488</v>
      </c>
      <c r="T55" s="57" t="s">
        <v>489</v>
      </c>
      <c r="U55" s="62"/>
      <c r="V55" s="62" t="s">
        <v>490</v>
      </c>
      <c r="W55" s="62" t="s">
        <v>490</v>
      </c>
      <c r="X55" s="62"/>
      <c r="Y55" s="62"/>
      <c r="Z55" s="62"/>
      <c r="AA55" s="63">
        <v>23410</v>
      </c>
      <c r="AB55" s="62"/>
      <c r="AC55" s="62" t="s">
        <v>485</v>
      </c>
      <c r="AD55" s="62" t="s">
        <v>486</v>
      </c>
      <c r="AE55" s="62">
        <v>6815611</v>
      </c>
      <c r="AF55" s="62" t="s">
        <v>487</v>
      </c>
      <c r="AG55" s="62" t="s">
        <v>488</v>
      </c>
      <c r="AH55" s="57" t="s">
        <v>489</v>
      </c>
      <c r="AI55" s="62"/>
      <c r="AJ55" s="62" t="s">
        <v>490</v>
      </c>
      <c r="AK55" s="62" t="s">
        <v>490</v>
      </c>
      <c r="AL55" s="62"/>
      <c r="AM55" s="62"/>
      <c r="AN55" s="66"/>
    </row>
    <row r="56" spans="1:40" s="67" customFormat="1">
      <c r="A56" s="61" t="s">
        <v>492</v>
      </c>
      <c r="B56" s="62" t="s">
        <v>508</v>
      </c>
      <c r="C56" s="62" t="s">
        <v>625</v>
      </c>
      <c r="D56" s="62" t="s">
        <v>493</v>
      </c>
      <c r="E56" s="62">
        <v>16462806</v>
      </c>
      <c r="F56" s="62" t="s">
        <v>38</v>
      </c>
      <c r="G56" s="62">
        <v>1</v>
      </c>
      <c r="H56" s="62" t="s">
        <v>30</v>
      </c>
      <c r="I56" s="62" t="s">
        <v>30</v>
      </c>
      <c r="J56" s="63">
        <v>40218</v>
      </c>
      <c r="K56" s="63">
        <f t="shared" si="8"/>
        <v>40473</v>
      </c>
      <c r="L56" s="63">
        <f t="shared" ca="1" si="5"/>
        <v>40331</v>
      </c>
      <c r="M56" s="65" t="str">
        <f t="shared" ca="1" si="6"/>
        <v>ACTIVE</v>
      </c>
      <c r="N56" s="56" t="str">
        <f t="shared" ca="1" si="2"/>
        <v>1</v>
      </c>
      <c r="O56" s="56">
        <f t="shared" ca="1" si="4"/>
        <v>43</v>
      </c>
      <c r="P56" s="62" t="s">
        <v>40</v>
      </c>
      <c r="Q56" s="62" t="s">
        <v>62</v>
      </c>
      <c r="R56" s="62" t="s">
        <v>496</v>
      </c>
      <c r="S56" s="62"/>
      <c r="T56" s="57" t="s">
        <v>494</v>
      </c>
      <c r="U56" s="62"/>
      <c r="V56" s="62" t="s">
        <v>495</v>
      </c>
      <c r="W56" s="62"/>
      <c r="X56" s="62" t="s">
        <v>496</v>
      </c>
      <c r="Y56" s="62"/>
      <c r="Z56" s="62" t="s">
        <v>497</v>
      </c>
      <c r="AA56" s="63">
        <v>30602</v>
      </c>
      <c r="AB56" s="62"/>
      <c r="AC56" s="62" t="s">
        <v>498</v>
      </c>
      <c r="AD56" s="62" t="s">
        <v>493</v>
      </c>
      <c r="AE56" s="62">
        <v>3751754</v>
      </c>
      <c r="AF56" s="62" t="s">
        <v>499</v>
      </c>
      <c r="AG56" s="62"/>
      <c r="AH56" s="57" t="s">
        <v>500</v>
      </c>
      <c r="AI56" s="62"/>
      <c r="AJ56" s="62" t="s">
        <v>495</v>
      </c>
      <c r="AK56" s="62"/>
      <c r="AL56" s="62"/>
      <c r="AM56" s="62"/>
      <c r="AN56" s="66"/>
    </row>
    <row r="57" spans="1:40" s="67" customFormat="1">
      <c r="A57" s="61" t="s">
        <v>510</v>
      </c>
      <c r="B57" s="62" t="s">
        <v>531</v>
      </c>
      <c r="C57" s="62" t="s">
        <v>108</v>
      </c>
      <c r="D57" s="62" t="s">
        <v>511</v>
      </c>
      <c r="E57" s="62">
        <v>17142078</v>
      </c>
      <c r="F57" s="62" t="s">
        <v>38</v>
      </c>
      <c r="G57" s="62">
        <v>1</v>
      </c>
      <c r="H57" s="62" t="s">
        <v>39</v>
      </c>
      <c r="I57" s="62" t="s">
        <v>39</v>
      </c>
      <c r="J57" s="63">
        <v>40227</v>
      </c>
      <c r="K57" s="63">
        <f t="shared" si="8"/>
        <v>40482</v>
      </c>
      <c r="L57" s="63">
        <f t="shared" ca="1" si="5"/>
        <v>40331</v>
      </c>
      <c r="M57" s="65" t="str">
        <f t="shared" ca="1" si="6"/>
        <v>ACTIVE</v>
      </c>
      <c r="N57" s="56" t="str">
        <f t="shared" ca="1" si="2"/>
        <v>1</v>
      </c>
      <c r="O57" s="56">
        <f t="shared" ca="1" si="4"/>
        <v>44</v>
      </c>
      <c r="P57" s="62" t="s">
        <v>40</v>
      </c>
      <c r="Q57" s="62" t="s">
        <v>62</v>
      </c>
      <c r="R57" s="62" t="s">
        <v>512</v>
      </c>
      <c r="S57" s="62" t="s">
        <v>513</v>
      </c>
      <c r="T57" s="71" t="s">
        <v>514</v>
      </c>
      <c r="U57" s="62"/>
      <c r="V57" s="62" t="s">
        <v>515</v>
      </c>
      <c r="W57" s="62" t="s">
        <v>516</v>
      </c>
      <c r="X57" s="62"/>
      <c r="Y57" s="62"/>
      <c r="Z57" s="62" t="s">
        <v>437</v>
      </c>
      <c r="AA57" s="63">
        <v>31468</v>
      </c>
      <c r="AB57" s="62">
        <v>23</v>
      </c>
      <c r="AC57" s="62" t="s">
        <v>108</v>
      </c>
      <c r="AD57" s="62" t="s">
        <v>511</v>
      </c>
      <c r="AE57" s="62">
        <v>17142078</v>
      </c>
      <c r="AF57" s="62" t="s">
        <v>512</v>
      </c>
      <c r="AG57" s="62" t="s">
        <v>513</v>
      </c>
      <c r="AH57" s="71" t="s">
        <v>514</v>
      </c>
      <c r="AI57" s="62"/>
      <c r="AJ57" s="62" t="s">
        <v>515</v>
      </c>
      <c r="AK57" s="62" t="s">
        <v>516</v>
      </c>
      <c r="AL57" s="62"/>
      <c r="AM57" s="62"/>
      <c r="AN57" s="66"/>
    </row>
    <row r="58" spans="1:40" s="67" customFormat="1">
      <c r="A58" s="61" t="s">
        <v>517</v>
      </c>
      <c r="B58" s="62" t="s">
        <v>532</v>
      </c>
      <c r="C58" s="62" t="s">
        <v>518</v>
      </c>
      <c r="D58" s="62" t="s">
        <v>519</v>
      </c>
      <c r="E58" s="62">
        <v>13669712</v>
      </c>
      <c r="F58" s="62" t="s">
        <v>38</v>
      </c>
      <c r="G58" s="62">
        <v>1</v>
      </c>
      <c r="H58" s="62" t="s">
        <v>39</v>
      </c>
      <c r="I58" s="62" t="s">
        <v>39</v>
      </c>
      <c r="J58" s="63">
        <v>40190</v>
      </c>
      <c r="K58" s="63">
        <f t="shared" si="8"/>
        <v>40445</v>
      </c>
      <c r="L58" s="63">
        <f t="shared" ca="1" si="5"/>
        <v>40331</v>
      </c>
      <c r="M58" s="65" t="str">
        <f t="shared" ca="1" si="6"/>
        <v>ACTIVE</v>
      </c>
      <c r="N58" s="56" t="str">
        <f t="shared" ca="1" si="2"/>
        <v>1</v>
      </c>
      <c r="O58" s="56">
        <f t="shared" ca="1" si="4"/>
        <v>45</v>
      </c>
      <c r="P58" s="62" t="s">
        <v>40</v>
      </c>
      <c r="Q58" s="62" t="s">
        <v>62</v>
      </c>
      <c r="R58" s="62" t="s">
        <v>520</v>
      </c>
      <c r="S58" s="62"/>
      <c r="T58" s="62"/>
      <c r="U58" s="62"/>
      <c r="V58" s="62" t="s">
        <v>521</v>
      </c>
      <c r="W58" s="62"/>
      <c r="X58" s="62"/>
      <c r="Y58" s="62"/>
      <c r="Z58" s="62"/>
      <c r="AA58" s="62"/>
      <c r="AB58" s="62"/>
      <c r="AC58" s="62" t="s">
        <v>522</v>
      </c>
      <c r="AD58" s="62" t="s">
        <v>314</v>
      </c>
      <c r="AE58" s="62" t="s">
        <v>523</v>
      </c>
      <c r="AF58" s="62" t="s">
        <v>524</v>
      </c>
      <c r="AG58" s="62"/>
      <c r="AH58" s="62"/>
      <c r="AI58" s="62"/>
      <c r="AJ58" s="62" t="s">
        <v>525</v>
      </c>
      <c r="AK58" s="62"/>
      <c r="AL58" s="62"/>
      <c r="AM58" s="62"/>
      <c r="AN58" s="66"/>
    </row>
    <row r="59" spans="1:40" s="67" customFormat="1">
      <c r="A59" s="61" t="s">
        <v>526</v>
      </c>
      <c r="B59" s="62" t="s">
        <v>533</v>
      </c>
      <c r="C59" s="62" t="s">
        <v>527</v>
      </c>
      <c r="D59" s="62" t="s">
        <v>528</v>
      </c>
      <c r="E59" s="62">
        <v>10203551</v>
      </c>
      <c r="F59" s="62" t="s">
        <v>38</v>
      </c>
      <c r="G59" s="62">
        <v>1</v>
      </c>
      <c r="H59" s="62" t="s">
        <v>39</v>
      </c>
      <c r="I59" s="62" t="s">
        <v>39</v>
      </c>
      <c r="J59" s="63">
        <v>40228</v>
      </c>
      <c r="K59" s="63">
        <f t="shared" si="8"/>
        <v>40483</v>
      </c>
      <c r="L59" s="63">
        <f t="shared" ca="1" si="5"/>
        <v>40331</v>
      </c>
      <c r="M59" s="65" t="str">
        <f t="shared" ca="1" si="6"/>
        <v>ACTIVE</v>
      </c>
      <c r="N59" s="56" t="str">
        <f t="shared" ca="1" si="2"/>
        <v>1</v>
      </c>
      <c r="O59" s="56">
        <f t="shared" ca="1" si="4"/>
        <v>46</v>
      </c>
      <c r="P59" s="62" t="s">
        <v>40</v>
      </c>
      <c r="Q59" s="62" t="s">
        <v>62</v>
      </c>
      <c r="R59" s="62" t="s">
        <v>529</v>
      </c>
      <c r="S59" s="62" t="s">
        <v>535</v>
      </c>
      <c r="T59" s="57" t="s">
        <v>530</v>
      </c>
      <c r="U59" s="62"/>
      <c r="V59" s="62" t="s">
        <v>534</v>
      </c>
      <c r="W59" s="62"/>
      <c r="X59" s="62"/>
      <c r="Y59" s="62"/>
      <c r="Z59" s="62"/>
      <c r="AA59" s="62"/>
      <c r="AB59" s="62"/>
      <c r="AC59" s="62" t="s">
        <v>527</v>
      </c>
      <c r="AD59" s="62" t="s">
        <v>528</v>
      </c>
      <c r="AE59" s="62">
        <v>10203551</v>
      </c>
      <c r="AF59" s="62" t="s">
        <v>529</v>
      </c>
      <c r="AG59" s="62"/>
      <c r="AH59" s="62"/>
      <c r="AI59" s="62"/>
      <c r="AJ59" s="62" t="s">
        <v>534</v>
      </c>
      <c r="AK59" s="62"/>
      <c r="AL59" s="62"/>
      <c r="AM59" s="62"/>
      <c r="AN59" s="66"/>
    </row>
    <row r="60" spans="1:40" s="76" customFormat="1">
      <c r="A60" s="72" t="s">
        <v>537</v>
      </c>
      <c r="B60" s="73"/>
      <c r="C60" s="73" t="s">
        <v>286</v>
      </c>
      <c r="D60" s="73" t="s">
        <v>287</v>
      </c>
      <c r="E60" s="73">
        <v>24104156</v>
      </c>
      <c r="F60" s="73" t="s">
        <v>38</v>
      </c>
      <c r="G60" s="73">
        <v>1</v>
      </c>
      <c r="H60" s="73" t="s">
        <v>54</v>
      </c>
      <c r="I60" s="73" t="s">
        <v>54</v>
      </c>
      <c r="J60" s="64">
        <v>40196</v>
      </c>
      <c r="K60" s="64">
        <v>40374</v>
      </c>
      <c r="L60" s="64">
        <v>40197</v>
      </c>
      <c r="M60" s="74" t="s">
        <v>536</v>
      </c>
      <c r="N60" s="79" t="str">
        <f t="shared" si="2"/>
        <v>1</v>
      </c>
      <c r="O60" s="79">
        <f t="shared" ca="1" si="4"/>
        <v>47</v>
      </c>
      <c r="P60" s="73" t="s">
        <v>40</v>
      </c>
      <c r="Q60" s="73" t="s">
        <v>62</v>
      </c>
      <c r="R60" s="73" t="s">
        <v>289</v>
      </c>
      <c r="S60" s="73" t="s">
        <v>288</v>
      </c>
      <c r="T60" s="73" t="s">
        <v>290</v>
      </c>
      <c r="U60" s="73"/>
      <c r="V60" s="73"/>
      <c r="W60" s="73"/>
      <c r="X60" s="73"/>
      <c r="Y60" s="73"/>
      <c r="Z60" s="73"/>
      <c r="AA60" s="73"/>
      <c r="AB60" s="73"/>
      <c r="AC60" s="73" t="s">
        <v>291</v>
      </c>
      <c r="AD60" s="73" t="s">
        <v>109</v>
      </c>
      <c r="AE60" s="73">
        <v>11913173</v>
      </c>
      <c r="AF60" s="73" t="s">
        <v>289</v>
      </c>
      <c r="AG60" s="73" t="s">
        <v>288</v>
      </c>
      <c r="AH60" s="73" t="s">
        <v>290</v>
      </c>
      <c r="AI60" s="73"/>
      <c r="AJ60" s="73"/>
      <c r="AK60" s="73"/>
      <c r="AL60" s="73"/>
      <c r="AM60" s="73"/>
      <c r="AN60" s="75"/>
    </row>
    <row r="61" spans="1:40" s="67" customFormat="1">
      <c r="A61" s="61" t="s">
        <v>538</v>
      </c>
      <c r="B61" s="62" t="s">
        <v>539</v>
      </c>
      <c r="C61" s="62" t="s">
        <v>540</v>
      </c>
      <c r="D61" s="62" t="s">
        <v>541</v>
      </c>
      <c r="E61" s="62">
        <v>4581714</v>
      </c>
      <c r="F61" s="62" t="s">
        <v>38</v>
      </c>
      <c r="G61" s="62">
        <v>1</v>
      </c>
      <c r="H61" s="62" t="s">
        <v>39</v>
      </c>
      <c r="I61" s="62" t="s">
        <v>39</v>
      </c>
      <c r="J61" s="63">
        <v>40219</v>
      </c>
      <c r="K61" s="63">
        <f t="shared" ref="K61:K105" si="9">+J61+255</f>
        <v>40474</v>
      </c>
      <c r="L61" s="63">
        <f t="shared" ref="L61:L92" ca="1" si="10">+TODAY()</f>
        <v>40331</v>
      </c>
      <c r="M61" s="65" t="str">
        <f ca="1">+IF(L61&lt;K61,"ACTIVE","EXPIRED")</f>
        <v>ACTIVE</v>
      </c>
      <c r="N61" s="56" t="str">
        <f t="shared" ca="1" si="2"/>
        <v>1</v>
      </c>
      <c r="O61" s="56">
        <f t="shared" ca="1" si="4"/>
        <v>48</v>
      </c>
      <c r="P61" s="62" t="s">
        <v>40</v>
      </c>
      <c r="Q61" s="62" t="s">
        <v>62</v>
      </c>
      <c r="R61" s="62" t="s">
        <v>542</v>
      </c>
      <c r="S61" s="62" t="s">
        <v>543</v>
      </c>
      <c r="T61" s="57" t="s">
        <v>544</v>
      </c>
      <c r="U61" s="62"/>
      <c r="V61" s="62" t="s">
        <v>545</v>
      </c>
      <c r="W61" s="62"/>
      <c r="X61" s="62"/>
      <c r="Y61" s="62"/>
      <c r="Z61" s="62" t="s">
        <v>546</v>
      </c>
      <c r="AA61" s="78">
        <v>40505</v>
      </c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6"/>
    </row>
    <row r="62" spans="1:40" s="67" customFormat="1">
      <c r="A62" s="61" t="s">
        <v>547</v>
      </c>
      <c r="B62" s="62" t="s">
        <v>555</v>
      </c>
      <c r="C62" s="62" t="s">
        <v>548</v>
      </c>
      <c r="D62" s="62" t="s">
        <v>549</v>
      </c>
      <c r="E62" s="62">
        <v>12955002</v>
      </c>
      <c r="F62" s="62" t="s">
        <v>38</v>
      </c>
      <c r="G62" s="62">
        <v>1</v>
      </c>
      <c r="H62" s="62" t="s">
        <v>30</v>
      </c>
      <c r="I62" s="62" t="s">
        <v>30</v>
      </c>
      <c r="J62" s="63">
        <v>40229</v>
      </c>
      <c r="K62" s="63">
        <f t="shared" si="9"/>
        <v>40484</v>
      </c>
      <c r="L62" s="63">
        <f t="shared" ca="1" si="10"/>
        <v>40331</v>
      </c>
      <c r="M62" s="65" t="str">
        <f ca="1">+IF(L62&lt;K62,"ACTIVE","EXPIRED")</f>
        <v>ACTIVE</v>
      </c>
      <c r="N62" s="56" t="str">
        <f t="shared" ca="1" si="2"/>
        <v>1</v>
      </c>
      <c r="O62" s="56">
        <f ca="1">+O61+N62</f>
        <v>49</v>
      </c>
      <c r="P62" s="62" t="s">
        <v>40</v>
      </c>
      <c r="Q62" s="62" t="s">
        <v>62</v>
      </c>
      <c r="R62" s="62" t="s">
        <v>550</v>
      </c>
      <c r="S62" s="62" t="s">
        <v>551</v>
      </c>
      <c r="T62" s="57" t="s">
        <v>552</v>
      </c>
      <c r="U62" s="62"/>
      <c r="V62" s="62" t="s">
        <v>553</v>
      </c>
      <c r="W62" s="62" t="s">
        <v>554</v>
      </c>
      <c r="X62" s="62" t="s">
        <v>551</v>
      </c>
      <c r="Y62" s="62"/>
      <c r="Z62" s="62" t="s">
        <v>167</v>
      </c>
      <c r="AA62" s="78">
        <v>40492</v>
      </c>
      <c r="AB62" s="62"/>
      <c r="AC62" s="62" t="s">
        <v>548</v>
      </c>
      <c r="AD62" s="62" t="s">
        <v>549</v>
      </c>
      <c r="AE62" s="62">
        <v>12955002</v>
      </c>
      <c r="AF62" s="62" t="s">
        <v>550</v>
      </c>
      <c r="AG62" s="62" t="s">
        <v>551</v>
      </c>
      <c r="AH62" s="57" t="s">
        <v>552</v>
      </c>
      <c r="AI62" s="62"/>
      <c r="AJ62" s="62" t="s">
        <v>553</v>
      </c>
      <c r="AK62" s="62" t="s">
        <v>554</v>
      </c>
      <c r="AL62" s="62" t="s">
        <v>551</v>
      </c>
      <c r="AM62" s="62"/>
      <c r="AN62" s="66"/>
    </row>
    <row r="63" spans="1:40" s="67" customFormat="1">
      <c r="A63" s="61" t="s">
        <v>565</v>
      </c>
      <c r="B63" s="62"/>
      <c r="C63" s="62" t="s">
        <v>557</v>
      </c>
      <c r="D63" s="62" t="s">
        <v>556</v>
      </c>
      <c r="E63" s="62">
        <v>27100363</v>
      </c>
      <c r="F63" s="62" t="s">
        <v>38</v>
      </c>
      <c r="G63" s="62">
        <v>1</v>
      </c>
      <c r="H63" s="62" t="s">
        <v>54</v>
      </c>
      <c r="I63" s="62" t="s">
        <v>54</v>
      </c>
      <c r="J63" s="63">
        <v>40232</v>
      </c>
      <c r="K63" s="63">
        <f t="shared" si="9"/>
        <v>40487</v>
      </c>
      <c r="L63" s="63">
        <f t="shared" ca="1" si="10"/>
        <v>40331</v>
      </c>
      <c r="M63" s="65" t="str">
        <f ca="1">+IF(L63&lt;K63,"ACTIVE","EXPIRED")</f>
        <v>ACTIVE</v>
      </c>
      <c r="N63" s="56" t="str">
        <f t="shared" ca="1" si="2"/>
        <v>1</v>
      </c>
      <c r="O63" s="56">
        <f t="shared" ref="O63:O69" ca="1" si="11">+O62+N63</f>
        <v>50</v>
      </c>
      <c r="P63" s="62" t="s">
        <v>40</v>
      </c>
      <c r="Q63" s="62" t="s">
        <v>62</v>
      </c>
      <c r="R63" s="62" t="s">
        <v>558</v>
      </c>
      <c r="S63" s="62" t="s">
        <v>559</v>
      </c>
      <c r="T63" s="57" t="s">
        <v>560</v>
      </c>
      <c r="U63" s="62"/>
      <c r="V63" s="62" t="s">
        <v>561</v>
      </c>
      <c r="W63" s="62"/>
      <c r="X63" s="62"/>
      <c r="Y63" s="62"/>
      <c r="Z63" s="62" t="s">
        <v>562</v>
      </c>
      <c r="AA63" s="63">
        <v>36062</v>
      </c>
      <c r="AB63" s="62"/>
      <c r="AC63" s="62" t="s">
        <v>563</v>
      </c>
      <c r="AD63" s="62" t="s">
        <v>564</v>
      </c>
      <c r="AE63" s="62">
        <v>6368568</v>
      </c>
      <c r="AF63" s="62" t="s">
        <v>558</v>
      </c>
      <c r="AG63" s="62"/>
      <c r="AH63" s="62" t="s">
        <v>560</v>
      </c>
      <c r="AI63" s="62"/>
      <c r="AJ63" s="80" t="s">
        <v>561</v>
      </c>
      <c r="AK63" s="62"/>
      <c r="AL63" s="62"/>
      <c r="AM63" s="62"/>
      <c r="AN63" s="66"/>
    </row>
    <row r="64" spans="1:40" s="67" customFormat="1">
      <c r="A64" s="61" t="s">
        <v>567</v>
      </c>
      <c r="B64" s="62"/>
      <c r="C64" s="62" t="s">
        <v>203</v>
      </c>
      <c r="D64" s="62" t="s">
        <v>389</v>
      </c>
      <c r="E64" s="62">
        <v>6819769</v>
      </c>
      <c r="F64" s="62" t="s">
        <v>38</v>
      </c>
      <c r="G64" s="62">
        <v>1</v>
      </c>
      <c r="H64" s="62" t="s">
        <v>568</v>
      </c>
      <c r="I64" s="62" t="s">
        <v>568</v>
      </c>
      <c r="J64" s="63">
        <v>40210</v>
      </c>
      <c r="K64" s="63">
        <v>40374</v>
      </c>
      <c r="L64" s="63">
        <f t="shared" ca="1" si="10"/>
        <v>40331</v>
      </c>
      <c r="M64" s="65" t="str">
        <f ca="1">+IF(L64&lt;K64,"ACTIVE","EXPIRED")</f>
        <v>ACTIVE</v>
      </c>
      <c r="N64" s="56" t="str">
        <f t="shared" ca="1" si="2"/>
        <v>1</v>
      </c>
      <c r="O64" s="56">
        <f t="shared" ca="1" si="11"/>
        <v>51</v>
      </c>
      <c r="P64" s="62" t="s">
        <v>32</v>
      </c>
      <c r="Q64" s="62"/>
      <c r="R64" s="62"/>
      <c r="S64" s="62"/>
      <c r="T64" s="57"/>
      <c r="U64" s="57"/>
      <c r="V64" s="62"/>
      <c r="W64" s="62"/>
      <c r="X64" s="62"/>
      <c r="Y64" s="62"/>
      <c r="Z64" s="62"/>
      <c r="AA64" s="63"/>
      <c r="AB64" s="62"/>
      <c r="AC64" s="62" t="s">
        <v>377</v>
      </c>
      <c r="AD64" s="62" t="s">
        <v>378</v>
      </c>
      <c r="AE64" s="62">
        <v>6819769</v>
      </c>
      <c r="AF64" s="62" t="s">
        <v>379</v>
      </c>
      <c r="AG64" s="62" t="s">
        <v>380</v>
      </c>
      <c r="AH64" s="57" t="s">
        <v>381</v>
      </c>
      <c r="AI64" s="62"/>
      <c r="AJ64" s="62" t="s">
        <v>382</v>
      </c>
      <c r="AK64" s="62" t="s">
        <v>383</v>
      </c>
      <c r="AL64" s="62" t="s">
        <v>384</v>
      </c>
      <c r="AM64" s="62"/>
      <c r="AN64" s="66"/>
    </row>
    <row r="65" spans="1:48" s="67" customFormat="1">
      <c r="A65" s="61" t="s">
        <v>569</v>
      </c>
      <c r="B65" s="62"/>
      <c r="C65" s="62" t="s">
        <v>566</v>
      </c>
      <c r="D65" s="62" t="s">
        <v>389</v>
      </c>
      <c r="E65" s="62">
        <v>6819769</v>
      </c>
      <c r="F65" s="62" t="s">
        <v>38</v>
      </c>
      <c r="G65" s="62">
        <v>1</v>
      </c>
      <c r="H65" s="62" t="s">
        <v>568</v>
      </c>
      <c r="I65" s="62" t="s">
        <v>568</v>
      </c>
      <c r="J65" s="63">
        <v>40210</v>
      </c>
      <c r="K65" s="63">
        <v>40374</v>
      </c>
      <c r="L65" s="63">
        <f t="shared" ca="1" si="10"/>
        <v>40331</v>
      </c>
      <c r="M65" s="65" t="str">
        <f t="shared" ref="M65:M128" ca="1" si="12">+IF(L65&lt;K65,"ACTIVE","EXPIRED")</f>
        <v>ACTIVE</v>
      </c>
      <c r="N65" s="56" t="str">
        <f t="shared" ca="1" si="2"/>
        <v>1</v>
      </c>
      <c r="O65" s="56">
        <f t="shared" ca="1" si="11"/>
        <v>52</v>
      </c>
      <c r="P65" s="62" t="s">
        <v>32</v>
      </c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 t="s">
        <v>377</v>
      </c>
      <c r="AD65" s="62" t="s">
        <v>378</v>
      </c>
      <c r="AE65" s="62">
        <v>6819769</v>
      </c>
      <c r="AF65" s="62" t="s">
        <v>379</v>
      </c>
      <c r="AG65" s="62" t="s">
        <v>380</v>
      </c>
      <c r="AH65" s="57" t="s">
        <v>381</v>
      </c>
      <c r="AI65" s="62"/>
      <c r="AJ65" s="62" t="s">
        <v>382</v>
      </c>
      <c r="AK65" s="62" t="s">
        <v>383</v>
      </c>
      <c r="AL65" s="62" t="s">
        <v>384</v>
      </c>
      <c r="AM65" s="62"/>
      <c r="AN65" s="66"/>
    </row>
    <row r="66" spans="1:48" s="67" customFormat="1">
      <c r="A66" s="61" t="s">
        <v>603</v>
      </c>
      <c r="B66" s="62"/>
      <c r="C66" s="62" t="s">
        <v>570</v>
      </c>
      <c r="D66" s="62" t="s">
        <v>571</v>
      </c>
      <c r="E66" s="62">
        <v>13864701</v>
      </c>
      <c r="F66" s="62" t="s">
        <v>38</v>
      </c>
      <c r="G66" s="62">
        <v>1</v>
      </c>
      <c r="H66" s="62" t="s">
        <v>47</v>
      </c>
      <c r="I66" s="62" t="s">
        <v>47</v>
      </c>
      <c r="J66" s="63">
        <v>40238</v>
      </c>
      <c r="K66" s="63">
        <v>40374</v>
      </c>
      <c r="L66" s="63">
        <f t="shared" ca="1" si="10"/>
        <v>40331</v>
      </c>
      <c r="M66" s="65" t="str">
        <f t="shared" ca="1" si="12"/>
        <v>ACTIVE</v>
      </c>
      <c r="N66" s="56" t="str">
        <f t="shared" ca="1" si="2"/>
        <v>1</v>
      </c>
      <c r="O66" s="56">
        <f t="shared" ca="1" si="11"/>
        <v>53</v>
      </c>
      <c r="P66" s="62" t="s">
        <v>40</v>
      </c>
      <c r="Q66" s="62"/>
      <c r="R66" s="62"/>
      <c r="S66" s="62" t="s">
        <v>577</v>
      </c>
      <c r="T66" s="62" t="s">
        <v>575</v>
      </c>
      <c r="U66" s="62"/>
      <c r="V66" s="62"/>
      <c r="W66" s="62"/>
      <c r="X66" s="62"/>
      <c r="Y66" s="62"/>
      <c r="Z66" s="62"/>
      <c r="AA66" s="62"/>
      <c r="AB66" s="62"/>
      <c r="AC66" s="62" t="s">
        <v>572</v>
      </c>
      <c r="AD66" s="62" t="s">
        <v>573</v>
      </c>
      <c r="AE66" s="62">
        <v>13864701</v>
      </c>
      <c r="AF66" s="62" t="s">
        <v>574</v>
      </c>
      <c r="AG66" s="62" t="s">
        <v>576</v>
      </c>
      <c r="AH66" s="57" t="s">
        <v>578</v>
      </c>
      <c r="AI66" s="57" t="s">
        <v>579</v>
      </c>
      <c r="AJ66" s="62" t="s">
        <v>580</v>
      </c>
      <c r="AK66" s="62"/>
      <c r="AL66" s="62"/>
      <c r="AM66" s="62"/>
      <c r="AN66" s="66"/>
    </row>
    <row r="67" spans="1:48" s="67" customFormat="1">
      <c r="A67" s="61" t="s">
        <v>581</v>
      </c>
      <c r="B67" s="62" t="s">
        <v>592</v>
      </c>
      <c r="C67" s="62" t="s">
        <v>582</v>
      </c>
      <c r="D67" s="62" t="s">
        <v>583</v>
      </c>
      <c r="E67" s="62">
        <v>6558515</v>
      </c>
      <c r="F67" s="62" t="s">
        <v>38</v>
      </c>
      <c r="G67" s="62">
        <v>1</v>
      </c>
      <c r="H67" s="62" t="s">
        <v>43</v>
      </c>
      <c r="I67" s="62" t="s">
        <v>43</v>
      </c>
      <c r="J67" s="63">
        <v>40238</v>
      </c>
      <c r="K67" s="63">
        <f t="shared" si="9"/>
        <v>40493</v>
      </c>
      <c r="L67" s="63">
        <f t="shared" ca="1" si="10"/>
        <v>40331</v>
      </c>
      <c r="M67" s="65" t="str">
        <f t="shared" ca="1" si="12"/>
        <v>ACTIVE</v>
      </c>
      <c r="N67" s="56" t="str">
        <f t="shared" ref="N67:N130" ca="1" si="13">+IF(M67="ACTIVE","1","0")</f>
        <v>1</v>
      </c>
      <c r="O67" s="56">
        <f t="shared" ca="1" si="11"/>
        <v>54</v>
      </c>
      <c r="P67" s="62" t="s">
        <v>40</v>
      </c>
      <c r="Q67" s="62" t="s">
        <v>62</v>
      </c>
      <c r="R67" s="62" t="s">
        <v>584</v>
      </c>
      <c r="S67" s="62" t="s">
        <v>585</v>
      </c>
      <c r="T67" s="57" t="s">
        <v>586</v>
      </c>
      <c r="U67" s="57" t="s">
        <v>587</v>
      </c>
      <c r="V67" s="62" t="s">
        <v>588</v>
      </c>
      <c r="W67" s="62" t="s">
        <v>589</v>
      </c>
      <c r="X67" s="62" t="s">
        <v>590</v>
      </c>
      <c r="Y67" s="62"/>
      <c r="Z67" s="62" t="s">
        <v>591</v>
      </c>
      <c r="AA67" s="63">
        <v>22411</v>
      </c>
      <c r="AB67" s="62"/>
      <c r="AC67" s="62" t="s">
        <v>582</v>
      </c>
      <c r="AD67" s="62" t="s">
        <v>583</v>
      </c>
      <c r="AE67" s="62" t="s">
        <v>584</v>
      </c>
      <c r="AF67" s="62" t="s">
        <v>585</v>
      </c>
      <c r="AG67" s="57" t="s">
        <v>586</v>
      </c>
      <c r="AH67" s="57" t="s">
        <v>586</v>
      </c>
      <c r="AI67" s="57" t="s">
        <v>587</v>
      </c>
      <c r="AJ67" s="62" t="s">
        <v>588</v>
      </c>
      <c r="AK67" s="62" t="s">
        <v>589</v>
      </c>
      <c r="AL67" s="62" t="s">
        <v>590</v>
      </c>
      <c r="AM67" s="62"/>
      <c r="AN67" s="66"/>
    </row>
    <row r="68" spans="1:48" s="67" customFormat="1">
      <c r="A68" s="62" t="s">
        <v>604</v>
      </c>
      <c r="B68" s="62" t="s">
        <v>314</v>
      </c>
      <c r="C68" s="62" t="s">
        <v>593</v>
      </c>
      <c r="D68" s="62" t="s">
        <v>594</v>
      </c>
      <c r="E68" s="62"/>
      <c r="F68" s="62" t="s">
        <v>38</v>
      </c>
      <c r="G68" s="62">
        <v>1</v>
      </c>
      <c r="H68" s="62" t="s">
        <v>47</v>
      </c>
      <c r="I68" s="62" t="s">
        <v>47</v>
      </c>
      <c r="J68" s="63">
        <v>40242</v>
      </c>
      <c r="K68" s="63">
        <v>40389</v>
      </c>
      <c r="L68" s="63"/>
      <c r="M68" s="65" t="s">
        <v>536</v>
      </c>
      <c r="N68" s="56" t="str">
        <f t="shared" si="13"/>
        <v>1</v>
      </c>
      <c r="O68" s="56">
        <f ca="1">+O67+N68</f>
        <v>55</v>
      </c>
      <c r="P68" s="62" t="s">
        <v>40</v>
      </c>
      <c r="Q68" s="62" t="s">
        <v>595</v>
      </c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 t="s">
        <v>596</v>
      </c>
      <c r="AD68" s="62" t="s">
        <v>597</v>
      </c>
      <c r="AE68" s="62">
        <v>84289376</v>
      </c>
      <c r="AF68" s="62" t="s">
        <v>598</v>
      </c>
      <c r="AG68" s="62" t="s">
        <v>599</v>
      </c>
      <c r="AH68" s="71" t="s">
        <v>600</v>
      </c>
      <c r="AI68" s="71" t="s">
        <v>601</v>
      </c>
      <c r="AJ68" s="62" t="s">
        <v>602</v>
      </c>
      <c r="AK68" s="62"/>
      <c r="AL68" s="62"/>
      <c r="AM68" s="62"/>
      <c r="AN68" s="66"/>
      <c r="AV68" s="70"/>
    </row>
    <row r="69" spans="1:48">
      <c r="A69" s="17" t="s">
        <v>605</v>
      </c>
      <c r="B69" s="4" t="s">
        <v>626</v>
      </c>
      <c r="C69" s="4" t="s">
        <v>329</v>
      </c>
      <c r="D69" s="4" t="s">
        <v>606</v>
      </c>
      <c r="E69" s="4">
        <v>24232803</v>
      </c>
      <c r="F69" s="4" t="s">
        <v>38</v>
      </c>
      <c r="G69" s="4">
        <v>1</v>
      </c>
      <c r="H69" s="4" t="s">
        <v>39</v>
      </c>
      <c r="I69" s="4" t="s">
        <v>39</v>
      </c>
      <c r="J69" s="5">
        <v>40240</v>
      </c>
      <c r="K69" s="5">
        <f t="shared" si="9"/>
        <v>40495</v>
      </c>
      <c r="L69" s="5">
        <f t="shared" ca="1" si="10"/>
        <v>40331</v>
      </c>
      <c r="M69" s="6" t="str">
        <f t="shared" ca="1" si="12"/>
        <v>ACTIVE</v>
      </c>
      <c r="N69" s="44" t="str">
        <f t="shared" ca="1" si="13"/>
        <v>1</v>
      </c>
      <c r="O69" s="44">
        <f t="shared" ca="1" si="11"/>
        <v>56</v>
      </c>
      <c r="P69" s="4" t="s">
        <v>40</v>
      </c>
      <c r="Q69" s="4" t="s">
        <v>62</v>
      </c>
      <c r="R69" s="4">
        <v>4248395133</v>
      </c>
      <c r="S69" s="4">
        <v>4148237885</v>
      </c>
      <c r="T69" s="19" t="s">
        <v>607</v>
      </c>
      <c r="U69" s="4"/>
      <c r="V69" s="4" t="s">
        <v>608</v>
      </c>
      <c r="W69" s="4"/>
      <c r="X69" s="4"/>
      <c r="Y69" s="4"/>
      <c r="Z69" s="4" t="s">
        <v>437</v>
      </c>
      <c r="AA69" s="37">
        <v>40225</v>
      </c>
      <c r="AB69" s="4">
        <v>14</v>
      </c>
      <c r="AC69" s="4" t="s">
        <v>609</v>
      </c>
      <c r="AD69" s="4" t="s">
        <v>331</v>
      </c>
      <c r="AE69" s="39">
        <v>8246974</v>
      </c>
      <c r="AF69" s="4">
        <v>4248395133</v>
      </c>
      <c r="AG69" s="4">
        <v>4148237885</v>
      </c>
      <c r="AH69" s="19" t="s">
        <v>607</v>
      </c>
      <c r="AI69" s="4"/>
      <c r="AJ69" s="4" t="s">
        <v>608</v>
      </c>
      <c r="AK69" s="4"/>
      <c r="AL69" s="4"/>
      <c r="AM69" s="4"/>
    </row>
    <row r="70" spans="1:48" s="42" customFormat="1">
      <c r="A70" s="17" t="s">
        <v>622</v>
      </c>
      <c r="B70" s="4" t="s">
        <v>624</v>
      </c>
      <c r="C70" s="43" t="s">
        <v>610</v>
      </c>
      <c r="D70" s="4" t="s">
        <v>611</v>
      </c>
      <c r="E70" s="38">
        <v>9458001</v>
      </c>
      <c r="F70" s="4" t="s">
        <v>38</v>
      </c>
      <c r="G70" s="38">
        <v>1</v>
      </c>
      <c r="H70" s="4" t="s">
        <v>39</v>
      </c>
      <c r="I70" s="4" t="s">
        <v>39</v>
      </c>
      <c r="J70" s="40">
        <v>40242</v>
      </c>
      <c r="K70" s="40">
        <f t="shared" si="9"/>
        <v>40497</v>
      </c>
      <c r="L70" s="40">
        <f t="shared" ca="1" si="10"/>
        <v>40331</v>
      </c>
      <c r="M70" s="41" t="str">
        <f t="shared" ca="1" si="12"/>
        <v>ACTIVE</v>
      </c>
      <c r="N70" s="44" t="str">
        <f t="shared" ca="1" si="13"/>
        <v>1</v>
      </c>
      <c r="O70" s="44">
        <f ca="1">+O69+N70</f>
        <v>57</v>
      </c>
      <c r="P70" s="4" t="s">
        <v>40</v>
      </c>
      <c r="Q70" s="4" t="s">
        <v>62</v>
      </c>
      <c r="R70" s="4" t="s">
        <v>612</v>
      </c>
      <c r="S70" s="4" t="s">
        <v>613</v>
      </c>
      <c r="T70" s="19" t="s">
        <v>614</v>
      </c>
      <c r="U70" s="38"/>
      <c r="V70" s="4" t="s">
        <v>615</v>
      </c>
      <c r="W70" s="4" t="s">
        <v>616</v>
      </c>
      <c r="X70" s="38"/>
      <c r="Y70" s="38"/>
      <c r="Z70" s="4" t="s">
        <v>392</v>
      </c>
      <c r="AA70" s="40">
        <v>25157</v>
      </c>
      <c r="AB70" s="38"/>
      <c r="AC70" s="4" t="s">
        <v>617</v>
      </c>
      <c r="AD70" s="38"/>
      <c r="AE70" s="4" t="s">
        <v>618</v>
      </c>
      <c r="AF70" s="4" t="s">
        <v>613</v>
      </c>
      <c r="AG70" s="4" t="s">
        <v>314</v>
      </c>
      <c r="AH70" s="38"/>
      <c r="AI70" s="38"/>
      <c r="AJ70" s="4" t="s">
        <v>619</v>
      </c>
      <c r="AK70" s="38"/>
      <c r="AL70" s="38"/>
      <c r="AM70" s="38"/>
      <c r="AN70" s="50"/>
    </row>
    <row r="71" spans="1:48">
      <c r="A71" s="17" t="s">
        <v>623</v>
      </c>
      <c r="B71" s="4" t="s">
        <v>861</v>
      </c>
      <c r="C71" s="4" t="s">
        <v>620</v>
      </c>
      <c r="D71" s="4" t="s">
        <v>621</v>
      </c>
      <c r="E71" s="4">
        <v>6171956</v>
      </c>
      <c r="F71" s="4" t="s">
        <v>38</v>
      </c>
      <c r="G71" s="4">
        <v>1</v>
      </c>
      <c r="H71" s="4" t="s">
        <v>39</v>
      </c>
      <c r="I71" s="4" t="s">
        <v>39</v>
      </c>
      <c r="J71" s="40">
        <v>40242</v>
      </c>
      <c r="K71" s="40">
        <f t="shared" ref="K71" si="14">+J71+255</f>
        <v>40497</v>
      </c>
      <c r="L71" s="40">
        <f t="shared" ca="1" si="10"/>
        <v>40331</v>
      </c>
      <c r="M71" s="41" t="str">
        <f t="shared" ref="M71" ca="1" si="15">+IF(L71&lt;K71,"ACTIVE","EXPIRED")</f>
        <v>ACTIVE</v>
      </c>
      <c r="N71" s="44" t="str">
        <f t="shared" ca="1" si="13"/>
        <v>1</v>
      </c>
      <c r="O71" s="44">
        <f t="shared" ref="O71:O111" ca="1" si="16">+O70+N71</f>
        <v>58</v>
      </c>
      <c r="P71" s="4" t="s">
        <v>40</v>
      </c>
      <c r="Q71" s="4" t="s">
        <v>62</v>
      </c>
      <c r="R71" s="4" t="s">
        <v>612</v>
      </c>
      <c r="S71" s="4" t="s">
        <v>613</v>
      </c>
      <c r="T71" s="19" t="s">
        <v>614</v>
      </c>
      <c r="U71" s="38"/>
      <c r="V71" s="4" t="s">
        <v>615</v>
      </c>
      <c r="W71" s="4" t="s">
        <v>616</v>
      </c>
      <c r="X71" s="38"/>
      <c r="Y71" s="38"/>
      <c r="Z71" s="4" t="s">
        <v>392</v>
      </c>
      <c r="AA71" s="40">
        <v>25157</v>
      </c>
      <c r="AB71" s="38"/>
      <c r="AC71" s="4" t="s">
        <v>617</v>
      </c>
      <c r="AD71" s="4"/>
      <c r="AE71" s="4" t="s">
        <v>618</v>
      </c>
      <c r="AF71" s="4" t="s">
        <v>613</v>
      </c>
      <c r="AG71" s="4" t="s">
        <v>314</v>
      </c>
      <c r="AH71" s="38"/>
      <c r="AI71" s="38"/>
      <c r="AJ71" s="4" t="s">
        <v>619</v>
      </c>
      <c r="AK71" s="38"/>
      <c r="AL71" s="38"/>
      <c r="AM71" s="38"/>
    </row>
    <row r="72" spans="1:48">
      <c r="A72" s="17" t="s">
        <v>628</v>
      </c>
      <c r="B72" s="4" t="s">
        <v>645</v>
      </c>
      <c r="C72" s="4" t="s">
        <v>629</v>
      </c>
      <c r="D72" s="4" t="s">
        <v>630</v>
      </c>
      <c r="E72" s="4">
        <v>9309173</v>
      </c>
      <c r="F72" s="4" t="s">
        <v>38</v>
      </c>
      <c r="G72" s="4">
        <v>1</v>
      </c>
      <c r="H72" s="4" t="s">
        <v>43</v>
      </c>
      <c r="I72" s="4" t="s">
        <v>43</v>
      </c>
      <c r="J72" s="5">
        <v>40247</v>
      </c>
      <c r="K72" s="5">
        <f t="shared" si="9"/>
        <v>40502</v>
      </c>
      <c r="L72" s="5">
        <f t="shared" ca="1" si="10"/>
        <v>40331</v>
      </c>
      <c r="M72" s="6" t="str">
        <f t="shared" ca="1" si="12"/>
        <v>ACTIVE</v>
      </c>
      <c r="N72" s="44" t="str">
        <f t="shared" ca="1" si="13"/>
        <v>1</v>
      </c>
      <c r="O72" s="44">
        <f t="shared" ca="1" si="16"/>
        <v>59</v>
      </c>
      <c r="P72" s="4" t="s">
        <v>40</v>
      </c>
      <c r="Q72" s="4" t="s">
        <v>62</v>
      </c>
      <c r="R72" s="4" t="s">
        <v>652</v>
      </c>
      <c r="S72" s="4" t="s">
        <v>631</v>
      </c>
      <c r="T72" s="19" t="s">
        <v>632</v>
      </c>
      <c r="U72" s="19" t="s">
        <v>633</v>
      </c>
      <c r="V72" s="4" t="s">
        <v>634</v>
      </c>
      <c r="W72" s="4"/>
      <c r="X72" s="4"/>
      <c r="Y72" s="4"/>
      <c r="Z72" s="4" t="s">
        <v>635</v>
      </c>
      <c r="AA72" s="37">
        <v>40182</v>
      </c>
      <c r="AB72" s="4"/>
      <c r="AC72" s="4" t="s">
        <v>629</v>
      </c>
      <c r="AD72" s="4" t="s">
        <v>630</v>
      </c>
      <c r="AE72" s="4">
        <v>9309173</v>
      </c>
      <c r="AF72" s="4" t="s">
        <v>38</v>
      </c>
      <c r="AG72" s="4">
        <v>4263878034</v>
      </c>
      <c r="AH72" s="4" t="s">
        <v>631</v>
      </c>
      <c r="AI72" s="19" t="s">
        <v>632</v>
      </c>
      <c r="AJ72" s="19" t="s">
        <v>633</v>
      </c>
      <c r="AK72" s="4" t="s">
        <v>634</v>
      </c>
      <c r="AL72" s="4"/>
      <c r="AM72" s="4"/>
    </row>
    <row r="73" spans="1:48" s="67" customFormat="1">
      <c r="A73" s="61" t="s">
        <v>636</v>
      </c>
      <c r="B73" s="62" t="s">
        <v>644</v>
      </c>
      <c r="C73" s="62" t="s">
        <v>637</v>
      </c>
      <c r="D73" s="62" t="s">
        <v>638</v>
      </c>
      <c r="E73" s="62">
        <v>14840072</v>
      </c>
      <c r="F73" s="62" t="s">
        <v>38</v>
      </c>
      <c r="G73" s="62">
        <v>1</v>
      </c>
      <c r="H73" s="62" t="s">
        <v>39</v>
      </c>
      <c r="I73" s="62" t="s">
        <v>39</v>
      </c>
      <c r="J73" s="63">
        <v>40250</v>
      </c>
      <c r="K73" s="63">
        <f t="shared" si="9"/>
        <v>40505</v>
      </c>
      <c r="L73" s="63">
        <f t="shared" ca="1" si="10"/>
        <v>40331</v>
      </c>
      <c r="M73" s="65" t="str">
        <f t="shared" ca="1" si="12"/>
        <v>ACTIVE</v>
      </c>
      <c r="N73" s="56" t="str">
        <f t="shared" ca="1" si="13"/>
        <v>1</v>
      </c>
      <c r="O73" s="56">
        <f t="shared" ca="1" si="16"/>
        <v>60</v>
      </c>
      <c r="P73" s="62" t="s">
        <v>40</v>
      </c>
      <c r="Q73" s="62" t="s">
        <v>62</v>
      </c>
      <c r="R73" s="62" t="s">
        <v>639</v>
      </c>
      <c r="S73" s="62" t="s">
        <v>640</v>
      </c>
      <c r="T73" s="57" t="s">
        <v>641</v>
      </c>
      <c r="U73" s="62"/>
      <c r="V73" s="62" t="s">
        <v>642</v>
      </c>
      <c r="W73" s="62"/>
      <c r="X73" s="62"/>
      <c r="Y73" s="62"/>
      <c r="Z73" s="62" t="s">
        <v>643</v>
      </c>
      <c r="AA73" s="63">
        <v>29482</v>
      </c>
      <c r="AB73" s="62"/>
      <c r="AC73" s="62" t="s">
        <v>637</v>
      </c>
      <c r="AD73" s="62" t="s">
        <v>638</v>
      </c>
      <c r="AE73" s="62">
        <v>14840072</v>
      </c>
      <c r="AF73" s="62" t="s">
        <v>639</v>
      </c>
      <c r="AG73" s="62" t="s">
        <v>640</v>
      </c>
      <c r="AH73" s="57" t="s">
        <v>641</v>
      </c>
      <c r="AI73" s="62"/>
      <c r="AJ73" s="62" t="s">
        <v>642</v>
      </c>
      <c r="AK73" s="62"/>
      <c r="AL73" s="62"/>
      <c r="AM73" s="62"/>
      <c r="AN73" s="66"/>
    </row>
    <row r="74" spans="1:48" s="67" customFormat="1">
      <c r="A74" s="61" t="s">
        <v>646</v>
      </c>
      <c r="B74" s="62" t="s">
        <v>647</v>
      </c>
      <c r="C74" s="62" t="s">
        <v>648</v>
      </c>
      <c r="D74" s="62" t="s">
        <v>649</v>
      </c>
      <c r="E74" s="62">
        <v>14198796</v>
      </c>
      <c r="F74" s="62" t="s">
        <v>38</v>
      </c>
      <c r="G74" s="62">
        <v>1</v>
      </c>
      <c r="H74" s="62" t="s">
        <v>39</v>
      </c>
      <c r="I74" s="62" t="s">
        <v>39</v>
      </c>
      <c r="J74" s="63">
        <v>40252</v>
      </c>
      <c r="K74" s="63">
        <f t="shared" si="9"/>
        <v>40507</v>
      </c>
      <c r="L74" s="63">
        <f t="shared" ca="1" si="10"/>
        <v>40331</v>
      </c>
      <c r="M74" s="65" t="str">
        <f t="shared" ca="1" si="12"/>
        <v>ACTIVE</v>
      </c>
      <c r="N74" s="56" t="str">
        <f t="shared" ca="1" si="13"/>
        <v>1</v>
      </c>
      <c r="O74" s="56">
        <f t="shared" ca="1" si="16"/>
        <v>61</v>
      </c>
      <c r="P74" s="62" t="s">
        <v>40</v>
      </c>
      <c r="Q74" s="62" t="s">
        <v>62</v>
      </c>
      <c r="R74" s="62"/>
      <c r="S74" s="62"/>
      <c r="T74" s="57" t="s">
        <v>650</v>
      </c>
      <c r="U74" s="62"/>
      <c r="V74" s="62" t="s">
        <v>651</v>
      </c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6"/>
    </row>
    <row r="75" spans="1:48" s="67" customFormat="1">
      <c r="A75" s="61" t="s">
        <v>653</v>
      </c>
      <c r="B75" s="62" t="s">
        <v>673</v>
      </c>
      <c r="C75" s="62" t="s">
        <v>654</v>
      </c>
      <c r="D75" s="62" t="s">
        <v>655</v>
      </c>
      <c r="E75" s="62">
        <v>19993303</v>
      </c>
      <c r="F75" s="62" t="s">
        <v>38</v>
      </c>
      <c r="G75" s="62">
        <v>1</v>
      </c>
      <c r="H75" s="62" t="s">
        <v>39</v>
      </c>
      <c r="I75" s="62" t="s">
        <v>39</v>
      </c>
      <c r="J75" s="63">
        <v>40255</v>
      </c>
      <c r="K75" s="63">
        <f t="shared" si="9"/>
        <v>40510</v>
      </c>
      <c r="L75" s="63">
        <f t="shared" ca="1" si="10"/>
        <v>40331</v>
      </c>
      <c r="M75" s="65" t="str">
        <f t="shared" ca="1" si="12"/>
        <v>ACTIVE</v>
      </c>
      <c r="N75" s="56" t="str">
        <f t="shared" ca="1" si="13"/>
        <v>1</v>
      </c>
      <c r="O75" s="56">
        <f t="shared" ca="1" si="16"/>
        <v>62</v>
      </c>
      <c r="P75" s="62" t="s">
        <v>40</v>
      </c>
      <c r="Q75" s="62" t="s">
        <v>62</v>
      </c>
      <c r="R75" s="62" t="s">
        <v>656</v>
      </c>
      <c r="S75" s="62" t="s">
        <v>657</v>
      </c>
      <c r="T75" s="57" t="s">
        <v>658</v>
      </c>
      <c r="U75" s="62"/>
      <c r="V75" s="62" t="s">
        <v>175</v>
      </c>
      <c r="W75" s="62"/>
      <c r="X75" s="62"/>
      <c r="Y75" s="62"/>
      <c r="Z75" s="62" t="s">
        <v>308</v>
      </c>
      <c r="AA75" s="63">
        <v>33251</v>
      </c>
      <c r="AB75" s="62"/>
      <c r="AC75" s="62" t="s">
        <v>661</v>
      </c>
      <c r="AD75" s="62" t="s">
        <v>662</v>
      </c>
      <c r="AE75" s="62" t="s">
        <v>659</v>
      </c>
      <c r="AF75" s="62">
        <v>2952639508</v>
      </c>
      <c r="AG75" s="62"/>
      <c r="AH75" s="62"/>
      <c r="AI75" s="62"/>
      <c r="AJ75" s="62" t="s">
        <v>660</v>
      </c>
      <c r="AK75" s="62"/>
      <c r="AL75" s="62"/>
      <c r="AM75" s="62"/>
      <c r="AN75" s="66"/>
    </row>
    <row r="76" spans="1:48" s="67" customFormat="1">
      <c r="A76" s="61" t="s">
        <v>663</v>
      </c>
      <c r="B76" s="62" t="s">
        <v>672</v>
      </c>
      <c r="C76" s="62" t="s">
        <v>664</v>
      </c>
      <c r="D76" s="62" t="s">
        <v>665</v>
      </c>
      <c r="E76" s="62">
        <v>4628633</v>
      </c>
      <c r="F76" s="62" t="s">
        <v>38</v>
      </c>
      <c r="G76" s="62">
        <v>1</v>
      </c>
      <c r="H76" s="62" t="s">
        <v>39</v>
      </c>
      <c r="I76" s="62" t="s">
        <v>39</v>
      </c>
      <c r="J76" s="63">
        <v>40259</v>
      </c>
      <c r="K76" s="63">
        <f t="shared" si="9"/>
        <v>40514</v>
      </c>
      <c r="L76" s="63">
        <f t="shared" ca="1" si="10"/>
        <v>40331</v>
      </c>
      <c r="M76" s="65" t="str">
        <f t="shared" ca="1" si="12"/>
        <v>ACTIVE</v>
      </c>
      <c r="N76" s="56" t="str">
        <f t="shared" ca="1" si="13"/>
        <v>1</v>
      </c>
      <c r="O76" s="56">
        <f t="shared" ca="1" si="16"/>
        <v>63</v>
      </c>
      <c r="P76" s="62" t="s">
        <v>40</v>
      </c>
      <c r="Q76" s="62" t="s">
        <v>62</v>
      </c>
      <c r="R76" s="62" t="s">
        <v>666</v>
      </c>
      <c r="S76" s="62" t="s">
        <v>667</v>
      </c>
      <c r="T76" s="71" t="s">
        <v>668</v>
      </c>
      <c r="U76" s="62"/>
      <c r="V76" s="62" t="s">
        <v>669</v>
      </c>
      <c r="W76" s="62" t="s">
        <v>670</v>
      </c>
      <c r="X76" s="62"/>
      <c r="Y76" s="62"/>
      <c r="Z76" s="62" t="s">
        <v>671</v>
      </c>
      <c r="AA76" s="78">
        <v>40380</v>
      </c>
      <c r="AB76" s="62"/>
      <c r="AC76" s="62" t="s">
        <v>664</v>
      </c>
      <c r="AD76" s="62" t="s">
        <v>665</v>
      </c>
      <c r="AE76" s="62">
        <v>4628633</v>
      </c>
      <c r="AF76" s="62" t="s">
        <v>666</v>
      </c>
      <c r="AG76" s="62" t="s">
        <v>667</v>
      </c>
      <c r="AH76" s="71" t="s">
        <v>668</v>
      </c>
      <c r="AI76" s="62"/>
      <c r="AJ76" s="62" t="s">
        <v>669</v>
      </c>
      <c r="AK76" s="62" t="s">
        <v>670</v>
      </c>
      <c r="AL76" s="62"/>
      <c r="AM76" s="62"/>
      <c r="AN76" s="66"/>
    </row>
    <row r="77" spans="1:48" s="67" customFormat="1">
      <c r="A77" s="61" t="s">
        <v>674</v>
      </c>
      <c r="B77" s="62" t="s">
        <v>731</v>
      </c>
      <c r="C77" s="62" t="s">
        <v>675</v>
      </c>
      <c r="D77" s="62" t="s">
        <v>676</v>
      </c>
      <c r="E77" s="62">
        <v>20901162</v>
      </c>
      <c r="F77" s="62" t="s">
        <v>38</v>
      </c>
      <c r="G77" s="62">
        <v>1</v>
      </c>
      <c r="H77" s="62" t="s">
        <v>39</v>
      </c>
      <c r="I77" s="62" t="s">
        <v>39</v>
      </c>
      <c r="J77" s="63">
        <v>40275</v>
      </c>
      <c r="K77" s="63">
        <f t="shared" si="9"/>
        <v>40530</v>
      </c>
      <c r="L77" s="63">
        <f t="shared" ca="1" si="10"/>
        <v>40331</v>
      </c>
      <c r="M77" s="65" t="str">
        <f t="shared" ca="1" si="12"/>
        <v>ACTIVE</v>
      </c>
      <c r="N77" s="56" t="str">
        <f t="shared" ca="1" si="13"/>
        <v>1</v>
      </c>
      <c r="O77" s="56">
        <f t="shared" ca="1" si="16"/>
        <v>64</v>
      </c>
      <c r="P77" s="62" t="s">
        <v>40</v>
      </c>
      <c r="Q77" s="62" t="s">
        <v>62</v>
      </c>
      <c r="R77" s="62" t="s">
        <v>677</v>
      </c>
      <c r="S77" s="62" t="s">
        <v>678</v>
      </c>
      <c r="T77" s="57" t="s">
        <v>679</v>
      </c>
      <c r="U77" s="62"/>
      <c r="V77" s="62" t="s">
        <v>680</v>
      </c>
      <c r="W77" s="62"/>
      <c r="X77" s="62"/>
      <c r="Y77" s="62"/>
      <c r="Z77" s="62" t="s">
        <v>681</v>
      </c>
      <c r="AA77" s="63">
        <v>33142</v>
      </c>
      <c r="AB77" s="62"/>
      <c r="AC77" s="62" t="s">
        <v>675</v>
      </c>
      <c r="AD77" s="62" t="s">
        <v>676</v>
      </c>
      <c r="AE77" s="62">
        <v>20901162</v>
      </c>
      <c r="AF77" s="62" t="s">
        <v>677</v>
      </c>
      <c r="AG77" s="62" t="s">
        <v>678</v>
      </c>
      <c r="AH77" s="57" t="s">
        <v>679</v>
      </c>
      <c r="AI77" s="62"/>
      <c r="AJ77" s="62" t="s">
        <v>680</v>
      </c>
      <c r="AK77" s="62"/>
      <c r="AL77" s="62"/>
      <c r="AM77" s="62"/>
      <c r="AN77" s="66"/>
    </row>
    <row r="78" spans="1:48" s="67" customFormat="1">
      <c r="A78" s="61" t="s">
        <v>682</v>
      </c>
      <c r="B78" s="62"/>
      <c r="C78" s="62" t="s">
        <v>683</v>
      </c>
      <c r="D78" s="62" t="s">
        <v>684</v>
      </c>
      <c r="E78" s="62"/>
      <c r="F78" s="62" t="s">
        <v>38</v>
      </c>
      <c r="G78" s="62">
        <v>1</v>
      </c>
      <c r="H78" s="62" t="s">
        <v>47</v>
      </c>
      <c r="I78" s="62" t="s">
        <v>47</v>
      </c>
      <c r="J78" s="63">
        <v>40273</v>
      </c>
      <c r="K78" s="63">
        <v>40389</v>
      </c>
      <c r="L78" s="63">
        <f t="shared" ca="1" si="10"/>
        <v>40331</v>
      </c>
      <c r="M78" s="65" t="str">
        <f t="shared" ca="1" si="12"/>
        <v>ACTIVE</v>
      </c>
      <c r="N78" s="56" t="str">
        <f t="shared" ca="1" si="13"/>
        <v>1</v>
      </c>
      <c r="O78" s="56">
        <f t="shared" ca="1" si="16"/>
        <v>65</v>
      </c>
      <c r="P78" s="62" t="s">
        <v>40</v>
      </c>
      <c r="Q78" s="62" t="s">
        <v>595</v>
      </c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 t="s">
        <v>685</v>
      </c>
      <c r="AD78" s="62" t="s">
        <v>686</v>
      </c>
      <c r="AE78" s="62">
        <v>11048931</v>
      </c>
      <c r="AF78" s="62" t="s">
        <v>687</v>
      </c>
      <c r="AG78" s="62" t="s">
        <v>688</v>
      </c>
      <c r="AH78" s="57" t="s">
        <v>689</v>
      </c>
      <c r="AI78" s="62"/>
      <c r="AJ78" s="62" t="s">
        <v>690</v>
      </c>
      <c r="AK78" s="62" t="s">
        <v>691</v>
      </c>
      <c r="AL78" s="62" t="s">
        <v>692</v>
      </c>
      <c r="AM78" s="62"/>
      <c r="AN78" s="66"/>
    </row>
    <row r="79" spans="1:48" s="67" customFormat="1">
      <c r="A79" s="72" t="s">
        <v>693</v>
      </c>
      <c r="B79" s="62" t="s">
        <v>710</v>
      </c>
      <c r="C79" s="62" t="s">
        <v>694</v>
      </c>
      <c r="D79" s="62" t="s">
        <v>695</v>
      </c>
      <c r="E79" s="62">
        <v>7682675</v>
      </c>
      <c r="F79" s="62" t="s">
        <v>38</v>
      </c>
      <c r="G79" s="62">
        <v>1</v>
      </c>
      <c r="H79" s="62" t="s">
        <v>39</v>
      </c>
      <c r="I79" s="62" t="s">
        <v>39</v>
      </c>
      <c r="J79" s="63">
        <v>40273</v>
      </c>
      <c r="K79" s="63">
        <f t="shared" si="9"/>
        <v>40528</v>
      </c>
      <c r="L79" s="63">
        <f t="shared" ca="1" si="10"/>
        <v>40331</v>
      </c>
      <c r="M79" s="65" t="str">
        <f t="shared" ca="1" si="12"/>
        <v>ACTIVE</v>
      </c>
      <c r="N79" s="56" t="str">
        <f t="shared" ca="1" si="13"/>
        <v>1</v>
      </c>
      <c r="O79" s="56">
        <f t="shared" ca="1" si="16"/>
        <v>66</v>
      </c>
      <c r="P79" s="62" t="s">
        <v>40</v>
      </c>
      <c r="Q79" s="62" t="s">
        <v>62</v>
      </c>
      <c r="R79" s="62" t="s">
        <v>789</v>
      </c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6"/>
    </row>
    <row r="80" spans="1:48" s="67" customFormat="1">
      <c r="A80" s="72" t="s">
        <v>705</v>
      </c>
      <c r="B80" s="62" t="s">
        <v>711</v>
      </c>
      <c r="C80" s="62" t="s">
        <v>696</v>
      </c>
      <c r="D80" s="62" t="s">
        <v>695</v>
      </c>
      <c r="E80" s="62">
        <v>7682662</v>
      </c>
      <c r="F80" s="62" t="s">
        <v>38</v>
      </c>
      <c r="G80" s="62">
        <v>1</v>
      </c>
      <c r="H80" s="62" t="s">
        <v>39</v>
      </c>
      <c r="I80" s="62" t="s">
        <v>39</v>
      </c>
      <c r="J80" s="63">
        <v>40273</v>
      </c>
      <c r="K80" s="63">
        <f t="shared" si="9"/>
        <v>40528</v>
      </c>
      <c r="L80" s="63">
        <f t="shared" ca="1" si="10"/>
        <v>40331</v>
      </c>
      <c r="M80" s="65" t="str">
        <f t="shared" ca="1" si="12"/>
        <v>ACTIVE</v>
      </c>
      <c r="N80" s="56" t="str">
        <f t="shared" ca="1" si="13"/>
        <v>1</v>
      </c>
      <c r="O80" s="56">
        <f t="shared" ca="1" si="16"/>
        <v>67</v>
      </c>
      <c r="P80" s="62" t="s">
        <v>40</v>
      </c>
      <c r="Q80" s="62" t="s">
        <v>62</v>
      </c>
      <c r="R80" s="62" t="s">
        <v>790</v>
      </c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6"/>
    </row>
    <row r="81" spans="1:41" s="67" customFormat="1">
      <c r="A81" s="72" t="s">
        <v>706</v>
      </c>
      <c r="B81" s="62" t="s">
        <v>712</v>
      </c>
      <c r="C81" s="62" t="s">
        <v>697</v>
      </c>
      <c r="D81" s="62" t="s">
        <v>698</v>
      </c>
      <c r="E81" s="81">
        <v>6215494</v>
      </c>
      <c r="F81" s="62" t="s">
        <v>38</v>
      </c>
      <c r="G81" s="62">
        <v>1</v>
      </c>
      <c r="H81" s="62" t="s">
        <v>39</v>
      </c>
      <c r="I81" s="62" t="s">
        <v>39</v>
      </c>
      <c r="J81" s="63">
        <v>40273</v>
      </c>
      <c r="K81" s="63">
        <f t="shared" si="9"/>
        <v>40528</v>
      </c>
      <c r="L81" s="63">
        <f t="shared" ca="1" si="10"/>
        <v>40331</v>
      </c>
      <c r="M81" s="65" t="str">
        <f t="shared" ca="1" si="12"/>
        <v>ACTIVE</v>
      </c>
      <c r="N81" s="56" t="str">
        <f t="shared" ca="1" si="13"/>
        <v>1</v>
      </c>
      <c r="O81" s="56">
        <f t="shared" ca="1" si="16"/>
        <v>68</v>
      </c>
      <c r="P81" s="62" t="s">
        <v>40</v>
      </c>
      <c r="Q81" s="62" t="s">
        <v>62</v>
      </c>
      <c r="R81" s="62" t="s">
        <v>792</v>
      </c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6"/>
    </row>
    <row r="82" spans="1:41" s="67" customFormat="1">
      <c r="A82" s="72" t="s">
        <v>707</v>
      </c>
      <c r="B82" s="62" t="s">
        <v>713</v>
      </c>
      <c r="C82" s="62" t="s">
        <v>699</v>
      </c>
      <c r="D82" s="62" t="s">
        <v>700</v>
      </c>
      <c r="E82" s="62">
        <v>6818613</v>
      </c>
      <c r="F82" s="62" t="s">
        <v>38</v>
      </c>
      <c r="G82" s="62">
        <v>1</v>
      </c>
      <c r="H82" s="62" t="s">
        <v>39</v>
      </c>
      <c r="I82" s="62" t="s">
        <v>39</v>
      </c>
      <c r="J82" s="63">
        <v>40273</v>
      </c>
      <c r="K82" s="63">
        <f t="shared" si="9"/>
        <v>40528</v>
      </c>
      <c r="L82" s="63">
        <f t="shared" ca="1" si="10"/>
        <v>40331</v>
      </c>
      <c r="M82" s="65" t="str">
        <f t="shared" ca="1" si="12"/>
        <v>ACTIVE</v>
      </c>
      <c r="N82" s="56" t="str">
        <f t="shared" ca="1" si="13"/>
        <v>1</v>
      </c>
      <c r="O82" s="56">
        <f t="shared" ca="1" si="16"/>
        <v>69</v>
      </c>
      <c r="P82" s="62" t="s">
        <v>40</v>
      </c>
      <c r="Q82" s="62" t="s">
        <v>62</v>
      </c>
      <c r="R82" s="62" t="s">
        <v>791</v>
      </c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6"/>
    </row>
    <row r="83" spans="1:41">
      <c r="A83" s="20" t="s">
        <v>708</v>
      </c>
      <c r="B83" s="4" t="s">
        <v>714</v>
      </c>
      <c r="C83" s="4" t="s">
        <v>701</v>
      </c>
      <c r="D83" s="4" t="s">
        <v>702</v>
      </c>
      <c r="E83" s="4">
        <v>13191641</v>
      </c>
      <c r="F83" s="4" t="s">
        <v>38</v>
      </c>
      <c r="G83" s="4">
        <v>1</v>
      </c>
      <c r="H83" s="4" t="s">
        <v>39</v>
      </c>
      <c r="I83" s="4" t="s">
        <v>39</v>
      </c>
      <c r="J83" s="5">
        <v>40273</v>
      </c>
      <c r="K83" s="5">
        <f t="shared" si="9"/>
        <v>40528</v>
      </c>
      <c r="L83" s="5">
        <f t="shared" ca="1" si="10"/>
        <v>40331</v>
      </c>
      <c r="M83" s="6" t="str">
        <f t="shared" ca="1" si="12"/>
        <v>ACTIVE</v>
      </c>
      <c r="N83" s="44" t="str">
        <f t="shared" ca="1" si="13"/>
        <v>1</v>
      </c>
      <c r="O83" s="44">
        <f t="shared" ca="1" si="16"/>
        <v>70</v>
      </c>
      <c r="P83" s="4" t="s">
        <v>40</v>
      </c>
      <c r="Q83" s="4" t="s">
        <v>62</v>
      </c>
      <c r="R83" s="4" t="s">
        <v>782</v>
      </c>
      <c r="S83" s="4" t="s">
        <v>783</v>
      </c>
      <c r="T83" s="68" t="s">
        <v>784</v>
      </c>
      <c r="U83" s="4"/>
      <c r="V83" s="4"/>
      <c r="W83" s="4"/>
      <c r="X83" s="4"/>
      <c r="Y83" s="4"/>
      <c r="Z83" s="4" t="s">
        <v>785</v>
      </c>
      <c r="AA83" s="37">
        <v>40534</v>
      </c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41">
      <c r="A84" s="20" t="s">
        <v>709</v>
      </c>
      <c r="B84" s="4" t="s">
        <v>715</v>
      </c>
      <c r="C84" s="4" t="s">
        <v>703</v>
      </c>
      <c r="D84" s="4" t="s">
        <v>704</v>
      </c>
      <c r="E84" s="4">
        <v>9423305</v>
      </c>
      <c r="F84" s="4" t="s">
        <v>38</v>
      </c>
      <c r="G84" s="4">
        <v>1</v>
      </c>
      <c r="H84" s="4" t="s">
        <v>39</v>
      </c>
      <c r="I84" s="4" t="s">
        <v>39</v>
      </c>
      <c r="J84" s="5">
        <v>40273</v>
      </c>
      <c r="K84" s="5">
        <f t="shared" si="9"/>
        <v>40528</v>
      </c>
      <c r="L84" s="5">
        <f t="shared" ca="1" si="10"/>
        <v>40331</v>
      </c>
      <c r="M84" s="6" t="str">
        <f t="shared" ca="1" si="12"/>
        <v>ACTIVE</v>
      </c>
      <c r="N84" s="44" t="str">
        <f t="shared" ca="1" si="13"/>
        <v>1</v>
      </c>
      <c r="O84" s="44">
        <f t="shared" ca="1" si="16"/>
        <v>71</v>
      </c>
      <c r="P84" s="4" t="s">
        <v>40</v>
      </c>
      <c r="Q84" s="4" t="s">
        <v>62</v>
      </c>
      <c r="R84" s="4" t="s">
        <v>786</v>
      </c>
      <c r="S84" s="4" t="s">
        <v>787</v>
      </c>
      <c r="T84" s="19" t="s">
        <v>788</v>
      </c>
      <c r="U84" s="4"/>
      <c r="V84" s="4"/>
      <c r="W84" s="4"/>
      <c r="X84" s="4"/>
      <c r="Y84" s="4"/>
      <c r="Z84" s="4" t="s">
        <v>785</v>
      </c>
      <c r="AA84" s="37">
        <v>40303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1:41">
      <c r="A85" s="17" t="s">
        <v>716</v>
      </c>
      <c r="B85" s="4" t="s">
        <v>729</v>
      </c>
      <c r="C85" s="4" t="s">
        <v>717</v>
      </c>
      <c r="D85" s="4" t="s">
        <v>718</v>
      </c>
      <c r="E85" s="4">
        <v>8396472</v>
      </c>
      <c r="F85" s="4" t="s">
        <v>38</v>
      </c>
      <c r="G85" s="4">
        <v>2</v>
      </c>
      <c r="H85" s="4" t="s">
        <v>30</v>
      </c>
      <c r="I85" s="4" t="s">
        <v>43</v>
      </c>
      <c r="J85" s="5">
        <v>40274</v>
      </c>
      <c r="K85" s="5">
        <f>+J85+(255*G85)</f>
        <v>40784</v>
      </c>
      <c r="L85" s="5">
        <f t="shared" ca="1" si="10"/>
        <v>40331</v>
      </c>
      <c r="M85" s="6" t="str">
        <f t="shared" ca="1" si="12"/>
        <v>ACTIVE</v>
      </c>
      <c r="N85" s="44" t="str">
        <f t="shared" ca="1" si="13"/>
        <v>1</v>
      </c>
      <c r="O85" s="44">
        <f t="shared" ca="1" si="16"/>
        <v>72</v>
      </c>
      <c r="P85" s="4" t="s">
        <v>40</v>
      </c>
      <c r="Q85" s="4" t="s">
        <v>62</v>
      </c>
      <c r="R85" s="4" t="s">
        <v>719</v>
      </c>
      <c r="S85" s="4" t="s">
        <v>720</v>
      </c>
      <c r="T85" s="19" t="s">
        <v>721</v>
      </c>
      <c r="U85" s="4"/>
      <c r="V85" s="4" t="s">
        <v>722</v>
      </c>
      <c r="W85" s="4" t="s">
        <v>723</v>
      </c>
      <c r="X85" s="4">
        <v>4006152</v>
      </c>
      <c r="Y85" s="4"/>
      <c r="Z85" s="4" t="s">
        <v>724</v>
      </c>
      <c r="AA85" s="5">
        <v>23419</v>
      </c>
      <c r="AB85" s="4"/>
      <c r="AC85" s="4" t="s">
        <v>717</v>
      </c>
      <c r="AD85" s="4" t="s">
        <v>718</v>
      </c>
      <c r="AE85" s="4">
        <v>8396472</v>
      </c>
      <c r="AF85" s="4" t="s">
        <v>719</v>
      </c>
      <c r="AG85" s="4" t="s">
        <v>720</v>
      </c>
      <c r="AH85" s="19" t="s">
        <v>721</v>
      </c>
      <c r="AI85" s="4"/>
      <c r="AJ85" s="4" t="s">
        <v>722</v>
      </c>
      <c r="AK85" s="4" t="s">
        <v>723</v>
      </c>
      <c r="AL85" s="4">
        <v>4006152</v>
      </c>
      <c r="AM85" s="4"/>
    </row>
    <row r="86" spans="1:41">
      <c r="A86" s="17" t="s">
        <v>728</v>
      </c>
      <c r="B86" s="4" t="s">
        <v>730</v>
      </c>
      <c r="C86" s="4" t="s">
        <v>725</v>
      </c>
      <c r="D86" s="4" t="s">
        <v>726</v>
      </c>
      <c r="E86" s="4">
        <v>10197937</v>
      </c>
      <c r="F86" s="4" t="s">
        <v>38</v>
      </c>
      <c r="G86" s="4">
        <v>2</v>
      </c>
      <c r="H86" s="4" t="s">
        <v>30</v>
      </c>
      <c r="I86" s="4" t="s">
        <v>43</v>
      </c>
      <c r="J86" s="5">
        <v>40274</v>
      </c>
      <c r="K86" s="5">
        <f>+J86+(255*G86)</f>
        <v>40784</v>
      </c>
      <c r="L86" s="5">
        <f t="shared" ca="1" si="10"/>
        <v>40331</v>
      </c>
      <c r="M86" s="6" t="str">
        <f t="shared" ca="1" si="12"/>
        <v>ACTIVE</v>
      </c>
      <c r="N86" s="44" t="str">
        <f t="shared" ca="1" si="13"/>
        <v>1</v>
      </c>
      <c r="O86" s="44">
        <f t="shared" ca="1" si="16"/>
        <v>73</v>
      </c>
      <c r="P86" s="4" t="s">
        <v>40</v>
      </c>
      <c r="Q86" s="4" t="s">
        <v>62</v>
      </c>
      <c r="R86" s="4" t="s">
        <v>719</v>
      </c>
      <c r="S86" s="4" t="s">
        <v>720</v>
      </c>
      <c r="T86" s="19" t="s">
        <v>721</v>
      </c>
      <c r="U86" s="4"/>
      <c r="V86" s="4" t="s">
        <v>722</v>
      </c>
      <c r="W86" s="4" t="s">
        <v>723</v>
      </c>
      <c r="X86" s="4">
        <v>4006152</v>
      </c>
      <c r="Y86" s="4"/>
      <c r="Z86" s="4" t="s">
        <v>727</v>
      </c>
      <c r="AA86" s="5">
        <v>25365</v>
      </c>
      <c r="AB86" s="4"/>
      <c r="AC86" s="4" t="s">
        <v>717</v>
      </c>
      <c r="AD86" s="4" t="s">
        <v>718</v>
      </c>
      <c r="AE86" s="4">
        <v>8396472</v>
      </c>
      <c r="AF86" s="4" t="s">
        <v>719</v>
      </c>
      <c r="AG86" s="4" t="s">
        <v>720</v>
      </c>
      <c r="AH86" s="19" t="s">
        <v>721</v>
      </c>
      <c r="AI86" s="4"/>
      <c r="AJ86" s="4" t="s">
        <v>722</v>
      </c>
      <c r="AK86" s="4" t="s">
        <v>723</v>
      </c>
      <c r="AL86" s="4">
        <v>4006152</v>
      </c>
      <c r="AM86" s="4"/>
    </row>
    <row r="87" spans="1:41">
      <c r="A87" s="17" t="s">
        <v>732</v>
      </c>
      <c r="B87" s="4" t="s">
        <v>747</v>
      </c>
      <c r="C87" s="4" t="s">
        <v>557</v>
      </c>
      <c r="D87" s="4" t="s">
        <v>733</v>
      </c>
      <c r="E87" s="4">
        <v>19435341</v>
      </c>
      <c r="F87" s="4" t="s">
        <v>38</v>
      </c>
      <c r="G87" s="4">
        <v>1</v>
      </c>
      <c r="H87" s="4" t="s">
        <v>39</v>
      </c>
      <c r="I87" s="4" t="s">
        <v>39</v>
      </c>
      <c r="J87" s="5">
        <v>40278</v>
      </c>
      <c r="K87" s="5">
        <f t="shared" si="9"/>
        <v>40533</v>
      </c>
      <c r="L87" s="5">
        <f t="shared" ca="1" si="10"/>
        <v>40331</v>
      </c>
      <c r="M87" s="6" t="str">
        <f t="shared" ca="1" si="12"/>
        <v>ACTIVE</v>
      </c>
      <c r="N87" s="44" t="str">
        <f t="shared" ca="1" si="13"/>
        <v>1</v>
      </c>
      <c r="O87" s="44">
        <f t="shared" ca="1" si="16"/>
        <v>74</v>
      </c>
      <c r="P87" s="4" t="s">
        <v>40</v>
      </c>
      <c r="Q87" s="4" t="s">
        <v>62</v>
      </c>
      <c r="R87" s="4">
        <v>4147884938</v>
      </c>
      <c r="S87" s="4" t="s">
        <v>734</v>
      </c>
      <c r="T87" s="19" t="s">
        <v>740</v>
      </c>
      <c r="U87" s="4"/>
      <c r="V87" s="4" t="s">
        <v>735</v>
      </c>
      <c r="W87" s="4" t="s">
        <v>736</v>
      </c>
      <c r="X87" s="4"/>
      <c r="Y87" s="4"/>
      <c r="Z87" s="4" t="s">
        <v>737</v>
      </c>
      <c r="AA87" s="4"/>
      <c r="AB87" s="4"/>
      <c r="AC87" s="4" t="s">
        <v>738</v>
      </c>
      <c r="AD87" s="4" t="s">
        <v>739</v>
      </c>
      <c r="AE87" s="4">
        <v>6799889</v>
      </c>
      <c r="AF87" s="4">
        <v>4147900392</v>
      </c>
      <c r="AG87" s="4" t="s">
        <v>734</v>
      </c>
      <c r="AH87" s="19" t="s">
        <v>740</v>
      </c>
      <c r="AI87" s="4"/>
      <c r="AJ87" s="4" t="s">
        <v>735</v>
      </c>
      <c r="AK87" s="4" t="s">
        <v>736</v>
      </c>
      <c r="AL87" s="4"/>
      <c r="AM87" s="4"/>
    </row>
    <row r="88" spans="1:41">
      <c r="A88" s="17" t="s">
        <v>741</v>
      </c>
      <c r="B88" s="4" t="s">
        <v>748</v>
      </c>
      <c r="C88" s="4" t="s">
        <v>742</v>
      </c>
      <c r="D88" s="4" t="s">
        <v>743</v>
      </c>
      <c r="E88" s="4">
        <v>13815636</v>
      </c>
      <c r="F88" s="4" t="s">
        <v>38</v>
      </c>
      <c r="G88" s="4">
        <v>1</v>
      </c>
      <c r="H88" s="4" t="s">
        <v>39</v>
      </c>
      <c r="I88" s="4" t="s">
        <v>39</v>
      </c>
      <c r="J88" s="5">
        <v>40280</v>
      </c>
      <c r="K88" s="5">
        <f t="shared" si="9"/>
        <v>40535</v>
      </c>
      <c r="L88" s="5">
        <f t="shared" ca="1" si="10"/>
        <v>40331</v>
      </c>
      <c r="M88" s="6" t="str">
        <f t="shared" ca="1" si="12"/>
        <v>ACTIVE</v>
      </c>
      <c r="N88" s="44" t="str">
        <f t="shared" ca="1" si="13"/>
        <v>1</v>
      </c>
      <c r="O88" s="44">
        <f t="shared" ca="1" si="16"/>
        <v>75</v>
      </c>
      <c r="P88" s="4" t="s">
        <v>40</v>
      </c>
      <c r="Q88" s="4" t="s">
        <v>62</v>
      </c>
      <c r="R88" s="4">
        <v>4140930678</v>
      </c>
      <c r="S88" s="4" t="s">
        <v>744</v>
      </c>
      <c r="T88" s="19" t="s">
        <v>745</v>
      </c>
      <c r="U88" s="4"/>
      <c r="V88" s="4" t="s">
        <v>746</v>
      </c>
      <c r="W88" s="4"/>
      <c r="X88" s="4"/>
      <c r="Y88" s="4"/>
      <c r="Z88" s="4"/>
      <c r="AA88" s="37">
        <v>40443</v>
      </c>
      <c r="AB88" s="4"/>
      <c r="AC88" s="4" t="s">
        <v>742</v>
      </c>
      <c r="AD88" s="4" t="s">
        <v>743</v>
      </c>
      <c r="AE88" s="4">
        <v>13815636</v>
      </c>
      <c r="AF88" s="4">
        <v>4140930678</v>
      </c>
      <c r="AG88" s="4" t="s">
        <v>744</v>
      </c>
      <c r="AH88" s="19" t="s">
        <v>745</v>
      </c>
      <c r="AI88" s="4"/>
      <c r="AJ88" s="4" t="s">
        <v>746</v>
      </c>
      <c r="AK88" s="4"/>
      <c r="AL88" s="4"/>
      <c r="AM88" s="4"/>
      <c r="AN88" s="4"/>
    </row>
    <row r="89" spans="1:41">
      <c r="A89" s="17" t="s">
        <v>749</v>
      </c>
      <c r="B89" s="4" t="s">
        <v>800</v>
      </c>
      <c r="C89" s="4" t="s">
        <v>750</v>
      </c>
      <c r="D89" s="4" t="s">
        <v>751</v>
      </c>
      <c r="E89" s="4">
        <v>2768286</v>
      </c>
      <c r="F89" s="4" t="s">
        <v>38</v>
      </c>
      <c r="G89" s="4">
        <v>1</v>
      </c>
      <c r="H89" s="4" t="s">
        <v>43</v>
      </c>
      <c r="I89" s="4" t="s">
        <v>43</v>
      </c>
      <c r="J89" s="5">
        <v>40283</v>
      </c>
      <c r="K89" s="5">
        <f t="shared" si="9"/>
        <v>40538</v>
      </c>
      <c r="L89" s="5">
        <f t="shared" ca="1" si="10"/>
        <v>40331</v>
      </c>
      <c r="M89" s="6" t="str">
        <f t="shared" ca="1" si="12"/>
        <v>ACTIVE</v>
      </c>
      <c r="N89" s="44" t="str">
        <f t="shared" ca="1" si="13"/>
        <v>1</v>
      </c>
      <c r="O89" s="44">
        <f t="shared" ca="1" si="16"/>
        <v>76</v>
      </c>
      <c r="P89" s="4" t="s">
        <v>40</v>
      </c>
      <c r="Q89" s="4" t="s">
        <v>62</v>
      </c>
      <c r="R89" s="4" t="s">
        <v>752</v>
      </c>
      <c r="S89" s="4" t="s">
        <v>753</v>
      </c>
      <c r="T89" s="51" t="s">
        <v>754</v>
      </c>
      <c r="U89" s="4"/>
      <c r="V89" s="4" t="s">
        <v>755</v>
      </c>
      <c r="W89" s="4"/>
      <c r="X89" s="4" t="s">
        <v>753</v>
      </c>
      <c r="Y89" s="4"/>
      <c r="Z89" s="4"/>
      <c r="AA89" s="4"/>
      <c r="AB89" s="4"/>
      <c r="AC89" s="4" t="s">
        <v>750</v>
      </c>
      <c r="AD89" s="4" t="s">
        <v>751</v>
      </c>
      <c r="AE89" s="4">
        <v>2768286</v>
      </c>
      <c r="AF89" s="4" t="s">
        <v>752</v>
      </c>
      <c r="AG89" s="4" t="s">
        <v>753</v>
      </c>
      <c r="AH89" s="51" t="s">
        <v>754</v>
      </c>
      <c r="AI89" s="4"/>
      <c r="AJ89" s="4" t="s">
        <v>755</v>
      </c>
      <c r="AK89" s="4"/>
      <c r="AL89" s="4"/>
      <c r="AM89" s="4"/>
    </row>
    <row r="90" spans="1:41">
      <c r="A90" s="17" t="s">
        <v>756</v>
      </c>
      <c r="B90" s="82"/>
      <c r="C90" s="38" t="s">
        <v>125</v>
      </c>
      <c r="D90" s="38" t="s">
        <v>757</v>
      </c>
      <c r="E90" s="38">
        <v>6914736</v>
      </c>
      <c r="F90" s="4" t="s">
        <v>38</v>
      </c>
      <c r="G90" s="4">
        <v>1</v>
      </c>
      <c r="H90" s="4" t="s">
        <v>43</v>
      </c>
      <c r="I90" s="4" t="s">
        <v>43</v>
      </c>
      <c r="J90" s="5">
        <v>40283</v>
      </c>
      <c r="K90" s="5">
        <f t="shared" si="9"/>
        <v>40538</v>
      </c>
      <c r="L90" s="5">
        <f t="shared" ca="1" si="10"/>
        <v>40331</v>
      </c>
      <c r="M90" s="6" t="str">
        <f t="shared" ca="1" si="12"/>
        <v>ACTIVE</v>
      </c>
      <c r="N90" s="44" t="str">
        <f t="shared" ca="1" si="13"/>
        <v>1</v>
      </c>
      <c r="O90" s="44">
        <f t="shared" ca="1" si="16"/>
        <v>77</v>
      </c>
      <c r="P90" s="4" t="s">
        <v>40</v>
      </c>
      <c r="Q90" s="4" t="s">
        <v>62</v>
      </c>
      <c r="R90" s="4" t="s">
        <v>758</v>
      </c>
      <c r="S90" s="4"/>
      <c r="T90" s="19" t="s">
        <v>759</v>
      </c>
      <c r="U90" s="4"/>
      <c r="V90" s="4" t="s">
        <v>760</v>
      </c>
      <c r="W90" s="4"/>
      <c r="X90" s="4"/>
      <c r="Y90" s="4"/>
      <c r="Z90" s="4" t="s">
        <v>167</v>
      </c>
      <c r="AA90" s="5">
        <v>24460</v>
      </c>
      <c r="AB90" s="4"/>
      <c r="AC90" s="38" t="s">
        <v>125</v>
      </c>
      <c r="AD90" s="38" t="s">
        <v>757</v>
      </c>
      <c r="AE90" s="38">
        <v>6914736</v>
      </c>
      <c r="AF90" s="4" t="s">
        <v>758</v>
      </c>
      <c r="AG90" s="4"/>
      <c r="AH90" s="4" t="s">
        <v>759</v>
      </c>
      <c r="AI90" s="4"/>
      <c r="AJ90" s="4" t="s">
        <v>760</v>
      </c>
      <c r="AK90" s="4"/>
      <c r="AL90" s="4"/>
      <c r="AM90" s="4"/>
    </row>
    <row r="91" spans="1:41">
      <c r="A91" s="20" t="s">
        <v>771</v>
      </c>
      <c r="B91" s="4"/>
      <c r="C91" s="4" t="s">
        <v>761</v>
      </c>
      <c r="D91" s="4" t="s">
        <v>762</v>
      </c>
      <c r="E91" s="4">
        <v>25157727</v>
      </c>
      <c r="F91" s="4" t="s">
        <v>38</v>
      </c>
      <c r="G91" s="4">
        <v>1</v>
      </c>
      <c r="H91" s="4" t="s">
        <v>54</v>
      </c>
      <c r="I91" s="4" t="s">
        <v>54</v>
      </c>
      <c r="J91" s="5">
        <v>40283</v>
      </c>
      <c r="K91" s="5">
        <v>40389</v>
      </c>
      <c r="L91" s="5">
        <f t="shared" ca="1" si="10"/>
        <v>40331</v>
      </c>
      <c r="M91" s="6" t="str">
        <f t="shared" ca="1" si="12"/>
        <v>ACTIVE</v>
      </c>
      <c r="N91" s="44" t="str">
        <f t="shared" ca="1" si="13"/>
        <v>1</v>
      </c>
      <c r="O91" s="44">
        <f t="shared" ca="1" si="16"/>
        <v>78</v>
      </c>
      <c r="P91" s="4" t="s">
        <v>40</v>
      </c>
      <c r="Q91" s="4" t="s">
        <v>62</v>
      </c>
      <c r="R91" s="4" t="s">
        <v>763</v>
      </c>
      <c r="S91" s="4"/>
      <c r="T91" s="19" t="s">
        <v>764</v>
      </c>
      <c r="U91" s="4"/>
      <c r="V91" s="4" t="s">
        <v>765</v>
      </c>
      <c r="W91" s="4"/>
      <c r="X91" s="4"/>
      <c r="Y91" s="4"/>
      <c r="Z91" s="4"/>
      <c r="AA91" s="5">
        <v>34852</v>
      </c>
      <c r="AB91" s="4"/>
      <c r="AC91" s="4" t="s">
        <v>766</v>
      </c>
      <c r="AD91" s="4" t="s">
        <v>767</v>
      </c>
      <c r="AE91" s="4">
        <v>4353809</v>
      </c>
      <c r="AF91" s="4" t="s">
        <v>768</v>
      </c>
      <c r="AG91" s="4"/>
      <c r="AH91" s="19" t="s">
        <v>769</v>
      </c>
      <c r="AI91" s="4"/>
      <c r="AJ91" s="4" t="s">
        <v>765</v>
      </c>
      <c r="AK91" s="4"/>
      <c r="AL91" s="4"/>
      <c r="AM91" s="4"/>
    </row>
    <row r="92" spans="1:41">
      <c r="A92" s="17" t="s">
        <v>772</v>
      </c>
      <c r="B92" s="4"/>
      <c r="C92" s="4" t="s">
        <v>773</v>
      </c>
      <c r="D92" s="4" t="s">
        <v>774</v>
      </c>
      <c r="E92" s="4"/>
      <c r="F92" s="4" t="s">
        <v>38</v>
      </c>
      <c r="G92" s="4">
        <v>1</v>
      </c>
      <c r="H92" s="4" t="s">
        <v>54</v>
      </c>
      <c r="I92" s="4" t="s">
        <v>54</v>
      </c>
      <c r="J92" s="5">
        <v>40283</v>
      </c>
      <c r="K92" s="5">
        <f t="shared" si="9"/>
        <v>40538</v>
      </c>
      <c r="L92" s="5">
        <f t="shared" ca="1" si="10"/>
        <v>40331</v>
      </c>
      <c r="M92" s="6" t="str">
        <f t="shared" ca="1" si="12"/>
        <v>ACTIVE</v>
      </c>
      <c r="N92" s="44" t="str">
        <f t="shared" ca="1" si="13"/>
        <v>1</v>
      </c>
      <c r="O92" s="44">
        <f t="shared" ca="1" si="16"/>
        <v>79</v>
      </c>
      <c r="P92" s="4" t="s">
        <v>40</v>
      </c>
      <c r="Q92" s="4" t="s">
        <v>62</v>
      </c>
      <c r="R92" s="4" t="s">
        <v>775</v>
      </c>
      <c r="S92" s="4" t="s">
        <v>779</v>
      </c>
      <c r="T92" s="4"/>
      <c r="U92" s="4"/>
      <c r="V92" s="4" t="s">
        <v>776</v>
      </c>
      <c r="W92" s="4"/>
      <c r="X92" s="4"/>
      <c r="Y92" s="4"/>
      <c r="Z92" s="4"/>
      <c r="AA92" s="5">
        <v>35317</v>
      </c>
      <c r="AB92" s="4"/>
      <c r="AC92" s="4" t="s">
        <v>777</v>
      </c>
      <c r="AD92" s="4" t="s">
        <v>778</v>
      </c>
      <c r="AE92" s="4">
        <v>10117787</v>
      </c>
      <c r="AF92" s="4" t="s">
        <v>779</v>
      </c>
      <c r="AG92" s="4" t="s">
        <v>780</v>
      </c>
      <c r="AH92" s="19" t="s">
        <v>781</v>
      </c>
      <c r="AI92" s="4"/>
      <c r="AJ92" s="4" t="s">
        <v>776</v>
      </c>
      <c r="AK92" s="4"/>
      <c r="AL92" s="4"/>
      <c r="AM92" s="4"/>
    </row>
    <row r="93" spans="1:41">
      <c r="A93" s="17" t="s">
        <v>793</v>
      </c>
      <c r="B93" s="4"/>
      <c r="C93" s="4" t="s">
        <v>794</v>
      </c>
      <c r="D93" s="4" t="s">
        <v>795</v>
      </c>
      <c r="E93" s="4"/>
      <c r="F93" s="4" t="s">
        <v>38</v>
      </c>
      <c r="G93" s="4">
        <v>1</v>
      </c>
      <c r="H93" s="4" t="s">
        <v>47</v>
      </c>
      <c r="I93" s="4" t="s">
        <v>47</v>
      </c>
      <c r="J93" s="5">
        <v>40252</v>
      </c>
      <c r="K93" s="5">
        <f t="shared" si="9"/>
        <v>40507</v>
      </c>
      <c r="L93" s="5">
        <f t="shared" ref="L93:L124" ca="1" si="17">+TODAY()</f>
        <v>40331</v>
      </c>
      <c r="M93" s="6" t="str">
        <f t="shared" ca="1" si="12"/>
        <v>ACTIVE</v>
      </c>
      <c r="N93" s="44" t="str">
        <f t="shared" ca="1" si="13"/>
        <v>1</v>
      </c>
      <c r="O93" s="44">
        <f t="shared" ca="1" si="16"/>
        <v>80</v>
      </c>
      <c r="P93" s="4" t="s">
        <v>40</v>
      </c>
      <c r="Q93" s="4"/>
      <c r="R93" s="4">
        <v>4147946944</v>
      </c>
      <c r="S93" s="4">
        <v>4147941185</v>
      </c>
      <c r="T93" s="19" t="s">
        <v>796</v>
      </c>
      <c r="U93" s="4"/>
      <c r="V93" s="4" t="s">
        <v>797</v>
      </c>
      <c r="W93" s="4"/>
      <c r="X93" s="4"/>
      <c r="Y93" s="4"/>
      <c r="Z93" s="4"/>
      <c r="AA93" s="5">
        <v>37706</v>
      </c>
      <c r="AB93" s="4"/>
      <c r="AC93" s="4" t="s">
        <v>798</v>
      </c>
      <c r="AD93" s="4" t="s">
        <v>799</v>
      </c>
      <c r="AE93" s="4">
        <v>13620731</v>
      </c>
      <c r="AF93" s="4">
        <v>4147946944</v>
      </c>
      <c r="AG93" s="4">
        <v>4147941185</v>
      </c>
      <c r="AH93" s="19" t="s">
        <v>796</v>
      </c>
      <c r="AI93" s="4"/>
      <c r="AJ93" s="4" t="s">
        <v>797</v>
      </c>
      <c r="AK93" s="4"/>
      <c r="AL93" s="4"/>
      <c r="AM93" s="4"/>
      <c r="AN93" s="4"/>
    </row>
    <row r="94" spans="1:41">
      <c r="A94" s="17" t="s">
        <v>801</v>
      </c>
      <c r="B94" s="4" t="s">
        <v>807</v>
      </c>
      <c r="C94" s="4" t="s">
        <v>802</v>
      </c>
      <c r="D94" s="4" t="s">
        <v>803</v>
      </c>
      <c r="E94" s="4">
        <v>16154528</v>
      </c>
      <c r="F94" s="4" t="s">
        <v>38</v>
      </c>
      <c r="G94" s="4">
        <v>1</v>
      </c>
      <c r="H94" s="4" t="s">
        <v>30</v>
      </c>
      <c r="I94" s="4" t="s">
        <v>30</v>
      </c>
      <c r="J94" s="5">
        <v>40292</v>
      </c>
      <c r="K94" s="5">
        <f t="shared" si="9"/>
        <v>40547</v>
      </c>
      <c r="L94" s="5">
        <f t="shared" ca="1" si="17"/>
        <v>40331</v>
      </c>
      <c r="M94" s="6" t="str">
        <f t="shared" ca="1" si="12"/>
        <v>ACTIVE</v>
      </c>
      <c r="N94" s="44" t="str">
        <f t="shared" ca="1" si="13"/>
        <v>1</v>
      </c>
      <c r="O94" s="44">
        <f t="shared" ca="1" si="16"/>
        <v>81</v>
      </c>
      <c r="P94" s="4" t="s">
        <v>40</v>
      </c>
      <c r="Q94" s="4" t="s">
        <v>62</v>
      </c>
      <c r="R94" s="4" t="s">
        <v>804</v>
      </c>
      <c r="S94" s="4">
        <v>4166960707</v>
      </c>
      <c r="T94" s="19" t="s">
        <v>805</v>
      </c>
      <c r="U94" s="4"/>
      <c r="V94" s="4" t="s">
        <v>806</v>
      </c>
      <c r="W94" s="4"/>
      <c r="X94" s="4"/>
      <c r="Y94" s="4"/>
      <c r="Z94" s="4"/>
      <c r="AA94" s="4"/>
      <c r="AB94" s="4"/>
      <c r="AC94" s="4" t="s">
        <v>802</v>
      </c>
      <c r="AD94" s="4" t="s">
        <v>803</v>
      </c>
      <c r="AE94" s="4">
        <v>16154528</v>
      </c>
      <c r="AF94" s="4" t="s">
        <v>804</v>
      </c>
      <c r="AG94" s="4">
        <v>4166960707</v>
      </c>
      <c r="AH94" s="19" t="s">
        <v>805</v>
      </c>
      <c r="AI94" s="4"/>
      <c r="AJ94" s="4" t="s">
        <v>806</v>
      </c>
      <c r="AK94" s="4"/>
      <c r="AL94" s="4"/>
      <c r="AM94" s="4"/>
      <c r="AN94" s="4"/>
      <c r="AO94" s="4"/>
    </row>
    <row r="95" spans="1:41">
      <c r="A95" s="17" t="s">
        <v>808</v>
      </c>
      <c r="B95" s="36" t="s">
        <v>819</v>
      </c>
      <c r="C95" s="4" t="s">
        <v>809</v>
      </c>
      <c r="D95" s="4" t="s">
        <v>810</v>
      </c>
      <c r="E95" s="4">
        <v>21326485</v>
      </c>
      <c r="F95" s="4" t="s">
        <v>38</v>
      </c>
      <c r="G95" s="4">
        <v>1</v>
      </c>
      <c r="H95" s="4" t="s">
        <v>39</v>
      </c>
      <c r="I95" s="4" t="s">
        <v>39</v>
      </c>
      <c r="J95" s="5">
        <v>40297</v>
      </c>
      <c r="K95" s="5">
        <f t="shared" si="9"/>
        <v>40552</v>
      </c>
      <c r="L95" s="5">
        <f t="shared" ca="1" si="17"/>
        <v>40331</v>
      </c>
      <c r="M95" s="6" t="str">
        <f t="shared" ca="1" si="12"/>
        <v>ACTIVE</v>
      </c>
      <c r="N95" s="44" t="str">
        <f t="shared" ca="1" si="13"/>
        <v>1</v>
      </c>
      <c r="O95" s="44">
        <f t="shared" ca="1" si="16"/>
        <v>82</v>
      </c>
      <c r="P95" s="4" t="s">
        <v>40</v>
      </c>
      <c r="Q95" s="4" t="s">
        <v>62</v>
      </c>
      <c r="R95" s="4" t="s">
        <v>813</v>
      </c>
      <c r="S95" s="4" t="s">
        <v>812</v>
      </c>
      <c r="T95" s="19" t="s">
        <v>852</v>
      </c>
      <c r="U95" s="4"/>
      <c r="V95" s="4" t="s">
        <v>815</v>
      </c>
      <c r="W95" s="4"/>
      <c r="X95" s="4"/>
      <c r="Y95" s="4"/>
      <c r="Z95" s="4" t="s">
        <v>437</v>
      </c>
      <c r="AA95" s="5">
        <v>34116</v>
      </c>
      <c r="AB95" s="4"/>
      <c r="AC95" s="4" t="s">
        <v>151</v>
      </c>
      <c r="AD95" s="4" t="s">
        <v>816</v>
      </c>
      <c r="AE95" s="4">
        <v>6415692</v>
      </c>
      <c r="AF95" s="4" t="s">
        <v>811</v>
      </c>
      <c r="AG95" s="4"/>
      <c r="AH95" s="19" t="s">
        <v>814</v>
      </c>
      <c r="AI95" s="4"/>
      <c r="AJ95" s="4" t="s">
        <v>815</v>
      </c>
      <c r="AK95" s="4"/>
      <c r="AL95" s="4"/>
      <c r="AM95" s="4"/>
    </row>
    <row r="96" spans="1:41">
      <c r="A96" s="17" t="s">
        <v>817</v>
      </c>
      <c r="B96" s="36"/>
      <c r="C96" s="4" t="s">
        <v>818</v>
      </c>
      <c r="D96" s="4" t="s">
        <v>810</v>
      </c>
      <c r="E96" s="4"/>
      <c r="F96" s="4" t="s">
        <v>38</v>
      </c>
      <c r="G96" s="4">
        <v>1</v>
      </c>
      <c r="H96" s="4" t="s">
        <v>54</v>
      </c>
      <c r="I96" s="4" t="s">
        <v>54</v>
      </c>
      <c r="J96" s="5">
        <v>40297</v>
      </c>
      <c r="K96" s="5">
        <f t="shared" si="9"/>
        <v>40552</v>
      </c>
      <c r="L96" s="5">
        <f t="shared" ca="1" si="17"/>
        <v>40331</v>
      </c>
      <c r="M96" s="6" t="str">
        <f t="shared" ca="1" si="12"/>
        <v>ACTIVE</v>
      </c>
      <c r="N96" s="44" t="str">
        <f t="shared" ca="1" si="13"/>
        <v>1</v>
      </c>
      <c r="O96" s="44">
        <f t="shared" ca="1" si="16"/>
        <v>83</v>
      </c>
      <c r="P96" s="4" t="s">
        <v>40</v>
      </c>
      <c r="Q96" s="4"/>
      <c r="R96" s="4" t="s">
        <v>813</v>
      </c>
      <c r="S96" s="4" t="s">
        <v>812</v>
      </c>
      <c r="T96" s="19" t="s">
        <v>814</v>
      </c>
      <c r="U96" s="4"/>
      <c r="V96" s="4" t="s">
        <v>815</v>
      </c>
      <c r="W96" s="4"/>
      <c r="X96" s="4"/>
      <c r="Y96" s="4"/>
      <c r="Z96" s="4" t="s">
        <v>437</v>
      </c>
      <c r="AA96" s="5"/>
      <c r="AB96" s="4"/>
      <c r="AC96" s="4" t="s">
        <v>151</v>
      </c>
      <c r="AD96" s="4" t="s">
        <v>816</v>
      </c>
      <c r="AE96" s="4">
        <v>6415692</v>
      </c>
      <c r="AF96" s="4" t="s">
        <v>811</v>
      </c>
      <c r="AG96" s="4"/>
      <c r="AH96" s="19" t="s">
        <v>814</v>
      </c>
      <c r="AI96" s="4"/>
      <c r="AJ96" s="4" t="s">
        <v>815</v>
      </c>
      <c r="AK96" s="4"/>
      <c r="AL96" s="4"/>
      <c r="AM96" s="4"/>
    </row>
    <row r="97" spans="1:40">
      <c r="A97" s="17" t="s">
        <v>820</v>
      </c>
      <c r="B97" s="36" t="s">
        <v>826</v>
      </c>
      <c r="C97" s="4" t="s">
        <v>821</v>
      </c>
      <c r="D97" s="4" t="s">
        <v>822</v>
      </c>
      <c r="E97" s="4">
        <v>18227978</v>
      </c>
      <c r="F97" s="4" t="s">
        <v>38</v>
      </c>
      <c r="G97" s="4">
        <v>1</v>
      </c>
      <c r="H97" s="4" t="s">
        <v>39</v>
      </c>
      <c r="I97" s="4" t="s">
        <v>39</v>
      </c>
      <c r="J97" s="5">
        <v>40297</v>
      </c>
      <c r="K97" s="5">
        <f t="shared" si="9"/>
        <v>40552</v>
      </c>
      <c r="L97" s="5">
        <f t="shared" ca="1" si="17"/>
        <v>40331</v>
      </c>
      <c r="M97" s="6" t="str">
        <f t="shared" ca="1" si="12"/>
        <v>ACTIVE</v>
      </c>
      <c r="N97" s="44" t="str">
        <f t="shared" ca="1" si="13"/>
        <v>1</v>
      </c>
      <c r="O97" s="44">
        <f t="shared" ca="1" si="16"/>
        <v>84</v>
      </c>
      <c r="P97" s="4" t="s">
        <v>40</v>
      </c>
      <c r="Q97" s="4" t="s">
        <v>62</v>
      </c>
      <c r="R97" s="4" t="s">
        <v>823</v>
      </c>
      <c r="S97" s="4"/>
      <c r="T97" s="51" t="s">
        <v>824</v>
      </c>
      <c r="U97" s="4"/>
      <c r="V97" s="4" t="s">
        <v>825</v>
      </c>
      <c r="W97" s="4"/>
      <c r="X97" s="4"/>
      <c r="Y97" s="4"/>
      <c r="Z97" s="4" t="s">
        <v>437</v>
      </c>
      <c r="AA97" s="5">
        <v>31809</v>
      </c>
      <c r="AB97" s="4"/>
      <c r="AC97" s="4" t="s">
        <v>821</v>
      </c>
      <c r="AD97" s="4" t="s">
        <v>822</v>
      </c>
      <c r="AE97" s="4">
        <v>18227978</v>
      </c>
      <c r="AF97" s="4" t="s">
        <v>823</v>
      </c>
      <c r="AG97" s="4"/>
      <c r="AH97" s="51" t="s">
        <v>824</v>
      </c>
      <c r="AI97" s="4"/>
      <c r="AJ97" s="4" t="s">
        <v>825</v>
      </c>
      <c r="AK97" s="4"/>
      <c r="AL97" s="4"/>
      <c r="AM97" s="4"/>
    </row>
    <row r="98" spans="1:40">
      <c r="A98" s="17" t="s">
        <v>827</v>
      </c>
      <c r="B98" s="36" t="s">
        <v>837</v>
      </c>
      <c r="C98" s="4" t="s">
        <v>828</v>
      </c>
      <c r="D98" s="4" t="s">
        <v>829</v>
      </c>
      <c r="E98" s="4">
        <v>17348371</v>
      </c>
      <c r="F98" s="4" t="s">
        <v>38</v>
      </c>
      <c r="G98" s="4">
        <v>1</v>
      </c>
      <c r="H98" s="4" t="s">
        <v>39</v>
      </c>
      <c r="I98" s="4" t="s">
        <v>39</v>
      </c>
      <c r="J98" s="5">
        <v>40297</v>
      </c>
      <c r="K98" s="5">
        <f t="shared" si="9"/>
        <v>40552</v>
      </c>
      <c r="L98" s="5">
        <f t="shared" ca="1" si="17"/>
        <v>40331</v>
      </c>
      <c r="M98" s="6" t="str">
        <f t="shared" ca="1" si="12"/>
        <v>ACTIVE</v>
      </c>
      <c r="N98" s="44" t="str">
        <f t="shared" ca="1" si="13"/>
        <v>1</v>
      </c>
      <c r="O98" s="44">
        <f t="shared" ca="1" si="16"/>
        <v>85</v>
      </c>
      <c r="P98" s="4" t="s">
        <v>40</v>
      </c>
      <c r="Q98" s="4" t="s">
        <v>62</v>
      </c>
      <c r="R98" s="4" t="s">
        <v>830</v>
      </c>
      <c r="S98" s="4"/>
      <c r="T98" s="19" t="s">
        <v>831</v>
      </c>
      <c r="U98" s="4"/>
      <c r="V98" s="4" t="s">
        <v>832</v>
      </c>
      <c r="W98" s="4"/>
      <c r="X98" s="4"/>
      <c r="Y98" s="4"/>
      <c r="Z98" s="4" t="s">
        <v>437</v>
      </c>
      <c r="AA98" s="5">
        <v>31566</v>
      </c>
      <c r="AB98" s="4"/>
      <c r="AC98" s="4" t="s">
        <v>833</v>
      </c>
      <c r="AD98" s="4" t="s">
        <v>834</v>
      </c>
      <c r="AE98" s="4">
        <v>4357721</v>
      </c>
      <c r="AF98" s="4">
        <v>4249536751</v>
      </c>
      <c r="AG98" s="4"/>
      <c r="AH98" s="19" t="s">
        <v>835</v>
      </c>
      <c r="AI98" s="4"/>
      <c r="AJ98" s="4" t="s">
        <v>836</v>
      </c>
      <c r="AK98" s="4"/>
      <c r="AL98" s="4"/>
      <c r="AM98" s="4"/>
    </row>
    <row r="99" spans="1:40">
      <c r="A99" s="17" t="s">
        <v>838</v>
      </c>
      <c r="B99" s="36" t="s">
        <v>844</v>
      </c>
      <c r="C99" s="4" t="s">
        <v>839</v>
      </c>
      <c r="D99" s="4" t="s">
        <v>840</v>
      </c>
      <c r="E99" s="4">
        <v>20409513</v>
      </c>
      <c r="F99" s="4" t="s">
        <v>38</v>
      </c>
      <c r="G99" s="4">
        <v>1</v>
      </c>
      <c r="H99" s="4" t="s">
        <v>39</v>
      </c>
      <c r="I99" s="4" t="s">
        <v>39</v>
      </c>
      <c r="J99" s="5">
        <v>40303</v>
      </c>
      <c r="K99" s="5">
        <f t="shared" si="9"/>
        <v>40558</v>
      </c>
      <c r="L99" s="5">
        <f t="shared" ca="1" si="17"/>
        <v>40331</v>
      </c>
      <c r="M99" s="6" t="str">
        <f t="shared" ca="1" si="12"/>
        <v>ACTIVE</v>
      </c>
      <c r="N99" s="44" t="str">
        <f t="shared" ca="1" si="13"/>
        <v>1</v>
      </c>
      <c r="O99" s="44">
        <f t="shared" ca="1" si="16"/>
        <v>86</v>
      </c>
      <c r="P99" s="4" t="s">
        <v>40</v>
      </c>
      <c r="Q99" s="4" t="s">
        <v>62</v>
      </c>
      <c r="R99" s="4" t="s">
        <v>841</v>
      </c>
      <c r="S99" s="4">
        <v>4120963531</v>
      </c>
      <c r="T99" s="19" t="s">
        <v>842</v>
      </c>
      <c r="U99" s="4"/>
      <c r="V99" s="4" t="s">
        <v>843</v>
      </c>
      <c r="W99" s="4"/>
      <c r="X99" s="4"/>
      <c r="Y99" s="4"/>
      <c r="Z99" s="4" t="s">
        <v>437</v>
      </c>
      <c r="AA99" s="5">
        <v>33337</v>
      </c>
      <c r="AB99" s="4"/>
      <c r="AC99" s="4" t="s">
        <v>839</v>
      </c>
      <c r="AD99" s="4" t="s">
        <v>840</v>
      </c>
      <c r="AE99" s="4">
        <v>20409513</v>
      </c>
      <c r="AF99" s="4" t="s">
        <v>841</v>
      </c>
      <c r="AG99" s="4">
        <v>4120963531</v>
      </c>
      <c r="AH99" s="19" t="s">
        <v>842</v>
      </c>
      <c r="AI99" s="4"/>
      <c r="AJ99" s="4" t="s">
        <v>843</v>
      </c>
      <c r="AK99" s="4"/>
      <c r="AL99" s="4"/>
      <c r="AM99" s="4"/>
    </row>
    <row r="100" spans="1:40">
      <c r="A100" s="17" t="s">
        <v>845</v>
      </c>
      <c r="B100" s="4" t="s">
        <v>851</v>
      </c>
      <c r="C100" s="4" t="s">
        <v>846</v>
      </c>
      <c r="D100" s="4" t="s">
        <v>847</v>
      </c>
      <c r="E100" s="4">
        <v>20324418</v>
      </c>
      <c r="F100" s="4" t="s">
        <v>38</v>
      </c>
      <c r="G100" s="4">
        <v>1</v>
      </c>
      <c r="H100" s="4" t="s">
        <v>39</v>
      </c>
      <c r="I100" s="4" t="s">
        <v>39</v>
      </c>
      <c r="J100" s="5">
        <v>40306</v>
      </c>
      <c r="K100" s="5">
        <f t="shared" si="9"/>
        <v>40561</v>
      </c>
      <c r="L100" s="5">
        <f t="shared" ca="1" si="17"/>
        <v>40331</v>
      </c>
      <c r="M100" s="6" t="str">
        <f t="shared" ca="1" si="12"/>
        <v>ACTIVE</v>
      </c>
      <c r="N100" s="44" t="str">
        <f t="shared" ca="1" si="13"/>
        <v>1</v>
      </c>
      <c r="O100" s="44">
        <f t="shared" ca="1" si="16"/>
        <v>87</v>
      </c>
      <c r="P100" s="4" t="s">
        <v>40</v>
      </c>
      <c r="Q100" s="4" t="s">
        <v>62</v>
      </c>
      <c r="R100" s="4" t="s">
        <v>848</v>
      </c>
      <c r="S100" s="4">
        <v>4122216486</v>
      </c>
      <c r="T100" s="19" t="s">
        <v>849</v>
      </c>
      <c r="U100" s="4"/>
      <c r="V100" s="4" t="s">
        <v>850</v>
      </c>
      <c r="W100" s="4"/>
      <c r="X100" s="4"/>
      <c r="Y100" s="4"/>
      <c r="Z100" s="4" t="s">
        <v>437</v>
      </c>
      <c r="AA100" s="5">
        <v>32939</v>
      </c>
      <c r="AB100" s="4"/>
      <c r="AC100" s="4" t="s">
        <v>846</v>
      </c>
      <c r="AD100" s="4" t="s">
        <v>847</v>
      </c>
      <c r="AE100" s="4">
        <v>20324418</v>
      </c>
      <c r="AF100" s="4" t="s">
        <v>848</v>
      </c>
      <c r="AG100" s="4">
        <v>4122216486</v>
      </c>
      <c r="AH100" s="19" t="s">
        <v>849</v>
      </c>
      <c r="AI100" s="4"/>
      <c r="AJ100" s="4" t="s">
        <v>850</v>
      </c>
      <c r="AK100" s="4"/>
      <c r="AL100" s="4"/>
      <c r="AM100" s="4"/>
    </row>
    <row r="101" spans="1:40">
      <c r="A101" s="17" t="s">
        <v>853</v>
      </c>
      <c r="B101" s="4" t="s">
        <v>860</v>
      </c>
      <c r="C101" s="4" t="s">
        <v>854</v>
      </c>
      <c r="D101" s="4" t="s">
        <v>855</v>
      </c>
      <c r="E101" s="4">
        <v>14744912</v>
      </c>
      <c r="F101" s="4" t="s">
        <v>38</v>
      </c>
      <c r="G101" s="4">
        <v>1</v>
      </c>
      <c r="H101" s="4" t="s">
        <v>39</v>
      </c>
      <c r="I101" s="4" t="s">
        <v>39</v>
      </c>
      <c r="J101" s="5">
        <v>40309</v>
      </c>
      <c r="K101" s="5">
        <f t="shared" si="9"/>
        <v>40564</v>
      </c>
      <c r="L101" s="5">
        <f t="shared" ca="1" si="17"/>
        <v>40331</v>
      </c>
      <c r="M101" s="6" t="str">
        <f t="shared" ca="1" si="12"/>
        <v>ACTIVE</v>
      </c>
      <c r="N101" s="44" t="str">
        <f t="shared" ca="1" si="13"/>
        <v>1</v>
      </c>
      <c r="O101" s="44">
        <f t="shared" ca="1" si="16"/>
        <v>88</v>
      </c>
      <c r="P101" s="4" t="s">
        <v>40</v>
      </c>
      <c r="Q101" s="4" t="s">
        <v>62</v>
      </c>
      <c r="R101" s="4" t="s">
        <v>856</v>
      </c>
      <c r="S101" s="4"/>
      <c r="T101" s="19" t="s">
        <v>857</v>
      </c>
      <c r="U101" s="4"/>
      <c r="V101" s="4" t="s">
        <v>858</v>
      </c>
      <c r="W101" s="4"/>
      <c r="X101" s="4"/>
      <c r="Y101" s="4"/>
      <c r="Z101" s="4" t="s">
        <v>859</v>
      </c>
      <c r="AA101" s="5">
        <v>29336</v>
      </c>
      <c r="AB101" s="4"/>
      <c r="AC101" s="4" t="s">
        <v>854</v>
      </c>
      <c r="AD101" s="4" t="s">
        <v>855</v>
      </c>
      <c r="AE101" s="4">
        <v>14744912</v>
      </c>
      <c r="AF101" s="4" t="s">
        <v>856</v>
      </c>
      <c r="AG101" s="4"/>
      <c r="AH101" s="19" t="s">
        <v>857</v>
      </c>
      <c r="AI101" s="4"/>
      <c r="AJ101" s="4" t="s">
        <v>858</v>
      </c>
      <c r="AK101" s="4"/>
      <c r="AL101" s="4"/>
      <c r="AM101" s="4"/>
    </row>
    <row r="102" spans="1:40">
      <c r="A102" s="17" t="s">
        <v>862</v>
      </c>
      <c r="B102" s="4" t="s">
        <v>884</v>
      </c>
      <c r="C102" s="4" t="s">
        <v>863</v>
      </c>
      <c r="D102" s="4" t="s">
        <v>864</v>
      </c>
      <c r="E102" s="4">
        <v>19358724</v>
      </c>
      <c r="F102" s="4" t="s">
        <v>38</v>
      </c>
      <c r="G102" s="4">
        <v>1</v>
      </c>
      <c r="H102" s="4" t="s">
        <v>30</v>
      </c>
      <c r="I102" s="4" t="s">
        <v>30</v>
      </c>
      <c r="J102" s="5">
        <v>40309</v>
      </c>
      <c r="K102" s="5">
        <f t="shared" si="9"/>
        <v>40564</v>
      </c>
      <c r="L102" s="5">
        <f t="shared" ca="1" si="17"/>
        <v>40331</v>
      </c>
      <c r="M102" s="6" t="str">
        <f t="shared" ca="1" si="12"/>
        <v>ACTIVE</v>
      </c>
      <c r="N102" s="44" t="str">
        <f t="shared" ca="1" si="13"/>
        <v>1</v>
      </c>
      <c r="O102" s="44">
        <f t="shared" ca="1" si="16"/>
        <v>89</v>
      </c>
      <c r="P102" s="4" t="s">
        <v>40</v>
      </c>
      <c r="Q102" s="4" t="s">
        <v>62</v>
      </c>
      <c r="R102" s="4" t="s">
        <v>865</v>
      </c>
      <c r="S102" s="4"/>
      <c r="T102" s="19" t="s">
        <v>866</v>
      </c>
      <c r="U102" s="4"/>
      <c r="V102" s="4" t="s">
        <v>867</v>
      </c>
      <c r="W102" s="4"/>
      <c r="X102" s="4"/>
      <c r="Y102" s="4"/>
      <c r="Z102" s="4" t="s">
        <v>437</v>
      </c>
      <c r="AA102" s="5">
        <v>33188</v>
      </c>
      <c r="AB102" s="4"/>
      <c r="AC102" s="4" t="s">
        <v>863</v>
      </c>
      <c r="AD102" s="4" t="s">
        <v>864</v>
      </c>
      <c r="AE102" s="4">
        <v>19358724</v>
      </c>
      <c r="AF102" s="4" t="s">
        <v>865</v>
      </c>
      <c r="AG102" s="4"/>
      <c r="AH102" s="19" t="s">
        <v>866</v>
      </c>
      <c r="AI102" s="4"/>
      <c r="AJ102" s="4" t="s">
        <v>867</v>
      </c>
      <c r="AK102" s="4"/>
      <c r="AL102" s="4"/>
      <c r="AM102" s="4"/>
    </row>
    <row r="103" spans="1:40">
      <c r="A103" s="17" t="s">
        <v>868</v>
      </c>
      <c r="B103" s="4" t="s">
        <v>885</v>
      </c>
      <c r="C103" s="4" t="s">
        <v>869</v>
      </c>
      <c r="D103" s="4" t="s">
        <v>870</v>
      </c>
      <c r="E103" s="4">
        <v>19360509</v>
      </c>
      <c r="F103" s="4" t="s">
        <v>38</v>
      </c>
      <c r="G103" s="4">
        <v>1</v>
      </c>
      <c r="H103" s="4" t="s">
        <v>30</v>
      </c>
      <c r="I103" s="4" t="s">
        <v>30</v>
      </c>
      <c r="J103" s="5">
        <v>40309</v>
      </c>
      <c r="K103" s="5">
        <f t="shared" si="9"/>
        <v>40564</v>
      </c>
      <c r="L103" s="5">
        <f t="shared" ca="1" si="17"/>
        <v>40331</v>
      </c>
      <c r="M103" s="6" t="str">
        <f t="shared" ca="1" si="12"/>
        <v>ACTIVE</v>
      </c>
      <c r="N103" s="44" t="str">
        <f t="shared" ca="1" si="13"/>
        <v>1</v>
      </c>
      <c r="O103" s="44">
        <f t="shared" ca="1" si="16"/>
        <v>90</v>
      </c>
      <c r="P103" s="4" t="s">
        <v>40</v>
      </c>
      <c r="Q103" s="4" t="s">
        <v>62</v>
      </c>
      <c r="R103" s="4" t="s">
        <v>865</v>
      </c>
      <c r="S103" s="4"/>
      <c r="T103" s="19" t="s">
        <v>871</v>
      </c>
      <c r="U103" s="4"/>
      <c r="V103" s="4" t="s">
        <v>867</v>
      </c>
      <c r="W103" s="4"/>
      <c r="X103" s="4"/>
      <c r="Y103" s="4"/>
      <c r="Z103" s="4" t="s">
        <v>437</v>
      </c>
      <c r="AA103" s="5">
        <v>33319</v>
      </c>
      <c r="AB103" s="4"/>
      <c r="AC103" s="4" t="s">
        <v>863</v>
      </c>
      <c r="AD103" s="4" t="s">
        <v>864</v>
      </c>
      <c r="AE103" s="4">
        <v>19358724</v>
      </c>
      <c r="AF103" s="4" t="s">
        <v>865</v>
      </c>
      <c r="AG103" s="4"/>
      <c r="AH103" s="19" t="s">
        <v>866</v>
      </c>
      <c r="AI103" s="4"/>
      <c r="AJ103" s="4" t="s">
        <v>867</v>
      </c>
      <c r="AK103" s="4"/>
      <c r="AL103" s="4"/>
      <c r="AM103" s="4"/>
    </row>
    <row r="104" spans="1:40">
      <c r="A104" s="17" t="s">
        <v>872</v>
      </c>
      <c r="B104" s="4" t="s">
        <v>886</v>
      </c>
      <c r="C104" s="4" t="s">
        <v>873</v>
      </c>
      <c r="D104" s="4" t="s">
        <v>874</v>
      </c>
      <c r="E104" s="4">
        <v>21086367</v>
      </c>
      <c r="F104" s="4" t="s">
        <v>38</v>
      </c>
      <c r="G104" s="4">
        <v>1</v>
      </c>
      <c r="H104" s="4" t="s">
        <v>39</v>
      </c>
      <c r="I104" s="4" t="s">
        <v>39</v>
      </c>
      <c r="J104" s="5">
        <v>40309</v>
      </c>
      <c r="K104" s="5">
        <f t="shared" si="9"/>
        <v>40564</v>
      </c>
      <c r="L104" s="5">
        <f t="shared" ca="1" si="17"/>
        <v>40331</v>
      </c>
      <c r="M104" s="6" t="str">
        <f t="shared" ca="1" si="12"/>
        <v>ACTIVE</v>
      </c>
      <c r="N104" s="44" t="str">
        <f t="shared" ca="1" si="13"/>
        <v>1</v>
      </c>
      <c r="O104" s="44">
        <f t="shared" ca="1" si="16"/>
        <v>91</v>
      </c>
      <c r="P104" s="4" t="s">
        <v>40</v>
      </c>
      <c r="Q104" s="4" t="s">
        <v>62</v>
      </c>
      <c r="R104" s="4" t="s">
        <v>875</v>
      </c>
      <c r="S104" s="4"/>
      <c r="T104" s="19" t="s">
        <v>876</v>
      </c>
      <c r="U104" s="4"/>
      <c r="V104" s="4" t="s">
        <v>867</v>
      </c>
      <c r="W104" s="4"/>
      <c r="X104" s="4"/>
      <c r="Y104" s="4"/>
      <c r="Z104" s="4" t="s">
        <v>437</v>
      </c>
      <c r="AA104" s="5">
        <v>33643</v>
      </c>
      <c r="AB104" s="4"/>
      <c r="AC104" s="4" t="s">
        <v>863</v>
      </c>
      <c r="AD104" s="4" t="s">
        <v>864</v>
      </c>
      <c r="AE104" s="4">
        <v>19358724</v>
      </c>
      <c r="AF104" s="4" t="s">
        <v>865</v>
      </c>
      <c r="AG104" s="4"/>
      <c r="AH104" s="19" t="s">
        <v>866</v>
      </c>
      <c r="AI104" s="4"/>
      <c r="AJ104" s="4" t="s">
        <v>867</v>
      </c>
      <c r="AK104" s="4"/>
      <c r="AL104" s="4"/>
      <c r="AM104" s="4"/>
    </row>
    <row r="105" spans="1:40">
      <c r="A105" s="17" t="s">
        <v>877</v>
      </c>
      <c r="B105" s="4" t="s">
        <v>887</v>
      </c>
      <c r="C105" s="4" t="s">
        <v>878</v>
      </c>
      <c r="D105" s="4" t="s">
        <v>879</v>
      </c>
      <c r="E105" s="4">
        <v>17706399</v>
      </c>
      <c r="F105" s="4" t="s">
        <v>38</v>
      </c>
      <c r="G105" s="4">
        <v>1</v>
      </c>
      <c r="H105" s="4" t="s">
        <v>39</v>
      </c>
      <c r="I105" s="4" t="s">
        <v>39</v>
      </c>
      <c r="J105" s="5">
        <v>40309</v>
      </c>
      <c r="K105" s="5">
        <f t="shared" si="9"/>
        <v>40564</v>
      </c>
      <c r="L105" s="5">
        <f t="shared" ca="1" si="17"/>
        <v>40331</v>
      </c>
      <c r="M105" s="6" t="str">
        <f t="shared" ca="1" si="12"/>
        <v>ACTIVE</v>
      </c>
      <c r="N105" s="44" t="str">
        <f t="shared" ca="1" si="13"/>
        <v>1</v>
      </c>
      <c r="O105" s="44">
        <f t="shared" ca="1" si="16"/>
        <v>92</v>
      </c>
      <c r="P105" s="4" t="s">
        <v>40</v>
      </c>
      <c r="Q105" s="4" t="s">
        <v>62</v>
      </c>
      <c r="R105" s="4" t="s">
        <v>880</v>
      </c>
      <c r="S105" s="4">
        <v>2952646834</v>
      </c>
      <c r="T105" s="19" t="s">
        <v>881</v>
      </c>
      <c r="U105" s="4"/>
      <c r="V105" s="4" t="s">
        <v>882</v>
      </c>
      <c r="W105" s="4"/>
      <c r="X105" s="4"/>
      <c r="Y105" s="4"/>
      <c r="Z105" s="4" t="s">
        <v>883</v>
      </c>
      <c r="AA105" s="5">
        <v>31183</v>
      </c>
      <c r="AB105" s="4"/>
      <c r="AC105" s="4" t="s">
        <v>878</v>
      </c>
      <c r="AD105" s="4" t="s">
        <v>879</v>
      </c>
      <c r="AE105" s="4">
        <v>17706399</v>
      </c>
      <c r="AF105" s="4" t="s">
        <v>880</v>
      </c>
      <c r="AG105" s="4">
        <v>2952646834</v>
      </c>
      <c r="AH105" s="19" t="s">
        <v>881</v>
      </c>
      <c r="AI105" s="4"/>
      <c r="AJ105" s="4" t="s">
        <v>882</v>
      </c>
      <c r="AK105" s="4"/>
      <c r="AL105" s="4"/>
      <c r="AM105" s="4"/>
    </row>
    <row r="106" spans="1:40">
      <c r="A106" s="17" t="s">
        <v>888</v>
      </c>
      <c r="B106" s="4" t="s">
        <v>891</v>
      </c>
      <c r="C106" s="4" t="s">
        <v>889</v>
      </c>
      <c r="D106" s="4" t="s">
        <v>890</v>
      </c>
      <c r="E106" s="4">
        <v>13729622</v>
      </c>
      <c r="F106" s="4" t="s">
        <v>38</v>
      </c>
      <c r="G106" s="4">
        <v>1</v>
      </c>
      <c r="H106" s="4" t="s">
        <v>43</v>
      </c>
      <c r="I106" s="4" t="s">
        <v>43</v>
      </c>
      <c r="J106" s="5">
        <v>40310</v>
      </c>
      <c r="K106" s="5">
        <f t="shared" ref="K106" si="18">+J106+255</f>
        <v>40565</v>
      </c>
      <c r="L106" s="5">
        <f t="shared" ca="1" si="17"/>
        <v>40331</v>
      </c>
      <c r="M106" s="6" t="str">
        <f t="shared" ca="1" si="12"/>
        <v>ACTIVE</v>
      </c>
      <c r="N106" s="44" t="str">
        <f t="shared" ca="1" si="13"/>
        <v>1</v>
      </c>
      <c r="O106" s="44">
        <f t="shared" ca="1" si="16"/>
        <v>93</v>
      </c>
      <c r="P106" s="4" t="s">
        <v>40</v>
      </c>
      <c r="Q106" s="4" t="s">
        <v>62</v>
      </c>
      <c r="R106" s="4" t="s">
        <v>892</v>
      </c>
      <c r="S106" s="4">
        <v>2420531</v>
      </c>
      <c r="T106" s="19" t="s">
        <v>893</v>
      </c>
      <c r="U106" s="4"/>
      <c r="V106" s="4" t="s">
        <v>894</v>
      </c>
      <c r="W106" s="4"/>
      <c r="X106" s="4"/>
      <c r="Y106" s="4"/>
      <c r="Z106" s="4"/>
      <c r="AA106" s="5">
        <v>28653</v>
      </c>
      <c r="AB106" s="4"/>
      <c r="AC106" s="4" t="s">
        <v>889</v>
      </c>
      <c r="AD106" s="4" t="s">
        <v>890</v>
      </c>
      <c r="AE106" s="4">
        <v>13729622</v>
      </c>
      <c r="AF106" s="4" t="s">
        <v>892</v>
      </c>
      <c r="AG106" s="4">
        <v>2420531</v>
      </c>
      <c r="AH106" s="19" t="s">
        <v>893</v>
      </c>
      <c r="AI106" s="4"/>
      <c r="AJ106" s="4" t="s">
        <v>894</v>
      </c>
      <c r="AK106" s="4"/>
      <c r="AL106" s="4"/>
      <c r="AM106" s="4"/>
    </row>
    <row r="107" spans="1:40">
      <c r="A107" s="17" t="s">
        <v>895</v>
      </c>
      <c r="B107" s="4" t="s">
        <v>940</v>
      </c>
      <c r="C107" s="4" t="s">
        <v>896</v>
      </c>
      <c r="D107" s="4" t="s">
        <v>897</v>
      </c>
      <c r="E107" s="4">
        <v>14055011</v>
      </c>
      <c r="F107" s="4" t="s">
        <v>38</v>
      </c>
      <c r="G107" s="4">
        <v>1</v>
      </c>
      <c r="H107" s="4" t="s">
        <v>39</v>
      </c>
      <c r="I107" s="4" t="s">
        <v>39</v>
      </c>
      <c r="J107" s="5">
        <v>40312</v>
      </c>
      <c r="K107" s="5">
        <f>+J107+285</f>
        <v>40597</v>
      </c>
      <c r="L107" s="5">
        <f t="shared" ca="1" si="17"/>
        <v>40331</v>
      </c>
      <c r="M107" s="6" t="str">
        <f t="shared" ca="1" si="12"/>
        <v>ACTIVE</v>
      </c>
      <c r="N107" s="44" t="str">
        <f t="shared" ca="1" si="13"/>
        <v>1</v>
      </c>
      <c r="O107" s="44">
        <f t="shared" ca="1" si="16"/>
        <v>94</v>
      </c>
      <c r="P107" s="4" t="s">
        <v>40</v>
      </c>
      <c r="Q107" s="4" t="s">
        <v>62</v>
      </c>
      <c r="R107" s="4" t="s">
        <v>898</v>
      </c>
      <c r="S107" s="4" t="s">
        <v>899</v>
      </c>
      <c r="T107" s="19" t="s">
        <v>900</v>
      </c>
      <c r="U107" s="4"/>
      <c r="V107" s="4" t="s">
        <v>901</v>
      </c>
      <c r="W107" s="4" t="s">
        <v>902</v>
      </c>
      <c r="X107" s="4" t="s">
        <v>903</v>
      </c>
      <c r="Y107" s="4"/>
      <c r="Z107" s="4" t="s">
        <v>904</v>
      </c>
      <c r="AA107" s="5">
        <v>28861</v>
      </c>
      <c r="AB107" s="4"/>
      <c r="AC107" s="4" t="s">
        <v>896</v>
      </c>
      <c r="AD107" s="4" t="s">
        <v>897</v>
      </c>
      <c r="AE107" s="4">
        <v>14055011</v>
      </c>
      <c r="AF107" s="4" t="s">
        <v>898</v>
      </c>
      <c r="AG107" s="4" t="s">
        <v>899</v>
      </c>
      <c r="AH107" s="19" t="s">
        <v>900</v>
      </c>
      <c r="AI107" s="4"/>
      <c r="AJ107" s="4" t="s">
        <v>901</v>
      </c>
      <c r="AK107" s="4" t="s">
        <v>902</v>
      </c>
      <c r="AL107" s="4" t="s">
        <v>903</v>
      </c>
      <c r="AM107" s="4"/>
    </row>
    <row r="108" spans="1:40">
      <c r="A108" s="17" t="s">
        <v>772</v>
      </c>
      <c r="B108" s="4" t="s">
        <v>941</v>
      </c>
      <c r="C108" s="4" t="s">
        <v>913</v>
      </c>
      <c r="D108" s="4" t="s">
        <v>906</v>
      </c>
      <c r="E108" s="4">
        <v>27000065</v>
      </c>
      <c r="F108" s="4" t="s">
        <v>38</v>
      </c>
      <c r="G108" s="4">
        <v>1</v>
      </c>
      <c r="H108" s="4"/>
      <c r="I108" s="4"/>
      <c r="J108" s="5">
        <v>40323</v>
      </c>
      <c r="K108" s="5">
        <v>40421</v>
      </c>
      <c r="L108" s="5">
        <f t="shared" ca="1" si="17"/>
        <v>40331</v>
      </c>
      <c r="M108" s="6" t="str">
        <f t="shared" ca="1" si="12"/>
        <v>ACTIVE</v>
      </c>
      <c r="N108" s="44" t="str">
        <f t="shared" ca="1" si="13"/>
        <v>1</v>
      </c>
      <c r="O108" s="44">
        <f t="shared" ca="1" si="16"/>
        <v>95</v>
      </c>
      <c r="P108" s="4" t="s">
        <v>32</v>
      </c>
      <c r="Q108" s="4"/>
      <c r="R108" s="46" t="s">
        <v>907</v>
      </c>
      <c r="S108" s="4"/>
      <c r="T108" s="51" t="s">
        <v>908</v>
      </c>
      <c r="U108" s="4"/>
      <c r="V108" s="4"/>
      <c r="W108" s="4"/>
      <c r="X108" s="4"/>
      <c r="Y108" s="4"/>
      <c r="Z108" s="4"/>
      <c r="AA108" s="4"/>
      <c r="AB108" s="4"/>
      <c r="AC108" s="4" t="s">
        <v>909</v>
      </c>
      <c r="AD108" s="4" t="s">
        <v>910</v>
      </c>
      <c r="AE108" s="4">
        <v>8612550</v>
      </c>
      <c r="AF108" s="4" t="s">
        <v>907</v>
      </c>
      <c r="AG108" s="4"/>
      <c r="AH108" s="51" t="s">
        <v>908</v>
      </c>
      <c r="AI108" s="4"/>
      <c r="AJ108" s="4" t="s">
        <v>911</v>
      </c>
      <c r="AK108" s="4"/>
      <c r="AL108" s="4"/>
      <c r="AM108" s="4"/>
    </row>
    <row r="109" spans="1:40">
      <c r="A109" s="17" t="s">
        <v>793</v>
      </c>
      <c r="B109" s="4" t="s">
        <v>942</v>
      </c>
      <c r="C109" s="4" t="s">
        <v>912</v>
      </c>
      <c r="D109" s="4" t="s">
        <v>906</v>
      </c>
      <c r="E109" s="4">
        <v>24574120</v>
      </c>
      <c r="F109" s="4" t="s">
        <v>38</v>
      </c>
      <c r="G109" s="4">
        <v>1</v>
      </c>
      <c r="H109" s="4"/>
      <c r="I109" s="4"/>
      <c r="J109" s="5">
        <v>40323</v>
      </c>
      <c r="K109" s="5">
        <v>40421</v>
      </c>
      <c r="L109" s="5">
        <f t="shared" ca="1" si="17"/>
        <v>40331</v>
      </c>
      <c r="M109" s="6" t="str">
        <f t="shared" ca="1" si="12"/>
        <v>ACTIVE</v>
      </c>
      <c r="N109" s="44" t="str">
        <f t="shared" ca="1" si="13"/>
        <v>1</v>
      </c>
      <c r="O109" s="44">
        <f t="shared" ca="1" si="16"/>
        <v>96</v>
      </c>
      <c r="P109" s="4" t="s">
        <v>32</v>
      </c>
      <c r="Q109" s="4"/>
      <c r="R109" s="46" t="s">
        <v>907</v>
      </c>
      <c r="S109" s="4"/>
      <c r="T109" s="51" t="s">
        <v>908</v>
      </c>
      <c r="U109" s="4"/>
      <c r="V109" s="4"/>
      <c r="W109" s="4"/>
      <c r="X109" s="4"/>
      <c r="Y109" s="4"/>
      <c r="Z109" s="4"/>
      <c r="AA109" s="4"/>
      <c r="AB109" s="4"/>
      <c r="AC109" s="4" t="s">
        <v>909</v>
      </c>
      <c r="AD109" s="4" t="s">
        <v>910</v>
      </c>
      <c r="AE109" s="4">
        <v>8612550</v>
      </c>
      <c r="AF109" s="4" t="s">
        <v>907</v>
      </c>
      <c r="AG109" s="4"/>
      <c r="AH109" s="51" t="s">
        <v>908</v>
      </c>
      <c r="AI109" s="4"/>
      <c r="AJ109" s="4" t="s">
        <v>911</v>
      </c>
      <c r="AK109" s="4"/>
      <c r="AL109" s="4"/>
      <c r="AM109" s="4"/>
    </row>
    <row r="110" spans="1:40">
      <c r="A110" s="17" t="s">
        <v>927</v>
      </c>
      <c r="B110" s="4" t="s">
        <v>943</v>
      </c>
      <c r="C110" s="4" t="s">
        <v>914</v>
      </c>
      <c r="D110" s="4" t="s">
        <v>915</v>
      </c>
      <c r="E110" s="4">
        <v>16713381</v>
      </c>
      <c r="F110" s="4" t="s">
        <v>38</v>
      </c>
      <c r="G110" s="4">
        <v>1</v>
      </c>
      <c r="H110" s="4" t="s">
        <v>39</v>
      </c>
      <c r="I110" s="4" t="s">
        <v>39</v>
      </c>
      <c r="J110" s="5">
        <v>40323</v>
      </c>
      <c r="K110" s="5">
        <f t="shared" ref="K110:K171" si="19">+J110+285</f>
        <v>40608</v>
      </c>
      <c r="L110" s="5">
        <f t="shared" ca="1" si="17"/>
        <v>40331</v>
      </c>
      <c r="M110" s="6" t="str">
        <f t="shared" ca="1" si="12"/>
        <v>ACTIVE</v>
      </c>
      <c r="N110" s="44" t="str">
        <f t="shared" ca="1" si="13"/>
        <v>1</v>
      </c>
      <c r="O110" s="44">
        <f t="shared" ca="1" si="16"/>
        <v>97</v>
      </c>
      <c r="P110" s="4" t="s">
        <v>40</v>
      </c>
      <c r="Q110" s="4" t="s">
        <v>62</v>
      </c>
      <c r="R110" s="4" t="s">
        <v>920</v>
      </c>
      <c r="S110" s="4" t="s">
        <v>916</v>
      </c>
      <c r="T110" s="19" t="s">
        <v>917</v>
      </c>
      <c r="U110" s="4"/>
      <c r="V110" s="4" t="s">
        <v>918</v>
      </c>
      <c r="W110" s="4"/>
      <c r="X110" s="4"/>
      <c r="Y110" s="4"/>
      <c r="Z110" s="4" t="s">
        <v>919</v>
      </c>
      <c r="AA110" s="5">
        <v>30637</v>
      </c>
      <c r="AB110" s="4"/>
      <c r="AC110" s="4" t="s">
        <v>921</v>
      </c>
      <c r="AD110" s="4"/>
      <c r="AE110" s="4" t="s">
        <v>922</v>
      </c>
      <c r="AF110" s="4" t="s">
        <v>923</v>
      </c>
      <c r="AG110" s="4" t="s">
        <v>924</v>
      </c>
      <c r="AH110" s="19" t="s">
        <v>925</v>
      </c>
      <c r="AI110" s="4"/>
      <c r="AJ110" s="4" t="s">
        <v>926</v>
      </c>
      <c r="AK110" s="4"/>
      <c r="AL110" s="4"/>
      <c r="AM110" s="4"/>
    </row>
    <row r="111" spans="1:40" s="29" customFormat="1">
      <c r="A111" s="24" t="s">
        <v>928</v>
      </c>
      <c r="B111" s="25" t="s">
        <v>947</v>
      </c>
      <c r="C111" s="25" t="s">
        <v>929</v>
      </c>
      <c r="D111" s="25" t="s">
        <v>930</v>
      </c>
      <c r="E111" s="25">
        <v>82290163</v>
      </c>
      <c r="F111" s="25" t="s">
        <v>38</v>
      </c>
      <c r="G111" s="25">
        <v>1</v>
      </c>
      <c r="H111" s="25" t="s">
        <v>39</v>
      </c>
      <c r="I111" s="25" t="s">
        <v>39</v>
      </c>
      <c r="J111" s="26">
        <v>40323</v>
      </c>
      <c r="K111" s="26">
        <f t="shared" si="19"/>
        <v>40608</v>
      </c>
      <c r="L111" s="26">
        <f t="shared" ca="1" si="17"/>
        <v>40331</v>
      </c>
      <c r="M111" s="27" t="str">
        <f t="shared" ca="1" si="12"/>
        <v>ACTIVE</v>
      </c>
      <c r="N111" s="84" t="str">
        <f t="shared" ca="1" si="13"/>
        <v>1</v>
      </c>
      <c r="O111" s="84">
        <f t="shared" ca="1" si="16"/>
        <v>98</v>
      </c>
      <c r="P111" s="25" t="s">
        <v>40</v>
      </c>
      <c r="Q111" s="25" t="s">
        <v>62</v>
      </c>
      <c r="R111" s="25" t="s">
        <v>931</v>
      </c>
      <c r="S111" s="25">
        <v>2952671541</v>
      </c>
      <c r="T111" s="28" t="s">
        <v>932</v>
      </c>
      <c r="U111" s="25"/>
      <c r="V111" s="25" t="s">
        <v>933</v>
      </c>
      <c r="W111" s="25"/>
      <c r="X111" s="25"/>
      <c r="Y111" s="25"/>
      <c r="Z111" s="25"/>
      <c r="AA111" s="25"/>
      <c r="AB111" s="25"/>
      <c r="AC111" s="25" t="s">
        <v>929</v>
      </c>
      <c r="AD111" s="25" t="s">
        <v>930</v>
      </c>
      <c r="AE111" s="25">
        <v>82290163</v>
      </c>
      <c r="AF111" s="25" t="s">
        <v>931</v>
      </c>
      <c r="AG111" s="25">
        <v>2952671541</v>
      </c>
      <c r="AH111" s="28" t="s">
        <v>932</v>
      </c>
      <c r="AI111" s="25"/>
      <c r="AJ111" s="25" t="s">
        <v>933</v>
      </c>
      <c r="AK111" s="25"/>
      <c r="AL111" s="25"/>
      <c r="AM111" s="25"/>
      <c r="AN111" s="49"/>
    </row>
    <row r="112" spans="1:40">
      <c r="A112" s="17" t="s">
        <v>934</v>
      </c>
      <c r="B112" s="4" t="s">
        <v>939</v>
      </c>
      <c r="C112" s="4" t="s">
        <v>935</v>
      </c>
      <c r="D112" s="4" t="s">
        <v>936</v>
      </c>
      <c r="E112" s="4">
        <v>9308387</v>
      </c>
      <c r="F112" s="4" t="s">
        <v>38</v>
      </c>
      <c r="G112" s="4">
        <v>1</v>
      </c>
      <c r="H112" s="4" t="s">
        <v>30</v>
      </c>
      <c r="I112" s="4" t="s">
        <v>30</v>
      </c>
      <c r="J112" s="5">
        <v>40323</v>
      </c>
      <c r="K112" s="5">
        <f t="shared" si="19"/>
        <v>40608</v>
      </c>
      <c r="L112" s="5">
        <f t="shared" ca="1" si="17"/>
        <v>40331</v>
      </c>
      <c r="M112" s="6" t="str">
        <f t="shared" ca="1" si="12"/>
        <v>ACTIVE</v>
      </c>
      <c r="N112" s="44" t="str">
        <f t="shared" ca="1" si="13"/>
        <v>1</v>
      </c>
      <c r="O112" s="44">
        <f ca="1">+O111+N112</f>
        <v>99</v>
      </c>
      <c r="P112" s="4" t="s">
        <v>40</v>
      </c>
      <c r="Q112" s="4" t="s">
        <v>62</v>
      </c>
      <c r="R112" s="4" t="s">
        <v>937</v>
      </c>
      <c r="S112" s="4">
        <v>2952671541</v>
      </c>
      <c r="T112" s="19" t="s">
        <v>938</v>
      </c>
      <c r="U112" s="4"/>
      <c r="V112" s="4" t="s">
        <v>933</v>
      </c>
      <c r="W112" s="4"/>
      <c r="X112" s="4"/>
      <c r="Y112" s="4"/>
      <c r="Z112" s="4"/>
      <c r="AA112" s="4"/>
      <c r="AB112" s="4"/>
      <c r="AC112" s="4" t="s">
        <v>935</v>
      </c>
      <c r="AD112" s="4" t="s">
        <v>936</v>
      </c>
      <c r="AE112" s="4">
        <v>9308387</v>
      </c>
      <c r="AF112" s="4" t="s">
        <v>937</v>
      </c>
      <c r="AG112" s="4">
        <v>2952671541</v>
      </c>
      <c r="AH112" s="19" t="s">
        <v>938</v>
      </c>
      <c r="AI112" s="4"/>
      <c r="AJ112" s="4" t="s">
        <v>933</v>
      </c>
      <c r="AK112" s="4"/>
      <c r="AL112" s="4"/>
      <c r="AM112" s="4"/>
    </row>
    <row r="113" spans="1:39">
      <c r="A113" s="17" t="s">
        <v>944</v>
      </c>
      <c r="B113" s="4" t="s">
        <v>967</v>
      </c>
      <c r="C113" s="4" t="s">
        <v>965</v>
      </c>
      <c r="D113" s="4" t="s">
        <v>966</v>
      </c>
      <c r="E113" s="4">
        <v>17973954</v>
      </c>
      <c r="F113" s="4" t="s">
        <v>38</v>
      </c>
      <c r="G113" s="4">
        <v>1</v>
      </c>
      <c r="H113" s="4" t="s">
        <v>43</v>
      </c>
      <c r="I113" s="4" t="s">
        <v>43</v>
      </c>
      <c r="J113" s="5">
        <v>40325</v>
      </c>
      <c r="K113" s="5">
        <f t="shared" si="19"/>
        <v>40610</v>
      </c>
      <c r="L113" s="5">
        <f t="shared" ca="1" si="17"/>
        <v>40331</v>
      </c>
      <c r="M113" s="6" t="str">
        <f t="shared" ca="1" si="12"/>
        <v>ACTIVE</v>
      </c>
      <c r="N113" s="44" t="str">
        <f t="shared" ca="1" si="13"/>
        <v>1</v>
      </c>
      <c r="O113" s="44">
        <f t="shared" ref="O113:O119" ca="1" si="20">+O112+N113</f>
        <v>100</v>
      </c>
      <c r="P113" s="4" t="s">
        <v>40</v>
      </c>
      <c r="Q113" s="4" t="s">
        <v>62</v>
      </c>
      <c r="R113" s="83" t="s">
        <v>945</v>
      </c>
      <c r="S113" s="4"/>
      <c r="T113" s="19" t="s">
        <v>946</v>
      </c>
      <c r="U113" s="4"/>
      <c r="V113" s="4" t="s">
        <v>968</v>
      </c>
      <c r="W113" s="4"/>
      <c r="X113" s="4"/>
      <c r="Y113" s="4"/>
      <c r="Z113" s="4"/>
      <c r="AA113" s="4"/>
      <c r="AB113" s="4"/>
      <c r="AC113" s="4" t="s">
        <v>965</v>
      </c>
      <c r="AD113" s="4" t="s">
        <v>966</v>
      </c>
      <c r="AE113" s="4">
        <v>17973954</v>
      </c>
      <c r="AF113" s="83" t="s">
        <v>945</v>
      </c>
      <c r="AG113" s="4"/>
      <c r="AH113" s="4" t="s">
        <v>946</v>
      </c>
      <c r="AI113" s="4"/>
      <c r="AJ113" s="4" t="s">
        <v>968</v>
      </c>
      <c r="AK113" s="4"/>
      <c r="AL113" s="4"/>
      <c r="AM113" s="4"/>
    </row>
    <row r="114" spans="1:39">
      <c r="A114" s="17" t="s">
        <v>948</v>
      </c>
      <c r="B114" s="4" t="s">
        <v>957</v>
      </c>
      <c r="C114" s="4" t="s">
        <v>949</v>
      </c>
      <c r="D114" s="4" t="s">
        <v>950</v>
      </c>
      <c r="E114" s="4">
        <v>5303621</v>
      </c>
      <c r="F114" s="4" t="s">
        <v>38</v>
      </c>
      <c r="G114" s="4">
        <v>1</v>
      </c>
      <c r="H114" s="4" t="s">
        <v>39</v>
      </c>
      <c r="I114" s="4" t="s">
        <v>39</v>
      </c>
      <c r="J114" s="5">
        <v>40325</v>
      </c>
      <c r="K114" s="5">
        <f t="shared" si="19"/>
        <v>40610</v>
      </c>
      <c r="L114" s="5">
        <f t="shared" ca="1" si="17"/>
        <v>40331</v>
      </c>
      <c r="M114" s="6" t="str">
        <f t="shared" ca="1" si="12"/>
        <v>ACTIVE</v>
      </c>
      <c r="N114" s="44" t="str">
        <f t="shared" ca="1" si="13"/>
        <v>1</v>
      </c>
      <c r="O114" s="44">
        <f t="shared" ca="1" si="20"/>
        <v>101</v>
      </c>
      <c r="P114" s="4" t="s">
        <v>40</v>
      </c>
      <c r="Q114" s="4" t="s">
        <v>62</v>
      </c>
      <c r="R114" s="4" t="s">
        <v>951</v>
      </c>
      <c r="S114" s="4" t="s">
        <v>952</v>
      </c>
      <c r="T114" s="19" t="s">
        <v>953</v>
      </c>
      <c r="U114" s="4"/>
      <c r="V114" s="4" t="s">
        <v>954</v>
      </c>
      <c r="W114" s="4"/>
      <c r="X114" s="4"/>
      <c r="Y114" s="4"/>
      <c r="Z114" s="4" t="s">
        <v>955</v>
      </c>
      <c r="AA114" s="4" t="s">
        <v>956</v>
      </c>
      <c r="AB114" s="4"/>
      <c r="AC114" s="4" t="s">
        <v>949</v>
      </c>
      <c r="AD114" s="4" t="s">
        <v>950</v>
      </c>
      <c r="AE114" s="4">
        <v>5303621</v>
      </c>
      <c r="AF114" s="4" t="s">
        <v>951</v>
      </c>
      <c r="AG114" s="4" t="s">
        <v>952</v>
      </c>
      <c r="AH114" s="19" t="s">
        <v>953</v>
      </c>
      <c r="AI114" s="4"/>
      <c r="AJ114" s="4" t="s">
        <v>954</v>
      </c>
      <c r="AK114" s="4"/>
      <c r="AL114" s="4"/>
      <c r="AM114" s="4"/>
    </row>
    <row r="115" spans="1:39">
      <c r="A115" s="17" t="s">
        <v>958</v>
      </c>
      <c r="B115" s="4" t="s">
        <v>961</v>
      </c>
      <c r="C115" s="4" t="s">
        <v>959</v>
      </c>
      <c r="D115" s="4" t="s">
        <v>960</v>
      </c>
      <c r="E115" s="4">
        <v>16370376</v>
      </c>
      <c r="F115" s="4" t="s">
        <v>38</v>
      </c>
      <c r="G115" s="4">
        <v>1</v>
      </c>
      <c r="H115" s="4" t="s">
        <v>39</v>
      </c>
      <c r="I115" s="4" t="s">
        <v>39</v>
      </c>
      <c r="J115" s="5">
        <v>40325</v>
      </c>
      <c r="K115" s="5">
        <f t="shared" si="19"/>
        <v>40610</v>
      </c>
      <c r="L115" s="5">
        <f t="shared" ca="1" si="17"/>
        <v>40331</v>
      </c>
      <c r="M115" s="6" t="str">
        <f t="shared" ca="1" si="12"/>
        <v>ACTIVE</v>
      </c>
      <c r="N115" s="44" t="str">
        <f t="shared" ca="1" si="13"/>
        <v>1</v>
      </c>
      <c r="O115" s="44">
        <f t="shared" ca="1" si="20"/>
        <v>102</v>
      </c>
      <c r="P115" s="4" t="s">
        <v>40</v>
      </c>
      <c r="Q115" s="4" t="s">
        <v>62</v>
      </c>
      <c r="R115" s="4" t="s">
        <v>962</v>
      </c>
      <c r="S115" s="4"/>
      <c r="T115" s="19" t="s">
        <v>963</v>
      </c>
      <c r="U115" s="4"/>
      <c r="V115" s="4" t="s">
        <v>964</v>
      </c>
      <c r="W115" s="4"/>
      <c r="X115" s="4"/>
      <c r="Y115" s="4"/>
      <c r="Z115" s="4"/>
      <c r="AA115" s="4"/>
      <c r="AB115" s="4"/>
      <c r="AC115" s="4" t="s">
        <v>959</v>
      </c>
      <c r="AD115" s="4" t="s">
        <v>960</v>
      </c>
      <c r="AE115" s="4">
        <v>16370376</v>
      </c>
      <c r="AF115" s="4" t="s">
        <v>962</v>
      </c>
      <c r="AG115" s="4"/>
      <c r="AH115" s="19" t="s">
        <v>963</v>
      </c>
      <c r="AI115" s="4"/>
      <c r="AJ115" s="4" t="s">
        <v>964</v>
      </c>
      <c r="AK115" s="4"/>
      <c r="AL115" s="4"/>
      <c r="AM115" s="4"/>
    </row>
    <row r="116" spans="1:39">
      <c r="A116" s="17" t="s">
        <v>969</v>
      </c>
      <c r="B116" s="4" t="s">
        <v>975</v>
      </c>
      <c r="C116" s="4" t="s">
        <v>970</v>
      </c>
      <c r="D116" s="4" t="s">
        <v>971</v>
      </c>
      <c r="E116" s="4">
        <v>17368455</v>
      </c>
      <c r="F116" s="4" t="s">
        <v>38</v>
      </c>
      <c r="G116" s="4">
        <v>1</v>
      </c>
      <c r="H116" s="4" t="s">
        <v>39</v>
      </c>
      <c r="I116" s="4" t="s">
        <v>39</v>
      </c>
      <c r="J116" s="5">
        <v>40332</v>
      </c>
      <c r="K116" s="5">
        <f t="shared" si="19"/>
        <v>40617</v>
      </c>
      <c r="L116" s="5">
        <f t="shared" ca="1" si="17"/>
        <v>40331</v>
      </c>
      <c r="M116" s="6" t="str">
        <f t="shared" ca="1" si="12"/>
        <v>ACTIVE</v>
      </c>
      <c r="N116" s="44" t="str">
        <f t="shared" ca="1" si="13"/>
        <v>1</v>
      </c>
      <c r="O116" s="44">
        <f t="shared" ca="1" si="20"/>
        <v>103</v>
      </c>
      <c r="P116" s="4" t="s">
        <v>40</v>
      </c>
      <c r="Q116" s="4" t="s">
        <v>62</v>
      </c>
      <c r="R116" s="4" t="s">
        <v>972</v>
      </c>
      <c r="S116" s="4"/>
      <c r="T116" s="19" t="s">
        <v>973</v>
      </c>
      <c r="U116" s="4"/>
      <c r="V116" s="4" t="s">
        <v>974</v>
      </c>
      <c r="W116" s="4"/>
      <c r="X116" s="4"/>
      <c r="Y116" s="4"/>
      <c r="Z116" s="4"/>
      <c r="AA116" s="4"/>
      <c r="AB116" s="4"/>
      <c r="AC116" s="4" t="s">
        <v>970</v>
      </c>
      <c r="AD116" s="4" t="s">
        <v>971</v>
      </c>
      <c r="AE116" s="4">
        <v>17368455</v>
      </c>
      <c r="AF116" s="4" t="s">
        <v>972</v>
      </c>
      <c r="AG116" s="4"/>
      <c r="AH116" s="19" t="s">
        <v>973</v>
      </c>
      <c r="AI116" s="4"/>
      <c r="AJ116" s="4" t="s">
        <v>974</v>
      </c>
      <c r="AK116" s="4"/>
      <c r="AL116" s="4"/>
      <c r="AM116" s="4"/>
    </row>
    <row r="117" spans="1:39">
      <c r="A117" s="17"/>
      <c r="B117" s="4"/>
      <c r="C117" s="4"/>
      <c r="D117" s="4"/>
      <c r="E117" s="4"/>
      <c r="F117" s="4"/>
      <c r="G117" s="4"/>
      <c r="H117" s="4"/>
      <c r="I117" s="4"/>
      <c r="J117" s="5"/>
      <c r="K117" s="5">
        <f t="shared" si="19"/>
        <v>285</v>
      </c>
      <c r="L117" s="5">
        <f t="shared" ca="1" si="17"/>
        <v>40331</v>
      </c>
      <c r="M117" s="6" t="str">
        <f t="shared" ca="1" si="12"/>
        <v>EXPIRED</v>
      </c>
      <c r="N117" s="44" t="str">
        <f t="shared" ca="1" si="13"/>
        <v>0</v>
      </c>
      <c r="O117" s="44">
        <f t="shared" ca="1" si="20"/>
        <v>103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spans="1:39">
      <c r="A118" s="17"/>
      <c r="B118" s="4"/>
      <c r="C118" s="4"/>
      <c r="D118" s="4"/>
      <c r="E118" s="4"/>
      <c r="F118" s="4"/>
      <c r="G118" s="4"/>
      <c r="H118" s="4"/>
      <c r="I118" s="4"/>
      <c r="J118" s="5"/>
      <c r="K118" s="5">
        <f t="shared" si="19"/>
        <v>285</v>
      </c>
      <c r="L118" s="5">
        <f t="shared" ca="1" si="17"/>
        <v>40331</v>
      </c>
      <c r="M118" s="6" t="str">
        <f t="shared" ca="1" si="12"/>
        <v>EXPIRED</v>
      </c>
      <c r="N118" s="44" t="str">
        <f t="shared" ca="1" si="13"/>
        <v>0</v>
      </c>
      <c r="O118" s="44">
        <f ca="1">+O117+N118</f>
        <v>103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spans="1:39">
      <c r="A119" s="17"/>
      <c r="B119" s="4"/>
      <c r="C119" s="4"/>
      <c r="D119" s="4"/>
      <c r="E119" s="4"/>
      <c r="F119" s="4"/>
      <c r="G119" s="4"/>
      <c r="H119" s="4"/>
      <c r="I119" s="4"/>
      <c r="J119" s="5"/>
      <c r="K119" s="5">
        <f t="shared" si="19"/>
        <v>285</v>
      </c>
      <c r="L119" s="5">
        <f t="shared" ca="1" si="17"/>
        <v>40331</v>
      </c>
      <c r="M119" s="6" t="str">
        <f t="shared" ca="1" si="12"/>
        <v>EXPIRED</v>
      </c>
      <c r="N119" s="44" t="str">
        <f t="shared" ca="1" si="13"/>
        <v>0</v>
      </c>
      <c r="O119" s="44">
        <f t="shared" ca="1" si="20"/>
        <v>103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spans="1:39">
      <c r="A120" s="17"/>
      <c r="B120" s="4"/>
      <c r="C120" s="4"/>
      <c r="D120" s="4"/>
      <c r="E120" s="4"/>
      <c r="F120" s="4"/>
      <c r="G120" s="4"/>
      <c r="H120" s="4"/>
      <c r="I120" s="4"/>
      <c r="J120" s="5"/>
      <c r="K120" s="5">
        <f t="shared" si="19"/>
        <v>285</v>
      </c>
      <c r="L120" s="5">
        <f t="shared" ca="1" si="17"/>
        <v>40331</v>
      </c>
      <c r="M120" s="6" t="str">
        <f t="shared" ca="1" si="12"/>
        <v>EXPIRED</v>
      </c>
      <c r="N120" s="44" t="str">
        <f t="shared" ca="1" si="13"/>
        <v>0</v>
      </c>
      <c r="O120" s="44">
        <f ca="1">+O119+N120</f>
        <v>103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spans="1:39">
      <c r="A121" s="17"/>
      <c r="B121" s="4"/>
      <c r="C121" s="4"/>
      <c r="D121" s="4"/>
      <c r="E121" s="4"/>
      <c r="F121" s="4"/>
      <c r="G121" s="4"/>
      <c r="H121" s="4"/>
      <c r="I121" s="4"/>
      <c r="J121" s="5"/>
      <c r="K121" s="5">
        <f t="shared" si="19"/>
        <v>285</v>
      </c>
      <c r="L121" s="5">
        <f t="shared" ca="1" si="17"/>
        <v>40331</v>
      </c>
      <c r="M121" s="6" t="str">
        <f t="shared" ca="1" si="12"/>
        <v>EXPIRED</v>
      </c>
      <c r="N121" s="44" t="str">
        <f t="shared" ca="1" si="13"/>
        <v>0</v>
      </c>
      <c r="O121" s="44">
        <f t="shared" ref="O121:O170" ca="1" si="21">+O120+N121</f>
        <v>103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spans="1:39">
      <c r="A122" s="17"/>
      <c r="B122" s="4"/>
      <c r="C122" s="4"/>
      <c r="D122" s="4"/>
      <c r="E122" s="4"/>
      <c r="F122" s="4"/>
      <c r="G122" s="4"/>
      <c r="H122" s="4"/>
      <c r="I122" s="4"/>
      <c r="J122" s="5"/>
      <c r="K122" s="5">
        <f t="shared" si="19"/>
        <v>285</v>
      </c>
      <c r="L122" s="5">
        <f t="shared" ca="1" si="17"/>
        <v>40331</v>
      </c>
      <c r="M122" s="6" t="str">
        <f t="shared" ca="1" si="12"/>
        <v>EXPIRED</v>
      </c>
      <c r="N122" s="44" t="str">
        <f t="shared" ca="1" si="13"/>
        <v>0</v>
      </c>
      <c r="O122" s="44">
        <f t="shared" ca="1" si="21"/>
        <v>103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spans="1:39">
      <c r="A123" s="17"/>
      <c r="B123" s="4"/>
      <c r="C123" s="4"/>
      <c r="D123" s="4"/>
      <c r="E123" s="4"/>
      <c r="F123" s="4"/>
      <c r="G123" s="4"/>
      <c r="H123" s="4"/>
      <c r="I123" s="4"/>
      <c r="J123" s="5"/>
      <c r="K123" s="5">
        <f t="shared" si="19"/>
        <v>285</v>
      </c>
      <c r="L123" s="5">
        <f t="shared" ca="1" si="17"/>
        <v>40331</v>
      </c>
      <c r="M123" s="6" t="str">
        <f t="shared" ca="1" si="12"/>
        <v>EXPIRED</v>
      </c>
      <c r="N123" s="44" t="str">
        <f t="shared" ca="1" si="13"/>
        <v>0</v>
      </c>
      <c r="O123" s="44">
        <f t="shared" ca="1" si="21"/>
        <v>103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spans="1:39">
      <c r="A124" s="17"/>
      <c r="B124" s="4"/>
      <c r="C124" s="4"/>
      <c r="D124" s="4"/>
      <c r="E124" s="4"/>
      <c r="F124" s="4"/>
      <c r="G124" s="4"/>
      <c r="H124" s="4"/>
      <c r="I124" s="4"/>
      <c r="J124" s="5"/>
      <c r="K124" s="5">
        <f t="shared" si="19"/>
        <v>285</v>
      </c>
      <c r="L124" s="5">
        <f t="shared" ca="1" si="17"/>
        <v>40331</v>
      </c>
      <c r="M124" s="6" t="str">
        <f t="shared" ca="1" si="12"/>
        <v>EXPIRED</v>
      </c>
      <c r="N124" s="44" t="str">
        <f t="shared" ca="1" si="13"/>
        <v>0</v>
      </c>
      <c r="O124" s="44">
        <f t="shared" ca="1" si="21"/>
        <v>103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spans="1:39">
      <c r="A125" s="17"/>
      <c r="B125" s="4"/>
      <c r="C125" s="4"/>
      <c r="D125" s="4"/>
      <c r="E125" s="4"/>
      <c r="F125" s="4"/>
      <c r="G125" s="4"/>
      <c r="H125" s="4"/>
      <c r="I125" s="4"/>
      <c r="J125" s="5"/>
      <c r="K125" s="5">
        <f t="shared" si="19"/>
        <v>285</v>
      </c>
      <c r="L125" s="5">
        <f t="shared" ref="L125:L156" ca="1" si="22">+TODAY()</f>
        <v>40331</v>
      </c>
      <c r="M125" s="6" t="str">
        <f t="shared" ca="1" si="12"/>
        <v>EXPIRED</v>
      </c>
      <c r="N125" s="44" t="str">
        <f t="shared" ca="1" si="13"/>
        <v>0</v>
      </c>
      <c r="O125" s="44">
        <f t="shared" ca="1" si="21"/>
        <v>103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spans="1:39">
      <c r="A126" s="17"/>
      <c r="B126" s="4"/>
      <c r="C126" s="4"/>
      <c r="D126" s="4"/>
      <c r="E126" s="4"/>
      <c r="F126" s="4"/>
      <c r="G126" s="4"/>
      <c r="H126" s="4"/>
      <c r="I126" s="4"/>
      <c r="J126" s="5"/>
      <c r="K126" s="5">
        <f t="shared" si="19"/>
        <v>285</v>
      </c>
      <c r="L126" s="5">
        <f t="shared" ca="1" si="22"/>
        <v>40331</v>
      </c>
      <c r="M126" s="6" t="str">
        <f t="shared" ca="1" si="12"/>
        <v>EXPIRED</v>
      </c>
      <c r="N126" s="44" t="str">
        <f t="shared" ca="1" si="13"/>
        <v>0</v>
      </c>
      <c r="O126" s="44">
        <f t="shared" ca="1" si="21"/>
        <v>103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spans="1:39">
      <c r="A127" s="17"/>
      <c r="B127" s="4"/>
      <c r="C127" s="4"/>
      <c r="D127" s="4"/>
      <c r="E127" s="4"/>
      <c r="F127" s="4"/>
      <c r="G127" s="4"/>
      <c r="H127" s="4"/>
      <c r="I127" s="4"/>
      <c r="J127" s="5"/>
      <c r="K127" s="5">
        <f t="shared" si="19"/>
        <v>285</v>
      </c>
      <c r="L127" s="5">
        <f t="shared" ca="1" si="22"/>
        <v>40331</v>
      </c>
      <c r="M127" s="6" t="str">
        <f t="shared" ca="1" si="12"/>
        <v>EXPIRED</v>
      </c>
      <c r="N127" s="44" t="str">
        <f t="shared" ca="1" si="13"/>
        <v>0</v>
      </c>
      <c r="O127" s="44">
        <f t="shared" ca="1" si="21"/>
        <v>103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spans="1:39">
      <c r="A128" s="17"/>
      <c r="B128" s="4"/>
      <c r="C128" s="4"/>
      <c r="D128" s="4"/>
      <c r="E128" s="4"/>
      <c r="F128" s="4"/>
      <c r="G128" s="4"/>
      <c r="H128" s="4"/>
      <c r="I128" s="4"/>
      <c r="J128" s="5"/>
      <c r="K128" s="5">
        <f t="shared" si="19"/>
        <v>285</v>
      </c>
      <c r="L128" s="5">
        <f t="shared" ca="1" si="22"/>
        <v>40331</v>
      </c>
      <c r="M128" s="6" t="str">
        <f t="shared" ca="1" si="12"/>
        <v>EXPIRED</v>
      </c>
      <c r="N128" s="44" t="str">
        <f t="shared" ca="1" si="13"/>
        <v>0</v>
      </c>
      <c r="O128" s="44">
        <f t="shared" ca="1" si="21"/>
        <v>103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spans="1:39">
      <c r="A129" s="17"/>
      <c r="B129" s="4"/>
      <c r="C129" s="4"/>
      <c r="D129" s="4"/>
      <c r="E129" s="4"/>
      <c r="F129" s="4"/>
      <c r="G129" s="4"/>
      <c r="H129" s="4"/>
      <c r="I129" s="4"/>
      <c r="J129" s="5"/>
      <c r="K129" s="5">
        <f t="shared" si="19"/>
        <v>285</v>
      </c>
      <c r="L129" s="5">
        <f t="shared" ca="1" si="22"/>
        <v>40331</v>
      </c>
      <c r="M129" s="6" t="str">
        <f t="shared" ref="M129:M192" ca="1" si="23">+IF(L129&lt;K129,"ACTIVE","EXPIRED")</f>
        <v>EXPIRED</v>
      </c>
      <c r="N129" s="44" t="str">
        <f t="shared" ca="1" si="13"/>
        <v>0</v>
      </c>
      <c r="O129" s="44">
        <f t="shared" ca="1" si="21"/>
        <v>103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spans="1:39">
      <c r="A130" s="17"/>
      <c r="B130" s="4"/>
      <c r="C130" s="4"/>
      <c r="D130" s="4"/>
      <c r="E130" s="4"/>
      <c r="F130" s="4"/>
      <c r="G130" s="4"/>
      <c r="H130" s="4"/>
      <c r="I130" s="4"/>
      <c r="J130" s="5"/>
      <c r="K130" s="5">
        <f t="shared" si="19"/>
        <v>285</v>
      </c>
      <c r="L130" s="5">
        <f t="shared" ca="1" si="22"/>
        <v>40331</v>
      </c>
      <c r="M130" s="6" t="str">
        <f t="shared" ca="1" si="23"/>
        <v>EXPIRED</v>
      </c>
      <c r="N130" s="44" t="str">
        <f t="shared" ca="1" si="13"/>
        <v>0</v>
      </c>
      <c r="O130" s="44">
        <f t="shared" ca="1" si="21"/>
        <v>103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spans="1:39">
      <c r="A131" s="17"/>
      <c r="B131" s="4"/>
      <c r="C131" s="4"/>
      <c r="D131" s="4"/>
      <c r="E131" s="4"/>
      <c r="F131" s="4"/>
      <c r="G131" s="4"/>
      <c r="H131" s="4"/>
      <c r="I131" s="4"/>
      <c r="J131" s="5"/>
      <c r="K131" s="5">
        <f t="shared" si="19"/>
        <v>285</v>
      </c>
      <c r="L131" s="5">
        <f t="shared" ca="1" si="22"/>
        <v>40331</v>
      </c>
      <c r="M131" s="6" t="str">
        <f t="shared" ca="1" si="23"/>
        <v>EXPIRED</v>
      </c>
      <c r="N131" s="44" t="str">
        <f t="shared" ref="N131:N194" ca="1" si="24">+IF(M131="ACTIVE","1","0")</f>
        <v>0</v>
      </c>
      <c r="O131" s="44">
        <f t="shared" ca="1" si="21"/>
        <v>103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spans="1:39">
      <c r="A132" s="17"/>
      <c r="B132" s="4"/>
      <c r="C132" s="4"/>
      <c r="D132" s="4"/>
      <c r="E132" s="4"/>
      <c r="F132" s="4"/>
      <c r="G132" s="4"/>
      <c r="H132" s="4"/>
      <c r="I132" s="4"/>
      <c r="J132" s="5"/>
      <c r="K132" s="5">
        <f t="shared" si="19"/>
        <v>285</v>
      </c>
      <c r="L132" s="5">
        <f t="shared" ca="1" si="22"/>
        <v>40331</v>
      </c>
      <c r="M132" s="6" t="str">
        <f t="shared" ca="1" si="23"/>
        <v>EXPIRED</v>
      </c>
      <c r="N132" s="44" t="str">
        <f t="shared" ca="1" si="24"/>
        <v>0</v>
      </c>
      <c r="O132" s="44">
        <f t="shared" ca="1" si="21"/>
        <v>103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spans="1:39">
      <c r="A133" s="17"/>
      <c r="B133" s="4"/>
      <c r="C133" s="4"/>
      <c r="D133" s="4"/>
      <c r="E133" s="4"/>
      <c r="F133" s="4"/>
      <c r="G133" s="4"/>
      <c r="H133" s="4"/>
      <c r="I133" s="4"/>
      <c r="J133" s="5"/>
      <c r="K133" s="5">
        <f t="shared" si="19"/>
        <v>285</v>
      </c>
      <c r="L133" s="5">
        <f t="shared" ca="1" si="22"/>
        <v>40331</v>
      </c>
      <c r="M133" s="6" t="str">
        <f t="shared" ca="1" si="23"/>
        <v>EXPIRED</v>
      </c>
      <c r="N133" s="44" t="str">
        <f t="shared" ca="1" si="24"/>
        <v>0</v>
      </c>
      <c r="O133" s="44">
        <f t="shared" ca="1" si="21"/>
        <v>103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spans="1:39">
      <c r="A134" s="17"/>
      <c r="B134" s="4"/>
      <c r="C134" s="4"/>
      <c r="D134" s="4"/>
      <c r="E134" s="4"/>
      <c r="F134" s="4"/>
      <c r="G134" s="4"/>
      <c r="H134" s="4"/>
      <c r="I134" s="4"/>
      <c r="J134" s="5"/>
      <c r="K134" s="5">
        <f t="shared" si="19"/>
        <v>285</v>
      </c>
      <c r="L134" s="5">
        <f t="shared" ca="1" si="22"/>
        <v>40331</v>
      </c>
      <c r="M134" s="6" t="str">
        <f t="shared" ca="1" si="23"/>
        <v>EXPIRED</v>
      </c>
      <c r="N134" s="44" t="str">
        <f t="shared" ca="1" si="24"/>
        <v>0</v>
      </c>
      <c r="O134" s="44">
        <f t="shared" ca="1" si="21"/>
        <v>103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spans="1:39">
      <c r="A135" s="17"/>
      <c r="B135" s="4"/>
      <c r="C135" s="4"/>
      <c r="D135" s="4"/>
      <c r="E135" s="4"/>
      <c r="F135" s="4"/>
      <c r="G135" s="4"/>
      <c r="H135" s="4"/>
      <c r="I135" s="4"/>
      <c r="J135" s="5"/>
      <c r="K135" s="5">
        <f t="shared" si="19"/>
        <v>285</v>
      </c>
      <c r="L135" s="5">
        <f t="shared" ca="1" si="22"/>
        <v>40331</v>
      </c>
      <c r="M135" s="6" t="str">
        <f t="shared" ca="1" si="23"/>
        <v>EXPIRED</v>
      </c>
      <c r="N135" s="44" t="str">
        <f t="shared" ca="1" si="24"/>
        <v>0</v>
      </c>
      <c r="O135" s="44">
        <f t="shared" ca="1" si="21"/>
        <v>103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spans="1:39">
      <c r="A136" s="17"/>
      <c r="B136" s="4"/>
      <c r="C136" s="4"/>
      <c r="D136" s="4"/>
      <c r="E136" s="4"/>
      <c r="F136" s="4"/>
      <c r="G136" s="4"/>
      <c r="H136" s="4"/>
      <c r="I136" s="4"/>
      <c r="J136" s="5"/>
      <c r="K136" s="5">
        <f t="shared" si="19"/>
        <v>285</v>
      </c>
      <c r="L136" s="5">
        <f t="shared" ca="1" si="22"/>
        <v>40331</v>
      </c>
      <c r="M136" s="6" t="str">
        <f t="shared" ca="1" si="23"/>
        <v>EXPIRED</v>
      </c>
      <c r="N136" s="44" t="str">
        <f t="shared" ca="1" si="24"/>
        <v>0</v>
      </c>
      <c r="O136" s="44">
        <f t="shared" ca="1" si="21"/>
        <v>103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spans="1:39">
      <c r="A137" s="17"/>
      <c r="B137" s="4"/>
      <c r="C137" s="4"/>
      <c r="D137" s="4"/>
      <c r="E137" s="4"/>
      <c r="F137" s="4"/>
      <c r="G137" s="4"/>
      <c r="H137" s="4"/>
      <c r="I137" s="4"/>
      <c r="J137" s="5"/>
      <c r="K137" s="5">
        <f t="shared" si="19"/>
        <v>285</v>
      </c>
      <c r="L137" s="5">
        <f t="shared" ca="1" si="22"/>
        <v>40331</v>
      </c>
      <c r="M137" s="6" t="str">
        <f t="shared" ca="1" si="23"/>
        <v>EXPIRED</v>
      </c>
      <c r="N137" s="44" t="str">
        <f t="shared" ca="1" si="24"/>
        <v>0</v>
      </c>
      <c r="O137" s="44">
        <f t="shared" ca="1" si="21"/>
        <v>103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spans="1:39">
      <c r="A138" s="17"/>
      <c r="B138" s="4"/>
      <c r="C138" s="4"/>
      <c r="D138" s="4"/>
      <c r="E138" s="4"/>
      <c r="F138" s="4"/>
      <c r="G138" s="4"/>
      <c r="H138" s="4"/>
      <c r="I138" s="4"/>
      <c r="J138" s="5"/>
      <c r="K138" s="5">
        <f t="shared" si="19"/>
        <v>285</v>
      </c>
      <c r="L138" s="5">
        <f t="shared" ca="1" si="22"/>
        <v>40331</v>
      </c>
      <c r="M138" s="6" t="str">
        <f t="shared" ca="1" si="23"/>
        <v>EXPIRED</v>
      </c>
      <c r="N138" s="44" t="str">
        <f t="shared" ca="1" si="24"/>
        <v>0</v>
      </c>
      <c r="O138" s="44">
        <f t="shared" ca="1" si="21"/>
        <v>103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spans="1:39">
      <c r="A139" s="17"/>
      <c r="B139" s="4"/>
      <c r="C139" s="4"/>
      <c r="D139" s="4"/>
      <c r="E139" s="4"/>
      <c r="F139" s="4"/>
      <c r="G139" s="4"/>
      <c r="H139" s="4"/>
      <c r="I139" s="4"/>
      <c r="J139" s="5"/>
      <c r="K139" s="5">
        <f t="shared" si="19"/>
        <v>285</v>
      </c>
      <c r="L139" s="5">
        <f t="shared" ca="1" si="22"/>
        <v>40331</v>
      </c>
      <c r="M139" s="6" t="str">
        <f t="shared" ca="1" si="23"/>
        <v>EXPIRED</v>
      </c>
      <c r="N139" s="44" t="str">
        <f t="shared" ca="1" si="24"/>
        <v>0</v>
      </c>
      <c r="O139" s="44">
        <f t="shared" ca="1" si="21"/>
        <v>103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spans="1:39">
      <c r="A140" s="17"/>
      <c r="B140" s="4"/>
      <c r="C140" s="4"/>
      <c r="D140" s="4"/>
      <c r="E140" s="4"/>
      <c r="F140" s="4"/>
      <c r="G140" s="4"/>
      <c r="H140" s="4"/>
      <c r="I140" s="4"/>
      <c r="J140" s="5"/>
      <c r="K140" s="5">
        <f t="shared" si="19"/>
        <v>285</v>
      </c>
      <c r="L140" s="5">
        <f t="shared" ca="1" si="22"/>
        <v>40331</v>
      </c>
      <c r="M140" s="6" t="str">
        <f t="shared" ca="1" si="23"/>
        <v>EXPIRED</v>
      </c>
      <c r="N140" s="44" t="str">
        <f t="shared" ca="1" si="24"/>
        <v>0</v>
      </c>
      <c r="O140" s="44">
        <f t="shared" ca="1" si="21"/>
        <v>103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spans="1:39">
      <c r="A141" s="17"/>
      <c r="B141" s="4"/>
      <c r="C141" s="4"/>
      <c r="D141" s="4"/>
      <c r="E141" s="4"/>
      <c r="F141" s="4"/>
      <c r="G141" s="4"/>
      <c r="H141" s="4"/>
      <c r="I141" s="4"/>
      <c r="J141" s="5"/>
      <c r="K141" s="5">
        <f t="shared" si="19"/>
        <v>285</v>
      </c>
      <c r="L141" s="5">
        <f t="shared" ca="1" si="22"/>
        <v>40331</v>
      </c>
      <c r="M141" s="6" t="str">
        <f t="shared" ca="1" si="23"/>
        <v>EXPIRED</v>
      </c>
      <c r="N141" s="44" t="str">
        <f t="shared" ca="1" si="24"/>
        <v>0</v>
      </c>
      <c r="O141" s="44">
        <f t="shared" ca="1" si="21"/>
        <v>103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spans="1:39">
      <c r="A142" s="17"/>
      <c r="B142" s="4"/>
      <c r="C142" s="4"/>
      <c r="D142" s="4"/>
      <c r="E142" s="4"/>
      <c r="F142" s="4"/>
      <c r="G142" s="4"/>
      <c r="H142" s="4"/>
      <c r="I142" s="4"/>
      <c r="J142" s="5"/>
      <c r="K142" s="5">
        <f t="shared" si="19"/>
        <v>285</v>
      </c>
      <c r="L142" s="5">
        <f t="shared" ca="1" si="22"/>
        <v>40331</v>
      </c>
      <c r="M142" s="6" t="str">
        <f t="shared" ca="1" si="23"/>
        <v>EXPIRED</v>
      </c>
      <c r="N142" s="44" t="str">
        <f t="shared" ca="1" si="24"/>
        <v>0</v>
      </c>
      <c r="O142" s="44">
        <f t="shared" ca="1" si="21"/>
        <v>103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spans="1:39">
      <c r="A143" s="17"/>
      <c r="B143" s="4"/>
      <c r="C143" s="4"/>
      <c r="D143" s="4"/>
      <c r="E143" s="4"/>
      <c r="F143" s="4"/>
      <c r="G143" s="4"/>
      <c r="H143" s="4"/>
      <c r="I143" s="4"/>
      <c r="J143" s="5"/>
      <c r="K143" s="5">
        <f t="shared" si="19"/>
        <v>285</v>
      </c>
      <c r="L143" s="5">
        <f t="shared" ca="1" si="22"/>
        <v>40331</v>
      </c>
      <c r="M143" s="6" t="str">
        <f t="shared" ca="1" si="23"/>
        <v>EXPIRED</v>
      </c>
      <c r="N143" s="44" t="str">
        <f t="shared" ca="1" si="24"/>
        <v>0</v>
      </c>
      <c r="O143" s="44">
        <f t="shared" ca="1" si="21"/>
        <v>103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spans="1:39">
      <c r="A144" s="17"/>
      <c r="B144" s="4"/>
      <c r="C144" s="4"/>
      <c r="D144" s="4"/>
      <c r="E144" s="4"/>
      <c r="F144" s="4"/>
      <c r="G144" s="4"/>
      <c r="H144" s="4"/>
      <c r="I144" s="4"/>
      <c r="J144" s="5"/>
      <c r="K144" s="5">
        <f t="shared" si="19"/>
        <v>285</v>
      </c>
      <c r="L144" s="5">
        <f t="shared" ca="1" si="22"/>
        <v>40331</v>
      </c>
      <c r="M144" s="6" t="str">
        <f t="shared" ca="1" si="23"/>
        <v>EXPIRED</v>
      </c>
      <c r="N144" s="44" t="str">
        <f t="shared" ca="1" si="24"/>
        <v>0</v>
      </c>
      <c r="O144" s="44">
        <f t="shared" ca="1" si="21"/>
        <v>103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spans="1:39">
      <c r="A145" s="17"/>
      <c r="B145" s="4"/>
      <c r="C145" s="4"/>
      <c r="D145" s="4"/>
      <c r="E145" s="4"/>
      <c r="F145" s="4"/>
      <c r="G145" s="4"/>
      <c r="H145" s="4"/>
      <c r="I145" s="4"/>
      <c r="J145" s="5"/>
      <c r="K145" s="5">
        <f t="shared" si="19"/>
        <v>285</v>
      </c>
      <c r="L145" s="5">
        <f t="shared" ca="1" si="22"/>
        <v>40331</v>
      </c>
      <c r="M145" s="6" t="str">
        <f t="shared" ca="1" si="23"/>
        <v>EXPIRED</v>
      </c>
      <c r="N145" s="44" t="str">
        <f t="shared" ca="1" si="24"/>
        <v>0</v>
      </c>
      <c r="O145" s="44">
        <f t="shared" ca="1" si="21"/>
        <v>103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spans="1:39">
      <c r="A146" s="17"/>
      <c r="B146" s="4"/>
      <c r="C146" s="4"/>
      <c r="D146" s="4"/>
      <c r="E146" s="4"/>
      <c r="F146" s="4"/>
      <c r="G146" s="4"/>
      <c r="H146" s="4"/>
      <c r="I146" s="4"/>
      <c r="J146" s="5"/>
      <c r="K146" s="5">
        <f t="shared" si="19"/>
        <v>285</v>
      </c>
      <c r="L146" s="5">
        <f t="shared" ca="1" si="22"/>
        <v>40331</v>
      </c>
      <c r="M146" s="6" t="str">
        <f t="shared" ca="1" si="23"/>
        <v>EXPIRED</v>
      </c>
      <c r="N146" s="44" t="str">
        <f t="shared" ca="1" si="24"/>
        <v>0</v>
      </c>
      <c r="O146" s="44">
        <f t="shared" ca="1" si="21"/>
        <v>103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spans="1:39">
      <c r="A147" s="17"/>
      <c r="B147" s="4"/>
      <c r="C147" s="4"/>
      <c r="D147" s="4"/>
      <c r="E147" s="4"/>
      <c r="F147" s="4"/>
      <c r="G147" s="4"/>
      <c r="H147" s="4"/>
      <c r="I147" s="4"/>
      <c r="J147" s="5"/>
      <c r="K147" s="5">
        <f t="shared" si="19"/>
        <v>285</v>
      </c>
      <c r="L147" s="5">
        <f t="shared" ca="1" si="22"/>
        <v>40331</v>
      </c>
      <c r="M147" s="6" t="str">
        <f t="shared" ca="1" si="23"/>
        <v>EXPIRED</v>
      </c>
      <c r="N147" s="44" t="str">
        <f t="shared" ca="1" si="24"/>
        <v>0</v>
      </c>
      <c r="O147" s="44">
        <f t="shared" ca="1" si="21"/>
        <v>103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spans="1:39">
      <c r="A148" s="17"/>
      <c r="B148" s="4"/>
      <c r="C148" s="4"/>
      <c r="D148" s="4"/>
      <c r="E148" s="4"/>
      <c r="F148" s="4"/>
      <c r="G148" s="4"/>
      <c r="H148" s="4"/>
      <c r="I148" s="4"/>
      <c r="J148" s="5"/>
      <c r="K148" s="5">
        <f t="shared" si="19"/>
        <v>285</v>
      </c>
      <c r="L148" s="5">
        <f t="shared" ca="1" si="22"/>
        <v>40331</v>
      </c>
      <c r="M148" s="6" t="str">
        <f t="shared" ca="1" si="23"/>
        <v>EXPIRED</v>
      </c>
      <c r="N148" s="44" t="str">
        <f t="shared" ca="1" si="24"/>
        <v>0</v>
      </c>
      <c r="O148" s="44">
        <f t="shared" ca="1" si="21"/>
        <v>103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spans="1:39">
      <c r="A149" s="17"/>
      <c r="B149" s="4"/>
      <c r="C149" s="4"/>
      <c r="D149" s="4"/>
      <c r="E149" s="4"/>
      <c r="F149" s="4"/>
      <c r="G149" s="4"/>
      <c r="H149" s="4"/>
      <c r="I149" s="4"/>
      <c r="J149" s="5"/>
      <c r="K149" s="5">
        <f t="shared" si="19"/>
        <v>285</v>
      </c>
      <c r="L149" s="5">
        <f t="shared" ca="1" si="22"/>
        <v>40331</v>
      </c>
      <c r="M149" s="6" t="str">
        <f t="shared" ca="1" si="23"/>
        <v>EXPIRED</v>
      </c>
      <c r="N149" s="44" t="str">
        <f t="shared" ca="1" si="24"/>
        <v>0</v>
      </c>
      <c r="O149" s="44">
        <f t="shared" ca="1" si="21"/>
        <v>103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spans="1:39">
      <c r="A150" s="17"/>
      <c r="B150" s="4"/>
      <c r="C150" s="4"/>
      <c r="D150" s="4"/>
      <c r="E150" s="4"/>
      <c r="F150" s="4"/>
      <c r="G150" s="4"/>
      <c r="H150" s="4"/>
      <c r="I150" s="4"/>
      <c r="J150" s="5"/>
      <c r="K150" s="5">
        <f t="shared" si="19"/>
        <v>285</v>
      </c>
      <c r="L150" s="5">
        <f t="shared" ca="1" si="22"/>
        <v>40331</v>
      </c>
      <c r="M150" s="6" t="str">
        <f t="shared" ca="1" si="23"/>
        <v>EXPIRED</v>
      </c>
      <c r="N150" s="44" t="str">
        <f t="shared" ca="1" si="24"/>
        <v>0</v>
      </c>
      <c r="O150" s="44">
        <f t="shared" ca="1" si="21"/>
        <v>103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spans="1:39">
      <c r="A151" s="17"/>
      <c r="B151" s="4"/>
      <c r="C151" s="4"/>
      <c r="D151" s="4"/>
      <c r="E151" s="4"/>
      <c r="F151" s="4"/>
      <c r="G151" s="4"/>
      <c r="H151" s="4"/>
      <c r="I151" s="4"/>
      <c r="J151" s="5"/>
      <c r="K151" s="5">
        <f t="shared" si="19"/>
        <v>285</v>
      </c>
      <c r="L151" s="5">
        <f t="shared" ca="1" si="22"/>
        <v>40331</v>
      </c>
      <c r="M151" s="6" t="str">
        <f t="shared" ca="1" si="23"/>
        <v>EXPIRED</v>
      </c>
      <c r="N151" s="44" t="str">
        <f t="shared" ca="1" si="24"/>
        <v>0</v>
      </c>
      <c r="O151" s="44">
        <f t="shared" ca="1" si="21"/>
        <v>103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spans="1:39">
      <c r="A152" s="17"/>
      <c r="B152" s="4"/>
      <c r="C152" s="4"/>
      <c r="D152" s="4"/>
      <c r="E152" s="4"/>
      <c r="F152" s="4"/>
      <c r="G152" s="4"/>
      <c r="H152" s="4"/>
      <c r="I152" s="4"/>
      <c r="J152" s="5"/>
      <c r="K152" s="5">
        <f t="shared" si="19"/>
        <v>285</v>
      </c>
      <c r="L152" s="5">
        <f t="shared" ca="1" si="22"/>
        <v>40331</v>
      </c>
      <c r="M152" s="6" t="str">
        <f t="shared" ca="1" si="23"/>
        <v>EXPIRED</v>
      </c>
      <c r="N152" s="44" t="str">
        <f t="shared" ca="1" si="24"/>
        <v>0</v>
      </c>
      <c r="O152" s="44">
        <f t="shared" ca="1" si="21"/>
        <v>103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spans="1:39">
      <c r="A153" s="17"/>
      <c r="B153" s="4"/>
      <c r="C153" s="4"/>
      <c r="D153" s="4"/>
      <c r="E153" s="4"/>
      <c r="F153" s="4"/>
      <c r="G153" s="4"/>
      <c r="H153" s="4"/>
      <c r="I153" s="4"/>
      <c r="J153" s="5"/>
      <c r="K153" s="5">
        <f t="shared" si="19"/>
        <v>285</v>
      </c>
      <c r="L153" s="5">
        <f t="shared" ca="1" si="22"/>
        <v>40331</v>
      </c>
      <c r="M153" s="6" t="str">
        <f t="shared" ca="1" si="23"/>
        <v>EXPIRED</v>
      </c>
      <c r="N153" s="44" t="str">
        <f t="shared" ca="1" si="24"/>
        <v>0</v>
      </c>
      <c r="O153" s="44">
        <f t="shared" ca="1" si="21"/>
        <v>103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spans="1:39">
      <c r="A154" s="17"/>
      <c r="B154" s="4"/>
      <c r="C154" s="4"/>
      <c r="D154" s="4"/>
      <c r="E154" s="4"/>
      <c r="F154" s="4"/>
      <c r="G154" s="4"/>
      <c r="H154" s="4"/>
      <c r="I154" s="4"/>
      <c r="J154" s="5"/>
      <c r="K154" s="5">
        <f t="shared" si="19"/>
        <v>285</v>
      </c>
      <c r="L154" s="5">
        <f t="shared" ca="1" si="22"/>
        <v>40331</v>
      </c>
      <c r="M154" s="6" t="str">
        <f t="shared" ca="1" si="23"/>
        <v>EXPIRED</v>
      </c>
      <c r="N154" s="44" t="str">
        <f t="shared" ca="1" si="24"/>
        <v>0</v>
      </c>
      <c r="O154" s="44">
        <f t="shared" ca="1" si="21"/>
        <v>103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spans="1:39">
      <c r="A155" s="17"/>
      <c r="B155" s="4"/>
      <c r="C155" s="4"/>
      <c r="D155" s="4"/>
      <c r="E155" s="4"/>
      <c r="F155" s="4"/>
      <c r="G155" s="4"/>
      <c r="H155" s="4"/>
      <c r="I155" s="4"/>
      <c r="J155" s="5"/>
      <c r="K155" s="5">
        <f t="shared" si="19"/>
        <v>285</v>
      </c>
      <c r="L155" s="5">
        <f t="shared" ca="1" si="22"/>
        <v>40331</v>
      </c>
      <c r="M155" s="6" t="str">
        <f t="shared" ca="1" si="23"/>
        <v>EXPIRED</v>
      </c>
      <c r="N155" s="44" t="str">
        <f t="shared" ca="1" si="24"/>
        <v>0</v>
      </c>
      <c r="O155" s="44">
        <f t="shared" ca="1" si="21"/>
        <v>103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spans="1:39">
      <c r="A156" s="17"/>
      <c r="B156" s="4"/>
      <c r="C156" s="4"/>
      <c r="D156" s="4"/>
      <c r="E156" s="4"/>
      <c r="F156" s="4"/>
      <c r="G156" s="4"/>
      <c r="H156" s="4"/>
      <c r="I156" s="4"/>
      <c r="J156" s="5"/>
      <c r="K156" s="5">
        <f t="shared" si="19"/>
        <v>285</v>
      </c>
      <c r="L156" s="5">
        <f t="shared" ca="1" si="22"/>
        <v>40331</v>
      </c>
      <c r="M156" s="6" t="str">
        <f t="shared" ca="1" si="23"/>
        <v>EXPIRED</v>
      </c>
      <c r="N156" s="44" t="str">
        <f t="shared" ca="1" si="24"/>
        <v>0</v>
      </c>
      <c r="O156" s="44">
        <f t="shared" ca="1" si="21"/>
        <v>103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spans="1:39">
      <c r="A157" s="17"/>
      <c r="B157" s="4"/>
      <c r="C157" s="4"/>
      <c r="D157" s="4"/>
      <c r="E157" s="4"/>
      <c r="F157" s="4"/>
      <c r="G157" s="4"/>
      <c r="H157" s="4"/>
      <c r="I157" s="4"/>
      <c r="J157" s="5"/>
      <c r="K157" s="5">
        <f t="shared" si="19"/>
        <v>285</v>
      </c>
      <c r="L157" s="5">
        <f t="shared" ref="L157:L188" ca="1" si="25">+TODAY()</f>
        <v>40331</v>
      </c>
      <c r="M157" s="6" t="str">
        <f t="shared" ca="1" si="23"/>
        <v>EXPIRED</v>
      </c>
      <c r="N157" s="44" t="str">
        <f t="shared" ca="1" si="24"/>
        <v>0</v>
      </c>
      <c r="O157" s="44">
        <f t="shared" ca="1" si="21"/>
        <v>103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spans="1:39">
      <c r="A158" s="17"/>
      <c r="B158" s="4"/>
      <c r="C158" s="4"/>
      <c r="D158" s="4"/>
      <c r="E158" s="4"/>
      <c r="F158" s="4"/>
      <c r="G158" s="4"/>
      <c r="H158" s="4"/>
      <c r="I158" s="4"/>
      <c r="J158" s="5"/>
      <c r="K158" s="5">
        <f t="shared" si="19"/>
        <v>285</v>
      </c>
      <c r="L158" s="5">
        <f t="shared" ca="1" si="25"/>
        <v>40331</v>
      </c>
      <c r="M158" s="6" t="str">
        <f t="shared" ca="1" si="23"/>
        <v>EXPIRED</v>
      </c>
      <c r="N158" s="44" t="str">
        <f t="shared" ca="1" si="24"/>
        <v>0</v>
      </c>
      <c r="O158" s="44">
        <f t="shared" ca="1" si="21"/>
        <v>103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spans="1:39">
      <c r="A159" s="17"/>
      <c r="B159" s="4"/>
      <c r="C159" s="4"/>
      <c r="D159" s="4"/>
      <c r="E159" s="4"/>
      <c r="F159" s="4"/>
      <c r="G159" s="4"/>
      <c r="H159" s="4"/>
      <c r="I159" s="4"/>
      <c r="J159" s="5"/>
      <c r="K159" s="5">
        <f t="shared" si="19"/>
        <v>285</v>
      </c>
      <c r="L159" s="5">
        <f t="shared" ca="1" si="25"/>
        <v>40331</v>
      </c>
      <c r="M159" s="6" t="str">
        <f t="shared" ca="1" si="23"/>
        <v>EXPIRED</v>
      </c>
      <c r="N159" s="44" t="str">
        <f t="shared" ca="1" si="24"/>
        <v>0</v>
      </c>
      <c r="O159" s="44">
        <f t="shared" ca="1" si="21"/>
        <v>103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spans="1:39">
      <c r="A160" s="17"/>
      <c r="B160" s="4"/>
      <c r="C160" s="4"/>
      <c r="D160" s="4"/>
      <c r="E160" s="4"/>
      <c r="F160" s="4"/>
      <c r="G160" s="4"/>
      <c r="H160" s="4"/>
      <c r="I160" s="4"/>
      <c r="J160" s="5"/>
      <c r="K160" s="5">
        <f t="shared" si="19"/>
        <v>285</v>
      </c>
      <c r="L160" s="5">
        <f t="shared" ca="1" si="25"/>
        <v>40331</v>
      </c>
      <c r="M160" s="6" t="str">
        <f t="shared" ca="1" si="23"/>
        <v>EXPIRED</v>
      </c>
      <c r="N160" s="44" t="str">
        <f t="shared" ca="1" si="24"/>
        <v>0</v>
      </c>
      <c r="O160" s="44">
        <f t="shared" ca="1" si="21"/>
        <v>103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spans="1:39">
      <c r="A161" s="17"/>
      <c r="B161" s="4"/>
      <c r="C161" s="4"/>
      <c r="D161" s="4"/>
      <c r="E161" s="4"/>
      <c r="F161" s="4"/>
      <c r="G161" s="4"/>
      <c r="H161" s="4"/>
      <c r="I161" s="4"/>
      <c r="J161" s="5"/>
      <c r="K161" s="5">
        <f t="shared" si="19"/>
        <v>285</v>
      </c>
      <c r="L161" s="5">
        <f t="shared" ca="1" si="25"/>
        <v>40331</v>
      </c>
      <c r="M161" s="6" t="str">
        <f t="shared" ca="1" si="23"/>
        <v>EXPIRED</v>
      </c>
      <c r="N161" s="44" t="str">
        <f t="shared" ca="1" si="24"/>
        <v>0</v>
      </c>
      <c r="O161" s="44">
        <f t="shared" ca="1" si="21"/>
        <v>103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spans="1:39">
      <c r="A162" s="17"/>
      <c r="B162" s="4"/>
      <c r="C162" s="4"/>
      <c r="D162" s="4"/>
      <c r="E162" s="4"/>
      <c r="F162" s="4"/>
      <c r="G162" s="4"/>
      <c r="H162" s="4"/>
      <c r="I162" s="4"/>
      <c r="J162" s="5"/>
      <c r="K162" s="5">
        <f t="shared" si="19"/>
        <v>285</v>
      </c>
      <c r="L162" s="5">
        <f t="shared" ca="1" si="25"/>
        <v>40331</v>
      </c>
      <c r="M162" s="6" t="str">
        <f t="shared" ca="1" si="23"/>
        <v>EXPIRED</v>
      </c>
      <c r="N162" s="44" t="str">
        <f t="shared" ca="1" si="24"/>
        <v>0</v>
      </c>
      <c r="O162" s="44">
        <f t="shared" ca="1" si="21"/>
        <v>103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spans="1:39">
      <c r="A163" s="17"/>
      <c r="B163" s="4"/>
      <c r="C163" s="4"/>
      <c r="D163" s="4"/>
      <c r="E163" s="4"/>
      <c r="F163" s="4"/>
      <c r="G163" s="4"/>
      <c r="H163" s="4"/>
      <c r="I163" s="4"/>
      <c r="J163" s="5"/>
      <c r="K163" s="5">
        <f t="shared" si="19"/>
        <v>285</v>
      </c>
      <c r="L163" s="5">
        <f t="shared" ca="1" si="25"/>
        <v>40331</v>
      </c>
      <c r="M163" s="6" t="str">
        <f t="shared" ca="1" si="23"/>
        <v>EXPIRED</v>
      </c>
      <c r="N163" s="44" t="str">
        <f t="shared" ca="1" si="24"/>
        <v>0</v>
      </c>
      <c r="O163" s="44">
        <f t="shared" ca="1" si="21"/>
        <v>103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spans="1:39">
      <c r="A164" s="17"/>
      <c r="B164" s="4"/>
      <c r="C164" s="4"/>
      <c r="D164" s="4"/>
      <c r="E164" s="4"/>
      <c r="F164" s="4"/>
      <c r="G164" s="4"/>
      <c r="H164" s="4"/>
      <c r="I164" s="4"/>
      <c r="J164" s="5"/>
      <c r="K164" s="5">
        <f t="shared" si="19"/>
        <v>285</v>
      </c>
      <c r="L164" s="5">
        <f t="shared" ca="1" si="25"/>
        <v>40331</v>
      </c>
      <c r="M164" s="6" t="str">
        <f t="shared" ca="1" si="23"/>
        <v>EXPIRED</v>
      </c>
      <c r="N164" s="44" t="str">
        <f t="shared" ca="1" si="24"/>
        <v>0</v>
      </c>
      <c r="O164" s="44">
        <f t="shared" ca="1" si="21"/>
        <v>103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spans="1:39">
      <c r="A165" s="17"/>
      <c r="B165" s="4"/>
      <c r="C165" s="4"/>
      <c r="D165" s="4"/>
      <c r="E165" s="4"/>
      <c r="F165" s="4"/>
      <c r="G165" s="4"/>
      <c r="H165" s="4"/>
      <c r="I165" s="4"/>
      <c r="J165" s="5"/>
      <c r="K165" s="5">
        <f t="shared" si="19"/>
        <v>285</v>
      </c>
      <c r="L165" s="5">
        <f t="shared" ca="1" si="25"/>
        <v>40331</v>
      </c>
      <c r="M165" s="6" t="str">
        <f t="shared" ca="1" si="23"/>
        <v>EXPIRED</v>
      </c>
      <c r="N165" s="44" t="str">
        <f t="shared" ca="1" si="24"/>
        <v>0</v>
      </c>
      <c r="O165" s="44">
        <f t="shared" ca="1" si="21"/>
        <v>103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spans="1:39">
      <c r="A166" s="17"/>
      <c r="B166" s="4"/>
      <c r="C166" s="4"/>
      <c r="D166" s="4"/>
      <c r="E166" s="4"/>
      <c r="F166" s="4"/>
      <c r="G166" s="4"/>
      <c r="H166" s="4"/>
      <c r="I166" s="4"/>
      <c r="J166" s="5"/>
      <c r="K166" s="5">
        <f t="shared" si="19"/>
        <v>285</v>
      </c>
      <c r="L166" s="5">
        <f t="shared" ca="1" si="25"/>
        <v>40331</v>
      </c>
      <c r="M166" s="6" t="str">
        <f t="shared" ca="1" si="23"/>
        <v>EXPIRED</v>
      </c>
      <c r="N166" s="44" t="str">
        <f t="shared" ca="1" si="24"/>
        <v>0</v>
      </c>
      <c r="O166" s="44">
        <f t="shared" ca="1" si="21"/>
        <v>103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spans="1:39">
      <c r="A167" s="17"/>
      <c r="B167" s="4"/>
      <c r="C167" s="4"/>
      <c r="D167" s="4"/>
      <c r="E167" s="4"/>
      <c r="F167" s="4"/>
      <c r="G167" s="4"/>
      <c r="H167" s="4"/>
      <c r="I167" s="4"/>
      <c r="J167" s="5"/>
      <c r="K167" s="5">
        <f t="shared" si="19"/>
        <v>285</v>
      </c>
      <c r="L167" s="5">
        <f t="shared" ca="1" si="25"/>
        <v>40331</v>
      </c>
      <c r="M167" s="6" t="str">
        <f t="shared" ca="1" si="23"/>
        <v>EXPIRED</v>
      </c>
      <c r="N167" s="44" t="str">
        <f t="shared" ca="1" si="24"/>
        <v>0</v>
      </c>
      <c r="O167" s="44">
        <f t="shared" ca="1" si="21"/>
        <v>103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spans="1:39">
      <c r="A168" s="17"/>
      <c r="B168" s="4"/>
      <c r="C168" s="4"/>
      <c r="D168" s="4"/>
      <c r="E168" s="4"/>
      <c r="F168" s="4"/>
      <c r="G168" s="4"/>
      <c r="H168" s="4"/>
      <c r="I168" s="4"/>
      <c r="J168" s="5"/>
      <c r="K168" s="5">
        <f t="shared" si="19"/>
        <v>285</v>
      </c>
      <c r="L168" s="5">
        <f t="shared" ca="1" si="25"/>
        <v>40331</v>
      </c>
      <c r="M168" s="6" t="str">
        <f t="shared" ca="1" si="23"/>
        <v>EXPIRED</v>
      </c>
      <c r="N168" s="44" t="str">
        <f t="shared" ca="1" si="24"/>
        <v>0</v>
      </c>
      <c r="O168" s="44">
        <f t="shared" ca="1" si="21"/>
        <v>103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spans="1:39">
      <c r="A169" s="17"/>
      <c r="B169" s="4"/>
      <c r="C169" s="4"/>
      <c r="D169" s="4"/>
      <c r="E169" s="4"/>
      <c r="F169" s="4"/>
      <c r="G169" s="4"/>
      <c r="H169" s="4"/>
      <c r="I169" s="4"/>
      <c r="J169" s="5"/>
      <c r="K169" s="5">
        <f t="shared" si="19"/>
        <v>285</v>
      </c>
      <c r="L169" s="5">
        <f t="shared" ca="1" si="25"/>
        <v>40331</v>
      </c>
      <c r="M169" s="6" t="str">
        <f t="shared" ca="1" si="23"/>
        <v>EXPIRED</v>
      </c>
      <c r="N169" s="44" t="str">
        <f t="shared" ca="1" si="24"/>
        <v>0</v>
      </c>
      <c r="O169" s="44">
        <f t="shared" ca="1" si="21"/>
        <v>103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spans="1:39">
      <c r="A170" s="17"/>
      <c r="B170" s="4"/>
      <c r="C170" s="4"/>
      <c r="D170" s="4"/>
      <c r="E170" s="4"/>
      <c r="F170" s="4"/>
      <c r="G170" s="4"/>
      <c r="H170" s="4"/>
      <c r="I170" s="4"/>
      <c r="J170" s="5"/>
      <c r="K170" s="5">
        <f t="shared" si="19"/>
        <v>285</v>
      </c>
      <c r="L170" s="5">
        <f t="shared" ca="1" si="25"/>
        <v>40331</v>
      </c>
      <c r="M170" s="6" t="str">
        <f t="shared" ca="1" si="23"/>
        <v>EXPIRED</v>
      </c>
      <c r="N170" s="44" t="str">
        <f t="shared" ca="1" si="24"/>
        <v>0</v>
      </c>
      <c r="O170" s="44">
        <f t="shared" ca="1" si="21"/>
        <v>103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spans="1:39">
      <c r="A171" s="17"/>
      <c r="B171" s="4"/>
      <c r="C171" s="4"/>
      <c r="D171" s="4"/>
      <c r="E171" s="4"/>
      <c r="F171" s="4"/>
      <c r="G171" s="4"/>
      <c r="H171" s="4"/>
      <c r="I171" s="4"/>
      <c r="J171" s="5"/>
      <c r="K171" s="5">
        <f t="shared" si="19"/>
        <v>285</v>
      </c>
      <c r="L171" s="5">
        <f t="shared" ca="1" si="25"/>
        <v>40331</v>
      </c>
      <c r="M171" s="6" t="str">
        <f t="shared" ca="1" si="23"/>
        <v>EXPIRED</v>
      </c>
      <c r="N171" s="44" t="str">
        <f t="shared" ca="1" si="24"/>
        <v>0</v>
      </c>
      <c r="O171" s="44">
        <f ca="1">+O170+N171</f>
        <v>103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spans="1:39">
      <c r="A172" s="17"/>
      <c r="B172" s="4"/>
      <c r="C172" s="4"/>
      <c r="D172" s="4"/>
      <c r="E172" s="4"/>
      <c r="F172" s="4"/>
      <c r="G172" s="4"/>
      <c r="H172" s="4"/>
      <c r="I172" s="4"/>
      <c r="J172" s="5"/>
      <c r="K172" s="5">
        <f t="shared" ref="K172:K199" si="26">+J172+285</f>
        <v>285</v>
      </c>
      <c r="L172" s="5">
        <f t="shared" ca="1" si="25"/>
        <v>40331</v>
      </c>
      <c r="M172" s="6" t="str">
        <f t="shared" ca="1" si="23"/>
        <v>EXPIRED</v>
      </c>
      <c r="N172" s="44" t="str">
        <f t="shared" ca="1" si="24"/>
        <v>0</v>
      </c>
      <c r="O172" s="44">
        <f t="shared" ref="O172:O178" ca="1" si="27">+O171+N172</f>
        <v>103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spans="1:39">
      <c r="A173" s="17"/>
      <c r="B173" s="4"/>
      <c r="C173" s="4"/>
      <c r="D173" s="4"/>
      <c r="E173" s="4"/>
      <c r="F173" s="4"/>
      <c r="G173" s="4"/>
      <c r="H173" s="4"/>
      <c r="I173" s="4"/>
      <c r="J173" s="5"/>
      <c r="K173" s="5">
        <f t="shared" si="26"/>
        <v>285</v>
      </c>
      <c r="L173" s="5">
        <f t="shared" ca="1" si="25"/>
        <v>40331</v>
      </c>
      <c r="M173" s="6" t="str">
        <f t="shared" ca="1" si="23"/>
        <v>EXPIRED</v>
      </c>
      <c r="N173" s="44" t="str">
        <f t="shared" ca="1" si="24"/>
        <v>0</v>
      </c>
      <c r="O173" s="44">
        <f t="shared" ca="1" si="27"/>
        <v>103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spans="1:39">
      <c r="A174" s="17"/>
      <c r="B174" s="4"/>
      <c r="C174" s="4"/>
      <c r="D174" s="4"/>
      <c r="E174" s="4"/>
      <c r="F174" s="4"/>
      <c r="G174" s="4"/>
      <c r="H174" s="4"/>
      <c r="I174" s="4"/>
      <c r="J174" s="5"/>
      <c r="K174" s="5">
        <f t="shared" si="26"/>
        <v>285</v>
      </c>
      <c r="L174" s="5">
        <f t="shared" ca="1" si="25"/>
        <v>40331</v>
      </c>
      <c r="M174" s="6" t="str">
        <f t="shared" ca="1" si="23"/>
        <v>EXPIRED</v>
      </c>
      <c r="N174" s="44" t="str">
        <f t="shared" ca="1" si="24"/>
        <v>0</v>
      </c>
      <c r="O174" s="44">
        <f t="shared" ca="1" si="27"/>
        <v>103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spans="1:39">
      <c r="A175" s="17"/>
      <c r="B175" s="4"/>
      <c r="C175" s="4"/>
      <c r="D175" s="4"/>
      <c r="E175" s="4"/>
      <c r="F175" s="4"/>
      <c r="G175" s="4"/>
      <c r="H175" s="4"/>
      <c r="I175" s="4"/>
      <c r="J175" s="5"/>
      <c r="K175" s="5">
        <f t="shared" si="26"/>
        <v>285</v>
      </c>
      <c r="L175" s="5">
        <f t="shared" ca="1" si="25"/>
        <v>40331</v>
      </c>
      <c r="M175" s="6" t="str">
        <f t="shared" ca="1" si="23"/>
        <v>EXPIRED</v>
      </c>
      <c r="N175" s="44" t="str">
        <f t="shared" ca="1" si="24"/>
        <v>0</v>
      </c>
      <c r="O175" s="44">
        <f t="shared" ca="1" si="27"/>
        <v>103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spans="1:39">
      <c r="A176" s="17"/>
      <c r="B176" s="4"/>
      <c r="C176" s="4"/>
      <c r="D176" s="4"/>
      <c r="E176" s="4"/>
      <c r="F176" s="4"/>
      <c r="G176" s="4"/>
      <c r="H176" s="4"/>
      <c r="I176" s="4"/>
      <c r="J176" s="5"/>
      <c r="K176" s="5">
        <f t="shared" si="26"/>
        <v>285</v>
      </c>
      <c r="L176" s="5">
        <f t="shared" ca="1" si="25"/>
        <v>40331</v>
      </c>
      <c r="M176" s="6" t="str">
        <f t="shared" ca="1" si="23"/>
        <v>EXPIRED</v>
      </c>
      <c r="N176" s="44" t="str">
        <f t="shared" ca="1" si="24"/>
        <v>0</v>
      </c>
      <c r="O176" s="44">
        <f t="shared" ca="1" si="27"/>
        <v>103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spans="1:39">
      <c r="A177" s="17"/>
      <c r="B177" s="4"/>
      <c r="C177" s="4"/>
      <c r="D177" s="4"/>
      <c r="E177" s="4"/>
      <c r="F177" s="4"/>
      <c r="G177" s="4"/>
      <c r="H177" s="4"/>
      <c r="I177" s="4"/>
      <c r="J177" s="5"/>
      <c r="K177" s="5">
        <f t="shared" si="26"/>
        <v>285</v>
      </c>
      <c r="L177" s="5">
        <f t="shared" ca="1" si="25"/>
        <v>40331</v>
      </c>
      <c r="M177" s="6" t="str">
        <f t="shared" ca="1" si="23"/>
        <v>EXPIRED</v>
      </c>
      <c r="N177" s="44" t="str">
        <f t="shared" ca="1" si="24"/>
        <v>0</v>
      </c>
      <c r="O177" s="44">
        <f ca="1">+O176+N177</f>
        <v>103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spans="1:39">
      <c r="A178" s="17"/>
      <c r="B178" s="4"/>
      <c r="C178" s="4"/>
      <c r="D178" s="4"/>
      <c r="E178" s="4"/>
      <c r="F178" s="4"/>
      <c r="G178" s="4"/>
      <c r="H178" s="4"/>
      <c r="I178" s="4"/>
      <c r="J178" s="5"/>
      <c r="K178" s="5">
        <f t="shared" si="26"/>
        <v>285</v>
      </c>
      <c r="L178" s="5">
        <f t="shared" ca="1" si="25"/>
        <v>40331</v>
      </c>
      <c r="M178" s="6" t="str">
        <f t="shared" ca="1" si="23"/>
        <v>EXPIRED</v>
      </c>
      <c r="N178" s="44" t="str">
        <f t="shared" ca="1" si="24"/>
        <v>0</v>
      </c>
      <c r="O178" s="44">
        <f t="shared" ca="1" si="27"/>
        <v>103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spans="1:39">
      <c r="A179" s="17"/>
      <c r="B179" s="4"/>
      <c r="C179" s="4"/>
      <c r="D179" s="4"/>
      <c r="E179" s="4"/>
      <c r="F179" s="4"/>
      <c r="G179" s="4"/>
      <c r="H179" s="4"/>
      <c r="I179" s="4"/>
      <c r="J179" s="5"/>
      <c r="K179" s="5">
        <f t="shared" si="26"/>
        <v>285</v>
      </c>
      <c r="L179" s="5">
        <f t="shared" ca="1" si="25"/>
        <v>40331</v>
      </c>
      <c r="M179" s="6" t="str">
        <f t="shared" ca="1" si="23"/>
        <v>EXPIRED</v>
      </c>
      <c r="N179" s="44" t="str">
        <f t="shared" ca="1" si="24"/>
        <v>0</v>
      </c>
      <c r="O179" s="44">
        <f ca="1">+O178+N179</f>
        <v>103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spans="1:39">
      <c r="A180" s="17"/>
      <c r="B180" s="4"/>
      <c r="C180" s="4"/>
      <c r="D180" s="4"/>
      <c r="E180" s="4"/>
      <c r="F180" s="4"/>
      <c r="G180" s="4"/>
      <c r="H180" s="4"/>
      <c r="I180" s="4"/>
      <c r="J180" s="5"/>
      <c r="K180" s="5">
        <f t="shared" si="26"/>
        <v>285</v>
      </c>
      <c r="L180" s="5">
        <f t="shared" ca="1" si="25"/>
        <v>40331</v>
      </c>
      <c r="M180" s="6" t="str">
        <f t="shared" ca="1" si="23"/>
        <v>EXPIRED</v>
      </c>
      <c r="N180" s="44" t="str">
        <f t="shared" ca="1" si="24"/>
        <v>0</v>
      </c>
      <c r="O180" s="44">
        <f t="shared" ref="O180:O199" ca="1" si="28">+O179+N180</f>
        <v>103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spans="1:39">
      <c r="A181" s="17"/>
      <c r="B181" s="4"/>
      <c r="C181" s="4"/>
      <c r="D181" s="4"/>
      <c r="E181" s="4"/>
      <c r="F181" s="4"/>
      <c r="G181" s="4"/>
      <c r="H181" s="4"/>
      <c r="I181" s="4"/>
      <c r="J181" s="5"/>
      <c r="K181" s="5">
        <f t="shared" si="26"/>
        <v>285</v>
      </c>
      <c r="L181" s="5">
        <f t="shared" ca="1" si="25"/>
        <v>40331</v>
      </c>
      <c r="M181" s="6" t="str">
        <f t="shared" ca="1" si="23"/>
        <v>EXPIRED</v>
      </c>
      <c r="N181" s="44" t="str">
        <f t="shared" ca="1" si="24"/>
        <v>0</v>
      </c>
      <c r="O181" s="44">
        <f t="shared" ca="1" si="28"/>
        <v>103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spans="1:39">
      <c r="A182" s="17"/>
      <c r="B182" s="4"/>
      <c r="C182" s="4"/>
      <c r="D182" s="4"/>
      <c r="E182" s="4"/>
      <c r="F182" s="4"/>
      <c r="G182" s="4"/>
      <c r="H182" s="4"/>
      <c r="I182" s="4"/>
      <c r="J182" s="5"/>
      <c r="K182" s="5">
        <f t="shared" si="26"/>
        <v>285</v>
      </c>
      <c r="L182" s="5">
        <f t="shared" ca="1" si="25"/>
        <v>40331</v>
      </c>
      <c r="M182" s="6" t="str">
        <f t="shared" ca="1" si="23"/>
        <v>EXPIRED</v>
      </c>
      <c r="N182" s="44" t="str">
        <f t="shared" ca="1" si="24"/>
        <v>0</v>
      </c>
      <c r="O182" s="44">
        <f t="shared" ca="1" si="28"/>
        <v>103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spans="1:39">
      <c r="A183" s="17"/>
      <c r="B183" s="4"/>
      <c r="C183" s="4"/>
      <c r="D183" s="4"/>
      <c r="E183" s="4"/>
      <c r="F183" s="4"/>
      <c r="G183" s="4"/>
      <c r="H183" s="4"/>
      <c r="I183" s="4"/>
      <c r="J183" s="5"/>
      <c r="K183" s="5">
        <f t="shared" si="26"/>
        <v>285</v>
      </c>
      <c r="L183" s="5">
        <f t="shared" ca="1" si="25"/>
        <v>40331</v>
      </c>
      <c r="M183" s="6" t="str">
        <f t="shared" ca="1" si="23"/>
        <v>EXPIRED</v>
      </c>
      <c r="N183" s="44" t="str">
        <f t="shared" ca="1" si="24"/>
        <v>0</v>
      </c>
      <c r="O183" s="44">
        <f t="shared" ca="1" si="28"/>
        <v>103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spans="1:39">
      <c r="A184" s="17"/>
      <c r="B184" s="4"/>
      <c r="C184" s="4"/>
      <c r="D184" s="4"/>
      <c r="E184" s="4"/>
      <c r="F184" s="4"/>
      <c r="G184" s="4"/>
      <c r="H184" s="4"/>
      <c r="I184" s="4"/>
      <c r="J184" s="5"/>
      <c r="K184" s="5">
        <f t="shared" si="26"/>
        <v>285</v>
      </c>
      <c r="L184" s="5">
        <f t="shared" ca="1" si="25"/>
        <v>40331</v>
      </c>
      <c r="M184" s="6" t="str">
        <f t="shared" ca="1" si="23"/>
        <v>EXPIRED</v>
      </c>
      <c r="N184" s="44" t="str">
        <f t="shared" ca="1" si="24"/>
        <v>0</v>
      </c>
      <c r="O184" s="44">
        <f t="shared" ca="1" si="28"/>
        <v>103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spans="1:39">
      <c r="A185" s="17"/>
      <c r="B185" s="4"/>
      <c r="C185" s="4"/>
      <c r="D185" s="4"/>
      <c r="E185" s="4"/>
      <c r="F185" s="4"/>
      <c r="G185" s="4"/>
      <c r="H185" s="4"/>
      <c r="I185" s="4"/>
      <c r="J185" s="5"/>
      <c r="K185" s="5">
        <f t="shared" si="26"/>
        <v>285</v>
      </c>
      <c r="L185" s="5">
        <f t="shared" ca="1" si="25"/>
        <v>40331</v>
      </c>
      <c r="M185" s="6" t="str">
        <f t="shared" ca="1" si="23"/>
        <v>EXPIRED</v>
      </c>
      <c r="N185" s="44" t="str">
        <f t="shared" ca="1" si="24"/>
        <v>0</v>
      </c>
      <c r="O185" s="44">
        <f t="shared" ca="1" si="28"/>
        <v>103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spans="1:39">
      <c r="A186" s="17"/>
      <c r="B186" s="4"/>
      <c r="C186" s="4"/>
      <c r="D186" s="4"/>
      <c r="E186" s="4"/>
      <c r="F186" s="4"/>
      <c r="G186" s="4"/>
      <c r="H186" s="4"/>
      <c r="I186" s="4"/>
      <c r="J186" s="5"/>
      <c r="K186" s="5">
        <f t="shared" si="26"/>
        <v>285</v>
      </c>
      <c r="L186" s="5">
        <f t="shared" ca="1" si="25"/>
        <v>40331</v>
      </c>
      <c r="M186" s="6" t="str">
        <f t="shared" ca="1" si="23"/>
        <v>EXPIRED</v>
      </c>
      <c r="N186" s="44" t="str">
        <f t="shared" ca="1" si="24"/>
        <v>0</v>
      </c>
      <c r="O186" s="44">
        <f t="shared" ca="1" si="28"/>
        <v>103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spans="1:39">
      <c r="A187" s="17"/>
      <c r="B187" s="4"/>
      <c r="C187" s="4"/>
      <c r="D187" s="4"/>
      <c r="E187" s="4"/>
      <c r="F187" s="4"/>
      <c r="G187" s="4"/>
      <c r="H187" s="4"/>
      <c r="I187" s="4"/>
      <c r="J187" s="5"/>
      <c r="K187" s="5">
        <f t="shared" si="26"/>
        <v>285</v>
      </c>
      <c r="L187" s="5">
        <f t="shared" ca="1" si="25"/>
        <v>40331</v>
      </c>
      <c r="M187" s="6" t="str">
        <f t="shared" ca="1" si="23"/>
        <v>EXPIRED</v>
      </c>
      <c r="N187" s="44" t="str">
        <f t="shared" ca="1" si="24"/>
        <v>0</v>
      </c>
      <c r="O187" s="44">
        <f t="shared" ca="1" si="28"/>
        <v>103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spans="1:39">
      <c r="A188" s="17"/>
      <c r="B188" s="4"/>
      <c r="C188" s="4"/>
      <c r="D188" s="4"/>
      <c r="E188" s="4"/>
      <c r="F188" s="4"/>
      <c r="G188" s="4"/>
      <c r="H188" s="4"/>
      <c r="I188" s="4"/>
      <c r="J188" s="5"/>
      <c r="K188" s="5">
        <f t="shared" si="26"/>
        <v>285</v>
      </c>
      <c r="L188" s="5">
        <f t="shared" ca="1" si="25"/>
        <v>40331</v>
      </c>
      <c r="M188" s="6" t="str">
        <f t="shared" ca="1" si="23"/>
        <v>EXPIRED</v>
      </c>
      <c r="N188" s="44" t="str">
        <f t="shared" ca="1" si="24"/>
        <v>0</v>
      </c>
      <c r="O188" s="44">
        <f t="shared" ca="1" si="28"/>
        <v>103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spans="1:39">
      <c r="A189" s="17"/>
      <c r="B189" s="4"/>
      <c r="C189" s="4"/>
      <c r="D189" s="4"/>
      <c r="E189" s="4"/>
      <c r="F189" s="4"/>
      <c r="G189" s="4"/>
      <c r="H189" s="4"/>
      <c r="I189" s="4"/>
      <c r="J189" s="5"/>
      <c r="K189" s="5">
        <f t="shared" si="26"/>
        <v>285</v>
      </c>
      <c r="L189" s="5">
        <f t="shared" ref="L189:L199" ca="1" si="29">+TODAY()</f>
        <v>40331</v>
      </c>
      <c r="M189" s="6" t="str">
        <f t="shared" ca="1" si="23"/>
        <v>EXPIRED</v>
      </c>
      <c r="N189" s="44" t="str">
        <f t="shared" ca="1" si="24"/>
        <v>0</v>
      </c>
      <c r="O189" s="44">
        <f t="shared" ca="1" si="28"/>
        <v>103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spans="1:39">
      <c r="A190" s="17"/>
      <c r="B190" s="4"/>
      <c r="C190" s="4"/>
      <c r="D190" s="4"/>
      <c r="E190" s="4"/>
      <c r="F190" s="4"/>
      <c r="G190" s="4"/>
      <c r="H190" s="4"/>
      <c r="I190" s="4"/>
      <c r="J190" s="5"/>
      <c r="K190" s="5">
        <f t="shared" si="26"/>
        <v>285</v>
      </c>
      <c r="L190" s="5">
        <f t="shared" ca="1" si="29"/>
        <v>40331</v>
      </c>
      <c r="M190" s="6" t="str">
        <f t="shared" ca="1" si="23"/>
        <v>EXPIRED</v>
      </c>
      <c r="N190" s="44" t="str">
        <f t="shared" ca="1" si="24"/>
        <v>0</v>
      </c>
      <c r="O190" s="44">
        <f t="shared" ca="1" si="28"/>
        <v>103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spans="1:39">
      <c r="A191" s="17"/>
      <c r="B191" s="4"/>
      <c r="C191" s="4"/>
      <c r="D191" s="4"/>
      <c r="E191" s="4"/>
      <c r="F191" s="4"/>
      <c r="G191" s="4"/>
      <c r="H191" s="4"/>
      <c r="I191" s="4"/>
      <c r="J191" s="5"/>
      <c r="K191" s="5">
        <f t="shared" si="26"/>
        <v>285</v>
      </c>
      <c r="L191" s="5">
        <f t="shared" ca="1" si="29"/>
        <v>40331</v>
      </c>
      <c r="M191" s="6" t="str">
        <f t="shared" ca="1" si="23"/>
        <v>EXPIRED</v>
      </c>
      <c r="N191" s="44" t="str">
        <f t="shared" ca="1" si="24"/>
        <v>0</v>
      </c>
      <c r="O191" s="44">
        <f t="shared" ca="1" si="28"/>
        <v>103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spans="1:39">
      <c r="A192" s="17"/>
      <c r="B192" s="4"/>
      <c r="C192" s="4"/>
      <c r="D192" s="4"/>
      <c r="E192" s="4"/>
      <c r="F192" s="4"/>
      <c r="G192" s="4"/>
      <c r="H192" s="4"/>
      <c r="I192" s="4"/>
      <c r="J192" s="5"/>
      <c r="K192" s="5">
        <f t="shared" si="26"/>
        <v>285</v>
      </c>
      <c r="L192" s="5">
        <f t="shared" ca="1" si="29"/>
        <v>40331</v>
      </c>
      <c r="M192" s="6" t="str">
        <f t="shared" ca="1" si="23"/>
        <v>EXPIRED</v>
      </c>
      <c r="N192" s="44" t="str">
        <f t="shared" ca="1" si="24"/>
        <v>0</v>
      </c>
      <c r="O192" s="44">
        <f t="shared" ca="1" si="28"/>
        <v>103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>
      <c r="A193" s="17"/>
      <c r="B193" s="4"/>
      <c r="C193" s="4"/>
      <c r="D193" s="4"/>
      <c r="E193" s="4"/>
      <c r="F193" s="4"/>
      <c r="G193" s="4"/>
      <c r="H193" s="4"/>
      <c r="I193" s="4"/>
      <c r="J193" s="5"/>
      <c r="K193" s="5">
        <f t="shared" si="26"/>
        <v>285</v>
      </c>
      <c r="L193" s="5">
        <f t="shared" ca="1" si="29"/>
        <v>40331</v>
      </c>
      <c r="M193" s="6" t="str">
        <f t="shared" ref="M193:M199" ca="1" si="30">+IF(L193&lt;K193,"ACTIVE","EXPIRED")</f>
        <v>EXPIRED</v>
      </c>
      <c r="N193" s="44" t="str">
        <f t="shared" ca="1" si="24"/>
        <v>0</v>
      </c>
      <c r="O193" s="44">
        <f t="shared" ca="1" si="28"/>
        <v>103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spans="1:39">
      <c r="A194" s="17"/>
      <c r="B194" s="4"/>
      <c r="C194" s="4"/>
      <c r="D194" s="4"/>
      <c r="E194" s="4"/>
      <c r="F194" s="4"/>
      <c r="G194" s="4"/>
      <c r="H194" s="4"/>
      <c r="I194" s="4"/>
      <c r="J194" s="5"/>
      <c r="K194" s="5">
        <f t="shared" si="26"/>
        <v>285</v>
      </c>
      <c r="L194" s="5">
        <f t="shared" ca="1" si="29"/>
        <v>40331</v>
      </c>
      <c r="M194" s="6" t="str">
        <f t="shared" ca="1" si="30"/>
        <v>EXPIRED</v>
      </c>
      <c r="N194" s="44" t="str">
        <f t="shared" ca="1" si="24"/>
        <v>0</v>
      </c>
      <c r="O194" s="44">
        <f t="shared" ca="1" si="28"/>
        <v>103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spans="1:39">
      <c r="A195" s="17"/>
      <c r="B195" s="4"/>
      <c r="C195" s="4"/>
      <c r="D195" s="4"/>
      <c r="E195" s="4"/>
      <c r="F195" s="4"/>
      <c r="G195" s="4"/>
      <c r="H195" s="4"/>
      <c r="I195" s="4"/>
      <c r="J195" s="5"/>
      <c r="K195" s="5">
        <f t="shared" si="26"/>
        <v>285</v>
      </c>
      <c r="L195" s="5">
        <f t="shared" ca="1" si="29"/>
        <v>40331</v>
      </c>
      <c r="M195" s="6" t="str">
        <f t="shared" ca="1" si="30"/>
        <v>EXPIRED</v>
      </c>
      <c r="N195" s="44" t="str">
        <f t="shared" ref="N195:N199" ca="1" si="31">+IF(M195="ACTIVE","1","0")</f>
        <v>0</v>
      </c>
      <c r="O195" s="44">
        <f t="shared" ca="1" si="28"/>
        <v>103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spans="1:39">
      <c r="A196" s="17"/>
      <c r="B196" s="4"/>
      <c r="C196" s="4"/>
      <c r="D196" s="4"/>
      <c r="E196" s="4"/>
      <c r="F196" s="4"/>
      <c r="G196" s="4"/>
      <c r="H196" s="4"/>
      <c r="I196" s="4"/>
      <c r="J196" s="5"/>
      <c r="K196" s="5">
        <f t="shared" si="26"/>
        <v>285</v>
      </c>
      <c r="L196" s="5">
        <f t="shared" ca="1" si="29"/>
        <v>40331</v>
      </c>
      <c r="M196" s="6" t="str">
        <f t="shared" ca="1" si="30"/>
        <v>EXPIRED</v>
      </c>
      <c r="N196" s="44" t="str">
        <f t="shared" ca="1" si="31"/>
        <v>0</v>
      </c>
      <c r="O196" s="44">
        <f t="shared" ca="1" si="28"/>
        <v>103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spans="1:39">
      <c r="A197" s="17"/>
      <c r="B197" s="4"/>
      <c r="C197" s="4"/>
      <c r="D197" s="4"/>
      <c r="E197" s="4"/>
      <c r="F197" s="4"/>
      <c r="G197" s="4"/>
      <c r="H197" s="4"/>
      <c r="I197" s="4"/>
      <c r="J197" s="5"/>
      <c r="K197" s="5">
        <f t="shared" si="26"/>
        <v>285</v>
      </c>
      <c r="L197" s="5">
        <f t="shared" ca="1" si="29"/>
        <v>40331</v>
      </c>
      <c r="M197" s="6" t="str">
        <f t="shared" ca="1" si="30"/>
        <v>EXPIRED</v>
      </c>
      <c r="N197" s="44" t="str">
        <f t="shared" ca="1" si="31"/>
        <v>0</v>
      </c>
      <c r="O197" s="44">
        <f t="shared" ca="1" si="28"/>
        <v>103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spans="1:39">
      <c r="A198" s="17"/>
      <c r="B198" s="4"/>
      <c r="C198" s="4"/>
      <c r="D198" s="4"/>
      <c r="E198" s="4"/>
      <c r="F198" s="4"/>
      <c r="G198" s="4"/>
      <c r="H198" s="4"/>
      <c r="I198" s="4"/>
      <c r="J198" s="5"/>
      <c r="K198" s="5">
        <f t="shared" si="26"/>
        <v>285</v>
      </c>
      <c r="L198" s="5">
        <f t="shared" ca="1" si="29"/>
        <v>40331</v>
      </c>
      <c r="M198" s="6" t="str">
        <f t="shared" ca="1" si="30"/>
        <v>EXPIRED</v>
      </c>
      <c r="N198" s="44" t="str">
        <f t="shared" ca="1" si="31"/>
        <v>0</v>
      </c>
      <c r="O198" s="44">
        <f t="shared" ca="1" si="28"/>
        <v>103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spans="1:39">
      <c r="A199" s="17"/>
      <c r="B199" s="4"/>
      <c r="C199" s="4"/>
      <c r="D199" s="4"/>
      <c r="E199" s="4"/>
      <c r="F199" s="4"/>
      <c r="G199" s="4"/>
      <c r="H199" s="4"/>
      <c r="I199" s="4"/>
      <c r="J199" s="5"/>
      <c r="K199" s="5">
        <f t="shared" si="26"/>
        <v>285</v>
      </c>
      <c r="L199" s="5">
        <f t="shared" ca="1" si="29"/>
        <v>40331</v>
      </c>
      <c r="M199" s="6" t="str">
        <f t="shared" ca="1" si="30"/>
        <v>EXPIRED</v>
      </c>
      <c r="N199" s="44" t="str">
        <f t="shared" ca="1" si="31"/>
        <v>0</v>
      </c>
      <c r="O199" s="44">
        <f t="shared" ca="1" si="28"/>
        <v>103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spans="1:39">
      <c r="N200" s="45"/>
      <c r="O200" s="47"/>
    </row>
  </sheetData>
  <autoFilter ref="C1:Q200"/>
  <conditionalFormatting sqref="M1:M199 N2:O200">
    <cfRule type="containsText" dxfId="9" priority="23" operator="containsText" text="ACTIVE">
      <formula>NOT(ISERROR(SEARCH("ACTIVE",M1)))</formula>
    </cfRule>
    <cfRule type="containsText" dxfId="8" priority="24" operator="containsText" text="EXPIRED">
      <formula>NOT(ISERROR(SEARCH("EXPIRED",M1)))</formula>
    </cfRule>
  </conditionalFormatting>
  <conditionalFormatting sqref="M68:O68 O177">
    <cfRule type="containsText" dxfId="7" priority="7" operator="containsText" text="ACTIVE">
      <formula>NOT(ISERROR(SEARCH("ACTIVE",M68)))</formula>
    </cfRule>
    <cfRule type="containsText" dxfId="6" priority="8" operator="containsText" text="EXPIRED">
      <formula>NOT(ISERROR(SEARCH("EXPIRED",M68)))</formula>
    </cfRule>
  </conditionalFormatting>
  <conditionalFormatting sqref="M68:O68 O177">
    <cfRule type="containsText" dxfId="5" priority="5" operator="containsText" text="ACTIVE">
      <formula>NOT(ISERROR(SEARCH("ACTIVE",M68)))</formula>
    </cfRule>
    <cfRule type="containsText" dxfId="4" priority="6" operator="containsText" text="EXPIRED">
      <formula>NOT(ISERROR(SEARCH("EXPIRED",M68)))</formula>
    </cfRule>
  </conditionalFormatting>
  <conditionalFormatting sqref="M68:O68 O177">
    <cfRule type="containsText" dxfId="3" priority="3" operator="containsText" text="ACTIVE">
      <formula>NOT(ISERROR(SEARCH("ACTIVE",M68)))</formula>
    </cfRule>
    <cfRule type="containsText" dxfId="2" priority="4" operator="containsText" text="EXPIRED">
      <formula>NOT(ISERROR(SEARCH("EXPIRED",M68)))</formula>
    </cfRule>
  </conditionalFormatting>
  <conditionalFormatting sqref="M68:O68 O177">
    <cfRule type="containsText" dxfId="1" priority="1" operator="containsText" text="ACTIVE">
      <formula>NOT(ISERROR(SEARCH("ACTIVE",M68)))</formula>
    </cfRule>
    <cfRule type="containsText" dxfId="0" priority="2" operator="containsText" text="EXPIRED">
      <formula>NOT(ISERROR(SEARCH("EXPIRED",M68)))</formula>
    </cfRule>
  </conditionalFormatting>
  <dataValidations count="4">
    <dataValidation type="list" allowBlank="1" showInputMessage="1" showErrorMessage="1" sqref="AF72 F2:F199">
      <formula1>PROGRAMS</formula1>
    </dataValidation>
    <dataValidation type="list" allowBlank="1" showInputMessage="1" showErrorMessage="1" sqref="H2:I199">
      <formula1>LEVELS</formula1>
    </dataValidation>
    <dataValidation type="list" allowBlank="1" showInputMessage="1" showErrorMessage="1" sqref="P2:P199">
      <formula1>LOCATION</formula1>
    </dataValidation>
    <dataValidation type="list" allowBlank="1" showInputMessage="1" showErrorMessage="1" sqref="Q2:Q199">
      <formula1>ACCESS</formula1>
    </dataValidation>
  </dataValidations>
  <hyperlinks>
    <hyperlink ref="AV2" r:id="rId1"/>
    <hyperlink ref="T3" r:id="rId2"/>
    <hyperlink ref="AH3" r:id="rId3"/>
    <hyperlink ref="T4" r:id="rId4"/>
    <hyperlink ref="AH4" r:id="rId5"/>
    <hyperlink ref="T5" r:id="rId6"/>
    <hyperlink ref="AH5" r:id="rId7"/>
    <hyperlink ref="T6" r:id="rId8"/>
    <hyperlink ref="AH6" r:id="rId9"/>
    <hyperlink ref="T7" r:id="rId10"/>
    <hyperlink ref="AH7" r:id="rId11"/>
    <hyperlink ref="T8" r:id="rId12"/>
    <hyperlink ref="T9" r:id="rId13"/>
    <hyperlink ref="T11" r:id="rId14"/>
    <hyperlink ref="T12" r:id="rId15"/>
    <hyperlink ref="T13" r:id="rId16"/>
    <hyperlink ref="T14" r:id="rId17"/>
    <hyperlink ref="T16" r:id="rId18"/>
    <hyperlink ref="T17" r:id="rId19"/>
    <hyperlink ref="T18" r:id="rId20"/>
    <hyperlink ref="T19" r:id="rId21"/>
    <hyperlink ref="T20" r:id="rId22"/>
    <hyperlink ref="T22" r:id="rId23"/>
    <hyperlink ref="T25" r:id="rId24"/>
    <hyperlink ref="T28" r:id="rId25"/>
    <hyperlink ref="T29" r:id="rId26"/>
    <hyperlink ref="T30" r:id="rId27"/>
    <hyperlink ref="T31" r:id="rId28"/>
    <hyperlink ref="T32" r:id="rId29"/>
    <hyperlink ref="AH32" r:id="rId30"/>
    <hyperlink ref="T33" r:id="rId31"/>
    <hyperlink ref="T34" r:id="rId32"/>
    <hyperlink ref="AH34" r:id="rId33"/>
    <hyperlink ref="T35" r:id="rId34"/>
    <hyperlink ref="T37" r:id="rId35"/>
    <hyperlink ref="AH37" r:id="rId36"/>
    <hyperlink ref="T38" r:id="rId37"/>
    <hyperlink ref="U38" r:id="rId38"/>
    <hyperlink ref="AH38" r:id="rId39"/>
    <hyperlink ref="AI38" r:id="rId40"/>
    <hyperlink ref="T39" r:id="rId41"/>
    <hyperlink ref="AH39" r:id="rId42"/>
    <hyperlink ref="T40" r:id="rId43"/>
    <hyperlink ref="AH40" r:id="rId44"/>
    <hyperlink ref="AH33" r:id="rId45"/>
    <hyperlink ref="T15" r:id="rId46" display="mailto:gladysherbal@yahho.com.ar"/>
    <hyperlink ref="T42" r:id="rId47"/>
    <hyperlink ref="AH42" r:id="rId48"/>
    <hyperlink ref="T43" r:id="rId49"/>
    <hyperlink ref="T44" r:id="rId50"/>
    <hyperlink ref="T45" r:id="rId51"/>
    <hyperlink ref="AH45" r:id="rId52"/>
    <hyperlink ref="T46" r:id="rId53"/>
    <hyperlink ref="AH46" r:id="rId54"/>
    <hyperlink ref="T47" r:id="rId55"/>
    <hyperlink ref="AH47" r:id="rId56"/>
    <hyperlink ref="T48" r:id="rId57"/>
    <hyperlink ref="AH48" r:id="rId58"/>
    <hyperlink ref="T50" r:id="rId59"/>
    <hyperlink ref="AH50" r:id="rId60"/>
    <hyperlink ref="T51" r:id="rId61"/>
    <hyperlink ref="U51" r:id="rId62"/>
    <hyperlink ref="AH51" r:id="rId63"/>
    <hyperlink ref="T52" r:id="rId64"/>
    <hyperlink ref="AH52" r:id="rId65"/>
    <hyperlink ref="T53" r:id="rId66"/>
    <hyperlink ref="AH53" r:id="rId67"/>
    <hyperlink ref="T54" r:id="rId68"/>
    <hyperlink ref="AH54" r:id="rId69"/>
    <hyperlink ref="T55" r:id="rId70"/>
    <hyperlink ref="AH55" r:id="rId71"/>
    <hyperlink ref="U40" r:id="rId72"/>
    <hyperlink ref="T56" r:id="rId73"/>
    <hyperlink ref="AH56" r:id="rId74"/>
    <hyperlink ref="T57" r:id="rId75"/>
    <hyperlink ref="AH57" r:id="rId76"/>
    <hyperlink ref="T59" r:id="rId77"/>
    <hyperlink ref="T61" r:id="rId78"/>
    <hyperlink ref="T62" r:id="rId79"/>
    <hyperlink ref="AH62" r:id="rId80"/>
    <hyperlink ref="T63" r:id="rId81"/>
    <hyperlink ref="AH64" r:id="rId82"/>
    <hyperlink ref="AH65" r:id="rId83"/>
    <hyperlink ref="AH66" r:id="rId84"/>
    <hyperlink ref="AI66" r:id="rId85"/>
    <hyperlink ref="T67" r:id="rId86"/>
    <hyperlink ref="U67" r:id="rId87"/>
    <hyperlink ref="AG67" r:id="rId88"/>
    <hyperlink ref="AH68" r:id="rId89"/>
    <hyperlink ref="AI68" r:id="rId90"/>
    <hyperlink ref="T69" r:id="rId91"/>
    <hyperlink ref="AH69" r:id="rId92"/>
    <hyperlink ref="T70" r:id="rId93"/>
    <hyperlink ref="T71" r:id="rId94"/>
    <hyperlink ref="T72" r:id="rId95"/>
    <hyperlink ref="U72" r:id="rId96"/>
    <hyperlink ref="AI72" r:id="rId97"/>
    <hyperlink ref="AJ72" r:id="rId98"/>
    <hyperlink ref="T73" r:id="rId99"/>
    <hyperlink ref="AH73" r:id="rId100"/>
    <hyperlink ref="AH67" r:id="rId101"/>
    <hyperlink ref="AI67" r:id="rId102" display="moscowdance@yahoo.com"/>
    <hyperlink ref="T36" r:id="rId103"/>
    <hyperlink ref="T74" r:id="rId104"/>
    <hyperlink ref="T75" r:id="rId105"/>
    <hyperlink ref="T76" r:id="rId106"/>
    <hyperlink ref="AH76" r:id="rId107"/>
    <hyperlink ref="T77" r:id="rId108"/>
    <hyperlink ref="AH77" r:id="rId109"/>
    <hyperlink ref="AH78" r:id="rId110"/>
    <hyperlink ref="T85" r:id="rId111"/>
    <hyperlink ref="AH85" r:id="rId112"/>
    <hyperlink ref="T86" r:id="rId113"/>
    <hyperlink ref="AH86" r:id="rId114"/>
    <hyperlink ref="T87" r:id="rId115"/>
    <hyperlink ref="AH87" r:id="rId116"/>
    <hyperlink ref="T88" r:id="rId117"/>
    <hyperlink ref="AH88" r:id="rId118"/>
    <hyperlink ref="T89" r:id="rId119"/>
    <hyperlink ref="AH89" r:id="rId120"/>
    <hyperlink ref="T90" r:id="rId121"/>
    <hyperlink ref="T91" r:id="rId122"/>
    <hyperlink ref="AH91" r:id="rId123"/>
    <hyperlink ref="AH92" r:id="rId124"/>
    <hyperlink ref="T83" r:id="rId125"/>
    <hyperlink ref="T84" r:id="rId126"/>
    <hyperlink ref="T93" r:id="rId127"/>
    <hyperlink ref="AH93" r:id="rId128"/>
    <hyperlink ref="T94" r:id="rId129"/>
    <hyperlink ref="AH94" r:id="rId130"/>
    <hyperlink ref="T95" r:id="rId131"/>
    <hyperlink ref="AH95" r:id="rId132"/>
    <hyperlink ref="T96" r:id="rId133"/>
    <hyperlink ref="AH96" r:id="rId134"/>
    <hyperlink ref="T97" r:id="rId135"/>
    <hyperlink ref="AH97" r:id="rId136"/>
    <hyperlink ref="T98" r:id="rId137"/>
    <hyperlink ref="AH98" r:id="rId138"/>
    <hyperlink ref="T99" r:id="rId139"/>
    <hyperlink ref="AH99" r:id="rId140"/>
    <hyperlink ref="T100" r:id="rId141"/>
    <hyperlink ref="AH100" r:id="rId142"/>
    <hyperlink ref="T101" r:id="rId143"/>
    <hyperlink ref="AH101" r:id="rId144"/>
    <hyperlink ref="T102" r:id="rId145"/>
    <hyperlink ref="AH102" r:id="rId146"/>
    <hyperlink ref="T103" r:id="rId147"/>
    <hyperlink ref="AH103" r:id="rId148"/>
    <hyperlink ref="T104" r:id="rId149"/>
    <hyperlink ref="AH104" r:id="rId150"/>
    <hyperlink ref="T105" r:id="rId151"/>
    <hyperlink ref="AH105" r:id="rId152"/>
    <hyperlink ref="T106" r:id="rId153"/>
    <hyperlink ref="AH106" r:id="rId154"/>
    <hyperlink ref="T107" r:id="rId155"/>
    <hyperlink ref="AH107" r:id="rId156"/>
    <hyperlink ref="T108" r:id="rId157"/>
    <hyperlink ref="AH108" r:id="rId158"/>
    <hyperlink ref="T109" r:id="rId159"/>
    <hyperlink ref="AH109" r:id="rId160"/>
    <hyperlink ref="T110" r:id="rId161"/>
    <hyperlink ref="AH110" r:id="rId162"/>
    <hyperlink ref="T111" r:id="rId163"/>
    <hyperlink ref="AH111" r:id="rId164"/>
    <hyperlink ref="T112" r:id="rId165"/>
    <hyperlink ref="AH112" r:id="rId166"/>
    <hyperlink ref="T113" r:id="rId167"/>
    <hyperlink ref="T114" r:id="rId168"/>
    <hyperlink ref="AH114" r:id="rId169"/>
    <hyperlink ref="T115" r:id="rId170"/>
    <hyperlink ref="AH115" r:id="rId171"/>
    <hyperlink ref="T116" r:id="rId172"/>
    <hyperlink ref="AH116" r:id="rId173"/>
  </hyperlinks>
  <pageMargins left="0.70866141732283472" right="0.70866141732283472" top="0.74803149606299213" bottom="0.74803149606299213" header="0.31496062992125984" footer="0.31496062992125984"/>
  <pageSetup orientation="landscape" horizontalDpi="300" verticalDpi="300" r:id="rId174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E4" sqref="E4"/>
    </sheetView>
  </sheetViews>
  <sheetFormatPr baseColWidth="10" defaultRowHeight="15"/>
  <sheetData>
    <row r="1" spans="1:6" ht="15.75">
      <c r="A1" s="8" t="s">
        <v>34</v>
      </c>
      <c r="B1" s="9"/>
      <c r="C1" s="9"/>
      <c r="D1" s="9"/>
      <c r="E1" s="9"/>
      <c r="F1" s="9"/>
    </row>
    <row r="2" spans="1:6">
      <c r="A2" s="8"/>
      <c r="B2" s="10"/>
      <c r="C2" s="10"/>
      <c r="D2" s="10"/>
      <c r="E2" s="10"/>
      <c r="F2" s="10"/>
    </row>
    <row r="3" spans="1:6">
      <c r="A3" s="8" t="s">
        <v>35</v>
      </c>
      <c r="B3" s="11" t="s">
        <v>36</v>
      </c>
      <c r="C3" s="11" t="s">
        <v>15</v>
      </c>
      <c r="D3" s="8" t="s">
        <v>37</v>
      </c>
      <c r="E3" s="11" t="s">
        <v>905</v>
      </c>
      <c r="F3" s="11"/>
    </row>
    <row r="4" spans="1:6">
      <c r="A4" t="s">
        <v>38</v>
      </c>
      <c r="B4" t="s">
        <v>39</v>
      </c>
      <c r="C4" s="10" t="s">
        <v>40</v>
      </c>
      <c r="D4" s="10" t="s">
        <v>62</v>
      </c>
      <c r="E4" s="10"/>
      <c r="F4" s="10"/>
    </row>
    <row r="5" spans="1:6">
      <c r="A5" t="s">
        <v>41</v>
      </c>
      <c r="B5" t="s">
        <v>30</v>
      </c>
      <c r="C5" s="11" t="s">
        <v>42</v>
      </c>
      <c r="D5" s="8" t="s">
        <v>61</v>
      </c>
      <c r="E5" s="11"/>
      <c r="F5" s="11"/>
    </row>
    <row r="6" spans="1:6">
      <c r="A6" s="12" t="s">
        <v>29</v>
      </c>
      <c r="B6" s="12" t="s">
        <v>43</v>
      </c>
      <c r="C6" s="13" t="s">
        <v>32</v>
      </c>
      <c r="D6" s="13" t="s">
        <v>44</v>
      </c>
      <c r="E6" s="13"/>
      <c r="F6" s="13"/>
    </row>
    <row r="7" spans="1:6">
      <c r="A7" t="s">
        <v>45</v>
      </c>
      <c r="B7" t="s">
        <v>31</v>
      </c>
      <c r="C7" s="14" t="s">
        <v>44</v>
      </c>
      <c r="D7" s="14"/>
      <c r="E7" s="14"/>
      <c r="F7" s="14"/>
    </row>
    <row r="8" spans="1:6">
      <c r="A8" t="s">
        <v>46</v>
      </c>
      <c r="B8" t="s">
        <v>47</v>
      </c>
      <c r="C8" s="15"/>
      <c r="D8" s="15"/>
      <c r="E8" s="15"/>
      <c r="F8" s="15"/>
    </row>
    <row r="9" spans="1:6">
      <c r="A9" t="s">
        <v>48</v>
      </c>
      <c r="B9" t="s">
        <v>49</v>
      </c>
      <c r="C9" s="10"/>
      <c r="D9" s="8"/>
      <c r="E9" s="10"/>
      <c r="F9" s="10"/>
    </row>
    <row r="10" spans="1:6" ht="15.75">
      <c r="A10" t="s">
        <v>50</v>
      </c>
      <c r="B10" t="s">
        <v>568</v>
      </c>
      <c r="C10" s="9"/>
      <c r="D10" s="9"/>
      <c r="E10" s="9"/>
      <c r="F10" s="9"/>
    </row>
    <row r="11" spans="1:6">
      <c r="A11" t="s">
        <v>52</v>
      </c>
      <c r="B11" t="s">
        <v>51</v>
      </c>
      <c r="C11" s="10"/>
      <c r="D11" s="10"/>
      <c r="E11" s="10"/>
      <c r="F11" s="10"/>
    </row>
    <row r="12" spans="1:6">
      <c r="A12" s="8" t="s">
        <v>44</v>
      </c>
      <c r="B12" t="s">
        <v>53</v>
      </c>
      <c r="C12" s="11"/>
      <c r="D12" s="8"/>
      <c r="E12" s="11"/>
      <c r="F12" s="11"/>
    </row>
    <row r="13" spans="1:6">
      <c r="A13" s="8"/>
      <c r="B13" t="s">
        <v>54</v>
      </c>
      <c r="C13" s="10"/>
      <c r="D13" s="10"/>
      <c r="E13" s="10"/>
      <c r="F1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3" sqref="B3"/>
    </sheetView>
  </sheetViews>
  <sheetFormatPr baseColWidth="10" defaultRowHeight="15"/>
  <cols>
    <col min="1" max="1" width="13.42578125" customWidth="1"/>
    <col min="2" max="2" width="15.7109375" bestFit="1" customWidth="1"/>
  </cols>
  <sheetData>
    <row r="1" spans="1:4" s="14" customFormat="1" ht="39">
      <c r="A1" s="33">
        <v>1</v>
      </c>
    </row>
    <row r="2" spans="1:4" s="14" customFormat="1" ht="39">
      <c r="A2" s="33">
        <v>2</v>
      </c>
    </row>
    <row r="3" spans="1:4" s="14" customFormat="1" ht="39">
      <c r="A3" s="34">
        <v>3</v>
      </c>
      <c r="B3" s="31"/>
      <c r="C3" s="31"/>
      <c r="D3" s="30"/>
    </row>
    <row r="4" spans="1:4" s="14" customFormat="1" ht="39">
      <c r="A4" s="34">
        <v>4</v>
      </c>
      <c r="B4" s="31"/>
      <c r="C4" s="31"/>
      <c r="D4" s="30"/>
    </row>
    <row r="5" spans="1:4" s="14" customFormat="1" ht="39">
      <c r="A5" s="34">
        <v>5</v>
      </c>
      <c r="B5" s="31"/>
      <c r="C5" s="31"/>
      <c r="D5" s="30"/>
    </row>
    <row r="6" spans="1:4" s="14" customFormat="1" ht="39">
      <c r="A6" s="34">
        <v>6</v>
      </c>
      <c r="B6" s="31"/>
      <c r="C6" s="31"/>
      <c r="D6" s="30"/>
    </row>
    <row r="7" spans="1:4" s="14" customFormat="1" ht="39">
      <c r="A7" s="35">
        <v>7</v>
      </c>
      <c r="B7" s="30"/>
      <c r="C7" s="30"/>
      <c r="D7" s="30"/>
    </row>
    <row r="8" spans="1:4" s="14" customFormat="1" ht="39">
      <c r="A8" s="35">
        <v>8</v>
      </c>
      <c r="B8" s="30"/>
    </row>
  </sheetData>
  <dataValidations count="1">
    <dataValidation type="list" allowBlank="1" showInputMessage="1" showErrorMessage="1" sqref="C3:C6">
      <formula1>LEVELS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estudiantes</vt:lpstr>
      <vt:lpstr>LISTAS</vt:lpstr>
      <vt:lpstr>PC TAGS</vt:lpstr>
      <vt:lpstr>ACCESS</vt:lpstr>
      <vt:lpstr>LEVELS</vt:lpstr>
      <vt:lpstr>LLL</vt:lpstr>
      <vt:lpstr>LOCATION</vt:lpstr>
      <vt:lpstr>PROGRAMS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Escobar</dc:creator>
  <cp:lastModifiedBy>Usuario</cp:lastModifiedBy>
  <cp:lastPrinted>2010-05-10T23:53:00Z</cp:lastPrinted>
  <dcterms:created xsi:type="dcterms:W3CDTF">2010-01-08T18:44:14Z</dcterms:created>
  <dcterms:modified xsi:type="dcterms:W3CDTF">2010-06-02T23:31:55Z</dcterms:modified>
</cp:coreProperties>
</file>