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36ADEDC0-7CF3-754F-9A89-4F71E016C0BB}" xr6:coauthVersionLast="47" xr6:coauthVersionMax="47" xr10:uidLastSave="{00000000-0000-0000-0000-000000000000}"/>
  <bookViews>
    <workbookView xWindow="-110" yWindow="-110" windowWidth="19420" windowHeight="10300" tabRatio="797" activeTab="4" xr2:uid="{00000000-000D-0000-FFFF-FFFF00000000}"/>
  </bookViews>
  <sheets>
    <sheet name="INSTRUCTIONS" sheetId="27" r:id="rId1"/>
    <sheet name="INPUT DATA" sheetId="26" r:id="rId2"/>
    <sheet name="TERM 1" sheetId="28" r:id="rId3"/>
    <sheet name="TERM 2" sheetId="30" r:id="rId4"/>
    <sheet name="TERM 3" sheetId="31" r:id="rId5"/>
    <sheet name="AVE"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31" l="1"/>
  <c r="S8" i="30"/>
  <c r="S8" i="28"/>
  <c r="R5" i="31"/>
  <c r="R5" i="28"/>
  <c r="R5" i="30"/>
  <c r="S7" i="31"/>
  <c r="S7" i="30"/>
  <c r="S7" i="28"/>
  <c r="B61" i="6"/>
  <c r="K7" i="31" l="1"/>
  <c r="K7" i="30"/>
  <c r="K7" i="28"/>
  <c r="D5" i="6"/>
  <c r="P5" i="6"/>
  <c r="D6" i="6"/>
  <c r="AB6" i="6" l="1"/>
  <c r="AB5" i="6"/>
  <c r="N9" i="6" l="1"/>
  <c r="Z10" i="6"/>
  <c r="Z9" i="6"/>
  <c r="F63" i="6"/>
  <c r="W13" i="30"/>
  <c r="X13" i="30" s="1"/>
  <c r="W113" i="31"/>
  <c r="X113" i="31" s="1"/>
  <c r="Y113" i="31" s="1"/>
  <c r="Q113" i="31"/>
  <c r="R113" i="31" s="1"/>
  <c r="S113" i="31" s="1"/>
  <c r="K113" i="31"/>
  <c r="L113" i="31" s="1"/>
  <c r="M113" i="31" s="1"/>
  <c r="B113" i="31"/>
  <c r="W112" i="31"/>
  <c r="X112" i="31" s="1"/>
  <c r="Y112" i="31" s="1"/>
  <c r="Q112" i="31"/>
  <c r="R112" i="31" s="1"/>
  <c r="S112" i="31" s="1"/>
  <c r="K112" i="31"/>
  <c r="L112" i="31" s="1"/>
  <c r="M112" i="31" s="1"/>
  <c r="B112" i="31"/>
  <c r="W111" i="31"/>
  <c r="X111" i="31" s="1"/>
  <c r="Y111" i="31" s="1"/>
  <c r="R111" i="31"/>
  <c r="S111" i="31" s="1"/>
  <c r="Q111" i="31"/>
  <c r="L111" i="31"/>
  <c r="M111" i="31" s="1"/>
  <c r="K111" i="31"/>
  <c r="B111" i="31"/>
  <c r="X110" i="31"/>
  <c r="Y110" i="31" s="1"/>
  <c r="W110" i="31"/>
  <c r="Q110" i="31"/>
  <c r="R110" i="31" s="1"/>
  <c r="S110" i="31" s="1"/>
  <c r="K110" i="31"/>
  <c r="L110" i="31" s="1"/>
  <c r="M110" i="31" s="1"/>
  <c r="B110" i="31"/>
  <c r="W109" i="31"/>
  <c r="X109" i="31" s="1"/>
  <c r="Y109" i="31" s="1"/>
  <c r="Q109" i="31"/>
  <c r="R109" i="31" s="1"/>
  <c r="S109" i="31" s="1"/>
  <c r="L109" i="31"/>
  <c r="M109" i="31" s="1"/>
  <c r="K109" i="31"/>
  <c r="B109" i="31"/>
  <c r="W108" i="31"/>
  <c r="X108" i="31" s="1"/>
  <c r="Y108" i="31" s="1"/>
  <c r="R108" i="31"/>
  <c r="S108" i="31" s="1"/>
  <c r="Q108" i="31"/>
  <c r="K108" i="31"/>
  <c r="L108" i="31" s="1"/>
  <c r="M108" i="31" s="1"/>
  <c r="B108" i="31"/>
  <c r="W107" i="31"/>
  <c r="X107" i="31" s="1"/>
  <c r="Y107" i="31" s="1"/>
  <c r="R107" i="31"/>
  <c r="S107" i="31" s="1"/>
  <c r="Q107" i="31"/>
  <c r="L107" i="31"/>
  <c r="M107" i="31" s="1"/>
  <c r="K107" i="31"/>
  <c r="B107" i="31"/>
  <c r="X106" i="31"/>
  <c r="Y106" i="31" s="1"/>
  <c r="W106" i="31"/>
  <c r="Q106" i="31"/>
  <c r="R106" i="31" s="1"/>
  <c r="S106" i="31" s="1"/>
  <c r="K106" i="31"/>
  <c r="L106" i="31" s="1"/>
  <c r="M106" i="31" s="1"/>
  <c r="B106" i="31"/>
  <c r="W105" i="31"/>
  <c r="X105" i="31" s="1"/>
  <c r="Y105" i="31" s="1"/>
  <c r="Q105" i="31"/>
  <c r="R105" i="31" s="1"/>
  <c r="S105" i="31" s="1"/>
  <c r="K105" i="31"/>
  <c r="L105" i="31" s="1"/>
  <c r="M105" i="31" s="1"/>
  <c r="B105" i="31"/>
  <c r="W104" i="31"/>
  <c r="X104" i="31" s="1"/>
  <c r="Y104" i="31" s="1"/>
  <c r="Q104" i="31"/>
  <c r="R104" i="31" s="1"/>
  <c r="S104" i="31" s="1"/>
  <c r="L104" i="31"/>
  <c r="M104" i="31" s="1"/>
  <c r="K104" i="31"/>
  <c r="B104" i="31"/>
  <c r="X103" i="31"/>
  <c r="Y103" i="31" s="1"/>
  <c r="W103" i="31"/>
  <c r="R103" i="31"/>
  <c r="S103" i="31" s="1"/>
  <c r="Q103" i="31"/>
  <c r="L103" i="31"/>
  <c r="M103" i="31" s="1"/>
  <c r="K103" i="31"/>
  <c r="B103" i="31"/>
  <c r="X102" i="31"/>
  <c r="Y102" i="31" s="1"/>
  <c r="W102" i="31"/>
  <c r="Q102" i="31"/>
  <c r="R102" i="31" s="1"/>
  <c r="S102" i="31" s="1"/>
  <c r="K102" i="31"/>
  <c r="L102" i="31" s="1"/>
  <c r="M102" i="31" s="1"/>
  <c r="B102" i="31"/>
  <c r="W101" i="31"/>
  <c r="X101" i="31" s="1"/>
  <c r="Y101" i="31" s="1"/>
  <c r="S101" i="31"/>
  <c r="Q101" i="31"/>
  <c r="R101" i="31" s="1"/>
  <c r="K101" i="31"/>
  <c r="L101" i="31" s="1"/>
  <c r="M101" i="31" s="1"/>
  <c r="B101" i="31"/>
  <c r="X100" i="31"/>
  <c r="Y100" i="31" s="1"/>
  <c r="W100" i="31"/>
  <c r="Q100" i="31"/>
  <c r="R100" i="31" s="1"/>
  <c r="S100" i="31" s="1"/>
  <c r="L100" i="31"/>
  <c r="M100" i="31" s="1"/>
  <c r="K100" i="31"/>
  <c r="B100" i="31"/>
  <c r="X99" i="31"/>
  <c r="Y99" i="31" s="1"/>
  <c r="W99" i="31"/>
  <c r="R99" i="31"/>
  <c r="S99" i="31" s="1"/>
  <c r="Q99" i="31"/>
  <c r="L99" i="31"/>
  <c r="M99" i="31" s="1"/>
  <c r="K99" i="31"/>
  <c r="B99" i="31"/>
  <c r="X98" i="31"/>
  <c r="Y98" i="31" s="1"/>
  <c r="W98" i="31"/>
  <c r="Q98" i="31"/>
  <c r="R98" i="31" s="1"/>
  <c r="S98" i="31" s="1"/>
  <c r="K98" i="31"/>
  <c r="L98" i="31" s="1"/>
  <c r="M98" i="31" s="1"/>
  <c r="B98" i="31"/>
  <c r="W97" i="31"/>
  <c r="X97" i="31" s="1"/>
  <c r="Y97" i="31" s="1"/>
  <c r="Q97" i="31"/>
  <c r="R97" i="31" s="1"/>
  <c r="S97" i="31" s="1"/>
  <c r="L97" i="31"/>
  <c r="M97" i="31" s="1"/>
  <c r="K97" i="31"/>
  <c r="B97" i="31"/>
  <c r="X96" i="31"/>
  <c r="Y96" i="31" s="1"/>
  <c r="W96" i="31"/>
  <c r="R96" i="31"/>
  <c r="S96" i="31" s="1"/>
  <c r="Q96" i="31"/>
  <c r="L96" i="31"/>
  <c r="M96" i="31" s="1"/>
  <c r="K96" i="31"/>
  <c r="B96" i="31"/>
  <c r="X95" i="31"/>
  <c r="Y95" i="31" s="1"/>
  <c r="W95" i="31"/>
  <c r="R95" i="31"/>
  <c r="S95" i="31" s="1"/>
  <c r="Q95" i="31"/>
  <c r="L95" i="31"/>
  <c r="M95" i="31" s="1"/>
  <c r="K95" i="31"/>
  <c r="B95" i="31"/>
  <c r="X94" i="31"/>
  <c r="Y94" i="31" s="1"/>
  <c r="W94" i="31"/>
  <c r="Q94" i="31"/>
  <c r="R94" i="31" s="1"/>
  <c r="S94" i="31" s="1"/>
  <c r="K94" i="31"/>
  <c r="L94" i="31" s="1"/>
  <c r="M94" i="31" s="1"/>
  <c r="B94" i="31"/>
  <c r="W93" i="31"/>
  <c r="X93" i="31" s="1"/>
  <c r="Y93" i="31" s="1"/>
  <c r="Q93" i="31"/>
  <c r="R93" i="31" s="1"/>
  <c r="S93" i="31" s="1"/>
  <c r="K93" i="31"/>
  <c r="L93" i="31" s="1"/>
  <c r="M93" i="31" s="1"/>
  <c r="B93" i="31"/>
  <c r="W92" i="31"/>
  <c r="X92" i="31" s="1"/>
  <c r="Y92" i="31" s="1"/>
  <c r="R92" i="31"/>
  <c r="S92" i="31" s="1"/>
  <c r="Q92" i="31"/>
  <c r="L92" i="31"/>
  <c r="M92" i="31" s="1"/>
  <c r="K92" i="31"/>
  <c r="B92" i="31"/>
  <c r="X91" i="31"/>
  <c r="Y91" i="31" s="1"/>
  <c r="W91" i="31"/>
  <c r="R91" i="31"/>
  <c r="S91" i="31" s="1"/>
  <c r="Q91" i="31"/>
  <c r="L91" i="31"/>
  <c r="M91" i="31" s="1"/>
  <c r="K91" i="31"/>
  <c r="B91" i="31"/>
  <c r="X90" i="31"/>
  <c r="Y90" i="31" s="1"/>
  <c r="W90" i="31"/>
  <c r="Q90" i="31"/>
  <c r="R90" i="31" s="1"/>
  <c r="S90" i="31" s="1"/>
  <c r="K90" i="31"/>
  <c r="L90" i="31" s="1"/>
  <c r="M90" i="31" s="1"/>
  <c r="B90" i="31"/>
  <c r="W89" i="31"/>
  <c r="X89" i="31" s="1"/>
  <c r="Y89" i="31" s="1"/>
  <c r="Q89" i="31"/>
  <c r="R89" i="31" s="1"/>
  <c r="S89" i="31" s="1"/>
  <c r="K89" i="31"/>
  <c r="L89" i="31" s="1"/>
  <c r="M89" i="31" s="1"/>
  <c r="B89" i="31"/>
  <c r="W88" i="31"/>
  <c r="X88" i="31" s="1"/>
  <c r="Y88" i="31" s="1"/>
  <c r="Q88" i="31"/>
  <c r="R88" i="31" s="1"/>
  <c r="S88" i="31" s="1"/>
  <c r="L88" i="31"/>
  <c r="M88" i="31" s="1"/>
  <c r="K88" i="31"/>
  <c r="B88" i="31"/>
  <c r="X87" i="31"/>
  <c r="Y87" i="31" s="1"/>
  <c r="W87" i="31"/>
  <c r="R87" i="31"/>
  <c r="S87" i="31" s="1"/>
  <c r="Q87" i="31"/>
  <c r="L87" i="31"/>
  <c r="M87" i="31" s="1"/>
  <c r="K87" i="31"/>
  <c r="B87" i="31"/>
  <c r="X86" i="31"/>
  <c r="Y86" i="31" s="1"/>
  <c r="W86" i="31"/>
  <c r="Q86" i="31"/>
  <c r="R86" i="31" s="1"/>
  <c r="S86" i="31" s="1"/>
  <c r="K86" i="31"/>
  <c r="L86" i="31" s="1"/>
  <c r="M86" i="31" s="1"/>
  <c r="B86" i="31"/>
  <c r="W85" i="31"/>
  <c r="X85" i="31" s="1"/>
  <c r="Y85" i="31" s="1"/>
  <c r="S85" i="31"/>
  <c r="Q85" i="31"/>
  <c r="R85" i="31" s="1"/>
  <c r="K85" i="31"/>
  <c r="L85" i="31" s="1"/>
  <c r="M85" i="31" s="1"/>
  <c r="B85" i="31"/>
  <c r="X84" i="31"/>
  <c r="Y84" i="31" s="1"/>
  <c r="W84" i="31"/>
  <c r="Q84" i="31"/>
  <c r="R84" i="31" s="1"/>
  <c r="S84" i="31" s="1"/>
  <c r="L84" i="31"/>
  <c r="M84" i="31" s="1"/>
  <c r="K84" i="31"/>
  <c r="B84" i="31"/>
  <c r="X83" i="31"/>
  <c r="Y83" i="31" s="1"/>
  <c r="W83" i="31"/>
  <c r="R83" i="31"/>
  <c r="S83" i="31" s="1"/>
  <c r="Q83" i="31"/>
  <c r="L83" i="31"/>
  <c r="M83" i="31" s="1"/>
  <c r="K83" i="31"/>
  <c r="B83" i="31"/>
  <c r="X82" i="31"/>
  <c r="Y82" i="31" s="1"/>
  <c r="W82" i="31"/>
  <c r="Q82" i="31"/>
  <c r="R82" i="31" s="1"/>
  <c r="S82" i="31" s="1"/>
  <c r="K82" i="31"/>
  <c r="L82" i="31" s="1"/>
  <c r="M82" i="31" s="1"/>
  <c r="B82" i="31"/>
  <c r="W81" i="31"/>
  <c r="X81" i="31" s="1"/>
  <c r="Y81" i="31" s="1"/>
  <c r="Q81" i="31"/>
  <c r="R81" i="31" s="1"/>
  <c r="S81" i="31" s="1"/>
  <c r="L81" i="31"/>
  <c r="M81" i="31" s="1"/>
  <c r="K81" i="31"/>
  <c r="B81" i="31"/>
  <c r="X80" i="31"/>
  <c r="Y80" i="31" s="1"/>
  <c r="W80" i="31"/>
  <c r="R80" i="31"/>
  <c r="S80" i="31" s="1"/>
  <c r="Q80" i="31"/>
  <c r="L80" i="31"/>
  <c r="M80" i="31" s="1"/>
  <c r="K80" i="31"/>
  <c r="B80" i="31"/>
  <c r="X79" i="31"/>
  <c r="Y79" i="31" s="1"/>
  <c r="W79" i="31"/>
  <c r="R79" i="31"/>
  <c r="S79" i="31" s="1"/>
  <c r="Q79" i="31"/>
  <c r="L79" i="31"/>
  <c r="M79" i="31" s="1"/>
  <c r="K79" i="31"/>
  <c r="B79" i="31"/>
  <c r="X78" i="31"/>
  <c r="Y78" i="31" s="1"/>
  <c r="W78" i="31"/>
  <c r="Q78" i="31"/>
  <c r="R78" i="31" s="1"/>
  <c r="S78" i="31" s="1"/>
  <c r="K78" i="31"/>
  <c r="L78" i="31" s="1"/>
  <c r="M78" i="31" s="1"/>
  <c r="B78" i="31"/>
  <c r="W77" i="31"/>
  <c r="X77" i="31" s="1"/>
  <c r="Y77" i="31" s="1"/>
  <c r="Q77" i="31"/>
  <c r="R77" i="31" s="1"/>
  <c r="S77" i="31" s="1"/>
  <c r="L77" i="31"/>
  <c r="M77" i="31" s="1"/>
  <c r="K77" i="31"/>
  <c r="B77" i="31"/>
  <c r="W76" i="31"/>
  <c r="X76" i="31" s="1"/>
  <c r="Y76" i="31" s="1"/>
  <c r="Q76" i="31"/>
  <c r="R76" i="31" s="1"/>
  <c r="S76" i="31" s="1"/>
  <c r="L76" i="31"/>
  <c r="M76" i="31" s="1"/>
  <c r="K76" i="31"/>
  <c r="B76" i="31"/>
  <c r="X75" i="31"/>
  <c r="Y75" i="31" s="1"/>
  <c r="W75" i="31"/>
  <c r="S75" i="31"/>
  <c r="R75" i="31"/>
  <c r="Q75" i="31"/>
  <c r="L75" i="31"/>
  <c r="M75" i="31" s="1"/>
  <c r="K75" i="31"/>
  <c r="B75" i="31"/>
  <c r="X74" i="31"/>
  <c r="Y74" i="31" s="1"/>
  <c r="W74" i="31"/>
  <c r="Q74" i="31"/>
  <c r="R74" i="31" s="1"/>
  <c r="S74" i="31" s="1"/>
  <c r="K74" i="31"/>
  <c r="L74" i="31" s="1"/>
  <c r="M74" i="31" s="1"/>
  <c r="B74" i="31"/>
  <c r="W73" i="31"/>
  <c r="X73" i="31" s="1"/>
  <c r="Y73" i="31" s="1"/>
  <c r="Q73" i="31"/>
  <c r="R73" i="31" s="1"/>
  <c r="S73" i="31" s="1"/>
  <c r="K73" i="31"/>
  <c r="L73" i="31" s="1"/>
  <c r="M73" i="31" s="1"/>
  <c r="B73" i="31"/>
  <c r="X72" i="31"/>
  <c r="Y72" i="31" s="1"/>
  <c r="W72" i="31"/>
  <c r="Q72" i="31"/>
  <c r="R72" i="31" s="1"/>
  <c r="S72" i="31" s="1"/>
  <c r="L72" i="31"/>
  <c r="M72" i="31" s="1"/>
  <c r="K72" i="31"/>
  <c r="B72" i="31"/>
  <c r="X71" i="31"/>
  <c r="Y71" i="31" s="1"/>
  <c r="W71" i="31"/>
  <c r="R71" i="31"/>
  <c r="S71" i="31" s="1"/>
  <c r="Q71" i="31"/>
  <c r="L71" i="31"/>
  <c r="M71" i="31" s="1"/>
  <c r="K71" i="31"/>
  <c r="B71" i="31"/>
  <c r="X70" i="31"/>
  <c r="Y70" i="31" s="1"/>
  <c r="W70" i="31"/>
  <c r="Q70" i="31"/>
  <c r="R70" i="31" s="1"/>
  <c r="S70" i="31" s="1"/>
  <c r="K70" i="31"/>
  <c r="L70" i="31" s="1"/>
  <c r="M70" i="31" s="1"/>
  <c r="B70" i="31"/>
  <c r="W69" i="31"/>
  <c r="X69" i="31" s="1"/>
  <c r="Y69" i="31" s="1"/>
  <c r="Q69" i="31"/>
  <c r="R69" i="31" s="1"/>
  <c r="S69" i="31" s="1"/>
  <c r="K69" i="31"/>
  <c r="L69" i="31" s="1"/>
  <c r="M69" i="31" s="1"/>
  <c r="B69" i="31"/>
  <c r="X68" i="31"/>
  <c r="Y68" i="31" s="1"/>
  <c r="W68" i="31"/>
  <c r="Q68" i="31"/>
  <c r="R68" i="31" s="1"/>
  <c r="S68" i="31" s="1"/>
  <c r="L68" i="31"/>
  <c r="M68" i="31" s="1"/>
  <c r="K68" i="31"/>
  <c r="B68" i="31"/>
  <c r="X67" i="31"/>
  <c r="Y67" i="31" s="1"/>
  <c r="W67" i="31"/>
  <c r="R67" i="31"/>
  <c r="S67" i="31" s="1"/>
  <c r="Q67" i="31"/>
  <c r="L67" i="31"/>
  <c r="M67" i="31" s="1"/>
  <c r="K67" i="31"/>
  <c r="B67" i="31"/>
  <c r="X66" i="31"/>
  <c r="Y66" i="31" s="1"/>
  <c r="W66" i="31"/>
  <c r="Q66" i="31"/>
  <c r="R66" i="31" s="1"/>
  <c r="S66" i="31" s="1"/>
  <c r="K66" i="31"/>
  <c r="L66" i="31" s="1"/>
  <c r="M66" i="31" s="1"/>
  <c r="B66" i="31"/>
  <c r="W65" i="31"/>
  <c r="X65" i="31" s="1"/>
  <c r="Y65" i="31" s="1"/>
  <c r="Q65" i="31"/>
  <c r="R65" i="31" s="1"/>
  <c r="S65" i="31" s="1"/>
  <c r="L65" i="31"/>
  <c r="M65" i="31" s="1"/>
  <c r="K65" i="31"/>
  <c r="B65" i="31"/>
  <c r="W64" i="31"/>
  <c r="Q64" i="31"/>
  <c r="K64" i="31"/>
  <c r="B64" i="31"/>
  <c r="X62" i="31"/>
  <c r="Y62" i="31" s="1"/>
  <c r="W62" i="31"/>
  <c r="Q62" i="31"/>
  <c r="R62" i="31" s="1"/>
  <c r="S62" i="31" s="1"/>
  <c r="L62" i="31"/>
  <c r="M62" i="31" s="1"/>
  <c r="K62" i="31"/>
  <c r="B62" i="31"/>
  <c r="W61" i="31"/>
  <c r="Q61" i="31"/>
  <c r="R61" i="31" s="1"/>
  <c r="K61" i="31"/>
  <c r="B61" i="31"/>
  <c r="W60" i="31"/>
  <c r="X60" i="31" s="1"/>
  <c r="Y60" i="31" s="1"/>
  <c r="Q60" i="31"/>
  <c r="R60" i="31" s="1"/>
  <c r="S60" i="31" s="1"/>
  <c r="L60" i="31"/>
  <c r="M60" i="31" s="1"/>
  <c r="K60" i="31"/>
  <c r="B60" i="31"/>
  <c r="W59" i="31"/>
  <c r="X59" i="31" s="1"/>
  <c r="Y59" i="31" s="1"/>
  <c r="S59" i="31"/>
  <c r="R59" i="31"/>
  <c r="Q59" i="31"/>
  <c r="L59" i="31"/>
  <c r="M59" i="31" s="1"/>
  <c r="K59" i="31"/>
  <c r="B59" i="31"/>
  <c r="X58" i="31"/>
  <c r="Y58" i="31" s="1"/>
  <c r="W58" i="31"/>
  <c r="Q58" i="31"/>
  <c r="R58" i="31" s="1"/>
  <c r="S58" i="31" s="1"/>
  <c r="L58" i="31"/>
  <c r="M58" i="31" s="1"/>
  <c r="K58" i="31"/>
  <c r="B58" i="31"/>
  <c r="X57" i="31"/>
  <c r="Y57" i="31" s="1"/>
  <c r="W57" i="31"/>
  <c r="Q57" i="31"/>
  <c r="R57" i="31" s="1"/>
  <c r="S57" i="31" s="1"/>
  <c r="K57" i="31"/>
  <c r="L57" i="31" s="1"/>
  <c r="M57" i="31" s="1"/>
  <c r="B57" i="31"/>
  <c r="X56" i="31"/>
  <c r="Y56" i="31" s="1"/>
  <c r="W56" i="31"/>
  <c r="Q56" i="31"/>
  <c r="R56" i="31" s="1"/>
  <c r="S56" i="31" s="1"/>
  <c r="K56" i="31"/>
  <c r="L56" i="31" s="1"/>
  <c r="M56" i="31" s="1"/>
  <c r="B56" i="31"/>
  <c r="W55" i="31"/>
  <c r="X55" i="31" s="1"/>
  <c r="Y55" i="31" s="1"/>
  <c r="R55" i="31"/>
  <c r="S55" i="31" s="1"/>
  <c r="Q55" i="31"/>
  <c r="L55" i="31"/>
  <c r="M55" i="31" s="1"/>
  <c r="K55" i="31"/>
  <c r="B55" i="31"/>
  <c r="X54" i="31"/>
  <c r="Y54" i="31" s="1"/>
  <c r="W54" i="31"/>
  <c r="R54" i="31"/>
  <c r="S54" i="31" s="1"/>
  <c r="Q54" i="31"/>
  <c r="L54" i="31"/>
  <c r="M54" i="31" s="1"/>
  <c r="K54" i="31"/>
  <c r="B54" i="31"/>
  <c r="X53" i="31"/>
  <c r="Y53" i="31" s="1"/>
  <c r="W53" i="31"/>
  <c r="Q53" i="31"/>
  <c r="R53" i="31" s="1"/>
  <c r="S53" i="31" s="1"/>
  <c r="L53" i="31"/>
  <c r="M53" i="31" s="1"/>
  <c r="K53" i="31"/>
  <c r="B53" i="31"/>
  <c r="W52" i="31"/>
  <c r="X52" i="31" s="1"/>
  <c r="Y52" i="31" s="1"/>
  <c r="Q52" i="31"/>
  <c r="R52" i="31" s="1"/>
  <c r="S52" i="31" s="1"/>
  <c r="K52" i="31"/>
  <c r="L52" i="31" s="1"/>
  <c r="M52" i="31" s="1"/>
  <c r="B52" i="31"/>
  <c r="X51" i="31"/>
  <c r="Y51" i="31" s="1"/>
  <c r="W51" i="31"/>
  <c r="Q51" i="31"/>
  <c r="R51" i="31" s="1"/>
  <c r="S51" i="31" s="1"/>
  <c r="L51" i="31"/>
  <c r="M51" i="31" s="1"/>
  <c r="K51" i="31"/>
  <c r="B51" i="31"/>
  <c r="X50" i="31"/>
  <c r="Y50" i="31" s="1"/>
  <c r="W50" i="31"/>
  <c r="S50" i="31"/>
  <c r="R50" i="31"/>
  <c r="Q50" i="31"/>
  <c r="L50" i="31"/>
  <c r="M50" i="31" s="1"/>
  <c r="K50" i="31"/>
  <c r="B50" i="31"/>
  <c r="X49" i="31"/>
  <c r="Y49" i="31" s="1"/>
  <c r="W49" i="31"/>
  <c r="Q49" i="31"/>
  <c r="R49" i="31" s="1"/>
  <c r="S49" i="31" s="1"/>
  <c r="L49" i="31"/>
  <c r="M49" i="31" s="1"/>
  <c r="K49" i="31"/>
  <c r="B49" i="31"/>
  <c r="X48" i="31"/>
  <c r="Y48" i="31" s="1"/>
  <c r="W48" i="31"/>
  <c r="Q48" i="31"/>
  <c r="R48" i="31" s="1"/>
  <c r="S48" i="31" s="1"/>
  <c r="L48" i="31"/>
  <c r="M48" i="31" s="1"/>
  <c r="K48" i="31"/>
  <c r="B48" i="31"/>
  <c r="W47" i="31"/>
  <c r="X47" i="31" s="1"/>
  <c r="Y47" i="31" s="1"/>
  <c r="R47" i="31"/>
  <c r="S47" i="31" s="1"/>
  <c r="Q47" i="31"/>
  <c r="L47" i="31"/>
  <c r="M47" i="31" s="1"/>
  <c r="K47" i="31"/>
  <c r="B47" i="31"/>
  <c r="X46" i="31"/>
  <c r="Y46" i="31" s="1"/>
  <c r="W46" i="31"/>
  <c r="Q46" i="31"/>
  <c r="R46" i="31" s="1"/>
  <c r="S46" i="31" s="1"/>
  <c r="K46" i="31"/>
  <c r="L46" i="31" s="1"/>
  <c r="M46" i="31" s="1"/>
  <c r="B46" i="31"/>
  <c r="X45" i="31"/>
  <c r="Y45" i="31" s="1"/>
  <c r="W45" i="31"/>
  <c r="R45" i="31"/>
  <c r="S45" i="31" s="1"/>
  <c r="Q45" i="31"/>
  <c r="L45" i="31"/>
  <c r="M45" i="31" s="1"/>
  <c r="K45" i="31"/>
  <c r="B45" i="31"/>
  <c r="X44" i="31"/>
  <c r="Y44" i="31" s="1"/>
  <c r="W44" i="31"/>
  <c r="R44" i="31"/>
  <c r="S44" i="31" s="1"/>
  <c r="Q44" i="31"/>
  <c r="K44" i="31"/>
  <c r="L44" i="31" s="1"/>
  <c r="M44" i="31" s="1"/>
  <c r="B44" i="31"/>
  <c r="W43" i="31"/>
  <c r="X43" i="31" s="1"/>
  <c r="Y43" i="31" s="1"/>
  <c r="R43" i="31"/>
  <c r="S43" i="31" s="1"/>
  <c r="Q43" i="31"/>
  <c r="L43" i="31"/>
  <c r="M43" i="31" s="1"/>
  <c r="K43" i="31"/>
  <c r="B43" i="31"/>
  <c r="X42" i="31"/>
  <c r="Y42" i="31" s="1"/>
  <c r="W42" i="31"/>
  <c r="Q42" i="31"/>
  <c r="R42" i="31" s="1"/>
  <c r="S42" i="31" s="1"/>
  <c r="K42" i="31"/>
  <c r="L42" i="31" s="1"/>
  <c r="M42" i="31" s="1"/>
  <c r="B42" i="31"/>
  <c r="X41" i="31"/>
  <c r="Y41" i="31" s="1"/>
  <c r="W41" i="31"/>
  <c r="S41" i="31"/>
  <c r="R41" i="31"/>
  <c r="Q41" i="31"/>
  <c r="L41" i="31"/>
  <c r="M41" i="31" s="1"/>
  <c r="K41" i="31"/>
  <c r="B41" i="31"/>
  <c r="W40" i="31"/>
  <c r="X40" i="31" s="1"/>
  <c r="Y40" i="31" s="1"/>
  <c r="Q40" i="31"/>
  <c r="R40" i="31" s="1"/>
  <c r="S40" i="31" s="1"/>
  <c r="K40" i="31"/>
  <c r="L40" i="31" s="1"/>
  <c r="M40" i="31" s="1"/>
  <c r="B40" i="31"/>
  <c r="W39" i="31"/>
  <c r="X39" i="31" s="1"/>
  <c r="Y39" i="31" s="1"/>
  <c r="Q39" i="31"/>
  <c r="R39" i="31" s="1"/>
  <c r="S39" i="31" s="1"/>
  <c r="L39" i="31"/>
  <c r="M39" i="31" s="1"/>
  <c r="K39" i="31"/>
  <c r="B39" i="31"/>
  <c r="X38" i="31"/>
  <c r="Y38" i="31" s="1"/>
  <c r="W38" i="31"/>
  <c r="Q38" i="31"/>
  <c r="R38" i="31" s="1"/>
  <c r="S38" i="31" s="1"/>
  <c r="K38" i="31"/>
  <c r="L38" i="31" s="1"/>
  <c r="M38" i="31" s="1"/>
  <c r="B38" i="31"/>
  <c r="W37" i="31"/>
  <c r="X37" i="31" s="1"/>
  <c r="Y37" i="31" s="1"/>
  <c r="S37" i="31"/>
  <c r="R37" i="31"/>
  <c r="Q37" i="31"/>
  <c r="K37" i="31"/>
  <c r="L37" i="31" s="1"/>
  <c r="M37" i="31" s="1"/>
  <c r="B37" i="31"/>
  <c r="X36" i="31"/>
  <c r="Y36" i="31" s="1"/>
  <c r="W36" i="31"/>
  <c r="Q36" i="31"/>
  <c r="R36" i="31" s="1"/>
  <c r="S36" i="31" s="1"/>
  <c r="K36" i="31"/>
  <c r="L36" i="31" s="1"/>
  <c r="M36" i="31" s="1"/>
  <c r="B36" i="31"/>
  <c r="W35" i="31"/>
  <c r="X35" i="31" s="1"/>
  <c r="Y35" i="31" s="1"/>
  <c r="Q35" i="31"/>
  <c r="R35" i="31" s="1"/>
  <c r="S35" i="31" s="1"/>
  <c r="L35" i="31"/>
  <c r="M35" i="31" s="1"/>
  <c r="K35" i="31"/>
  <c r="B35" i="31"/>
  <c r="X34" i="31"/>
  <c r="Y34" i="31" s="1"/>
  <c r="W34" i="31"/>
  <c r="Q34" i="31"/>
  <c r="R34" i="31" s="1"/>
  <c r="S34" i="31" s="1"/>
  <c r="K34" i="31"/>
  <c r="L34" i="31" s="1"/>
  <c r="M34" i="31" s="1"/>
  <c r="B34" i="31"/>
  <c r="W33" i="31"/>
  <c r="X33" i="31" s="1"/>
  <c r="Y33" i="31" s="1"/>
  <c r="S33" i="31"/>
  <c r="R33" i="31"/>
  <c r="Q33" i="31"/>
  <c r="K33" i="31"/>
  <c r="L33" i="31" s="1"/>
  <c r="M33" i="31" s="1"/>
  <c r="B33" i="31"/>
  <c r="X32" i="31"/>
  <c r="Y32" i="31" s="1"/>
  <c r="W32" i="31"/>
  <c r="Q32" i="31"/>
  <c r="R32" i="31" s="1"/>
  <c r="S32" i="31" s="1"/>
  <c r="K32" i="31"/>
  <c r="L32" i="31" s="1"/>
  <c r="M32" i="31" s="1"/>
  <c r="B32" i="31"/>
  <c r="W31" i="31"/>
  <c r="X31" i="31" s="1"/>
  <c r="Y31" i="31" s="1"/>
  <c r="Q31" i="31"/>
  <c r="R31" i="31" s="1"/>
  <c r="S31" i="31" s="1"/>
  <c r="L31" i="31"/>
  <c r="M31" i="31" s="1"/>
  <c r="K31" i="31"/>
  <c r="B31" i="31"/>
  <c r="X30" i="31"/>
  <c r="Y30" i="31" s="1"/>
  <c r="W30" i="31"/>
  <c r="Q30" i="31"/>
  <c r="R30" i="31" s="1"/>
  <c r="S30" i="31" s="1"/>
  <c r="K30" i="31"/>
  <c r="L30" i="31" s="1"/>
  <c r="M30" i="31" s="1"/>
  <c r="B30" i="31"/>
  <c r="W29" i="31"/>
  <c r="X29" i="31" s="1"/>
  <c r="Y29" i="31" s="1"/>
  <c r="R29" i="31"/>
  <c r="S29" i="31" s="1"/>
  <c r="Q29" i="31"/>
  <c r="L29" i="31"/>
  <c r="M29" i="31" s="1"/>
  <c r="K29" i="31"/>
  <c r="B29" i="31"/>
  <c r="W28" i="31"/>
  <c r="X28" i="31" s="1"/>
  <c r="Y28" i="31" s="1"/>
  <c r="Q28" i="31"/>
  <c r="R28" i="31" s="1"/>
  <c r="S28" i="31" s="1"/>
  <c r="K28" i="31"/>
  <c r="L28" i="31" s="1"/>
  <c r="M28" i="31" s="1"/>
  <c r="B28" i="31"/>
  <c r="W27" i="31"/>
  <c r="X27" i="31" s="1"/>
  <c r="Y27" i="31" s="1"/>
  <c r="Q27" i="31"/>
  <c r="R27" i="31" s="1"/>
  <c r="S27" i="31" s="1"/>
  <c r="L27" i="31"/>
  <c r="M27" i="31" s="1"/>
  <c r="K27" i="31"/>
  <c r="B27" i="31"/>
  <c r="X26" i="31"/>
  <c r="Y26" i="31" s="1"/>
  <c r="W26" i="31"/>
  <c r="R26" i="31"/>
  <c r="S26" i="31" s="1"/>
  <c r="Q26" i="31"/>
  <c r="K26" i="31"/>
  <c r="L26" i="31" s="1"/>
  <c r="M26" i="31" s="1"/>
  <c r="B26" i="31"/>
  <c r="W25" i="31"/>
  <c r="X25" i="31" s="1"/>
  <c r="Y25" i="31" s="1"/>
  <c r="S25" i="31"/>
  <c r="R25" i="31"/>
  <c r="Q25" i="31"/>
  <c r="L25" i="31"/>
  <c r="M25" i="31" s="1"/>
  <c r="K25" i="31"/>
  <c r="B25" i="31"/>
  <c r="W24" i="31"/>
  <c r="X24" i="31" s="1"/>
  <c r="Y24" i="31" s="1"/>
  <c r="Q24" i="31"/>
  <c r="R24" i="31" s="1"/>
  <c r="S24" i="31" s="1"/>
  <c r="K24" i="31"/>
  <c r="L24" i="31" s="1"/>
  <c r="M24" i="31" s="1"/>
  <c r="B24" i="31"/>
  <c r="W23" i="31"/>
  <c r="X23" i="31" s="1"/>
  <c r="Y23" i="31" s="1"/>
  <c r="Q23" i="31"/>
  <c r="R23" i="31" s="1"/>
  <c r="S23" i="31" s="1"/>
  <c r="L23" i="31"/>
  <c r="M23" i="31" s="1"/>
  <c r="K23" i="31"/>
  <c r="B23" i="31"/>
  <c r="X22" i="31"/>
  <c r="Y22" i="31" s="1"/>
  <c r="W22" i="31"/>
  <c r="Q22" i="31"/>
  <c r="R22" i="31" s="1"/>
  <c r="S22" i="31" s="1"/>
  <c r="K22" i="31"/>
  <c r="L22" i="31" s="1"/>
  <c r="M22" i="31" s="1"/>
  <c r="B22" i="31"/>
  <c r="W21" i="31"/>
  <c r="X21" i="31" s="1"/>
  <c r="Y21" i="31" s="1"/>
  <c r="R21" i="31"/>
  <c r="S21" i="31" s="1"/>
  <c r="Q21" i="31"/>
  <c r="K21" i="31"/>
  <c r="L21" i="31" s="1"/>
  <c r="M21" i="31" s="1"/>
  <c r="B21" i="31"/>
  <c r="W20" i="31"/>
  <c r="X20" i="31" s="1"/>
  <c r="Y20" i="31" s="1"/>
  <c r="Q20" i="31"/>
  <c r="R20" i="31" s="1"/>
  <c r="S20" i="31" s="1"/>
  <c r="K20" i="31"/>
  <c r="L20" i="31" s="1"/>
  <c r="M20" i="31" s="1"/>
  <c r="B20" i="31"/>
  <c r="W19" i="31"/>
  <c r="X19" i="31" s="1"/>
  <c r="Y19" i="31" s="1"/>
  <c r="R19" i="31"/>
  <c r="S19" i="31" s="1"/>
  <c r="Q19" i="31"/>
  <c r="K19" i="31"/>
  <c r="L19" i="31" s="1"/>
  <c r="M19" i="31" s="1"/>
  <c r="B19" i="31"/>
  <c r="W18" i="31"/>
  <c r="X18" i="31" s="1"/>
  <c r="Y18" i="31" s="1"/>
  <c r="Q18" i="31"/>
  <c r="R18" i="31" s="1"/>
  <c r="S18" i="31" s="1"/>
  <c r="L18" i="31"/>
  <c r="M18" i="31" s="1"/>
  <c r="K18" i="31"/>
  <c r="B18" i="31"/>
  <c r="X17" i="31"/>
  <c r="Y17" i="31" s="1"/>
  <c r="W17" i="31"/>
  <c r="R17" i="31"/>
  <c r="S17" i="31" s="1"/>
  <c r="Q17" i="31"/>
  <c r="K17" i="31"/>
  <c r="L17" i="31" s="1"/>
  <c r="M17" i="31" s="1"/>
  <c r="B17" i="31"/>
  <c r="W16" i="31"/>
  <c r="Q16" i="31"/>
  <c r="K16" i="31"/>
  <c r="B16" i="31"/>
  <c r="W15" i="31"/>
  <c r="Q15" i="31"/>
  <c r="R15" i="31" s="1"/>
  <c r="K15" i="31"/>
  <c r="L15" i="31" s="1"/>
  <c r="B15" i="31"/>
  <c r="W14" i="31"/>
  <c r="Q14" i="31"/>
  <c r="K14" i="31"/>
  <c r="B14" i="31"/>
  <c r="W13" i="31"/>
  <c r="Q13" i="31"/>
  <c r="R13" i="31" s="1"/>
  <c r="K13" i="31"/>
  <c r="B13" i="31"/>
  <c r="W11" i="31"/>
  <c r="Q11" i="31"/>
  <c r="K11" i="31"/>
  <c r="Z8" i="31"/>
  <c r="T9" i="31" s="1"/>
  <c r="Z7" i="31"/>
  <c r="Z5" i="31"/>
  <c r="G5" i="31"/>
  <c r="R4" i="31"/>
  <c r="G4" i="31"/>
  <c r="X113" i="30"/>
  <c r="Y113" i="30" s="1"/>
  <c r="W113" i="30"/>
  <c r="Q113" i="30"/>
  <c r="R113" i="30" s="1"/>
  <c r="S113" i="30" s="1"/>
  <c r="K113" i="30"/>
  <c r="L113" i="30" s="1"/>
  <c r="M113" i="30" s="1"/>
  <c r="B113" i="30"/>
  <c r="W112" i="30"/>
  <c r="X112" i="30" s="1"/>
  <c r="Y112" i="30" s="1"/>
  <c r="Q112" i="30"/>
  <c r="R112" i="30" s="1"/>
  <c r="S112" i="30" s="1"/>
  <c r="L112" i="30"/>
  <c r="M112" i="30" s="1"/>
  <c r="K112" i="30"/>
  <c r="B112" i="30"/>
  <c r="X111" i="30"/>
  <c r="Y111" i="30" s="1"/>
  <c r="W111" i="30"/>
  <c r="R111" i="30"/>
  <c r="S111" i="30" s="1"/>
  <c r="Q111" i="30"/>
  <c r="L111" i="30"/>
  <c r="M111" i="30" s="1"/>
  <c r="K111" i="30"/>
  <c r="B111" i="30"/>
  <c r="X110" i="30"/>
  <c r="Y110" i="30" s="1"/>
  <c r="W110" i="30"/>
  <c r="Q110" i="30"/>
  <c r="R110" i="30" s="1"/>
  <c r="S110" i="30" s="1"/>
  <c r="L110" i="30"/>
  <c r="M110" i="30" s="1"/>
  <c r="K110" i="30"/>
  <c r="B110" i="30"/>
  <c r="X109" i="30"/>
  <c r="Y109" i="30" s="1"/>
  <c r="W109" i="30"/>
  <c r="Q109" i="30"/>
  <c r="R109" i="30" s="1"/>
  <c r="S109" i="30" s="1"/>
  <c r="L109" i="30"/>
  <c r="M109" i="30" s="1"/>
  <c r="K109" i="30"/>
  <c r="B109" i="30"/>
  <c r="W108" i="30"/>
  <c r="X108" i="30" s="1"/>
  <c r="Y108" i="30" s="1"/>
  <c r="Q108" i="30"/>
  <c r="R108" i="30" s="1"/>
  <c r="S108" i="30" s="1"/>
  <c r="L108" i="30"/>
  <c r="M108" i="30" s="1"/>
  <c r="K108" i="30"/>
  <c r="B108" i="30"/>
  <c r="X107" i="30"/>
  <c r="Y107" i="30" s="1"/>
  <c r="W107" i="30"/>
  <c r="S107" i="30"/>
  <c r="R107" i="30"/>
  <c r="Q107" i="30"/>
  <c r="L107" i="30"/>
  <c r="M107" i="30" s="1"/>
  <c r="K107" i="30"/>
  <c r="B107" i="30"/>
  <c r="X106" i="30"/>
  <c r="Y106" i="30" s="1"/>
  <c r="W106" i="30"/>
  <c r="Q106" i="30"/>
  <c r="R106" i="30" s="1"/>
  <c r="S106" i="30" s="1"/>
  <c r="L106" i="30"/>
  <c r="M106" i="30" s="1"/>
  <c r="K106" i="30"/>
  <c r="B106" i="30"/>
  <c r="X105" i="30"/>
  <c r="Y105" i="30" s="1"/>
  <c r="W105" i="30"/>
  <c r="Q105" i="30"/>
  <c r="R105" i="30" s="1"/>
  <c r="S105" i="30" s="1"/>
  <c r="K105" i="30"/>
  <c r="L105" i="30" s="1"/>
  <c r="M105" i="30" s="1"/>
  <c r="B105" i="30"/>
  <c r="W104" i="30"/>
  <c r="X104" i="30" s="1"/>
  <c r="Y104" i="30" s="1"/>
  <c r="Q104" i="30"/>
  <c r="R104" i="30" s="1"/>
  <c r="S104" i="30" s="1"/>
  <c r="L104" i="30"/>
  <c r="M104" i="30" s="1"/>
  <c r="K104" i="30"/>
  <c r="B104" i="30"/>
  <c r="X103" i="30"/>
  <c r="Y103" i="30" s="1"/>
  <c r="W103" i="30"/>
  <c r="Q103" i="30"/>
  <c r="R103" i="30" s="1"/>
  <c r="S103" i="30" s="1"/>
  <c r="L103" i="30"/>
  <c r="M103" i="30" s="1"/>
  <c r="K103" i="30"/>
  <c r="B103" i="30"/>
  <c r="X102" i="30"/>
  <c r="Y102" i="30" s="1"/>
  <c r="W102" i="30"/>
  <c r="Q102" i="30"/>
  <c r="R102" i="30" s="1"/>
  <c r="S102" i="30" s="1"/>
  <c r="L102" i="30"/>
  <c r="M102" i="30" s="1"/>
  <c r="K102" i="30"/>
  <c r="B102" i="30"/>
  <c r="X101" i="30"/>
  <c r="Y101" i="30" s="1"/>
  <c r="W101" i="30"/>
  <c r="Q101" i="30"/>
  <c r="R101" i="30" s="1"/>
  <c r="S101" i="30" s="1"/>
  <c r="K101" i="30"/>
  <c r="L101" i="30" s="1"/>
  <c r="M101" i="30" s="1"/>
  <c r="B101" i="30"/>
  <c r="W100" i="30"/>
  <c r="X100" i="30" s="1"/>
  <c r="Y100" i="30" s="1"/>
  <c r="Q100" i="30"/>
  <c r="R100" i="30" s="1"/>
  <c r="S100" i="30" s="1"/>
  <c r="L100" i="30"/>
  <c r="M100" i="30" s="1"/>
  <c r="K100" i="30"/>
  <c r="B100" i="30"/>
  <c r="X99" i="30"/>
  <c r="Y99" i="30" s="1"/>
  <c r="W99" i="30"/>
  <c r="R99" i="30"/>
  <c r="S99" i="30" s="1"/>
  <c r="Q99" i="30"/>
  <c r="L99" i="30"/>
  <c r="M99" i="30" s="1"/>
  <c r="K99" i="30"/>
  <c r="B99" i="30"/>
  <c r="X98" i="30"/>
  <c r="Y98" i="30" s="1"/>
  <c r="W98" i="30"/>
  <c r="Q98" i="30"/>
  <c r="R98" i="30" s="1"/>
  <c r="S98" i="30" s="1"/>
  <c r="L98" i="30"/>
  <c r="M98" i="30" s="1"/>
  <c r="K98" i="30"/>
  <c r="B98" i="30"/>
  <c r="X97" i="30"/>
  <c r="Y97" i="30" s="1"/>
  <c r="W97" i="30"/>
  <c r="Q97" i="30"/>
  <c r="R97" i="30" s="1"/>
  <c r="S97" i="30" s="1"/>
  <c r="K97" i="30"/>
  <c r="L97" i="30" s="1"/>
  <c r="M97" i="30" s="1"/>
  <c r="B97" i="30"/>
  <c r="W96" i="30"/>
  <c r="X96" i="30" s="1"/>
  <c r="Y96" i="30" s="1"/>
  <c r="Q96" i="30"/>
  <c r="R96" i="30" s="1"/>
  <c r="S96" i="30" s="1"/>
  <c r="L96" i="30"/>
  <c r="M96" i="30" s="1"/>
  <c r="K96" i="30"/>
  <c r="B96" i="30"/>
  <c r="X95" i="30"/>
  <c r="Y95" i="30" s="1"/>
  <c r="W95" i="30"/>
  <c r="R95" i="30"/>
  <c r="S95" i="30" s="1"/>
  <c r="Q95" i="30"/>
  <c r="L95" i="30"/>
  <c r="M95" i="30" s="1"/>
  <c r="K95" i="30"/>
  <c r="B95" i="30"/>
  <c r="X94" i="30"/>
  <c r="Y94" i="30" s="1"/>
  <c r="W94" i="30"/>
  <c r="Q94" i="30"/>
  <c r="R94" i="30" s="1"/>
  <c r="S94" i="30" s="1"/>
  <c r="L94" i="30"/>
  <c r="M94" i="30" s="1"/>
  <c r="K94" i="30"/>
  <c r="B94" i="30"/>
  <c r="X93" i="30"/>
  <c r="Y93" i="30" s="1"/>
  <c r="W93" i="30"/>
  <c r="Q93" i="30"/>
  <c r="R93" i="30" s="1"/>
  <c r="S93" i="30" s="1"/>
  <c r="L93" i="30"/>
  <c r="M93" i="30" s="1"/>
  <c r="K93" i="30"/>
  <c r="B93" i="30"/>
  <c r="W92" i="30"/>
  <c r="X92" i="30" s="1"/>
  <c r="Y92" i="30" s="1"/>
  <c r="Q92" i="30"/>
  <c r="R92" i="30" s="1"/>
  <c r="S92" i="30" s="1"/>
  <c r="L92" i="30"/>
  <c r="M92" i="30" s="1"/>
  <c r="K92" i="30"/>
  <c r="B92" i="30"/>
  <c r="X91" i="30"/>
  <c r="Y91" i="30" s="1"/>
  <c r="W91" i="30"/>
  <c r="R91" i="30"/>
  <c r="S91" i="30" s="1"/>
  <c r="Q91" i="30"/>
  <c r="L91" i="30"/>
  <c r="M91" i="30" s="1"/>
  <c r="K91" i="30"/>
  <c r="B91" i="30"/>
  <c r="X90" i="30"/>
  <c r="Y90" i="30" s="1"/>
  <c r="W90" i="30"/>
  <c r="Q90" i="30"/>
  <c r="R90" i="30" s="1"/>
  <c r="S90" i="30" s="1"/>
  <c r="L90" i="30"/>
  <c r="M90" i="30" s="1"/>
  <c r="K90" i="30"/>
  <c r="B90" i="30"/>
  <c r="X89" i="30"/>
  <c r="Y89" i="30" s="1"/>
  <c r="W89" i="30"/>
  <c r="Q89" i="30"/>
  <c r="R89" i="30" s="1"/>
  <c r="S89" i="30" s="1"/>
  <c r="K89" i="30"/>
  <c r="L89" i="30" s="1"/>
  <c r="M89" i="30" s="1"/>
  <c r="B89" i="30"/>
  <c r="W88" i="30"/>
  <c r="X88" i="30" s="1"/>
  <c r="Y88" i="30" s="1"/>
  <c r="Q88" i="30"/>
  <c r="R88" i="30" s="1"/>
  <c r="S88" i="30" s="1"/>
  <c r="L88" i="30"/>
  <c r="M88" i="30" s="1"/>
  <c r="K88" i="30"/>
  <c r="B88" i="30"/>
  <c r="X87" i="30"/>
  <c r="Y87" i="30" s="1"/>
  <c r="W87" i="30"/>
  <c r="Q87" i="30"/>
  <c r="R87" i="30" s="1"/>
  <c r="S87" i="30" s="1"/>
  <c r="L87" i="30"/>
  <c r="M87" i="30" s="1"/>
  <c r="K87" i="30"/>
  <c r="B87" i="30"/>
  <c r="X86" i="30"/>
  <c r="Y86" i="30" s="1"/>
  <c r="W86" i="30"/>
  <c r="Q86" i="30"/>
  <c r="R86" i="30" s="1"/>
  <c r="S86" i="30" s="1"/>
  <c r="L86" i="30"/>
  <c r="M86" i="30" s="1"/>
  <c r="K86" i="30"/>
  <c r="B86" i="30"/>
  <c r="X85" i="30"/>
  <c r="Y85" i="30" s="1"/>
  <c r="W85" i="30"/>
  <c r="Q85" i="30"/>
  <c r="R85" i="30" s="1"/>
  <c r="S85" i="30" s="1"/>
  <c r="K85" i="30"/>
  <c r="L85" i="30" s="1"/>
  <c r="M85" i="30" s="1"/>
  <c r="B85" i="30"/>
  <c r="W84" i="30"/>
  <c r="X84" i="30" s="1"/>
  <c r="Y84" i="30" s="1"/>
  <c r="Q84" i="30"/>
  <c r="R84" i="30" s="1"/>
  <c r="S84" i="30" s="1"/>
  <c r="L84" i="30"/>
  <c r="M84" i="30" s="1"/>
  <c r="K84" i="30"/>
  <c r="B84" i="30"/>
  <c r="X83" i="30"/>
  <c r="Y83" i="30" s="1"/>
  <c r="W83" i="30"/>
  <c r="R83" i="30"/>
  <c r="S83" i="30" s="1"/>
  <c r="Q83" i="30"/>
  <c r="L83" i="30"/>
  <c r="M83" i="30" s="1"/>
  <c r="K83" i="30"/>
  <c r="B83" i="30"/>
  <c r="X82" i="30"/>
  <c r="Y82" i="30" s="1"/>
  <c r="W82" i="30"/>
  <c r="Q82" i="30"/>
  <c r="R82" i="30" s="1"/>
  <c r="S82" i="30" s="1"/>
  <c r="L82" i="30"/>
  <c r="M82" i="30" s="1"/>
  <c r="K82" i="30"/>
  <c r="B82" i="30"/>
  <c r="X81" i="30"/>
  <c r="Y81" i="30" s="1"/>
  <c r="W81" i="30"/>
  <c r="Q81" i="30"/>
  <c r="R81" i="30" s="1"/>
  <c r="S81" i="30" s="1"/>
  <c r="K81" i="30"/>
  <c r="L81" i="30" s="1"/>
  <c r="M81" i="30" s="1"/>
  <c r="B81" i="30"/>
  <c r="W80" i="30"/>
  <c r="X80" i="30" s="1"/>
  <c r="Y80" i="30" s="1"/>
  <c r="Q80" i="30"/>
  <c r="R80" i="30" s="1"/>
  <c r="S80" i="30" s="1"/>
  <c r="L80" i="30"/>
  <c r="M80" i="30" s="1"/>
  <c r="K80" i="30"/>
  <c r="B80" i="30"/>
  <c r="X79" i="30"/>
  <c r="Y79" i="30" s="1"/>
  <c r="W79" i="30"/>
  <c r="R79" i="30"/>
  <c r="S79" i="30" s="1"/>
  <c r="Q79" i="30"/>
  <c r="L79" i="30"/>
  <c r="M79" i="30" s="1"/>
  <c r="K79" i="30"/>
  <c r="B79" i="30"/>
  <c r="X78" i="30"/>
  <c r="Y78" i="30" s="1"/>
  <c r="W78" i="30"/>
  <c r="Q78" i="30"/>
  <c r="R78" i="30" s="1"/>
  <c r="S78" i="30" s="1"/>
  <c r="L78" i="30"/>
  <c r="M78" i="30" s="1"/>
  <c r="K78" i="30"/>
  <c r="B78" i="30"/>
  <c r="X77" i="30"/>
  <c r="Y77" i="30" s="1"/>
  <c r="W77" i="30"/>
  <c r="Q77" i="30"/>
  <c r="R77" i="30" s="1"/>
  <c r="S77" i="30" s="1"/>
  <c r="L77" i="30"/>
  <c r="M77" i="30" s="1"/>
  <c r="K77" i="30"/>
  <c r="B77" i="30"/>
  <c r="W76" i="30"/>
  <c r="X76" i="30" s="1"/>
  <c r="Y76" i="30" s="1"/>
  <c r="Q76" i="30"/>
  <c r="R76" i="30" s="1"/>
  <c r="S76" i="30" s="1"/>
  <c r="L76" i="30"/>
  <c r="M76" i="30" s="1"/>
  <c r="K76" i="30"/>
  <c r="B76" i="30"/>
  <c r="X75" i="30"/>
  <c r="Y75" i="30" s="1"/>
  <c r="W75" i="30"/>
  <c r="R75" i="30"/>
  <c r="S75" i="30" s="1"/>
  <c r="Q75" i="30"/>
  <c r="L75" i="30"/>
  <c r="M75" i="30" s="1"/>
  <c r="K75" i="30"/>
  <c r="B75" i="30"/>
  <c r="X74" i="30"/>
  <c r="Y74" i="30" s="1"/>
  <c r="W74" i="30"/>
  <c r="Q74" i="30"/>
  <c r="R74" i="30" s="1"/>
  <c r="S74" i="30" s="1"/>
  <c r="L74" i="30"/>
  <c r="M74" i="30" s="1"/>
  <c r="K74" i="30"/>
  <c r="B74" i="30"/>
  <c r="X73" i="30"/>
  <c r="Y73" i="30" s="1"/>
  <c r="W73" i="30"/>
  <c r="Q73" i="30"/>
  <c r="R73" i="30" s="1"/>
  <c r="S73" i="30" s="1"/>
  <c r="K73" i="30"/>
  <c r="L73" i="30" s="1"/>
  <c r="M73" i="30" s="1"/>
  <c r="B73" i="30"/>
  <c r="W72" i="30"/>
  <c r="X72" i="30" s="1"/>
  <c r="Y72" i="30" s="1"/>
  <c r="Q72" i="30"/>
  <c r="R72" i="30" s="1"/>
  <c r="S72" i="30" s="1"/>
  <c r="L72" i="30"/>
  <c r="M72" i="30" s="1"/>
  <c r="K72" i="30"/>
  <c r="B72" i="30"/>
  <c r="X71" i="30"/>
  <c r="Y71" i="30" s="1"/>
  <c r="W71" i="30"/>
  <c r="Q71" i="30"/>
  <c r="R71" i="30" s="1"/>
  <c r="S71" i="30" s="1"/>
  <c r="L71" i="30"/>
  <c r="M71" i="30" s="1"/>
  <c r="K71" i="30"/>
  <c r="B71" i="30"/>
  <c r="X70" i="30"/>
  <c r="Y70" i="30" s="1"/>
  <c r="W70" i="30"/>
  <c r="Q70" i="30"/>
  <c r="R70" i="30" s="1"/>
  <c r="S70" i="30" s="1"/>
  <c r="L70" i="30"/>
  <c r="M70" i="30" s="1"/>
  <c r="K70" i="30"/>
  <c r="B70" i="30"/>
  <c r="X69" i="30"/>
  <c r="Y69" i="30" s="1"/>
  <c r="W69" i="30"/>
  <c r="Q69" i="30"/>
  <c r="R69" i="30" s="1"/>
  <c r="S69" i="30" s="1"/>
  <c r="K69" i="30"/>
  <c r="L69" i="30" s="1"/>
  <c r="M69" i="30" s="1"/>
  <c r="B69" i="30"/>
  <c r="W68" i="30"/>
  <c r="X68" i="30" s="1"/>
  <c r="Y68" i="30" s="1"/>
  <c r="Q68" i="30"/>
  <c r="R68" i="30" s="1"/>
  <c r="S68" i="30" s="1"/>
  <c r="L68" i="30"/>
  <c r="M68" i="30" s="1"/>
  <c r="K68" i="30"/>
  <c r="B68" i="30"/>
  <c r="X67" i="30"/>
  <c r="Y67" i="30" s="1"/>
  <c r="W67" i="30"/>
  <c r="R67" i="30"/>
  <c r="S67" i="30" s="1"/>
  <c r="Q67" i="30"/>
  <c r="L67" i="30"/>
  <c r="M67" i="30" s="1"/>
  <c r="K67" i="30"/>
  <c r="B67" i="30"/>
  <c r="X66" i="30"/>
  <c r="Y66" i="30" s="1"/>
  <c r="W66" i="30"/>
  <c r="Q66" i="30"/>
  <c r="R66" i="30" s="1"/>
  <c r="S66" i="30" s="1"/>
  <c r="L66" i="30"/>
  <c r="M66" i="30" s="1"/>
  <c r="K66" i="30"/>
  <c r="B66" i="30"/>
  <c r="X65" i="30"/>
  <c r="Y65" i="30" s="1"/>
  <c r="W65" i="30"/>
  <c r="S65" i="30"/>
  <c r="Q65" i="30"/>
  <c r="R65" i="30" s="1"/>
  <c r="K65" i="30"/>
  <c r="L65" i="30" s="1"/>
  <c r="M65" i="30" s="1"/>
  <c r="B65" i="30"/>
  <c r="W64" i="30"/>
  <c r="Q64" i="30"/>
  <c r="K64" i="30"/>
  <c r="L64" i="30" s="1"/>
  <c r="B64" i="30"/>
  <c r="X62" i="30"/>
  <c r="Y62" i="30" s="1"/>
  <c r="W62" i="30"/>
  <c r="R62" i="30"/>
  <c r="S62" i="30" s="1"/>
  <c r="Q62" i="30"/>
  <c r="L62" i="30"/>
  <c r="M62" i="30" s="1"/>
  <c r="K62" i="30"/>
  <c r="B62" i="30"/>
  <c r="W61" i="30"/>
  <c r="Q61" i="30"/>
  <c r="K61" i="30"/>
  <c r="L61" i="30" s="1"/>
  <c r="B61" i="30"/>
  <c r="X60" i="30"/>
  <c r="Y60" i="30" s="1"/>
  <c r="W60" i="30"/>
  <c r="Q60" i="30"/>
  <c r="R60" i="30" s="1"/>
  <c r="S60" i="30" s="1"/>
  <c r="K60" i="30"/>
  <c r="L60" i="30" s="1"/>
  <c r="M60" i="30" s="1"/>
  <c r="B60" i="30"/>
  <c r="W59" i="30"/>
  <c r="X59" i="30" s="1"/>
  <c r="Y59" i="30" s="1"/>
  <c r="Q59" i="30"/>
  <c r="R59" i="30" s="1"/>
  <c r="S59" i="30" s="1"/>
  <c r="L59" i="30"/>
  <c r="M59" i="30" s="1"/>
  <c r="K59" i="30"/>
  <c r="B59" i="30"/>
  <c r="X58" i="30"/>
  <c r="Y58" i="30" s="1"/>
  <c r="W58" i="30"/>
  <c r="S58" i="30"/>
  <c r="R58" i="30"/>
  <c r="Q58" i="30"/>
  <c r="L58" i="30"/>
  <c r="M58" i="30" s="1"/>
  <c r="K58" i="30"/>
  <c r="B58" i="30"/>
  <c r="X57" i="30"/>
  <c r="Y57" i="30" s="1"/>
  <c r="W57" i="30"/>
  <c r="Q57" i="30"/>
  <c r="R57" i="30" s="1"/>
  <c r="S57" i="30" s="1"/>
  <c r="L57" i="30"/>
  <c r="M57" i="30" s="1"/>
  <c r="K57" i="30"/>
  <c r="B57" i="30"/>
  <c r="X56" i="30"/>
  <c r="Y56" i="30" s="1"/>
  <c r="W56" i="30"/>
  <c r="Q56" i="30"/>
  <c r="R56" i="30" s="1"/>
  <c r="S56" i="30" s="1"/>
  <c r="K56" i="30"/>
  <c r="L56" i="30" s="1"/>
  <c r="M56" i="30" s="1"/>
  <c r="B56" i="30"/>
  <c r="W55" i="30"/>
  <c r="X55" i="30" s="1"/>
  <c r="Y55" i="30" s="1"/>
  <c r="Q55" i="30"/>
  <c r="R55" i="30" s="1"/>
  <c r="S55" i="30" s="1"/>
  <c r="L55" i="30"/>
  <c r="M55" i="30" s="1"/>
  <c r="K55" i="30"/>
  <c r="B55" i="30"/>
  <c r="X54" i="30"/>
  <c r="Y54" i="30" s="1"/>
  <c r="W54" i="30"/>
  <c r="Q54" i="30"/>
  <c r="R54" i="30" s="1"/>
  <c r="S54" i="30" s="1"/>
  <c r="L54" i="30"/>
  <c r="M54" i="30" s="1"/>
  <c r="K54" i="30"/>
  <c r="B54" i="30"/>
  <c r="X53" i="30"/>
  <c r="Y53" i="30" s="1"/>
  <c r="W53" i="30"/>
  <c r="S53" i="30"/>
  <c r="Q53" i="30"/>
  <c r="R53" i="30" s="1"/>
  <c r="K53" i="30"/>
  <c r="L53" i="30" s="1"/>
  <c r="M53" i="30" s="1"/>
  <c r="B53" i="30"/>
  <c r="W52" i="30"/>
  <c r="X52" i="30" s="1"/>
  <c r="Y52" i="30" s="1"/>
  <c r="Q52" i="30"/>
  <c r="R52" i="30" s="1"/>
  <c r="S52" i="30" s="1"/>
  <c r="K52" i="30"/>
  <c r="L52" i="30" s="1"/>
  <c r="M52" i="30" s="1"/>
  <c r="B52" i="30"/>
  <c r="W51" i="30"/>
  <c r="X51" i="30" s="1"/>
  <c r="Y51" i="30" s="1"/>
  <c r="R51" i="30"/>
  <c r="S51" i="30" s="1"/>
  <c r="Q51" i="30"/>
  <c r="L51" i="30"/>
  <c r="M51" i="30" s="1"/>
  <c r="K51" i="30"/>
  <c r="B51" i="30"/>
  <c r="X50" i="30"/>
  <c r="Y50" i="30" s="1"/>
  <c r="W50" i="30"/>
  <c r="R50" i="30"/>
  <c r="S50" i="30" s="1"/>
  <c r="Q50" i="30"/>
  <c r="L50" i="30"/>
  <c r="M50" i="30" s="1"/>
  <c r="K50" i="30"/>
  <c r="B50" i="30"/>
  <c r="X49" i="30"/>
  <c r="Y49" i="30" s="1"/>
  <c r="W49" i="30"/>
  <c r="S49" i="30"/>
  <c r="Q49" i="30"/>
  <c r="R49" i="30" s="1"/>
  <c r="K49" i="30"/>
  <c r="L49" i="30" s="1"/>
  <c r="M49" i="30" s="1"/>
  <c r="B49" i="30"/>
  <c r="W48" i="30"/>
  <c r="X48" i="30" s="1"/>
  <c r="Y48" i="30" s="1"/>
  <c r="Q48" i="30"/>
  <c r="R48" i="30" s="1"/>
  <c r="S48" i="30" s="1"/>
  <c r="K48" i="30"/>
  <c r="L48" i="30" s="1"/>
  <c r="M48" i="30" s="1"/>
  <c r="B48" i="30"/>
  <c r="W47" i="30"/>
  <c r="X47" i="30" s="1"/>
  <c r="Y47" i="30" s="1"/>
  <c r="Q47" i="30"/>
  <c r="R47" i="30" s="1"/>
  <c r="S47" i="30" s="1"/>
  <c r="L47" i="30"/>
  <c r="M47" i="30" s="1"/>
  <c r="K47" i="30"/>
  <c r="B47" i="30"/>
  <c r="X46" i="30"/>
  <c r="Y46" i="30" s="1"/>
  <c r="W46" i="30"/>
  <c r="R46" i="30"/>
  <c r="S46" i="30" s="1"/>
  <c r="Q46" i="30"/>
  <c r="K46" i="30"/>
  <c r="L46" i="30" s="1"/>
  <c r="M46" i="30" s="1"/>
  <c r="B46" i="30"/>
  <c r="X45" i="30"/>
  <c r="Y45" i="30" s="1"/>
  <c r="W45" i="30"/>
  <c r="Q45" i="30"/>
  <c r="R45" i="30" s="1"/>
  <c r="S45" i="30" s="1"/>
  <c r="K45" i="30"/>
  <c r="L45" i="30" s="1"/>
  <c r="M45" i="30" s="1"/>
  <c r="B45" i="30"/>
  <c r="W44" i="30"/>
  <c r="X44" i="30" s="1"/>
  <c r="Y44" i="30" s="1"/>
  <c r="R44" i="30"/>
  <c r="S44" i="30" s="1"/>
  <c r="Q44" i="30"/>
  <c r="K44" i="30"/>
  <c r="L44" i="30" s="1"/>
  <c r="M44" i="30" s="1"/>
  <c r="B44" i="30"/>
  <c r="X43" i="30"/>
  <c r="Y43" i="30" s="1"/>
  <c r="W43" i="30"/>
  <c r="R43" i="30"/>
  <c r="S43" i="30" s="1"/>
  <c r="Q43" i="30"/>
  <c r="K43" i="30"/>
  <c r="L43" i="30" s="1"/>
  <c r="M43" i="30" s="1"/>
  <c r="B43" i="30"/>
  <c r="W42" i="30"/>
  <c r="X42" i="30" s="1"/>
  <c r="Y42" i="30" s="1"/>
  <c r="R42" i="30"/>
  <c r="S42" i="30" s="1"/>
  <c r="Q42" i="30"/>
  <c r="K42" i="30"/>
  <c r="L42" i="30" s="1"/>
  <c r="M42" i="30" s="1"/>
  <c r="B42" i="30"/>
  <c r="W41" i="30"/>
  <c r="X41" i="30" s="1"/>
  <c r="Y41" i="30" s="1"/>
  <c r="R41" i="30"/>
  <c r="S41" i="30" s="1"/>
  <c r="Q41" i="30"/>
  <c r="K41" i="30"/>
  <c r="L41" i="30" s="1"/>
  <c r="M41" i="30" s="1"/>
  <c r="B41" i="30"/>
  <c r="W40" i="30"/>
  <c r="X40" i="30" s="1"/>
  <c r="Y40" i="30" s="1"/>
  <c r="R40" i="30"/>
  <c r="S40" i="30" s="1"/>
  <c r="Q40" i="30"/>
  <c r="L40" i="30"/>
  <c r="M40" i="30" s="1"/>
  <c r="K40" i="30"/>
  <c r="B40" i="30"/>
  <c r="W39" i="30"/>
  <c r="X39" i="30" s="1"/>
  <c r="Y39" i="30" s="1"/>
  <c r="R39" i="30"/>
  <c r="S39" i="30" s="1"/>
  <c r="Q39" i="30"/>
  <c r="K39" i="30"/>
  <c r="L39" i="30" s="1"/>
  <c r="M39" i="30" s="1"/>
  <c r="B39" i="30"/>
  <c r="W38" i="30"/>
  <c r="X38" i="30" s="1"/>
  <c r="Y38" i="30" s="1"/>
  <c r="R38" i="30"/>
  <c r="S38" i="30" s="1"/>
  <c r="Q38" i="30"/>
  <c r="K38" i="30"/>
  <c r="L38" i="30" s="1"/>
  <c r="M38" i="30" s="1"/>
  <c r="B38" i="30"/>
  <c r="W37" i="30"/>
  <c r="X37" i="30" s="1"/>
  <c r="Y37" i="30" s="1"/>
  <c r="Q37" i="30"/>
  <c r="R37" i="30" s="1"/>
  <c r="S37" i="30" s="1"/>
  <c r="K37" i="30"/>
  <c r="L37" i="30" s="1"/>
  <c r="M37" i="30" s="1"/>
  <c r="B37" i="30"/>
  <c r="W36" i="30"/>
  <c r="X36" i="30" s="1"/>
  <c r="Y36" i="30" s="1"/>
  <c r="R36" i="30"/>
  <c r="S36" i="30" s="1"/>
  <c r="Q36" i="30"/>
  <c r="K36" i="30"/>
  <c r="L36" i="30" s="1"/>
  <c r="M36" i="30" s="1"/>
  <c r="B36" i="30"/>
  <c r="W35" i="30"/>
  <c r="X35" i="30" s="1"/>
  <c r="Y35" i="30" s="1"/>
  <c r="R35" i="30"/>
  <c r="S35" i="30" s="1"/>
  <c r="Q35" i="30"/>
  <c r="K35" i="30"/>
  <c r="L35" i="30" s="1"/>
  <c r="M35" i="30" s="1"/>
  <c r="B35" i="30"/>
  <c r="W34" i="30"/>
  <c r="X34" i="30" s="1"/>
  <c r="Y34" i="30" s="1"/>
  <c r="R34" i="30"/>
  <c r="S34" i="30" s="1"/>
  <c r="Q34" i="30"/>
  <c r="M34" i="30"/>
  <c r="K34" i="30"/>
  <c r="L34" i="30" s="1"/>
  <c r="B34" i="30"/>
  <c r="W33" i="30"/>
  <c r="X33" i="30" s="1"/>
  <c r="Y33" i="30" s="1"/>
  <c r="R33" i="30"/>
  <c r="S33" i="30" s="1"/>
  <c r="Q33" i="30"/>
  <c r="K33" i="30"/>
  <c r="L33" i="30" s="1"/>
  <c r="M33" i="30" s="1"/>
  <c r="B33" i="30"/>
  <c r="W32" i="30"/>
  <c r="X32" i="30" s="1"/>
  <c r="Y32" i="30" s="1"/>
  <c r="R32" i="30"/>
  <c r="S32" i="30" s="1"/>
  <c r="Q32" i="30"/>
  <c r="L32" i="30"/>
  <c r="M32" i="30" s="1"/>
  <c r="K32" i="30"/>
  <c r="B32" i="30"/>
  <c r="W31" i="30"/>
  <c r="X31" i="30" s="1"/>
  <c r="Y31" i="30" s="1"/>
  <c r="R31" i="30"/>
  <c r="S31" i="30" s="1"/>
  <c r="Q31" i="30"/>
  <c r="K31" i="30"/>
  <c r="L31" i="30" s="1"/>
  <c r="M31" i="30" s="1"/>
  <c r="B31" i="30"/>
  <c r="W30" i="30"/>
  <c r="X30" i="30" s="1"/>
  <c r="Y30" i="30" s="1"/>
  <c r="R30" i="30"/>
  <c r="S30" i="30" s="1"/>
  <c r="Q30" i="30"/>
  <c r="K30" i="30"/>
  <c r="L30" i="30" s="1"/>
  <c r="M30" i="30" s="1"/>
  <c r="B30" i="30"/>
  <c r="W29" i="30"/>
  <c r="X29" i="30" s="1"/>
  <c r="Y29" i="30" s="1"/>
  <c r="Q29" i="30"/>
  <c r="R29" i="30" s="1"/>
  <c r="S29" i="30" s="1"/>
  <c r="K29" i="30"/>
  <c r="L29" i="30" s="1"/>
  <c r="M29" i="30" s="1"/>
  <c r="B29" i="30"/>
  <c r="W28" i="30"/>
  <c r="X28" i="30" s="1"/>
  <c r="Y28" i="30" s="1"/>
  <c r="R28" i="30"/>
  <c r="S28" i="30" s="1"/>
  <c r="Q28" i="30"/>
  <c r="K28" i="30"/>
  <c r="L28" i="30" s="1"/>
  <c r="M28" i="30" s="1"/>
  <c r="B28" i="30"/>
  <c r="X27" i="30"/>
  <c r="Y27" i="30" s="1"/>
  <c r="W27" i="30"/>
  <c r="R27" i="30"/>
  <c r="S27" i="30" s="1"/>
  <c r="Q27" i="30"/>
  <c r="K27" i="30"/>
  <c r="L27" i="30" s="1"/>
  <c r="M27" i="30" s="1"/>
  <c r="B27" i="30"/>
  <c r="W26" i="30"/>
  <c r="X26" i="30" s="1"/>
  <c r="Y26" i="30" s="1"/>
  <c r="R26" i="30"/>
  <c r="S26" i="30" s="1"/>
  <c r="Q26" i="30"/>
  <c r="K26" i="30"/>
  <c r="L26" i="30" s="1"/>
  <c r="M26" i="30" s="1"/>
  <c r="B26" i="30"/>
  <c r="W25" i="30"/>
  <c r="X25" i="30" s="1"/>
  <c r="Y25" i="30" s="1"/>
  <c r="Q25" i="30"/>
  <c r="R25" i="30" s="1"/>
  <c r="S25" i="30" s="1"/>
  <c r="K25" i="30"/>
  <c r="L25" i="30" s="1"/>
  <c r="M25" i="30" s="1"/>
  <c r="B25" i="30"/>
  <c r="W24" i="30"/>
  <c r="X24" i="30" s="1"/>
  <c r="Y24" i="30" s="1"/>
  <c r="R24" i="30"/>
  <c r="S24" i="30" s="1"/>
  <c r="Q24" i="30"/>
  <c r="K24" i="30"/>
  <c r="L24" i="30" s="1"/>
  <c r="M24" i="30" s="1"/>
  <c r="B24" i="30"/>
  <c r="W23" i="30"/>
  <c r="X23" i="30" s="1"/>
  <c r="Y23" i="30" s="1"/>
  <c r="R23" i="30"/>
  <c r="S23" i="30" s="1"/>
  <c r="Q23" i="30"/>
  <c r="K23" i="30"/>
  <c r="L23" i="30" s="1"/>
  <c r="M23" i="30" s="1"/>
  <c r="B23" i="30"/>
  <c r="W22" i="30"/>
  <c r="X22" i="30" s="1"/>
  <c r="Y22" i="30" s="1"/>
  <c r="R22" i="30"/>
  <c r="S22" i="30" s="1"/>
  <c r="Q22" i="30"/>
  <c r="K22" i="30"/>
  <c r="L22" i="30" s="1"/>
  <c r="M22" i="30" s="1"/>
  <c r="B22" i="30"/>
  <c r="W21" i="30"/>
  <c r="X21" i="30" s="1"/>
  <c r="Y21" i="30" s="1"/>
  <c r="Q21" i="30"/>
  <c r="R21" i="30" s="1"/>
  <c r="S21" i="30" s="1"/>
  <c r="K21" i="30"/>
  <c r="L21" i="30" s="1"/>
  <c r="M21" i="30" s="1"/>
  <c r="B21" i="30"/>
  <c r="W20" i="30"/>
  <c r="X20" i="30" s="1"/>
  <c r="Y20" i="30" s="1"/>
  <c r="R20" i="30"/>
  <c r="S20" i="30" s="1"/>
  <c r="Q20" i="30"/>
  <c r="L20" i="30"/>
  <c r="M20" i="30" s="1"/>
  <c r="K20" i="30"/>
  <c r="B20" i="30"/>
  <c r="X19" i="30"/>
  <c r="Y19" i="30" s="1"/>
  <c r="W19" i="30"/>
  <c r="R19" i="30"/>
  <c r="S19" i="30" s="1"/>
  <c r="Q19" i="30"/>
  <c r="K19" i="30"/>
  <c r="L19" i="30" s="1"/>
  <c r="M19" i="30" s="1"/>
  <c r="B19" i="30"/>
  <c r="W18" i="30"/>
  <c r="X18" i="30" s="1"/>
  <c r="Y18" i="30" s="1"/>
  <c r="R18" i="30"/>
  <c r="S18" i="30" s="1"/>
  <c r="Q18" i="30"/>
  <c r="M18" i="30"/>
  <c r="K18" i="30"/>
  <c r="L18" i="30" s="1"/>
  <c r="B18" i="30"/>
  <c r="W17" i="30"/>
  <c r="X17" i="30" s="1"/>
  <c r="Y17" i="30" s="1"/>
  <c r="R17" i="30"/>
  <c r="S17" i="30" s="1"/>
  <c r="Q17" i="30"/>
  <c r="M17" i="30"/>
  <c r="K17" i="30"/>
  <c r="L17" i="30" s="1"/>
  <c r="B17" i="30"/>
  <c r="W16" i="30"/>
  <c r="X16" i="30" s="1"/>
  <c r="Q16" i="30"/>
  <c r="R16" i="30" s="1"/>
  <c r="K16" i="30"/>
  <c r="L16" i="30" s="1"/>
  <c r="B16" i="30"/>
  <c r="W15" i="30"/>
  <c r="X15" i="30" s="1"/>
  <c r="Q15" i="30"/>
  <c r="R15" i="30" s="1"/>
  <c r="K15" i="30"/>
  <c r="L15" i="30" s="1"/>
  <c r="B15" i="30"/>
  <c r="W14" i="30"/>
  <c r="X14" i="30" s="1"/>
  <c r="Q14" i="30"/>
  <c r="R14" i="30" s="1"/>
  <c r="K14" i="30"/>
  <c r="L14" i="30" s="1"/>
  <c r="B14" i="30"/>
  <c r="Q13" i="30"/>
  <c r="R13" i="30" s="1"/>
  <c r="K13" i="30"/>
  <c r="B13" i="30"/>
  <c r="W11" i="30"/>
  <c r="Q11" i="30"/>
  <c r="K11" i="30"/>
  <c r="Z8" i="30"/>
  <c r="N9" i="30" s="1"/>
  <c r="Z7" i="30"/>
  <c r="Z5" i="30"/>
  <c r="G5" i="30"/>
  <c r="R4" i="30"/>
  <c r="G4" i="30"/>
  <c r="Z5" i="28"/>
  <c r="R4" i="28"/>
  <c r="W113" i="28"/>
  <c r="X113" i="28" s="1"/>
  <c r="Y113" i="28" s="1"/>
  <c r="Q113" i="28"/>
  <c r="R113" i="28" s="1"/>
  <c r="S113" i="28" s="1"/>
  <c r="K113" i="28"/>
  <c r="L113" i="28" s="1"/>
  <c r="M113" i="28" s="1"/>
  <c r="B113" i="28"/>
  <c r="W112" i="28"/>
  <c r="X112" i="28" s="1"/>
  <c r="Y112" i="28" s="1"/>
  <c r="Q112" i="28"/>
  <c r="R112" i="28" s="1"/>
  <c r="S112" i="28" s="1"/>
  <c r="K112" i="28"/>
  <c r="L112" i="28" s="1"/>
  <c r="M112" i="28" s="1"/>
  <c r="B112" i="28"/>
  <c r="W111" i="28"/>
  <c r="X111" i="28" s="1"/>
  <c r="Y111" i="28" s="1"/>
  <c r="Q111" i="28"/>
  <c r="R111" i="28" s="1"/>
  <c r="S111" i="28" s="1"/>
  <c r="K111" i="28"/>
  <c r="L111" i="28" s="1"/>
  <c r="M111" i="28" s="1"/>
  <c r="B111" i="28"/>
  <c r="W110" i="28"/>
  <c r="X110" i="28" s="1"/>
  <c r="Y110" i="28" s="1"/>
  <c r="Q110" i="28"/>
  <c r="R110" i="28" s="1"/>
  <c r="S110" i="28" s="1"/>
  <c r="K110" i="28"/>
  <c r="L110" i="28" s="1"/>
  <c r="M110" i="28" s="1"/>
  <c r="B110" i="28"/>
  <c r="W109" i="28"/>
  <c r="X109" i="28" s="1"/>
  <c r="Y109" i="28" s="1"/>
  <c r="Q109" i="28"/>
  <c r="R109" i="28" s="1"/>
  <c r="S109" i="28" s="1"/>
  <c r="K109" i="28"/>
  <c r="L109" i="28" s="1"/>
  <c r="M109" i="28" s="1"/>
  <c r="B109" i="28"/>
  <c r="W108" i="28"/>
  <c r="X108" i="28" s="1"/>
  <c r="Y108" i="28" s="1"/>
  <c r="Q108" i="28"/>
  <c r="R108" i="28" s="1"/>
  <c r="S108" i="28" s="1"/>
  <c r="K108" i="28"/>
  <c r="L108" i="28" s="1"/>
  <c r="M108" i="28" s="1"/>
  <c r="B108" i="28"/>
  <c r="W107" i="28"/>
  <c r="X107" i="28" s="1"/>
  <c r="Y107" i="28" s="1"/>
  <c r="Q107" i="28"/>
  <c r="R107" i="28" s="1"/>
  <c r="S107" i="28" s="1"/>
  <c r="K107" i="28"/>
  <c r="L107" i="28" s="1"/>
  <c r="M107" i="28" s="1"/>
  <c r="B107" i="28"/>
  <c r="W106" i="28"/>
  <c r="X106" i="28" s="1"/>
  <c r="Y106" i="28" s="1"/>
  <c r="Q106" i="28"/>
  <c r="R106" i="28" s="1"/>
  <c r="S106" i="28" s="1"/>
  <c r="K106" i="28"/>
  <c r="L106" i="28" s="1"/>
  <c r="M106" i="28" s="1"/>
  <c r="B106" i="28"/>
  <c r="W105" i="28"/>
  <c r="X105" i="28" s="1"/>
  <c r="Y105" i="28" s="1"/>
  <c r="Q105" i="28"/>
  <c r="R105" i="28" s="1"/>
  <c r="S105" i="28" s="1"/>
  <c r="K105" i="28"/>
  <c r="L105" i="28" s="1"/>
  <c r="M105" i="28" s="1"/>
  <c r="B105" i="28"/>
  <c r="W104" i="28"/>
  <c r="X104" i="28" s="1"/>
  <c r="Y104" i="28" s="1"/>
  <c r="Q104" i="28"/>
  <c r="R104" i="28" s="1"/>
  <c r="S104" i="28" s="1"/>
  <c r="K104" i="28"/>
  <c r="L104" i="28" s="1"/>
  <c r="M104" i="28" s="1"/>
  <c r="B104" i="28"/>
  <c r="W103" i="28"/>
  <c r="X103" i="28" s="1"/>
  <c r="Y103" i="28" s="1"/>
  <c r="Q103" i="28"/>
  <c r="R103" i="28" s="1"/>
  <c r="S103" i="28" s="1"/>
  <c r="K103" i="28"/>
  <c r="L103" i="28" s="1"/>
  <c r="M103" i="28" s="1"/>
  <c r="B103" i="28"/>
  <c r="W102" i="28"/>
  <c r="X102" i="28" s="1"/>
  <c r="Y102" i="28" s="1"/>
  <c r="Q102" i="28"/>
  <c r="R102" i="28" s="1"/>
  <c r="S102" i="28" s="1"/>
  <c r="K102" i="28"/>
  <c r="L102" i="28" s="1"/>
  <c r="M102" i="28" s="1"/>
  <c r="B102" i="28"/>
  <c r="W101" i="28"/>
  <c r="X101" i="28" s="1"/>
  <c r="Y101" i="28" s="1"/>
  <c r="Q101" i="28"/>
  <c r="R101" i="28" s="1"/>
  <c r="S101" i="28" s="1"/>
  <c r="K101" i="28"/>
  <c r="L101" i="28" s="1"/>
  <c r="M101" i="28" s="1"/>
  <c r="B101" i="28"/>
  <c r="W100" i="28"/>
  <c r="X100" i="28" s="1"/>
  <c r="Y100" i="28" s="1"/>
  <c r="Q100" i="28"/>
  <c r="R100" i="28" s="1"/>
  <c r="S100" i="28" s="1"/>
  <c r="K100" i="28"/>
  <c r="L100" i="28" s="1"/>
  <c r="M100" i="28" s="1"/>
  <c r="B100" i="28"/>
  <c r="W99" i="28"/>
  <c r="X99" i="28" s="1"/>
  <c r="Y99" i="28" s="1"/>
  <c r="Q99" i="28"/>
  <c r="R99" i="28" s="1"/>
  <c r="S99" i="28" s="1"/>
  <c r="K99" i="28"/>
  <c r="L99" i="28" s="1"/>
  <c r="M99" i="28" s="1"/>
  <c r="B99" i="28"/>
  <c r="W98" i="28"/>
  <c r="X98" i="28" s="1"/>
  <c r="Y98" i="28" s="1"/>
  <c r="Q98" i="28"/>
  <c r="R98" i="28" s="1"/>
  <c r="S98" i="28" s="1"/>
  <c r="K98" i="28"/>
  <c r="L98" i="28" s="1"/>
  <c r="M98" i="28" s="1"/>
  <c r="B98" i="28"/>
  <c r="W97" i="28"/>
  <c r="X97" i="28" s="1"/>
  <c r="Y97" i="28" s="1"/>
  <c r="Q97" i="28"/>
  <c r="R97" i="28" s="1"/>
  <c r="S97" i="28" s="1"/>
  <c r="K97" i="28"/>
  <c r="L97" i="28" s="1"/>
  <c r="M97" i="28" s="1"/>
  <c r="B97" i="28"/>
  <c r="W96" i="28"/>
  <c r="X96" i="28" s="1"/>
  <c r="Y96" i="28" s="1"/>
  <c r="Q96" i="28"/>
  <c r="R96" i="28" s="1"/>
  <c r="S96" i="28" s="1"/>
  <c r="K96" i="28"/>
  <c r="L96" i="28" s="1"/>
  <c r="M96" i="28" s="1"/>
  <c r="B96" i="28"/>
  <c r="W95" i="28"/>
  <c r="X95" i="28" s="1"/>
  <c r="Y95" i="28" s="1"/>
  <c r="Q95" i="28"/>
  <c r="R95" i="28" s="1"/>
  <c r="S95" i="28" s="1"/>
  <c r="K95" i="28"/>
  <c r="L95" i="28" s="1"/>
  <c r="M95" i="28" s="1"/>
  <c r="B95" i="28"/>
  <c r="W94" i="28"/>
  <c r="X94" i="28" s="1"/>
  <c r="Y94" i="28" s="1"/>
  <c r="Q94" i="28"/>
  <c r="R94" i="28" s="1"/>
  <c r="S94" i="28" s="1"/>
  <c r="K94" i="28"/>
  <c r="L94" i="28" s="1"/>
  <c r="M94" i="28" s="1"/>
  <c r="B94" i="28"/>
  <c r="W93" i="28"/>
  <c r="X93" i="28" s="1"/>
  <c r="Y93" i="28" s="1"/>
  <c r="Q93" i="28"/>
  <c r="R93" i="28" s="1"/>
  <c r="S93" i="28" s="1"/>
  <c r="K93" i="28"/>
  <c r="L93" i="28" s="1"/>
  <c r="M93" i="28" s="1"/>
  <c r="B93" i="28"/>
  <c r="W92" i="28"/>
  <c r="X92" i="28" s="1"/>
  <c r="Y92" i="28" s="1"/>
  <c r="Q92" i="28"/>
  <c r="R92" i="28" s="1"/>
  <c r="S92" i="28" s="1"/>
  <c r="K92" i="28"/>
  <c r="L92" i="28" s="1"/>
  <c r="M92" i="28" s="1"/>
  <c r="B92" i="28"/>
  <c r="W91" i="28"/>
  <c r="X91" i="28" s="1"/>
  <c r="Y91" i="28" s="1"/>
  <c r="Q91" i="28"/>
  <c r="R91" i="28" s="1"/>
  <c r="S91" i="28" s="1"/>
  <c r="K91" i="28"/>
  <c r="L91" i="28" s="1"/>
  <c r="M91" i="28" s="1"/>
  <c r="B91" i="28"/>
  <c r="W90" i="28"/>
  <c r="X90" i="28" s="1"/>
  <c r="Y90" i="28" s="1"/>
  <c r="Q90" i="28"/>
  <c r="R90" i="28" s="1"/>
  <c r="S90" i="28" s="1"/>
  <c r="K90" i="28"/>
  <c r="L90" i="28" s="1"/>
  <c r="M90" i="28" s="1"/>
  <c r="B90" i="28"/>
  <c r="W89" i="28"/>
  <c r="X89" i="28" s="1"/>
  <c r="Y89" i="28" s="1"/>
  <c r="Q89" i="28"/>
  <c r="R89" i="28" s="1"/>
  <c r="S89" i="28" s="1"/>
  <c r="K89" i="28"/>
  <c r="L89" i="28" s="1"/>
  <c r="M89" i="28" s="1"/>
  <c r="B89" i="28"/>
  <c r="W88" i="28"/>
  <c r="X88" i="28" s="1"/>
  <c r="Y88" i="28" s="1"/>
  <c r="Q88" i="28"/>
  <c r="R88" i="28" s="1"/>
  <c r="S88" i="28" s="1"/>
  <c r="K88" i="28"/>
  <c r="L88" i="28" s="1"/>
  <c r="M88" i="28" s="1"/>
  <c r="B88" i="28"/>
  <c r="W87" i="28"/>
  <c r="X87" i="28" s="1"/>
  <c r="Y87" i="28" s="1"/>
  <c r="Q87" i="28"/>
  <c r="R87" i="28" s="1"/>
  <c r="S87" i="28" s="1"/>
  <c r="K87" i="28"/>
  <c r="L87" i="28" s="1"/>
  <c r="M87" i="28" s="1"/>
  <c r="B87" i="28"/>
  <c r="W86" i="28"/>
  <c r="X86" i="28" s="1"/>
  <c r="Y86" i="28" s="1"/>
  <c r="Q86" i="28"/>
  <c r="R86" i="28" s="1"/>
  <c r="S86" i="28" s="1"/>
  <c r="K86" i="28"/>
  <c r="L86" i="28" s="1"/>
  <c r="M86" i="28" s="1"/>
  <c r="B86" i="28"/>
  <c r="W85" i="28"/>
  <c r="X85" i="28" s="1"/>
  <c r="Y85" i="28" s="1"/>
  <c r="Q85" i="28"/>
  <c r="R85" i="28" s="1"/>
  <c r="S85" i="28" s="1"/>
  <c r="K85" i="28"/>
  <c r="L85" i="28" s="1"/>
  <c r="M85" i="28" s="1"/>
  <c r="B85" i="28"/>
  <c r="W84" i="28"/>
  <c r="X84" i="28" s="1"/>
  <c r="Y84" i="28" s="1"/>
  <c r="Q84" i="28"/>
  <c r="R84" i="28" s="1"/>
  <c r="S84" i="28" s="1"/>
  <c r="K84" i="28"/>
  <c r="L84" i="28" s="1"/>
  <c r="M84" i="28" s="1"/>
  <c r="B84" i="28"/>
  <c r="W83" i="28"/>
  <c r="X83" i="28" s="1"/>
  <c r="Y83" i="28" s="1"/>
  <c r="Q83" i="28"/>
  <c r="R83" i="28" s="1"/>
  <c r="S83" i="28" s="1"/>
  <c r="K83" i="28"/>
  <c r="L83" i="28" s="1"/>
  <c r="M83" i="28" s="1"/>
  <c r="B83" i="28"/>
  <c r="W82" i="28"/>
  <c r="X82" i="28" s="1"/>
  <c r="Y82" i="28" s="1"/>
  <c r="Q82" i="28"/>
  <c r="R82" i="28" s="1"/>
  <c r="S82" i="28" s="1"/>
  <c r="K82" i="28"/>
  <c r="L82" i="28" s="1"/>
  <c r="M82" i="28" s="1"/>
  <c r="B82" i="28"/>
  <c r="W81" i="28"/>
  <c r="X81" i="28" s="1"/>
  <c r="Y81" i="28" s="1"/>
  <c r="Q81" i="28"/>
  <c r="R81" i="28" s="1"/>
  <c r="S81" i="28" s="1"/>
  <c r="K81" i="28"/>
  <c r="L81" i="28" s="1"/>
  <c r="M81" i="28" s="1"/>
  <c r="B81" i="28"/>
  <c r="W80" i="28"/>
  <c r="X80" i="28" s="1"/>
  <c r="Y80" i="28" s="1"/>
  <c r="Q80" i="28"/>
  <c r="R80" i="28" s="1"/>
  <c r="S80" i="28" s="1"/>
  <c r="K80" i="28"/>
  <c r="L80" i="28" s="1"/>
  <c r="M80" i="28" s="1"/>
  <c r="B80" i="28"/>
  <c r="W79" i="28"/>
  <c r="X79" i="28" s="1"/>
  <c r="Y79" i="28" s="1"/>
  <c r="Q79" i="28"/>
  <c r="R79" i="28" s="1"/>
  <c r="S79" i="28" s="1"/>
  <c r="K79" i="28"/>
  <c r="L79" i="28" s="1"/>
  <c r="M79" i="28" s="1"/>
  <c r="B79" i="28"/>
  <c r="W78" i="28"/>
  <c r="X78" i="28" s="1"/>
  <c r="Y78" i="28" s="1"/>
  <c r="Q78" i="28"/>
  <c r="R78" i="28" s="1"/>
  <c r="S78" i="28" s="1"/>
  <c r="K78" i="28"/>
  <c r="L78" i="28" s="1"/>
  <c r="M78" i="28" s="1"/>
  <c r="B78" i="28"/>
  <c r="W77" i="28"/>
  <c r="X77" i="28" s="1"/>
  <c r="Y77" i="28" s="1"/>
  <c r="Q77" i="28"/>
  <c r="R77" i="28" s="1"/>
  <c r="S77" i="28" s="1"/>
  <c r="K77" i="28"/>
  <c r="L77" i="28" s="1"/>
  <c r="M77" i="28" s="1"/>
  <c r="B77" i="28"/>
  <c r="W76" i="28"/>
  <c r="X76" i="28" s="1"/>
  <c r="Y76" i="28" s="1"/>
  <c r="Q76" i="28"/>
  <c r="R76" i="28" s="1"/>
  <c r="S76" i="28" s="1"/>
  <c r="K76" i="28"/>
  <c r="L76" i="28" s="1"/>
  <c r="M76" i="28" s="1"/>
  <c r="B76" i="28"/>
  <c r="W75" i="28"/>
  <c r="X75" i="28" s="1"/>
  <c r="Y75" i="28" s="1"/>
  <c r="Q75" i="28"/>
  <c r="R75" i="28" s="1"/>
  <c r="S75" i="28" s="1"/>
  <c r="K75" i="28"/>
  <c r="L75" i="28" s="1"/>
  <c r="M75" i="28" s="1"/>
  <c r="B75" i="28"/>
  <c r="W74" i="28"/>
  <c r="X74" i="28" s="1"/>
  <c r="Y74" i="28" s="1"/>
  <c r="Q74" i="28"/>
  <c r="R74" i="28" s="1"/>
  <c r="S74" i="28" s="1"/>
  <c r="K74" i="28"/>
  <c r="L74" i="28" s="1"/>
  <c r="M74" i="28" s="1"/>
  <c r="B74" i="28"/>
  <c r="W73" i="28"/>
  <c r="X73" i="28" s="1"/>
  <c r="Y73" i="28" s="1"/>
  <c r="Q73" i="28"/>
  <c r="R73" i="28" s="1"/>
  <c r="S73" i="28" s="1"/>
  <c r="K73" i="28"/>
  <c r="L73" i="28" s="1"/>
  <c r="M73" i="28" s="1"/>
  <c r="B73" i="28"/>
  <c r="W72" i="28"/>
  <c r="X72" i="28" s="1"/>
  <c r="Y72" i="28" s="1"/>
  <c r="Q72" i="28"/>
  <c r="R72" i="28" s="1"/>
  <c r="S72" i="28" s="1"/>
  <c r="K72" i="28"/>
  <c r="L72" i="28" s="1"/>
  <c r="M72" i="28" s="1"/>
  <c r="B72" i="28"/>
  <c r="W71" i="28"/>
  <c r="X71" i="28" s="1"/>
  <c r="Y71" i="28" s="1"/>
  <c r="Q71" i="28"/>
  <c r="R71" i="28" s="1"/>
  <c r="S71" i="28" s="1"/>
  <c r="K71" i="28"/>
  <c r="L71" i="28" s="1"/>
  <c r="M71" i="28" s="1"/>
  <c r="B71" i="28"/>
  <c r="W70" i="28"/>
  <c r="X70" i="28" s="1"/>
  <c r="Y70" i="28" s="1"/>
  <c r="Q70" i="28"/>
  <c r="R70" i="28" s="1"/>
  <c r="S70" i="28" s="1"/>
  <c r="K70" i="28"/>
  <c r="L70" i="28" s="1"/>
  <c r="M70" i="28" s="1"/>
  <c r="B70" i="28"/>
  <c r="W69" i="28"/>
  <c r="X69" i="28" s="1"/>
  <c r="Y69" i="28" s="1"/>
  <c r="Q69" i="28"/>
  <c r="R69" i="28" s="1"/>
  <c r="S69" i="28" s="1"/>
  <c r="K69" i="28"/>
  <c r="L69" i="28" s="1"/>
  <c r="M69" i="28" s="1"/>
  <c r="B69" i="28"/>
  <c r="W68" i="28"/>
  <c r="X68" i="28" s="1"/>
  <c r="Y68" i="28" s="1"/>
  <c r="Q68" i="28"/>
  <c r="R68" i="28" s="1"/>
  <c r="S68" i="28" s="1"/>
  <c r="K68" i="28"/>
  <c r="L68" i="28" s="1"/>
  <c r="M68" i="28" s="1"/>
  <c r="B68" i="28"/>
  <c r="W67" i="28"/>
  <c r="X67" i="28" s="1"/>
  <c r="Y67" i="28" s="1"/>
  <c r="Q67" i="28"/>
  <c r="R67" i="28" s="1"/>
  <c r="S67" i="28" s="1"/>
  <c r="K67" i="28"/>
  <c r="L67" i="28" s="1"/>
  <c r="M67" i="28" s="1"/>
  <c r="B67" i="28"/>
  <c r="W66" i="28"/>
  <c r="X66" i="28" s="1"/>
  <c r="Y66" i="28" s="1"/>
  <c r="Q66" i="28"/>
  <c r="R66" i="28" s="1"/>
  <c r="S66" i="28" s="1"/>
  <c r="K66" i="28"/>
  <c r="L66" i="28" s="1"/>
  <c r="M66" i="28" s="1"/>
  <c r="B66" i="28"/>
  <c r="W65" i="28"/>
  <c r="X65" i="28" s="1"/>
  <c r="Y65" i="28" s="1"/>
  <c r="Q65" i="28"/>
  <c r="R65" i="28" s="1"/>
  <c r="S65" i="28" s="1"/>
  <c r="K65" i="28"/>
  <c r="L65" i="28" s="1"/>
  <c r="M65" i="28" s="1"/>
  <c r="B65" i="28"/>
  <c r="W64" i="28"/>
  <c r="Q64" i="28"/>
  <c r="K64" i="28"/>
  <c r="B64" i="28"/>
  <c r="W62" i="28"/>
  <c r="X62" i="28" s="1"/>
  <c r="Y62" i="28" s="1"/>
  <c r="Q62" i="28"/>
  <c r="R62" i="28" s="1"/>
  <c r="S62" i="28" s="1"/>
  <c r="K62" i="28"/>
  <c r="L62" i="28" s="1"/>
  <c r="M62" i="28" s="1"/>
  <c r="B62" i="28"/>
  <c r="W61" i="28"/>
  <c r="Q61" i="28"/>
  <c r="K61" i="28"/>
  <c r="B61" i="28"/>
  <c r="W60" i="28"/>
  <c r="X60" i="28" s="1"/>
  <c r="Y60" i="28" s="1"/>
  <c r="Q60" i="28"/>
  <c r="R60" i="28" s="1"/>
  <c r="S60" i="28" s="1"/>
  <c r="K60" i="28"/>
  <c r="L60" i="28" s="1"/>
  <c r="M60" i="28" s="1"/>
  <c r="B60" i="28"/>
  <c r="W59" i="28"/>
  <c r="X59" i="28" s="1"/>
  <c r="Y59" i="28" s="1"/>
  <c r="Q59" i="28"/>
  <c r="R59" i="28" s="1"/>
  <c r="S59" i="28" s="1"/>
  <c r="K59" i="28"/>
  <c r="L59" i="28" s="1"/>
  <c r="M59" i="28" s="1"/>
  <c r="B59" i="28"/>
  <c r="W58" i="28"/>
  <c r="X58" i="28" s="1"/>
  <c r="Y58" i="28" s="1"/>
  <c r="Q58" i="28"/>
  <c r="R58" i="28" s="1"/>
  <c r="S58" i="28" s="1"/>
  <c r="K58" i="28"/>
  <c r="L58" i="28" s="1"/>
  <c r="M58" i="28" s="1"/>
  <c r="B58" i="28"/>
  <c r="W57" i="28"/>
  <c r="X57" i="28" s="1"/>
  <c r="Y57" i="28" s="1"/>
  <c r="Q57" i="28"/>
  <c r="R57" i="28" s="1"/>
  <c r="S57" i="28" s="1"/>
  <c r="K57" i="28"/>
  <c r="L57" i="28" s="1"/>
  <c r="M57" i="28" s="1"/>
  <c r="B57" i="28"/>
  <c r="W56" i="28"/>
  <c r="X56" i="28" s="1"/>
  <c r="Y56" i="28" s="1"/>
  <c r="Q56" i="28"/>
  <c r="R56" i="28" s="1"/>
  <c r="S56" i="28" s="1"/>
  <c r="K56" i="28"/>
  <c r="L56" i="28" s="1"/>
  <c r="M56" i="28" s="1"/>
  <c r="B56" i="28"/>
  <c r="W55" i="28"/>
  <c r="X55" i="28" s="1"/>
  <c r="Y55" i="28" s="1"/>
  <c r="Q55" i="28"/>
  <c r="R55" i="28" s="1"/>
  <c r="S55" i="28" s="1"/>
  <c r="K55" i="28"/>
  <c r="L55" i="28" s="1"/>
  <c r="M55" i="28" s="1"/>
  <c r="B55" i="28"/>
  <c r="W54" i="28"/>
  <c r="X54" i="28" s="1"/>
  <c r="Y54" i="28" s="1"/>
  <c r="Q54" i="28"/>
  <c r="R54" i="28" s="1"/>
  <c r="S54" i="28" s="1"/>
  <c r="K54" i="28"/>
  <c r="L54" i="28" s="1"/>
  <c r="M54" i="28" s="1"/>
  <c r="B54" i="28"/>
  <c r="W53" i="28"/>
  <c r="X53" i="28" s="1"/>
  <c r="Y53" i="28" s="1"/>
  <c r="Q53" i="28"/>
  <c r="R53" i="28" s="1"/>
  <c r="S53" i="28" s="1"/>
  <c r="K53" i="28"/>
  <c r="L53" i="28" s="1"/>
  <c r="M53" i="28" s="1"/>
  <c r="B53" i="28"/>
  <c r="W52" i="28"/>
  <c r="X52" i="28" s="1"/>
  <c r="Y52" i="28" s="1"/>
  <c r="Q52" i="28"/>
  <c r="R52" i="28" s="1"/>
  <c r="S52" i="28" s="1"/>
  <c r="K52" i="28"/>
  <c r="L52" i="28" s="1"/>
  <c r="M52" i="28" s="1"/>
  <c r="B52" i="28"/>
  <c r="W51" i="28"/>
  <c r="X51" i="28" s="1"/>
  <c r="Y51" i="28" s="1"/>
  <c r="Q51" i="28"/>
  <c r="R51" i="28" s="1"/>
  <c r="S51" i="28" s="1"/>
  <c r="K51" i="28"/>
  <c r="L51" i="28" s="1"/>
  <c r="M51" i="28" s="1"/>
  <c r="B51" i="28"/>
  <c r="W50" i="28"/>
  <c r="X50" i="28" s="1"/>
  <c r="Y50" i="28" s="1"/>
  <c r="Q50" i="28"/>
  <c r="R50" i="28" s="1"/>
  <c r="S50" i="28" s="1"/>
  <c r="K50" i="28"/>
  <c r="L50" i="28" s="1"/>
  <c r="M50" i="28" s="1"/>
  <c r="B50" i="28"/>
  <c r="W49" i="28"/>
  <c r="X49" i="28" s="1"/>
  <c r="Y49" i="28" s="1"/>
  <c r="Q49" i="28"/>
  <c r="R49" i="28" s="1"/>
  <c r="S49" i="28" s="1"/>
  <c r="K49" i="28"/>
  <c r="L49" i="28" s="1"/>
  <c r="M49" i="28" s="1"/>
  <c r="B49" i="28"/>
  <c r="W48" i="28"/>
  <c r="X48" i="28" s="1"/>
  <c r="Y48" i="28" s="1"/>
  <c r="Q48" i="28"/>
  <c r="R48" i="28" s="1"/>
  <c r="S48" i="28" s="1"/>
  <c r="K48" i="28"/>
  <c r="L48" i="28" s="1"/>
  <c r="M48" i="28" s="1"/>
  <c r="B48" i="28"/>
  <c r="W47" i="28"/>
  <c r="X47" i="28" s="1"/>
  <c r="Y47" i="28" s="1"/>
  <c r="Q47" i="28"/>
  <c r="R47" i="28" s="1"/>
  <c r="S47" i="28" s="1"/>
  <c r="K47" i="28"/>
  <c r="L47" i="28" s="1"/>
  <c r="M47" i="28" s="1"/>
  <c r="B47" i="28"/>
  <c r="W46" i="28"/>
  <c r="X46" i="28" s="1"/>
  <c r="Y46" i="28" s="1"/>
  <c r="Q46" i="28"/>
  <c r="R46" i="28" s="1"/>
  <c r="S46" i="28" s="1"/>
  <c r="K46" i="28"/>
  <c r="L46" i="28" s="1"/>
  <c r="M46" i="28" s="1"/>
  <c r="B46" i="28"/>
  <c r="W45" i="28"/>
  <c r="X45" i="28" s="1"/>
  <c r="Y45" i="28" s="1"/>
  <c r="Q45" i="28"/>
  <c r="R45" i="28" s="1"/>
  <c r="S45" i="28" s="1"/>
  <c r="K45" i="28"/>
  <c r="L45" i="28" s="1"/>
  <c r="M45" i="28" s="1"/>
  <c r="B45" i="28"/>
  <c r="W44" i="28"/>
  <c r="X44" i="28" s="1"/>
  <c r="Y44" i="28" s="1"/>
  <c r="Q44" i="28"/>
  <c r="R44" i="28" s="1"/>
  <c r="S44" i="28" s="1"/>
  <c r="K44" i="28"/>
  <c r="L44" i="28" s="1"/>
  <c r="M44" i="28" s="1"/>
  <c r="B44" i="28"/>
  <c r="W43" i="28"/>
  <c r="X43" i="28" s="1"/>
  <c r="Y43" i="28" s="1"/>
  <c r="Q43" i="28"/>
  <c r="R43" i="28" s="1"/>
  <c r="S43" i="28" s="1"/>
  <c r="K43" i="28"/>
  <c r="L43" i="28" s="1"/>
  <c r="M43" i="28" s="1"/>
  <c r="B43" i="28"/>
  <c r="W42" i="28"/>
  <c r="X42" i="28" s="1"/>
  <c r="Y42" i="28" s="1"/>
  <c r="Q42" i="28"/>
  <c r="R42" i="28" s="1"/>
  <c r="S42" i="28" s="1"/>
  <c r="K42" i="28"/>
  <c r="L42" i="28" s="1"/>
  <c r="M42" i="28" s="1"/>
  <c r="B42" i="28"/>
  <c r="W41" i="28"/>
  <c r="X41" i="28" s="1"/>
  <c r="Y41" i="28" s="1"/>
  <c r="Q41" i="28"/>
  <c r="R41" i="28" s="1"/>
  <c r="S41" i="28" s="1"/>
  <c r="K41" i="28"/>
  <c r="L41" i="28" s="1"/>
  <c r="M41" i="28" s="1"/>
  <c r="B41" i="28"/>
  <c r="W40" i="28"/>
  <c r="X40" i="28" s="1"/>
  <c r="Y40" i="28" s="1"/>
  <c r="Q40" i="28"/>
  <c r="R40" i="28" s="1"/>
  <c r="S40" i="28" s="1"/>
  <c r="K40" i="28"/>
  <c r="L40" i="28" s="1"/>
  <c r="M40" i="28" s="1"/>
  <c r="B40" i="28"/>
  <c r="W39" i="28"/>
  <c r="X39" i="28" s="1"/>
  <c r="Y39" i="28" s="1"/>
  <c r="Q39" i="28"/>
  <c r="R39" i="28" s="1"/>
  <c r="S39" i="28" s="1"/>
  <c r="K39" i="28"/>
  <c r="L39" i="28" s="1"/>
  <c r="M39" i="28" s="1"/>
  <c r="B39" i="28"/>
  <c r="W38" i="28"/>
  <c r="X38" i="28" s="1"/>
  <c r="Y38" i="28" s="1"/>
  <c r="Q38" i="28"/>
  <c r="R38" i="28" s="1"/>
  <c r="S38" i="28" s="1"/>
  <c r="K38" i="28"/>
  <c r="L38" i="28" s="1"/>
  <c r="M38" i="28" s="1"/>
  <c r="B38" i="28"/>
  <c r="W37" i="28"/>
  <c r="X37" i="28" s="1"/>
  <c r="Y37" i="28" s="1"/>
  <c r="Q37" i="28"/>
  <c r="R37" i="28" s="1"/>
  <c r="S37" i="28" s="1"/>
  <c r="K37" i="28"/>
  <c r="L37" i="28" s="1"/>
  <c r="M37" i="28" s="1"/>
  <c r="B37" i="28"/>
  <c r="W36" i="28"/>
  <c r="X36" i="28" s="1"/>
  <c r="Y36" i="28" s="1"/>
  <c r="Q36" i="28"/>
  <c r="R36" i="28" s="1"/>
  <c r="S36" i="28" s="1"/>
  <c r="K36" i="28"/>
  <c r="L36" i="28" s="1"/>
  <c r="M36" i="28" s="1"/>
  <c r="B36" i="28"/>
  <c r="W35" i="28"/>
  <c r="X35" i="28" s="1"/>
  <c r="Y35" i="28" s="1"/>
  <c r="Q35" i="28"/>
  <c r="R35" i="28" s="1"/>
  <c r="S35" i="28" s="1"/>
  <c r="K35" i="28"/>
  <c r="L35" i="28" s="1"/>
  <c r="M35" i="28" s="1"/>
  <c r="B35" i="28"/>
  <c r="W34" i="28"/>
  <c r="X34" i="28" s="1"/>
  <c r="Y34" i="28" s="1"/>
  <c r="Q34" i="28"/>
  <c r="R34" i="28" s="1"/>
  <c r="S34" i="28" s="1"/>
  <c r="K34" i="28"/>
  <c r="L34" i="28" s="1"/>
  <c r="M34" i="28" s="1"/>
  <c r="B34" i="28"/>
  <c r="W33" i="28"/>
  <c r="X33" i="28" s="1"/>
  <c r="Y33" i="28" s="1"/>
  <c r="Q33" i="28"/>
  <c r="R33" i="28" s="1"/>
  <c r="S33" i="28" s="1"/>
  <c r="K33" i="28"/>
  <c r="L33" i="28" s="1"/>
  <c r="M33" i="28" s="1"/>
  <c r="B33" i="28"/>
  <c r="W32" i="28"/>
  <c r="X32" i="28" s="1"/>
  <c r="Y32" i="28" s="1"/>
  <c r="Q32" i="28"/>
  <c r="R32" i="28" s="1"/>
  <c r="S32" i="28" s="1"/>
  <c r="K32" i="28"/>
  <c r="L32" i="28" s="1"/>
  <c r="M32" i="28" s="1"/>
  <c r="B32" i="28"/>
  <c r="W31" i="28"/>
  <c r="X31" i="28" s="1"/>
  <c r="Y31" i="28" s="1"/>
  <c r="Q31" i="28"/>
  <c r="R31" i="28" s="1"/>
  <c r="S31" i="28" s="1"/>
  <c r="K31" i="28"/>
  <c r="L31" i="28" s="1"/>
  <c r="M31" i="28" s="1"/>
  <c r="B31" i="28"/>
  <c r="W30" i="28"/>
  <c r="X30" i="28" s="1"/>
  <c r="Y30" i="28" s="1"/>
  <c r="Q30" i="28"/>
  <c r="R30" i="28" s="1"/>
  <c r="S30" i="28" s="1"/>
  <c r="K30" i="28"/>
  <c r="L30" i="28" s="1"/>
  <c r="M30" i="28" s="1"/>
  <c r="B30" i="28"/>
  <c r="W29" i="28"/>
  <c r="X29" i="28" s="1"/>
  <c r="Y29" i="28" s="1"/>
  <c r="Q29" i="28"/>
  <c r="R29" i="28" s="1"/>
  <c r="S29" i="28" s="1"/>
  <c r="K29" i="28"/>
  <c r="L29" i="28" s="1"/>
  <c r="M29" i="28" s="1"/>
  <c r="B29" i="28"/>
  <c r="W28" i="28"/>
  <c r="X28" i="28" s="1"/>
  <c r="Y28" i="28" s="1"/>
  <c r="Q28" i="28"/>
  <c r="R28" i="28" s="1"/>
  <c r="S28" i="28" s="1"/>
  <c r="K28" i="28"/>
  <c r="L28" i="28" s="1"/>
  <c r="M28" i="28" s="1"/>
  <c r="B28" i="28"/>
  <c r="W27" i="28"/>
  <c r="X27" i="28" s="1"/>
  <c r="Y27" i="28" s="1"/>
  <c r="Q27" i="28"/>
  <c r="R27" i="28" s="1"/>
  <c r="S27" i="28" s="1"/>
  <c r="K27" i="28"/>
  <c r="L27" i="28" s="1"/>
  <c r="M27" i="28" s="1"/>
  <c r="B27" i="28"/>
  <c r="W26" i="28"/>
  <c r="X26" i="28" s="1"/>
  <c r="Y26" i="28" s="1"/>
  <c r="Q26" i="28"/>
  <c r="R26" i="28" s="1"/>
  <c r="S26" i="28" s="1"/>
  <c r="K26" i="28"/>
  <c r="L26" i="28" s="1"/>
  <c r="M26" i="28" s="1"/>
  <c r="B26" i="28"/>
  <c r="W25" i="28"/>
  <c r="X25" i="28" s="1"/>
  <c r="Y25" i="28" s="1"/>
  <c r="Q25" i="28"/>
  <c r="R25" i="28" s="1"/>
  <c r="S25" i="28" s="1"/>
  <c r="K25" i="28"/>
  <c r="L25" i="28" s="1"/>
  <c r="M25" i="28" s="1"/>
  <c r="B25" i="28"/>
  <c r="W24" i="28"/>
  <c r="X24" i="28" s="1"/>
  <c r="Y24" i="28" s="1"/>
  <c r="Q24" i="28"/>
  <c r="R24" i="28" s="1"/>
  <c r="S24" i="28" s="1"/>
  <c r="K24" i="28"/>
  <c r="L24" i="28" s="1"/>
  <c r="M24" i="28" s="1"/>
  <c r="B24" i="28"/>
  <c r="W23" i="28"/>
  <c r="X23" i="28" s="1"/>
  <c r="Y23" i="28" s="1"/>
  <c r="Q23" i="28"/>
  <c r="R23" i="28" s="1"/>
  <c r="S23" i="28" s="1"/>
  <c r="K23" i="28"/>
  <c r="L23" i="28" s="1"/>
  <c r="M23" i="28" s="1"/>
  <c r="B23" i="28"/>
  <c r="W22" i="28"/>
  <c r="X22" i="28" s="1"/>
  <c r="Y22" i="28" s="1"/>
  <c r="Q22" i="28"/>
  <c r="R22" i="28" s="1"/>
  <c r="S22" i="28" s="1"/>
  <c r="K22" i="28"/>
  <c r="L22" i="28" s="1"/>
  <c r="M22" i="28" s="1"/>
  <c r="B22" i="28"/>
  <c r="W21" i="28"/>
  <c r="X21" i="28" s="1"/>
  <c r="Y21" i="28" s="1"/>
  <c r="Q21" i="28"/>
  <c r="R21" i="28" s="1"/>
  <c r="S21" i="28" s="1"/>
  <c r="K21" i="28"/>
  <c r="L21" i="28" s="1"/>
  <c r="M21" i="28" s="1"/>
  <c r="B21" i="28"/>
  <c r="W20" i="28"/>
  <c r="X20" i="28" s="1"/>
  <c r="Y20" i="28" s="1"/>
  <c r="Q20" i="28"/>
  <c r="R20" i="28" s="1"/>
  <c r="S20" i="28" s="1"/>
  <c r="K20" i="28"/>
  <c r="L20" i="28" s="1"/>
  <c r="M20" i="28" s="1"/>
  <c r="B20" i="28"/>
  <c r="W19" i="28"/>
  <c r="X19" i="28" s="1"/>
  <c r="Y19" i="28" s="1"/>
  <c r="Q19" i="28"/>
  <c r="R19" i="28" s="1"/>
  <c r="S19" i="28" s="1"/>
  <c r="K19" i="28"/>
  <c r="L19" i="28" s="1"/>
  <c r="M19" i="28" s="1"/>
  <c r="B19" i="28"/>
  <c r="W18" i="28"/>
  <c r="X18" i="28" s="1"/>
  <c r="Y18" i="28" s="1"/>
  <c r="Q18" i="28"/>
  <c r="R18" i="28" s="1"/>
  <c r="S18" i="28" s="1"/>
  <c r="K18" i="28"/>
  <c r="L18" i="28" s="1"/>
  <c r="M18" i="28" s="1"/>
  <c r="B18" i="28"/>
  <c r="W17" i="28"/>
  <c r="X17" i="28" s="1"/>
  <c r="Y17" i="28" s="1"/>
  <c r="Q17" i="28"/>
  <c r="R17" i="28" s="1"/>
  <c r="S17" i="28" s="1"/>
  <c r="K17" i="28"/>
  <c r="L17" i="28" s="1"/>
  <c r="M17" i="28" s="1"/>
  <c r="B17" i="28"/>
  <c r="W16" i="28"/>
  <c r="Q16" i="28"/>
  <c r="K16" i="28"/>
  <c r="L16" i="28" s="1"/>
  <c r="B16" i="28"/>
  <c r="W15" i="28"/>
  <c r="Q15" i="28"/>
  <c r="K15" i="28"/>
  <c r="B15" i="28"/>
  <c r="W14" i="28"/>
  <c r="Q14" i="28"/>
  <c r="K14" i="28"/>
  <c r="B14" i="28"/>
  <c r="W13" i="28"/>
  <c r="Q13" i="28"/>
  <c r="K13" i="28"/>
  <c r="B13" i="28"/>
  <c r="W11" i="28"/>
  <c r="Q11" i="28"/>
  <c r="K11" i="28"/>
  <c r="Z8" i="28"/>
  <c r="Z7" i="28"/>
  <c r="G5" i="28"/>
  <c r="G4" i="28"/>
  <c r="DD11" i="20"/>
  <c r="DD9" i="20"/>
  <c r="I10" i="6"/>
  <c r="S71" i="27"/>
  <c r="Q71" i="27"/>
  <c r="O71" i="27"/>
  <c r="M71" i="27"/>
  <c r="K71" i="27"/>
  <c r="X61" i="30" l="1"/>
  <c r="X61" i="31"/>
  <c r="X14" i="31"/>
  <c r="X16" i="31"/>
  <c r="X64" i="31"/>
  <c r="Z79" i="31"/>
  <c r="AA79" i="31" s="1"/>
  <c r="V79" i="6" s="1"/>
  <c r="X13" i="31"/>
  <c r="X15" i="31"/>
  <c r="R14" i="31"/>
  <c r="R16" i="31"/>
  <c r="R64" i="31"/>
  <c r="L61" i="31"/>
  <c r="L16" i="31"/>
  <c r="L64" i="31"/>
  <c r="X64" i="30"/>
  <c r="Y64" i="30" s="1"/>
  <c r="R61" i="30"/>
  <c r="R64" i="30"/>
  <c r="X61" i="28"/>
  <c r="X64" i="28"/>
  <c r="X16" i="28"/>
  <c r="R16" i="28"/>
  <c r="R61" i="28"/>
  <c r="R64" i="28"/>
  <c r="L61" i="28"/>
  <c r="L64" i="28"/>
  <c r="Z34" i="31"/>
  <c r="AA34" i="31" s="1"/>
  <c r="AB34" i="31" s="1" a="1"/>
  <c r="M11" i="30"/>
  <c r="S11" i="30"/>
  <c r="Z38" i="30"/>
  <c r="AA38" i="30" s="1"/>
  <c r="AB38" i="30" s="1" a="1"/>
  <c r="Z111" i="30"/>
  <c r="AA111" i="30" s="1"/>
  <c r="P111" i="6" s="1"/>
  <c r="Z83" i="30"/>
  <c r="AA83" i="30" s="1"/>
  <c r="AB83" i="30" s="1" a="1"/>
  <c r="Z79" i="30"/>
  <c r="AA79" i="30" s="1"/>
  <c r="AB79" i="30" s="1" a="1"/>
  <c r="Z73" i="30"/>
  <c r="AA73" i="30" s="1"/>
  <c r="AB73" i="30" s="1" a="1"/>
  <c r="Z90" i="31"/>
  <c r="AA90" i="31" s="1"/>
  <c r="AB90" i="31" s="1" a="1"/>
  <c r="Y11" i="30"/>
  <c r="Y16" i="30" s="1"/>
  <c r="Z52" i="30"/>
  <c r="AA52" i="30" s="1"/>
  <c r="AB52" i="30" s="1" a="1"/>
  <c r="Z56" i="30"/>
  <c r="AA56" i="30" s="1"/>
  <c r="P56" i="6" s="1"/>
  <c r="F9" i="30"/>
  <c r="T9" i="30"/>
  <c r="Z20" i="30"/>
  <c r="AA20" i="30" s="1"/>
  <c r="AB20" i="30" s="1" a="1"/>
  <c r="Z23" i="30"/>
  <c r="AA23" i="30" s="1"/>
  <c r="AB23" i="30" s="1" a="1"/>
  <c r="Z26" i="30"/>
  <c r="AA26" i="30" s="1"/>
  <c r="AB26" i="30" s="1" a="1"/>
  <c r="Z36" i="30"/>
  <c r="AA36" i="30" s="1"/>
  <c r="AB36" i="30" s="1" a="1"/>
  <c r="Z46" i="30"/>
  <c r="AA46" i="30" s="1"/>
  <c r="P46" i="6" s="1"/>
  <c r="Z17" i="31"/>
  <c r="AA17" i="31" s="1"/>
  <c r="V17" i="6" s="1"/>
  <c r="Z54" i="30"/>
  <c r="AA54" i="30" s="1"/>
  <c r="AB54" i="30" s="1" a="1"/>
  <c r="Z65" i="30"/>
  <c r="AA65" i="30" s="1"/>
  <c r="AB65" i="30" s="1" a="1"/>
  <c r="Z66" i="30"/>
  <c r="AA66" i="30" s="1"/>
  <c r="AB66" i="30" s="1" a="1"/>
  <c r="Z42" i="31"/>
  <c r="AA42" i="31" s="1"/>
  <c r="AB42" i="31" s="1" a="1"/>
  <c r="Z58" i="31"/>
  <c r="AA58" i="31" s="1"/>
  <c r="V58" i="6" s="1"/>
  <c r="Z69" i="31"/>
  <c r="AA69" i="31" s="1"/>
  <c r="V69" i="6" s="1"/>
  <c r="Z95" i="31"/>
  <c r="AA95" i="31" s="1"/>
  <c r="AB95" i="31" s="1" a="1"/>
  <c r="Z104" i="31"/>
  <c r="AA104" i="31" s="1"/>
  <c r="AB104" i="31" s="1" a="1"/>
  <c r="Z107" i="31"/>
  <c r="AA107" i="31" s="1"/>
  <c r="V107" i="6" s="1"/>
  <c r="Z21" i="30"/>
  <c r="AA21" i="30" s="1"/>
  <c r="AB21" i="30" s="1" a="1"/>
  <c r="Z44" i="30"/>
  <c r="AA44" i="30" s="1"/>
  <c r="AB44" i="30" s="1" a="1"/>
  <c r="Z93" i="30"/>
  <c r="AA93" i="30" s="1"/>
  <c r="AB93" i="30" s="1" a="1"/>
  <c r="Z98" i="30"/>
  <c r="AA98" i="30" s="1"/>
  <c r="AB98" i="30" s="1" a="1"/>
  <c r="Z99" i="30"/>
  <c r="AA99" i="30" s="1"/>
  <c r="AB99" i="30" s="1" a="1"/>
  <c r="Z105" i="30"/>
  <c r="AA105" i="30" s="1"/>
  <c r="AB105" i="30" s="1" a="1"/>
  <c r="Z21" i="31"/>
  <c r="AA21" i="31" s="1"/>
  <c r="AB21" i="31" s="1" a="1"/>
  <c r="Z50" i="30"/>
  <c r="AA50" i="30" s="1"/>
  <c r="AB50" i="30" s="1" a="1"/>
  <c r="Z66" i="31"/>
  <c r="AA66" i="31" s="1"/>
  <c r="AB66" i="31" s="1" a="1"/>
  <c r="DD14" i="20" a="1"/>
  <c r="Z49" i="30"/>
  <c r="AA49" i="30" s="1"/>
  <c r="AB49" i="30" s="1" a="1"/>
  <c r="Z62" i="30"/>
  <c r="AA62" i="30" s="1"/>
  <c r="P62" i="6" s="1"/>
  <c r="Z67" i="30"/>
  <c r="AA67" i="30" s="1"/>
  <c r="Z71" i="30"/>
  <c r="AA71" i="30" s="1"/>
  <c r="Z94" i="31"/>
  <c r="AA94" i="31" s="1"/>
  <c r="Z99" i="31"/>
  <c r="AA99" i="31" s="1"/>
  <c r="Z74" i="30"/>
  <c r="AA74" i="30" s="1"/>
  <c r="Z92" i="30"/>
  <c r="AA92" i="30" s="1"/>
  <c r="S11" i="31"/>
  <c r="S61" i="31" s="1"/>
  <c r="Z31" i="31"/>
  <c r="AA31" i="31" s="1"/>
  <c r="Z37" i="31"/>
  <c r="AA37" i="31" s="1"/>
  <c r="Z56" i="31"/>
  <c r="AA56" i="31" s="1"/>
  <c r="Z68" i="31"/>
  <c r="AA68" i="31" s="1"/>
  <c r="Z75" i="31"/>
  <c r="AA75" i="31" s="1"/>
  <c r="Z83" i="31"/>
  <c r="AA83" i="31" s="1"/>
  <c r="M15" i="30"/>
  <c r="M61" i="30"/>
  <c r="Z24" i="31"/>
  <c r="AA24" i="31" s="1"/>
  <c r="Z33" i="31"/>
  <c r="AA33" i="31" s="1"/>
  <c r="Z74" i="31"/>
  <c r="AA74" i="31" s="1"/>
  <c r="V74" i="6" s="1"/>
  <c r="Z78" i="31"/>
  <c r="AA78" i="31" s="1"/>
  <c r="Z105" i="31"/>
  <c r="AA105" i="31" s="1"/>
  <c r="S13" i="30"/>
  <c r="S15" i="30"/>
  <c r="Z24" i="30"/>
  <c r="AA24" i="30" s="1"/>
  <c r="Z30" i="30"/>
  <c r="AA30" i="30" s="1"/>
  <c r="S61" i="30"/>
  <c r="Z78" i="30"/>
  <c r="AA78" i="30" s="1"/>
  <c r="Z113" i="30"/>
  <c r="AA113" i="30" s="1"/>
  <c r="Z30" i="31"/>
  <c r="AA30" i="31" s="1"/>
  <c r="Z54" i="31"/>
  <c r="AA54" i="31" s="1"/>
  <c r="Z89" i="31"/>
  <c r="AA89" i="31" s="1"/>
  <c r="Y15" i="30"/>
  <c r="Z37" i="30"/>
  <c r="AA37" i="30" s="1"/>
  <c r="Z40" i="30"/>
  <c r="AA40" i="30" s="1"/>
  <c r="Z48" i="30"/>
  <c r="AA48" i="30" s="1"/>
  <c r="Z53" i="30"/>
  <c r="AA53" i="30" s="1"/>
  <c r="Z60" i="30"/>
  <c r="AA60" i="30" s="1"/>
  <c r="Z77" i="30"/>
  <c r="AA77" i="30" s="1"/>
  <c r="Z87" i="30"/>
  <c r="AA87" i="30" s="1"/>
  <c r="Z90" i="30"/>
  <c r="AA90" i="30" s="1"/>
  <c r="Z18" i="31"/>
  <c r="AA18" i="31" s="1"/>
  <c r="V18" i="6" s="1"/>
  <c r="Z27" i="31"/>
  <c r="AA27" i="31" s="1"/>
  <c r="Z48" i="31"/>
  <c r="AA48" i="31" s="1"/>
  <c r="Z50" i="31"/>
  <c r="AA50" i="31" s="1"/>
  <c r="Z93" i="31"/>
  <c r="AA93" i="31" s="1"/>
  <c r="Z111" i="31"/>
  <c r="AA111" i="31" s="1"/>
  <c r="P36" i="6"/>
  <c r="Z57" i="30"/>
  <c r="AA57" i="30" s="1"/>
  <c r="Z82" i="30"/>
  <c r="AA82" i="30" s="1"/>
  <c r="Z89" i="30"/>
  <c r="AA89" i="30" s="1"/>
  <c r="Z95" i="30"/>
  <c r="AA95" i="30" s="1"/>
  <c r="Z73" i="31"/>
  <c r="AA73" i="31" s="1"/>
  <c r="Z113" i="31"/>
  <c r="AA113" i="31" s="1"/>
  <c r="M14" i="30"/>
  <c r="M16" i="30"/>
  <c r="M64" i="30"/>
  <c r="S14" i="30"/>
  <c r="S16" i="30"/>
  <c r="Z22" i="30"/>
  <c r="AA22" i="30" s="1"/>
  <c r="Z47" i="30"/>
  <c r="AA47" i="30" s="1"/>
  <c r="S64" i="30"/>
  <c r="Z106" i="30"/>
  <c r="AA106" i="30" s="1"/>
  <c r="Z35" i="31"/>
  <c r="AA35" i="31" s="1"/>
  <c r="V35" i="6" s="1"/>
  <c r="Z38" i="31"/>
  <c r="AA38" i="31" s="1"/>
  <c r="Z41" i="31"/>
  <c r="AA41" i="31" s="1"/>
  <c r="Z46" i="31"/>
  <c r="AA46" i="31" s="1"/>
  <c r="Z52" i="31"/>
  <c r="AA52" i="31" s="1"/>
  <c r="Z106" i="31"/>
  <c r="AA106" i="31" s="1"/>
  <c r="V106" i="6" s="1"/>
  <c r="L13" i="31"/>
  <c r="Z85" i="31"/>
  <c r="AA85" i="31" s="1"/>
  <c r="Z67" i="31"/>
  <c r="AA67" i="31" s="1"/>
  <c r="V67" i="6" s="1"/>
  <c r="Z91" i="31"/>
  <c r="AA91" i="31" s="1"/>
  <c r="V91" i="6" s="1"/>
  <c r="Z39" i="31"/>
  <c r="AA39" i="31" s="1"/>
  <c r="V39" i="6" s="1"/>
  <c r="L14" i="31"/>
  <c r="X14" i="28"/>
  <c r="L13" i="30"/>
  <c r="M13" i="30" s="1"/>
  <c r="Z45" i="31"/>
  <c r="AA45" i="31" s="1"/>
  <c r="V45" i="6" s="1"/>
  <c r="Z20" i="31"/>
  <c r="AA20" i="31" s="1"/>
  <c r="V20" i="6" s="1"/>
  <c r="Z26" i="31"/>
  <c r="AA26" i="31" s="1"/>
  <c r="V26" i="6" s="1"/>
  <c r="Z22" i="31"/>
  <c r="AA22" i="31" s="1"/>
  <c r="V22" i="6" s="1"/>
  <c r="Z23" i="31"/>
  <c r="AA23" i="31" s="1"/>
  <c r="V23" i="6" s="1"/>
  <c r="Z29" i="31"/>
  <c r="AA29" i="31" s="1"/>
  <c r="V29" i="6" s="1"/>
  <c r="Z51" i="31"/>
  <c r="AA51" i="31" s="1"/>
  <c r="V51" i="6" s="1"/>
  <c r="Z101" i="31"/>
  <c r="AA101" i="31" s="1"/>
  <c r="V101" i="6" s="1"/>
  <c r="Z19" i="31"/>
  <c r="AA19" i="31" s="1"/>
  <c r="V19" i="6" s="1"/>
  <c r="Z25" i="31"/>
  <c r="AA25" i="31" s="1"/>
  <c r="V25" i="6" s="1"/>
  <c r="Z59" i="31"/>
  <c r="AA59" i="31" s="1"/>
  <c r="V59" i="6" s="1"/>
  <c r="M11" i="31"/>
  <c r="Z81" i="31"/>
  <c r="AA81" i="31" s="1"/>
  <c r="V81" i="6" s="1"/>
  <c r="Z87" i="31"/>
  <c r="AA87" i="31" s="1"/>
  <c r="V87" i="6" s="1"/>
  <c r="Z88" i="31"/>
  <c r="AA88" i="31" s="1"/>
  <c r="V88" i="6" s="1"/>
  <c r="Z112" i="31"/>
  <c r="AA112" i="31" s="1"/>
  <c r="V112" i="6" s="1"/>
  <c r="Z47" i="31"/>
  <c r="AA47" i="31" s="1"/>
  <c r="V47" i="6" s="1"/>
  <c r="Z60" i="31"/>
  <c r="AA60" i="31" s="1"/>
  <c r="V60" i="6" s="1"/>
  <c r="Z70" i="31"/>
  <c r="AA70" i="31" s="1"/>
  <c r="V70" i="6" s="1"/>
  <c r="Z77" i="31"/>
  <c r="AA77" i="31" s="1"/>
  <c r="V77" i="6" s="1"/>
  <c r="Z40" i="31"/>
  <c r="AA40" i="31" s="1"/>
  <c r="V40" i="6" s="1"/>
  <c r="Z43" i="31"/>
  <c r="AA43" i="31" s="1"/>
  <c r="V43" i="6" s="1"/>
  <c r="Z102" i="31"/>
  <c r="AA102" i="31" s="1"/>
  <c r="V102" i="6" s="1"/>
  <c r="Z36" i="31"/>
  <c r="AA36" i="31" s="1"/>
  <c r="V36" i="6" s="1"/>
  <c r="Z44" i="31"/>
  <c r="AA44" i="31" s="1"/>
  <c r="V44" i="6" s="1"/>
  <c r="Z62" i="31"/>
  <c r="AA62" i="31" s="1"/>
  <c r="V62" i="6" s="1"/>
  <c r="Z71" i="31"/>
  <c r="AA71" i="31" s="1"/>
  <c r="V71" i="6" s="1"/>
  <c r="Z72" i="31"/>
  <c r="AA72" i="31" s="1"/>
  <c r="V72" i="6" s="1"/>
  <c r="Z76" i="31"/>
  <c r="AA76" i="31" s="1"/>
  <c r="V76" i="6" s="1"/>
  <c r="Z109" i="31"/>
  <c r="AA109" i="31" s="1"/>
  <c r="V109" i="6" s="1"/>
  <c r="F9" i="31"/>
  <c r="Z97" i="31"/>
  <c r="AA97" i="31" s="1"/>
  <c r="V97" i="6" s="1"/>
  <c r="Z103" i="31"/>
  <c r="AA103" i="31" s="1"/>
  <c r="V103" i="6" s="1"/>
  <c r="Y11" i="31"/>
  <c r="N9" i="31"/>
  <c r="Z28" i="31"/>
  <c r="AA28" i="31" s="1"/>
  <c r="V28" i="6" s="1"/>
  <c r="Z49" i="31"/>
  <c r="AA49" i="31" s="1"/>
  <c r="V49" i="6" s="1"/>
  <c r="Z55" i="31"/>
  <c r="AA55" i="31" s="1"/>
  <c r="V55" i="6" s="1"/>
  <c r="Z57" i="31"/>
  <c r="AA57" i="31" s="1"/>
  <c r="V57" i="6" s="1"/>
  <c r="Z86" i="31"/>
  <c r="AA86" i="31" s="1"/>
  <c r="V86" i="6" s="1"/>
  <c r="Z32" i="31"/>
  <c r="AA32" i="31" s="1"/>
  <c r="V32" i="6" s="1"/>
  <c r="Z53" i="31"/>
  <c r="AA53" i="31" s="1"/>
  <c r="V53" i="6" s="1"/>
  <c r="Z65" i="31"/>
  <c r="AA65" i="31" s="1"/>
  <c r="V65" i="6" s="1"/>
  <c r="Z92" i="31"/>
  <c r="AA92" i="31" s="1"/>
  <c r="V92" i="6" s="1"/>
  <c r="Z82" i="31"/>
  <c r="AA82" i="31" s="1"/>
  <c r="V82" i="6" s="1"/>
  <c r="Z98" i="31"/>
  <c r="AA98" i="31" s="1"/>
  <c r="V98" i="6" s="1"/>
  <c r="Z110" i="31"/>
  <c r="AA110" i="31" s="1"/>
  <c r="V110" i="6" s="1"/>
  <c r="Z84" i="31"/>
  <c r="AA84" i="31" s="1"/>
  <c r="V84" i="6" s="1"/>
  <c r="Z100" i="31"/>
  <c r="AA100" i="31" s="1"/>
  <c r="V100" i="6" s="1"/>
  <c r="Z80" i="31"/>
  <c r="AA80" i="31" s="1"/>
  <c r="V80" i="6" s="1"/>
  <c r="Z96" i="31"/>
  <c r="AA96" i="31" s="1"/>
  <c r="V96" i="6" s="1"/>
  <c r="Z108" i="31"/>
  <c r="AA108" i="31" s="1"/>
  <c r="V108" i="6" s="1"/>
  <c r="Z28" i="30"/>
  <c r="AA28" i="30" s="1"/>
  <c r="Z19" i="30"/>
  <c r="AA19" i="30" s="1"/>
  <c r="Z29" i="30"/>
  <c r="AA29" i="30" s="1"/>
  <c r="Z32" i="30"/>
  <c r="AA32" i="30" s="1"/>
  <c r="Z45" i="30"/>
  <c r="AA45" i="30" s="1"/>
  <c r="Z103" i="30"/>
  <c r="AA103" i="30" s="1"/>
  <c r="Z27" i="30"/>
  <c r="AA27" i="30" s="1"/>
  <c r="Z33" i="30"/>
  <c r="AA33" i="30" s="1"/>
  <c r="Z59" i="30"/>
  <c r="AA59" i="30" s="1"/>
  <c r="Z81" i="30"/>
  <c r="AA81" i="30" s="1"/>
  <c r="Z85" i="30"/>
  <c r="AA85" i="30" s="1"/>
  <c r="Z109" i="30"/>
  <c r="AA109" i="30" s="1"/>
  <c r="Z51" i="30"/>
  <c r="AA51" i="30" s="1"/>
  <c r="Z70" i="30"/>
  <c r="AA70" i="30" s="1"/>
  <c r="Z94" i="30"/>
  <c r="AA94" i="30" s="1"/>
  <c r="Z107" i="30"/>
  <c r="AA107" i="30" s="1"/>
  <c r="Z17" i="30"/>
  <c r="AA17" i="30" s="1"/>
  <c r="Z34" i="30"/>
  <c r="AA34" i="30" s="1"/>
  <c r="Z35" i="30"/>
  <c r="AA35" i="30" s="1"/>
  <c r="Z41" i="30"/>
  <c r="AA41" i="30" s="1"/>
  <c r="Z69" i="30"/>
  <c r="AA69" i="30" s="1"/>
  <c r="Z108" i="30"/>
  <c r="AA108" i="30" s="1"/>
  <c r="Z91" i="30"/>
  <c r="AA91" i="30" s="1"/>
  <c r="Z18" i="30"/>
  <c r="AA18" i="30" s="1"/>
  <c r="Z25" i="30"/>
  <c r="AA25" i="30" s="1"/>
  <c r="Z42" i="30"/>
  <c r="AA42" i="30" s="1"/>
  <c r="Z43" i="30"/>
  <c r="AA43" i="30" s="1"/>
  <c r="Z31" i="30"/>
  <c r="AA31" i="30" s="1"/>
  <c r="Z75" i="30"/>
  <c r="AA75" i="30" s="1"/>
  <c r="Z102" i="30"/>
  <c r="AA102" i="30" s="1"/>
  <c r="Z76" i="30"/>
  <c r="AA76" i="30" s="1"/>
  <c r="Z97" i="30"/>
  <c r="AA97" i="30" s="1"/>
  <c r="Z101" i="30"/>
  <c r="AA101" i="30" s="1"/>
  <c r="Z39" i="30"/>
  <c r="AA39" i="30" s="1"/>
  <c r="Z58" i="30"/>
  <c r="AA58" i="30" s="1"/>
  <c r="Z86" i="30"/>
  <c r="AA86" i="30" s="1"/>
  <c r="Z110" i="30"/>
  <c r="AA110" i="30" s="1"/>
  <c r="Z80" i="30"/>
  <c r="AA80" i="30" s="1"/>
  <c r="Z96" i="30"/>
  <c r="AA96" i="30" s="1"/>
  <c r="Z112" i="30"/>
  <c r="AA112" i="30" s="1"/>
  <c r="Z55" i="30"/>
  <c r="AA55" i="30" s="1"/>
  <c r="Z72" i="30"/>
  <c r="AA72" i="30" s="1"/>
  <c r="Z88" i="30"/>
  <c r="AA88" i="30" s="1"/>
  <c r="Z104" i="30"/>
  <c r="AA104" i="30" s="1"/>
  <c r="Z68" i="30"/>
  <c r="AA68" i="30" s="1"/>
  <c r="Z84" i="30"/>
  <c r="AA84" i="30" s="1"/>
  <c r="Z100" i="30"/>
  <c r="AA100" i="30" s="1"/>
  <c r="Z93" i="28"/>
  <c r="AA93" i="28" s="1"/>
  <c r="L15" i="28"/>
  <c r="R14" i="28"/>
  <c r="Z81" i="28"/>
  <c r="AA81" i="28" s="1"/>
  <c r="L14" i="28"/>
  <c r="L13" i="28"/>
  <c r="R13" i="28"/>
  <c r="Z19" i="28"/>
  <c r="AA19" i="28" s="1"/>
  <c r="Z44" i="28"/>
  <c r="AA44" i="28" s="1"/>
  <c r="Z77" i="28"/>
  <c r="AA77" i="28" s="1"/>
  <c r="Z105" i="28"/>
  <c r="AA105" i="28" s="1"/>
  <c r="Z113" i="28"/>
  <c r="AA113" i="28" s="1"/>
  <c r="Z36" i="28"/>
  <c r="AA36" i="28" s="1"/>
  <c r="Z40" i="28"/>
  <c r="AA40" i="28" s="1"/>
  <c r="Z58" i="28"/>
  <c r="AA58" i="28" s="1"/>
  <c r="Z109" i="28"/>
  <c r="AA109" i="28" s="1"/>
  <c r="Z69" i="28"/>
  <c r="AA69" i="28" s="1"/>
  <c r="Z52" i="28"/>
  <c r="AA52" i="28" s="1"/>
  <c r="Z89" i="28"/>
  <c r="AA89" i="28" s="1"/>
  <c r="Z32" i="28"/>
  <c r="AA32" i="28" s="1"/>
  <c r="Z43" i="28"/>
  <c r="AA43" i="28" s="1"/>
  <c r="Z59" i="28"/>
  <c r="AA59" i="28" s="1"/>
  <c r="Z97" i="28"/>
  <c r="AA97" i="28" s="1"/>
  <c r="Z54" i="28"/>
  <c r="AA54" i="28" s="1"/>
  <c r="Z65" i="28"/>
  <c r="AA65" i="28" s="1"/>
  <c r="Z39" i="28"/>
  <c r="AA39" i="28" s="1"/>
  <c r="Z25" i="28"/>
  <c r="AA25" i="28" s="1"/>
  <c r="Z102" i="28"/>
  <c r="AA102" i="28" s="1"/>
  <c r="R15" i="28"/>
  <c r="Z20" i="28"/>
  <c r="AA20" i="28" s="1"/>
  <c r="Z49" i="28"/>
  <c r="AA49" i="28" s="1"/>
  <c r="Z50" i="28"/>
  <c r="AA50" i="28" s="1"/>
  <c r="Z62" i="28"/>
  <c r="AA62" i="28" s="1"/>
  <c r="Z86" i="28"/>
  <c r="AA86" i="28" s="1"/>
  <c r="Z22" i="28"/>
  <c r="AA22" i="28" s="1"/>
  <c r="Z57" i="28"/>
  <c r="AA57" i="28" s="1"/>
  <c r="Z28" i="28"/>
  <c r="AA28" i="28" s="1"/>
  <c r="Z18" i="28"/>
  <c r="AA18" i="28" s="1"/>
  <c r="Z66" i="28"/>
  <c r="AA66" i="28" s="1"/>
  <c r="Z78" i="28"/>
  <c r="AA78" i="28" s="1"/>
  <c r="Z90" i="28"/>
  <c r="AA90" i="28" s="1"/>
  <c r="Z106" i="28"/>
  <c r="AA106" i="28" s="1"/>
  <c r="Z24" i="28"/>
  <c r="AA24" i="28" s="1"/>
  <c r="Z73" i="28"/>
  <c r="AA73" i="28" s="1"/>
  <c r="Z85" i="28"/>
  <c r="AA85" i="28" s="1"/>
  <c r="Z98" i="28"/>
  <c r="AA98" i="28" s="1"/>
  <c r="Z74" i="28"/>
  <c r="AA74" i="28" s="1"/>
  <c r="Z23" i="28"/>
  <c r="AA23" i="28" s="1"/>
  <c r="Z21" i="28"/>
  <c r="AA21" i="28" s="1"/>
  <c r="X13" i="28"/>
  <c r="Z17" i="28"/>
  <c r="AA17" i="28" s="1"/>
  <c r="Z34" i="28"/>
  <c r="AA34" i="28" s="1"/>
  <c r="Z46" i="28"/>
  <c r="AA46" i="28" s="1"/>
  <c r="Z70" i="28"/>
  <c r="AA70" i="28" s="1"/>
  <c r="Z82" i="28"/>
  <c r="AA82" i="28" s="1"/>
  <c r="Z94" i="28"/>
  <c r="AA94" i="28" s="1"/>
  <c r="Z101" i="28"/>
  <c r="AA101" i="28" s="1"/>
  <c r="Z110" i="28"/>
  <c r="AA110" i="28" s="1"/>
  <c r="X15" i="28"/>
  <c r="Z47" i="28"/>
  <c r="AA47" i="28" s="1"/>
  <c r="Z30" i="28"/>
  <c r="AA30" i="28" s="1"/>
  <c r="Z31" i="28"/>
  <c r="AA31" i="28" s="1"/>
  <c r="Z35" i="28"/>
  <c r="AA35" i="28" s="1"/>
  <c r="Z42" i="28"/>
  <c r="AA42" i="28" s="1"/>
  <c r="Z38" i="28"/>
  <c r="AA38" i="28" s="1"/>
  <c r="M11" i="28"/>
  <c r="M16" i="28" s="1"/>
  <c r="F9" i="28"/>
  <c r="T9" i="28"/>
  <c r="S11" i="28"/>
  <c r="N9" i="28"/>
  <c r="Y11" i="28"/>
  <c r="Z26" i="28"/>
  <c r="AA26" i="28" s="1"/>
  <c r="Z27" i="28"/>
  <c r="AA27" i="28" s="1"/>
  <c r="Z33" i="28"/>
  <c r="AA33" i="28" s="1"/>
  <c r="Z29" i="28"/>
  <c r="AA29" i="28" s="1"/>
  <c r="Z45" i="28"/>
  <c r="AA45" i="28" s="1"/>
  <c r="Z37" i="28"/>
  <c r="AA37" i="28" s="1"/>
  <c r="Z51" i="28"/>
  <c r="AA51" i="28" s="1"/>
  <c r="Z48" i="28"/>
  <c r="AA48" i="28" s="1"/>
  <c r="Z55" i="28"/>
  <c r="AA55" i="28" s="1"/>
  <c r="Z68" i="28"/>
  <c r="AA68" i="28" s="1"/>
  <c r="Z72" i="28"/>
  <c r="AA72" i="28" s="1"/>
  <c r="Z76" i="28"/>
  <c r="AA76" i="28" s="1"/>
  <c r="Z80" i="28"/>
  <c r="AA80" i="28" s="1"/>
  <c r="Z84" i="28"/>
  <c r="AA84" i="28" s="1"/>
  <c r="Z88" i="28"/>
  <c r="AA88" i="28" s="1"/>
  <c r="Z92" i="28"/>
  <c r="AA92" i="28" s="1"/>
  <c r="Z96" i="28"/>
  <c r="AA96" i="28" s="1"/>
  <c r="Z100" i="28"/>
  <c r="AA100" i="28" s="1"/>
  <c r="Z104" i="28"/>
  <c r="AA104" i="28" s="1"/>
  <c r="Z108" i="28"/>
  <c r="AA108" i="28" s="1"/>
  <c r="Z112" i="28"/>
  <c r="AA112" i="28" s="1"/>
  <c r="Z56" i="28"/>
  <c r="AA56" i="28" s="1"/>
  <c r="Z41" i="28"/>
  <c r="AA41" i="28" s="1"/>
  <c r="Z60" i="28"/>
  <c r="AA60" i="28" s="1"/>
  <c r="Z53" i="28"/>
  <c r="AA53" i="28" s="1"/>
  <c r="Z67" i="28"/>
  <c r="AA67" i="28" s="1"/>
  <c r="Z71" i="28"/>
  <c r="AA71" i="28" s="1"/>
  <c r="Z75" i="28"/>
  <c r="AA75" i="28" s="1"/>
  <c r="Z79" i="28"/>
  <c r="AA79" i="28" s="1"/>
  <c r="Z83" i="28"/>
  <c r="AA83" i="28" s="1"/>
  <c r="Z87" i="28"/>
  <c r="AA87" i="28" s="1"/>
  <c r="Z91" i="28"/>
  <c r="AA91" i="28" s="1"/>
  <c r="Z95" i="28"/>
  <c r="AA95" i="28" s="1"/>
  <c r="Z99" i="28"/>
  <c r="AA99" i="28" s="1"/>
  <c r="Z103" i="28"/>
  <c r="AA103" i="28" s="1"/>
  <c r="Z107" i="28"/>
  <c r="AA107" i="28" s="1"/>
  <c r="Z111" i="28"/>
  <c r="AA111" i="28" s="1"/>
  <c r="B64" i="6"/>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2" i="6"/>
  <c r="CF3" i="20" a="1"/>
  <c r="BU3" i="20" a="1"/>
  <c r="BT3" i="20" a="1"/>
  <c r="BS3" i="20" a="1"/>
  <c r="BR3" i="20" a="1"/>
  <c r="BQ3" i="20" a="1"/>
  <c r="BP3" i="20" a="1"/>
  <c r="BO3" i="20" a="1"/>
  <c r="BN3" i="20" a="1"/>
  <c r="BM3" i="20" a="1"/>
  <c r="BL3" i="20" a="1"/>
  <c r="AZ3" i="20" a="1"/>
  <c r="AY3" i="20" a="1"/>
  <c r="AX3" i="20" a="1"/>
  <c r="AW3" i="20" a="1"/>
  <c r="AV3" i="20" a="1"/>
  <c r="AU3" i="20" a="1"/>
  <c r="AT3" i="20" a="1"/>
  <c r="AS3" i="20" a="1"/>
  <c r="AR3" i="20" a="1"/>
  <c r="AQ3" i="20" a="1"/>
  <c r="AB69" i="31" l="1" a="1"/>
  <c r="V95" i="6"/>
  <c r="V21" i="6"/>
  <c r="P83" i="6"/>
  <c r="P21" i="6"/>
  <c r="S16" i="28"/>
  <c r="Y13" i="31"/>
  <c r="AB79" i="31" a="1"/>
  <c r="AB17" i="31" a="1"/>
  <c r="V34" i="6"/>
  <c r="M13" i="31"/>
  <c r="AB62" i="30" a="1"/>
  <c r="P52" i="6"/>
  <c r="AB46" i="30" a="1"/>
  <c r="AB111" i="30" a="1"/>
  <c r="AB56" i="30" a="1"/>
  <c r="Y14" i="28"/>
  <c r="V66" i="6"/>
  <c r="V104" i="6"/>
  <c r="P38" i="6"/>
  <c r="P50" i="6"/>
  <c r="P79" i="6"/>
  <c r="S15" i="31"/>
  <c r="P20" i="6"/>
  <c r="P49" i="6"/>
  <c r="P73" i="6"/>
  <c r="AB18" i="31" a="1"/>
  <c r="Y14" i="30"/>
  <c r="Z14" i="30" s="1"/>
  <c r="AA14" i="30" s="1"/>
  <c r="Y13" i="30"/>
  <c r="Z13" i="30" s="1"/>
  <c r="AA13" i="30" s="1"/>
  <c r="P23" i="6"/>
  <c r="V90" i="6"/>
  <c r="AB58" i="31" a="1"/>
  <c r="P93" i="6"/>
  <c r="V42" i="6"/>
  <c r="Y61" i="30"/>
  <c r="Z61" i="30" s="1"/>
  <c r="AA61" i="30" s="1"/>
  <c r="P66" i="6"/>
  <c r="AB74" i="31" a="1"/>
  <c r="Z16" i="30"/>
  <c r="AA16" i="30" s="1"/>
  <c r="AB16" i="30" s="1" a="1"/>
  <c r="S64" i="31"/>
  <c r="P98" i="6"/>
  <c r="P26" i="6"/>
  <c r="P44" i="6"/>
  <c r="Z64" i="30"/>
  <c r="AA64" i="30" s="1"/>
  <c r="AB64" i="30" s="1" a="1"/>
  <c r="P105" i="6"/>
  <c r="S14" i="31"/>
  <c r="P99" i="6"/>
  <c r="Z15" i="30"/>
  <c r="AA15" i="30" s="1"/>
  <c r="P15" i="6" s="1"/>
  <c r="S13" i="31"/>
  <c r="P54" i="6"/>
  <c r="AB107" i="31" a="1"/>
  <c r="P65" i="6"/>
  <c r="S16" i="31"/>
  <c r="AB103" i="28" a="1"/>
  <c r="H103" i="6"/>
  <c r="AB76" i="28" a="1"/>
  <c r="H76" i="6"/>
  <c r="AB28" i="28" a="1"/>
  <c r="H28" i="6"/>
  <c r="AB53" i="28" a="1"/>
  <c r="H53" i="6"/>
  <c r="AB68" i="28" a="1"/>
  <c r="H68" i="6"/>
  <c r="AB24" i="28" a="1"/>
  <c r="H24" i="6"/>
  <c r="AB22" i="28" a="1"/>
  <c r="H22" i="6"/>
  <c r="AB25" i="28" a="1"/>
  <c r="H25" i="6"/>
  <c r="AB72" i="30" a="1"/>
  <c r="P72" i="6"/>
  <c r="AB83" i="28" a="1"/>
  <c r="H83" i="6"/>
  <c r="AB88" i="28" a="1"/>
  <c r="H88" i="6"/>
  <c r="AB48" i="28" a="1"/>
  <c r="H48" i="6"/>
  <c r="AB35" i="28" a="1"/>
  <c r="H35" i="6"/>
  <c r="AB23" i="28" a="1"/>
  <c r="H23" i="6"/>
  <c r="AB50" i="28" a="1"/>
  <c r="H50" i="6"/>
  <c r="AB109" i="28" a="1"/>
  <c r="H109" i="6"/>
  <c r="AB100" i="30" a="1"/>
  <c r="P100" i="6"/>
  <c r="AB97" i="30" a="1"/>
  <c r="P97" i="6"/>
  <c r="AB106" i="30" a="1"/>
  <c r="P106" i="6"/>
  <c r="AB73" i="31" a="1"/>
  <c r="V73" i="6"/>
  <c r="AB90" i="30" a="1"/>
  <c r="P90" i="6"/>
  <c r="AB37" i="30" a="1"/>
  <c r="P37" i="6"/>
  <c r="AB54" i="31" a="1"/>
  <c r="V54" i="6"/>
  <c r="AB24" i="30" a="1"/>
  <c r="P24" i="6"/>
  <c r="AB105" i="31" a="1"/>
  <c r="V105" i="6"/>
  <c r="AB56" i="31" a="1"/>
  <c r="V56" i="6"/>
  <c r="AB100" i="28" a="1"/>
  <c r="H100" i="6"/>
  <c r="AB41" i="28" a="1"/>
  <c r="H41" i="6"/>
  <c r="AB94" i="28" a="1"/>
  <c r="H94" i="6"/>
  <c r="AB78" i="28" a="1"/>
  <c r="H78" i="6"/>
  <c r="AB54" i="28" a="1"/>
  <c r="H54" i="6"/>
  <c r="AB19" i="28" a="1"/>
  <c r="H19" i="6"/>
  <c r="AB96" i="30" a="1"/>
  <c r="P96" i="6"/>
  <c r="AB25" i="30" a="1"/>
  <c r="P25" i="6"/>
  <c r="AB17" i="30" a="1"/>
  <c r="P17" i="6"/>
  <c r="AB59" i="30" a="1"/>
  <c r="P59" i="6"/>
  <c r="AB19" i="30" a="1"/>
  <c r="P19" i="6"/>
  <c r="AB57" i="30" a="1"/>
  <c r="P57" i="6"/>
  <c r="AB111" i="28" a="1"/>
  <c r="H111" i="6"/>
  <c r="AB79" i="28" a="1"/>
  <c r="H79" i="6"/>
  <c r="AB56" i="28" a="1"/>
  <c r="H56" i="6"/>
  <c r="AB84" i="28" a="1"/>
  <c r="H84" i="6"/>
  <c r="AB51" i="28" a="1"/>
  <c r="H51" i="6"/>
  <c r="AB31" i="28" a="1"/>
  <c r="H31" i="6"/>
  <c r="AB82" i="28" a="1"/>
  <c r="H82" i="6"/>
  <c r="AB74" i="28" a="1"/>
  <c r="H74" i="6"/>
  <c r="AB66" i="28" a="1"/>
  <c r="H66" i="6"/>
  <c r="AB49" i="28" a="1"/>
  <c r="H49" i="6"/>
  <c r="AB97" i="28" a="1"/>
  <c r="H97" i="6"/>
  <c r="AB58" i="28" a="1"/>
  <c r="H58" i="6"/>
  <c r="AB84" i="30" a="1"/>
  <c r="P84" i="6"/>
  <c r="AB80" i="30" a="1"/>
  <c r="P80" i="6"/>
  <c r="AB76" i="30" a="1"/>
  <c r="P76" i="6"/>
  <c r="AB18" i="30" a="1"/>
  <c r="P18" i="6"/>
  <c r="AB107" i="30" a="1"/>
  <c r="P107" i="6"/>
  <c r="AB33" i="30" a="1"/>
  <c r="P33" i="6"/>
  <c r="AB28" i="30" a="1"/>
  <c r="P28" i="6"/>
  <c r="M61" i="31"/>
  <c r="S64" i="28"/>
  <c r="AB87" i="30" a="1"/>
  <c r="P87" i="6"/>
  <c r="AB30" i="31" a="1"/>
  <c r="V30" i="6"/>
  <c r="AB78" i="31" a="1"/>
  <c r="V78" i="6"/>
  <c r="AB37" i="31" a="1"/>
  <c r="V37" i="6"/>
  <c r="AB89" i="28" a="1"/>
  <c r="H89" i="6"/>
  <c r="AB31" i="30" a="1"/>
  <c r="P31" i="6"/>
  <c r="AB41" i="30" a="1"/>
  <c r="P41" i="6"/>
  <c r="AB107" i="28" a="1"/>
  <c r="H107" i="6"/>
  <c r="AB75" i="28" a="1"/>
  <c r="H75" i="6"/>
  <c r="AB112" i="28" a="1"/>
  <c r="H112" i="6"/>
  <c r="AB80" i="28" a="1"/>
  <c r="H80" i="6"/>
  <c r="AB37" i="28" a="1"/>
  <c r="H37" i="6"/>
  <c r="AB30" i="28" a="1"/>
  <c r="H30" i="6"/>
  <c r="AB70" i="28" a="1"/>
  <c r="H70" i="6"/>
  <c r="AB98" i="28" a="1"/>
  <c r="H98" i="6"/>
  <c r="AB18" i="28" a="1"/>
  <c r="H18" i="6"/>
  <c r="AB20" i="28" a="1"/>
  <c r="H20" i="6"/>
  <c r="AB59" i="28" a="1"/>
  <c r="H59" i="6"/>
  <c r="Z59" i="6" s="1"/>
  <c r="XFD59" i="6" s="1"/>
  <c r="AC59" i="6" s="1" a="1"/>
  <c r="AB40" i="28" a="1"/>
  <c r="H40" i="6"/>
  <c r="AB68" i="30" a="1"/>
  <c r="P68" i="6"/>
  <c r="AB102" i="30" a="1"/>
  <c r="P102" i="6"/>
  <c r="AB91" i="30" a="1"/>
  <c r="P91" i="6"/>
  <c r="AB94" i="30" a="1"/>
  <c r="P94" i="6"/>
  <c r="AB27" i="30" a="1"/>
  <c r="P27" i="6"/>
  <c r="AB35" i="31" a="1"/>
  <c r="AB85" i="31" a="1"/>
  <c r="V85" i="6"/>
  <c r="AB52" i="31" a="1"/>
  <c r="V52" i="6"/>
  <c r="AB47" i="30" a="1"/>
  <c r="P47" i="6"/>
  <c r="S61" i="28"/>
  <c r="AB111" i="31" a="1"/>
  <c r="V111" i="6"/>
  <c r="AB77" i="30" a="1"/>
  <c r="P77" i="6"/>
  <c r="Y16" i="31"/>
  <c r="AB31" i="31" a="1"/>
  <c r="V31" i="6"/>
  <c r="AB71" i="30" a="1"/>
  <c r="P71" i="6"/>
  <c r="M14" i="31"/>
  <c r="AB46" i="31" a="1"/>
  <c r="V46" i="6"/>
  <c r="AB22" i="30" a="1"/>
  <c r="P22" i="6"/>
  <c r="M15" i="31"/>
  <c r="M64" i="28"/>
  <c r="AB93" i="31" a="1"/>
  <c r="V93" i="6"/>
  <c r="Y14" i="31"/>
  <c r="AB83" i="31" a="1"/>
  <c r="V83" i="6"/>
  <c r="M16" i="31"/>
  <c r="AB99" i="31" a="1"/>
  <c r="V99" i="6"/>
  <c r="AB67" i="30" a="1"/>
  <c r="P67" i="6"/>
  <c r="AB108" i="28" a="1"/>
  <c r="H108" i="6"/>
  <c r="AB46" i="28" a="1"/>
  <c r="H46" i="6"/>
  <c r="AB43" i="28" a="1"/>
  <c r="H43" i="6"/>
  <c r="AB36" i="28" a="1"/>
  <c r="H36" i="6"/>
  <c r="Z36" i="6" s="1"/>
  <c r="XFD36" i="6" s="1"/>
  <c r="AC36" i="6" s="1" a="1"/>
  <c r="AB104" i="30" a="1"/>
  <c r="P104" i="6"/>
  <c r="AB110" i="30" a="1"/>
  <c r="P110" i="6"/>
  <c r="AB75" i="30" a="1"/>
  <c r="P75" i="6"/>
  <c r="AB108" i="30" a="1"/>
  <c r="P108" i="6"/>
  <c r="AB70" i="30" a="1"/>
  <c r="P70" i="6"/>
  <c r="AB103" i="30" a="1"/>
  <c r="P103" i="6"/>
  <c r="AB99" i="28" a="1"/>
  <c r="H99" i="6"/>
  <c r="AB67" i="28" a="1"/>
  <c r="H67" i="6"/>
  <c r="Z67" i="6" s="1"/>
  <c r="XFD67" i="6" s="1"/>
  <c r="AC67" i="6" s="1" a="1"/>
  <c r="AB104" i="28" a="1"/>
  <c r="H104" i="6"/>
  <c r="Z104" i="6" s="1"/>
  <c r="XFD104" i="6" s="1"/>
  <c r="AC104" i="6" s="1" a="1"/>
  <c r="AB72" i="28" a="1"/>
  <c r="H72" i="6"/>
  <c r="Z72" i="6" s="1"/>
  <c r="XFD72" i="6" s="1"/>
  <c r="AC72" i="6" s="1" a="1"/>
  <c r="AB29" i="28" a="1"/>
  <c r="H29" i="6"/>
  <c r="AB47" i="28" a="1"/>
  <c r="H47" i="6"/>
  <c r="AB34" i="28" a="1"/>
  <c r="H34" i="6"/>
  <c r="AB73" i="28" a="1"/>
  <c r="H73" i="6"/>
  <c r="AB57" i="28" a="1"/>
  <c r="H57" i="6"/>
  <c r="Z57" i="6" s="1"/>
  <c r="XFD57" i="6" s="1"/>
  <c r="AC57" i="6" s="1" a="1"/>
  <c r="AB102" i="28" a="1"/>
  <c r="H102" i="6"/>
  <c r="Z102" i="6" s="1"/>
  <c r="XFD102" i="6" s="1"/>
  <c r="AC102" i="6" s="1" a="1"/>
  <c r="AB32" i="28" a="1"/>
  <c r="H32" i="6"/>
  <c r="AB113" i="28" a="1"/>
  <c r="H113" i="6"/>
  <c r="AB81" i="28" a="1"/>
  <c r="H81" i="6"/>
  <c r="AB88" i="30" a="1"/>
  <c r="P88" i="6"/>
  <c r="AB86" i="30" a="1"/>
  <c r="P86" i="6"/>
  <c r="AB69" i="30" a="1"/>
  <c r="P69" i="6"/>
  <c r="AB51" i="30" a="1"/>
  <c r="P51" i="6"/>
  <c r="AB45" i="30" a="1"/>
  <c r="P45" i="6"/>
  <c r="AB41" i="31" a="1"/>
  <c r="V41" i="6"/>
  <c r="M61" i="28"/>
  <c r="AB50" i="31" a="1"/>
  <c r="V50" i="6"/>
  <c r="AB60" i="30" a="1"/>
  <c r="P60" i="6"/>
  <c r="AB89" i="31" a="1"/>
  <c r="V89" i="6"/>
  <c r="AB113" i="30" a="1"/>
  <c r="P113" i="6"/>
  <c r="AB33" i="31" a="1"/>
  <c r="V33" i="6"/>
  <c r="Y16" i="28"/>
  <c r="Z16" i="28" s="1"/>
  <c r="AA16" i="28" s="1"/>
  <c r="AB75" i="31" a="1"/>
  <c r="V75" i="6"/>
  <c r="AB94" i="31" a="1"/>
  <c r="V94" i="6"/>
  <c r="AB58" i="30" a="1"/>
  <c r="P58" i="6"/>
  <c r="AB38" i="31" a="1"/>
  <c r="V38" i="6"/>
  <c r="AB95" i="30" a="1"/>
  <c r="P95" i="6"/>
  <c r="AB48" i="31" a="1"/>
  <c r="V48" i="6"/>
  <c r="AB53" i="30" a="1"/>
  <c r="P53" i="6"/>
  <c r="AB78" i="30" a="1"/>
  <c r="P78" i="6"/>
  <c r="AB24" i="31" a="1"/>
  <c r="V24" i="6"/>
  <c r="AB68" i="31" a="1"/>
  <c r="V68" i="6"/>
  <c r="AB92" i="30" a="1"/>
  <c r="P92" i="6"/>
  <c r="AB91" i="28" a="1"/>
  <c r="H91" i="6"/>
  <c r="AB27" i="28" a="1"/>
  <c r="H27" i="6"/>
  <c r="AB38" i="28" a="1"/>
  <c r="H38" i="6"/>
  <c r="AB110" i="28" a="1"/>
  <c r="H110" i="6"/>
  <c r="Z110" i="6" s="1"/>
  <c r="XFD110" i="6" s="1"/>
  <c r="AC110" i="6" s="1" a="1"/>
  <c r="AB106" i="28" a="1"/>
  <c r="H106" i="6"/>
  <c r="AB39" i="28" a="1"/>
  <c r="H39" i="6"/>
  <c r="AB52" i="28" a="1"/>
  <c r="H52" i="6"/>
  <c r="AB77" i="28" a="1"/>
  <c r="H77" i="6"/>
  <c r="AB55" i="30" a="1"/>
  <c r="P55" i="6"/>
  <c r="AB39" i="30" a="1"/>
  <c r="P39" i="6"/>
  <c r="AB43" i="30" a="1"/>
  <c r="P43" i="6"/>
  <c r="AB35" i="30" a="1"/>
  <c r="P35" i="6"/>
  <c r="AB85" i="30" a="1"/>
  <c r="P85" i="6"/>
  <c r="AB32" i="30" a="1"/>
  <c r="P32" i="6"/>
  <c r="AB106" i="31" a="1"/>
  <c r="AB89" i="30" a="1"/>
  <c r="P89" i="6"/>
  <c r="AB27" i="31" a="1"/>
  <c r="V27" i="6"/>
  <c r="AB48" i="30" a="1"/>
  <c r="P48" i="6"/>
  <c r="Y64" i="28"/>
  <c r="M64" i="31"/>
  <c r="AB74" i="30" a="1"/>
  <c r="P74" i="6"/>
  <c r="AB71" i="28" a="1"/>
  <c r="H71" i="6"/>
  <c r="AB45" i="28" a="1"/>
  <c r="H45" i="6"/>
  <c r="AB85" i="28" a="1"/>
  <c r="H85" i="6"/>
  <c r="AB95" i="28" a="1"/>
  <c r="H95" i="6"/>
  <c r="AB33" i="28" a="1"/>
  <c r="H33" i="6"/>
  <c r="AB17" i="28" a="1"/>
  <c r="H17" i="6"/>
  <c r="AB105" i="28" a="1"/>
  <c r="H105" i="6"/>
  <c r="AB109" i="30" a="1"/>
  <c r="P109" i="6"/>
  <c r="AB96" i="28" a="1"/>
  <c r="H96" i="6"/>
  <c r="Z96" i="6" s="1"/>
  <c r="XFD96" i="6" s="1"/>
  <c r="AC96" i="6" s="1" a="1"/>
  <c r="AB86" i="28" a="1"/>
  <c r="H86" i="6"/>
  <c r="AB87" i="28" a="1"/>
  <c r="H87" i="6"/>
  <c r="AB60" i="28" a="1"/>
  <c r="H60" i="6"/>
  <c r="AB92" i="28" a="1"/>
  <c r="H92" i="6"/>
  <c r="Z92" i="6" s="1"/>
  <c r="XFD92" i="6" s="1"/>
  <c r="AC92" i="6" s="1" a="1"/>
  <c r="AB55" i="28" a="1"/>
  <c r="H55" i="6"/>
  <c r="AB26" i="28" a="1"/>
  <c r="H26" i="6"/>
  <c r="AB42" i="28" a="1"/>
  <c r="H42" i="6"/>
  <c r="AB101" i="28" a="1"/>
  <c r="H101" i="6"/>
  <c r="AB21" i="28" a="1"/>
  <c r="H21" i="6"/>
  <c r="AB90" i="28" a="1"/>
  <c r="H90" i="6"/>
  <c r="AB62" i="28" a="1"/>
  <c r="H62" i="6"/>
  <c r="Z62" i="6" s="1"/>
  <c r="XFD62" i="6" s="1"/>
  <c r="AC62" i="6" s="1" a="1"/>
  <c r="AB65" i="28" a="1"/>
  <c r="H65" i="6"/>
  <c r="Z65" i="6" s="1"/>
  <c r="XFD65" i="6" s="1"/>
  <c r="AC65" i="6" s="1" a="1"/>
  <c r="AB69" i="28" a="1"/>
  <c r="H69" i="6"/>
  <c r="AB44" i="28" a="1"/>
  <c r="H44" i="6"/>
  <c r="AB93" i="28" a="1"/>
  <c r="H93" i="6"/>
  <c r="AB112" i="30" a="1"/>
  <c r="P112" i="6"/>
  <c r="AB101" i="30" a="1"/>
  <c r="P101" i="6"/>
  <c r="AB42" i="30" a="1"/>
  <c r="P42" i="6"/>
  <c r="AB34" i="30" a="1"/>
  <c r="P34" i="6"/>
  <c r="AB81" i="30" a="1"/>
  <c r="P81" i="6"/>
  <c r="AB29" i="30" a="1"/>
  <c r="P29" i="6"/>
  <c r="Y15" i="31"/>
  <c r="AB113" i="31" a="1"/>
  <c r="V113" i="6"/>
  <c r="AB82" i="30" a="1"/>
  <c r="P82" i="6"/>
  <c r="Z82" i="6" s="1"/>
  <c r="XFD82" i="6" s="1"/>
  <c r="AC82" i="6" s="1" a="1"/>
  <c r="AB40" i="30" a="1"/>
  <c r="P40" i="6"/>
  <c r="Y64" i="31"/>
  <c r="AB30" i="30" a="1"/>
  <c r="P30" i="6"/>
  <c r="Y61" i="28"/>
  <c r="Y61" i="31"/>
  <c r="AB61" i="30" a="1"/>
  <c r="P61" i="6"/>
  <c r="P64" i="6"/>
  <c r="AB97" i="31" a="1"/>
  <c r="AB98" i="31" a="1"/>
  <c r="AB55" i="31" a="1"/>
  <c r="AB109" i="31" a="1"/>
  <c r="AB43" i="31" a="1"/>
  <c r="AB87" i="31" a="1"/>
  <c r="AB51" i="31" a="1"/>
  <c r="AB82" i="31" a="1"/>
  <c r="AB49" i="31" a="1"/>
  <c r="AB76" i="31" a="1"/>
  <c r="AB40" i="31" a="1"/>
  <c r="AB81" i="31" a="1"/>
  <c r="AB29" i="31" a="1"/>
  <c r="AB59" i="31" a="1"/>
  <c r="AB22" i="31" a="1"/>
  <c r="AB91" i="31" a="1"/>
  <c r="AB28" i="31" a="1"/>
  <c r="AB77" i="31" a="1"/>
  <c r="AB96" i="31" a="1"/>
  <c r="AB80" i="31" a="1"/>
  <c r="AB53" i="31" a="1"/>
  <c r="AB62" i="31" a="1"/>
  <c r="XFD63" i="6"/>
  <c r="AB60" i="31" a="1"/>
  <c r="AB25" i="31" a="1"/>
  <c r="AB39" i="31" a="1"/>
  <c r="AB92" i="31" a="1"/>
  <c r="AB72" i="31" a="1"/>
  <c r="AB23" i="31" a="1"/>
  <c r="AB65" i="31" a="1"/>
  <c r="AB71" i="31" a="1"/>
  <c r="AB70" i="31" a="1"/>
  <c r="AB100" i="31" a="1"/>
  <c r="AB32" i="31" a="1"/>
  <c r="AB103" i="31" a="1"/>
  <c r="AB44" i="31" a="1"/>
  <c r="AB47" i="31" a="1"/>
  <c r="AB19" i="31" a="1"/>
  <c r="AB26" i="31" a="1"/>
  <c r="AB67" i="31" a="1"/>
  <c r="AB101" i="31" a="1"/>
  <c r="AB108" i="31" a="1"/>
  <c r="AB84" i="31" a="1"/>
  <c r="AB86" i="31" a="1"/>
  <c r="AB36" i="31" a="1"/>
  <c r="AB112" i="31" a="1"/>
  <c r="AB20" i="31" a="1"/>
  <c r="AB110" i="31" a="1"/>
  <c r="AB57" i="31" a="1"/>
  <c r="AB102" i="31" a="1"/>
  <c r="AB88" i="31" a="1"/>
  <c r="AB45" i="31" a="1"/>
  <c r="S13" i="28"/>
  <c r="M15" i="28"/>
  <c r="S14" i="28"/>
  <c r="M13" i="28"/>
  <c r="M14" i="28"/>
  <c r="Y13" i="28"/>
  <c r="Y15" i="28"/>
  <c r="S15" i="28"/>
  <c r="CT54" i="20" a="1"/>
  <c r="CT3" i="20" a="1"/>
  <c r="Z21" i="6" l="1"/>
  <c r="XFD21" i="6" s="1"/>
  <c r="AC21" i="6" s="1" a="1"/>
  <c r="Z18" i="6"/>
  <c r="XFD18" i="6" s="1"/>
  <c r="AC18" i="6" s="1" a="1"/>
  <c r="Z13" i="31"/>
  <c r="AA13" i="31" s="1"/>
  <c r="Z37" i="6"/>
  <c r="XFD37" i="6" s="1"/>
  <c r="AC37" i="6" s="1" a="1"/>
  <c r="Z66" i="6"/>
  <c r="XFD66" i="6" s="1"/>
  <c r="AC66" i="6" s="1" a="1"/>
  <c r="Z103" i="6"/>
  <c r="XFD103" i="6" s="1"/>
  <c r="AC103" i="6" s="1" a="1"/>
  <c r="Z26" i="6"/>
  <c r="XFD26" i="6" s="1"/>
  <c r="AC26" i="6" s="1" a="1"/>
  <c r="Z23" i="6"/>
  <c r="XFD23" i="6" s="1"/>
  <c r="AC23" i="6" s="1" a="1"/>
  <c r="Z109" i="6"/>
  <c r="XFD109" i="6" s="1"/>
  <c r="AC109" i="6" s="1" a="1"/>
  <c r="Z111" i="6"/>
  <c r="XFD111" i="6" s="1"/>
  <c r="AC111" i="6" s="1" a="1"/>
  <c r="Z54" i="6"/>
  <c r="XFD54" i="6" s="1"/>
  <c r="AC54" i="6" s="1" a="1"/>
  <c r="Z44" i="6"/>
  <c r="XFD44" i="6" s="1"/>
  <c r="AC44" i="6" s="1" a="1"/>
  <c r="Z87" i="6"/>
  <c r="XFD87" i="6" s="1"/>
  <c r="AC87" i="6" s="1" a="1"/>
  <c r="Z97" i="6"/>
  <c r="XFD97" i="6" s="1"/>
  <c r="AC97" i="6" s="1" a="1"/>
  <c r="Z79" i="6"/>
  <c r="XFD79" i="6" s="1"/>
  <c r="AC79" i="6" s="1" a="1"/>
  <c r="P16" i="6"/>
  <c r="Z20" i="6"/>
  <c r="XFD20" i="6" s="1"/>
  <c r="AC20" i="6" s="1" a="1"/>
  <c r="Z83" i="6"/>
  <c r="XFD83" i="6" s="1"/>
  <c r="AC83" i="6" s="1" a="1"/>
  <c r="P13" i="6"/>
  <c r="AB13" i="30" a="1"/>
  <c r="Z40" i="6"/>
  <c r="XFD40" i="6" s="1"/>
  <c r="AC40" i="6" s="1" a="1"/>
  <c r="Z99" i="6"/>
  <c r="XFD99" i="6" s="1"/>
  <c r="AC99" i="6" s="1" a="1"/>
  <c r="AB15" i="30" a="1"/>
  <c r="Z56" i="6"/>
  <c r="XFD56" i="6" s="1"/>
  <c r="AC56" i="6" s="1" a="1"/>
  <c r="Z113" i="6"/>
  <c r="XFD113" i="6" s="1"/>
  <c r="AC113" i="6" s="1" a="1"/>
  <c r="Z88" i="6"/>
  <c r="XFD88" i="6" s="1"/>
  <c r="AC88" i="6" s="1" a="1"/>
  <c r="Z27" i="6"/>
  <c r="XFD27" i="6" s="1"/>
  <c r="AC27" i="6" s="1" a="1"/>
  <c r="Z93" i="6"/>
  <c r="XFD93" i="6" s="1"/>
  <c r="AC93" i="6" s="1" a="1"/>
  <c r="Z17" i="6"/>
  <c r="XFD17" i="6" s="1"/>
  <c r="AC17" i="6" s="1" a="1"/>
  <c r="Z45" i="6"/>
  <c r="XFD45" i="6" s="1"/>
  <c r="AC45" i="6" s="1" a="1"/>
  <c r="Z78" i="6"/>
  <c r="XFD78" i="6" s="1"/>
  <c r="AC78" i="6" s="1" a="1"/>
  <c r="Z50" i="6"/>
  <c r="XFD50" i="6" s="1"/>
  <c r="AC50" i="6" s="1" a="1"/>
  <c r="Z58" i="6"/>
  <c r="XFD58" i="6" s="1"/>
  <c r="AC58" i="6" s="1" a="1"/>
  <c r="Z98" i="6"/>
  <c r="XFD98" i="6" s="1"/>
  <c r="AC98" i="6" s="1" a="1"/>
  <c r="Z60" i="6"/>
  <c r="XFD60" i="6" s="1"/>
  <c r="AC60" i="6" s="1" a="1"/>
  <c r="Z89" i="6"/>
  <c r="XFD89" i="6" s="1"/>
  <c r="AC89" i="6" s="1" a="1"/>
  <c r="Z68" i="6"/>
  <c r="XFD68" i="6" s="1"/>
  <c r="AC68" i="6" s="1" a="1"/>
  <c r="Z49" i="6"/>
  <c r="XFD49" i="6" s="1"/>
  <c r="AC49" i="6" s="1" a="1"/>
  <c r="AB14" i="30" a="1"/>
  <c r="P14" i="6"/>
  <c r="Z90" i="6"/>
  <c r="XFD90" i="6" s="1"/>
  <c r="AC90" i="6" s="1" a="1"/>
  <c r="Z105" i="6"/>
  <c r="XFD105" i="6" s="1"/>
  <c r="AC105" i="6" s="1" a="1"/>
  <c r="Z85" i="6"/>
  <c r="XFD85" i="6" s="1"/>
  <c r="AC85" i="6" s="1" a="1"/>
  <c r="Z29" i="6"/>
  <c r="XFD29" i="6" s="1"/>
  <c r="AC29" i="6" s="1" a="1"/>
  <c r="Z46" i="6"/>
  <c r="XFD46" i="6" s="1"/>
  <c r="AC46" i="6" s="1" a="1"/>
  <c r="Z41" i="6"/>
  <c r="XFD41" i="6" s="1"/>
  <c r="AC41" i="6" s="1" a="1"/>
  <c r="Z30" i="6"/>
  <c r="XFD30" i="6" s="1"/>
  <c r="AC30" i="6" s="1" a="1"/>
  <c r="Z81" i="6"/>
  <c r="XFD81" i="6" s="1"/>
  <c r="AC81" i="6" s="1" a="1"/>
  <c r="Z33" i="6"/>
  <c r="XFD33" i="6" s="1"/>
  <c r="AC33" i="6" s="1" a="1"/>
  <c r="Z71" i="6"/>
  <c r="XFD71" i="6" s="1"/>
  <c r="AC71" i="6" s="1" a="1"/>
  <c r="Z77" i="6"/>
  <c r="XFD77" i="6" s="1"/>
  <c r="AC77" i="6" s="1" a="1"/>
  <c r="Z73" i="6"/>
  <c r="XFD73" i="6" s="1"/>
  <c r="AC73" i="6" s="1" a="1"/>
  <c r="Z64" i="31"/>
  <c r="AA64" i="31" s="1"/>
  <c r="AB64" i="31" s="1" a="1"/>
  <c r="Z69" i="6"/>
  <c r="XFD69" i="6" s="1"/>
  <c r="AC69" i="6" s="1" a="1"/>
  <c r="Z55" i="6"/>
  <c r="XFD55" i="6" s="1"/>
  <c r="AC55" i="6" s="1" a="1"/>
  <c r="Z61" i="28"/>
  <c r="AA61" i="28" s="1"/>
  <c r="Z52" i="6"/>
  <c r="XFD52" i="6" s="1"/>
  <c r="AC52" i="6" s="1" a="1"/>
  <c r="Z39" i="6"/>
  <c r="XFD39" i="6" s="1"/>
  <c r="AC39" i="6" s="1" a="1"/>
  <c r="Z24" i="6"/>
  <c r="XFD24" i="6" s="1"/>
  <c r="AC24" i="6" s="1" a="1"/>
  <c r="Z47" i="6"/>
  <c r="XFD47" i="6" s="1"/>
  <c r="AC47" i="6" s="1" a="1"/>
  <c r="Z51" i="6"/>
  <c r="XFD51" i="6" s="1"/>
  <c r="AC51" i="6" s="1" a="1"/>
  <c r="Z100" i="6"/>
  <c r="XFD100" i="6" s="1"/>
  <c r="AC100" i="6" s="1" a="1"/>
  <c r="Z22" i="6"/>
  <c r="XFD22" i="6" s="1"/>
  <c r="AC22" i="6" s="1" a="1"/>
  <c r="Z28" i="6"/>
  <c r="XFD28" i="6" s="1"/>
  <c r="AC28" i="6" s="1" a="1"/>
  <c r="Z101" i="6"/>
  <c r="XFD101" i="6" s="1"/>
  <c r="AC101" i="6" s="1" a="1"/>
  <c r="Z86" i="6"/>
  <c r="XFD86" i="6" s="1"/>
  <c r="AC86" i="6" s="1" a="1"/>
  <c r="Z48" i="6"/>
  <c r="XFD48" i="6" s="1"/>
  <c r="AC48" i="6" s="1" a="1"/>
  <c r="Z91" i="6"/>
  <c r="XFD91" i="6" s="1"/>
  <c r="AC91" i="6" s="1" a="1"/>
  <c r="Z43" i="6"/>
  <c r="XFD43" i="6" s="1"/>
  <c r="AC43" i="6" s="1" a="1"/>
  <c r="Z76" i="6"/>
  <c r="XFD76" i="6" s="1"/>
  <c r="AC76" i="6" s="1" a="1"/>
  <c r="H16" i="6"/>
  <c r="AB16" i="28" a="1"/>
  <c r="Z14" i="31"/>
  <c r="AA14" i="31" s="1"/>
  <c r="Z75" i="6"/>
  <c r="XFD75" i="6" s="1"/>
  <c r="AC75" i="6" s="1" a="1"/>
  <c r="Z106" i="6"/>
  <c r="XFD106" i="6" s="1"/>
  <c r="AC106" i="6" s="1" a="1"/>
  <c r="Z64" i="28"/>
  <c r="AA64" i="28" s="1"/>
  <c r="Z107" i="6"/>
  <c r="XFD107" i="6" s="1"/>
  <c r="AC107" i="6" s="1" a="1"/>
  <c r="Z74" i="6"/>
  <c r="XFD74" i="6" s="1"/>
  <c r="AC74" i="6" s="1" a="1"/>
  <c r="Z84" i="6"/>
  <c r="XFD84" i="6" s="1"/>
  <c r="AC84" i="6" s="1" a="1"/>
  <c r="Z15" i="31"/>
  <c r="AA15" i="31" s="1"/>
  <c r="Z61" i="31"/>
  <c r="AA61" i="31" s="1"/>
  <c r="Z16" i="31"/>
  <c r="AA16" i="31" s="1"/>
  <c r="Z80" i="6"/>
  <c r="XFD80" i="6" s="1"/>
  <c r="AC80" i="6" s="1" a="1"/>
  <c r="Z94" i="6"/>
  <c r="XFD94" i="6" s="1"/>
  <c r="AC94" i="6" s="1" a="1"/>
  <c r="Z35" i="6"/>
  <c r="XFD35" i="6" s="1"/>
  <c r="AC35" i="6" s="1" a="1"/>
  <c r="Z42" i="6"/>
  <c r="XFD42" i="6" s="1"/>
  <c r="AC42" i="6" s="1" a="1"/>
  <c r="Z95" i="6"/>
  <c r="XFD95" i="6" s="1"/>
  <c r="AC95" i="6" s="1" a="1"/>
  <c r="Z38" i="6"/>
  <c r="XFD38" i="6" s="1"/>
  <c r="AC38" i="6" s="1" a="1"/>
  <c r="Z32" i="6"/>
  <c r="XFD32" i="6" s="1"/>
  <c r="AC32" i="6" s="1" a="1"/>
  <c r="Z34" i="6"/>
  <c r="XFD34" i="6" s="1"/>
  <c r="AC34" i="6" s="1" a="1"/>
  <c r="Z108" i="6"/>
  <c r="XFD108" i="6" s="1"/>
  <c r="AC108" i="6" s="1" a="1"/>
  <c r="Z70" i="6"/>
  <c r="XFD70" i="6" s="1"/>
  <c r="AC70" i="6" s="1" a="1"/>
  <c r="Z112" i="6"/>
  <c r="XFD112" i="6" s="1"/>
  <c r="AC112" i="6" s="1" a="1"/>
  <c r="Z31" i="6"/>
  <c r="XFD31" i="6" s="1"/>
  <c r="AC31" i="6" s="1" a="1"/>
  <c r="Z19" i="6"/>
  <c r="XFD19" i="6" s="1"/>
  <c r="AC19" i="6" s="1" a="1"/>
  <c r="Z25" i="6"/>
  <c r="XFD25" i="6" s="1"/>
  <c r="AC25" i="6" s="1" a="1"/>
  <c r="Z53" i="6"/>
  <c r="XFD53" i="6" s="1"/>
  <c r="AC53" i="6" s="1" a="1"/>
  <c r="AB13" i="31" a="1"/>
  <c r="V13" i="6"/>
  <c r="Z14" i="28"/>
  <c r="AA14" i="28" s="1"/>
  <c r="Z13" i="28"/>
  <c r="AA13" i="28" s="1"/>
  <c r="Z15" i="28"/>
  <c r="AA15" i="28" s="1"/>
  <c r="CE3" i="20" a="1"/>
  <c r="CD3" i="20" a="1"/>
  <c r="CC3" i="20" a="1"/>
  <c r="CB3" i="20" a="1"/>
  <c r="CA3" i="20" a="1"/>
  <c r="BZ3" i="20" a="1"/>
  <c r="BY3" i="20" a="1"/>
  <c r="BX3" i="20" a="1"/>
  <c r="BW3" i="20" a="1"/>
  <c r="BV3" i="20" a="1"/>
  <c r="BA3" i="20" a="1"/>
  <c r="BK3" i="20" a="1"/>
  <c r="BJ3" i="20" a="1"/>
  <c r="BI3" i="20" a="1"/>
  <c r="BH3" i="20" a="1"/>
  <c r="BG3" i="20" a="1"/>
  <c r="BF3" i="20" a="1"/>
  <c r="BE3" i="20" a="1"/>
  <c r="BD3" i="20" a="1"/>
  <c r="BC3" i="20" a="1"/>
  <c r="BB3" i="20" a="1"/>
  <c r="U3" i="20" a="1"/>
  <c r="AF3" i="20" a="1"/>
  <c r="K3" i="20" a="1"/>
  <c r="A3" i="20" a="1"/>
  <c r="V64" i="6" l="1"/>
  <c r="AB61" i="28" a="1"/>
  <c r="H61" i="6"/>
  <c r="V16" i="6"/>
  <c r="Z16" i="6" s="1"/>
  <c r="XFD16" i="6" s="1"/>
  <c r="AC16" i="6" s="1" a="1"/>
  <c r="AB16" i="31" a="1"/>
  <c r="AB64" i="28" a="1"/>
  <c r="H64" i="6"/>
  <c r="Z64" i="6" s="1"/>
  <c r="XFD64" i="6" s="1"/>
  <c r="AC64" i="6" s="1" a="1"/>
  <c r="AB13" i="28" a="1"/>
  <c r="H13" i="6"/>
  <c r="AB15" i="31" a="1"/>
  <c r="V15" i="6"/>
  <c r="AB14" i="31" a="1"/>
  <c r="V14" i="6"/>
  <c r="AB14" i="28" a="1"/>
  <c r="H14" i="6"/>
  <c r="V61" i="6"/>
  <c r="AB61" i="31" a="1"/>
  <c r="AB15" i="28" a="1"/>
  <c r="H15" i="6"/>
  <c r="CJ6" i="20"/>
  <c r="CK5" i="20"/>
  <c r="CJ5" i="20"/>
  <c r="CK4" i="20"/>
  <c r="CJ4" i="20"/>
  <c r="CK3" i="20"/>
  <c r="CJ3" i="20"/>
  <c r="CK2" i="20"/>
  <c r="CJ2" i="20"/>
  <c r="CI6" i="20"/>
  <c r="CI5" i="20"/>
  <c r="CI4" i="20"/>
  <c r="CI3" i="20"/>
  <c r="CI2" i="20"/>
  <c r="AO3" i="20" a="1"/>
  <c r="AN3" i="20" a="1"/>
  <c r="AM3" i="20" a="1"/>
  <c r="AL3" i="20" a="1"/>
  <c r="AK3" i="20" a="1"/>
  <c r="AJ3" i="20" a="1"/>
  <c r="AI3" i="20" a="1"/>
  <c r="AH3" i="20" a="1"/>
  <c r="AG3" i="20" a="1"/>
  <c r="AE3" i="20" a="1"/>
  <c r="AD3" i="20" a="1"/>
  <c r="AC3" i="20" a="1"/>
  <c r="AB3" i="20" a="1"/>
  <c r="AA3" i="20" a="1"/>
  <c r="Z3" i="20" a="1"/>
  <c r="Y3" i="20" a="1"/>
  <c r="X3" i="20" a="1"/>
  <c r="W3" i="20" a="1"/>
  <c r="V3" i="20" a="1"/>
  <c r="AP3" i="20" a="1"/>
  <c r="T3" i="20" a="1"/>
  <c r="S3" i="20" a="1"/>
  <c r="R3" i="20" a="1"/>
  <c r="Q3" i="20" a="1"/>
  <c r="P3" i="20" a="1"/>
  <c r="O3" i="20" a="1"/>
  <c r="N3" i="20" a="1"/>
  <c r="M3" i="20" a="1"/>
  <c r="L3" i="20" a="1"/>
  <c r="J3" i="20" a="1"/>
  <c r="I3" i="20" a="1"/>
  <c r="H3" i="20" a="1"/>
  <c r="G3" i="20" a="1"/>
  <c r="F3" i="20" a="1"/>
  <c r="E3" i="20" a="1"/>
  <c r="D3" i="20" a="1"/>
  <c r="C3" i="20" a="1"/>
  <c r="B3" i="20" a="1"/>
  <c r="CX3" i="20" a="1"/>
  <c r="DB3" i="20" a="1"/>
  <c r="Z13" i="6" l="1"/>
  <c r="XFD13" i="6" s="1"/>
  <c r="AC13" i="6" s="1" a="1"/>
  <c r="Z61" i="6"/>
  <c r="XFD61" i="6" s="1"/>
  <c r="AC61" i="6" s="1" a="1"/>
  <c r="Z14" i="6"/>
  <c r="XFD14" i="6" s="1"/>
  <c r="AC14" i="6" s="1" a="1"/>
  <c r="Z15" i="6"/>
  <c r="XFD15" i="6" s="1"/>
  <c r="AC15" i="6" s="1" a="1"/>
  <c r="CW3" i="20" a="1"/>
  <c r="DA3" i="20" a="1"/>
  <c r="CU3" i="20" a="1"/>
  <c r="CV3" i="20" a="1"/>
  <c r="CZ3" i="20" a="1"/>
  <c r="CY3" i="20"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<sst xmlns="http://schemas.openxmlformats.org/spreadsheetml/2006/main" count="803" uniqueCount="311">
  <si>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</si>
  <si>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</si>
  <si>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</si>
  <si>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</si>
  <si>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</si>
  <si>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</si>
  <si>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</si>
  <si>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</si>
  <si>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</si>
  <si>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</si>
  <si>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</si>
  <si>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</si>
  <si>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</si>
  <si>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</si>
  <si>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</si>
  <si>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</si>
  <si>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</si>
  <si>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</si>
  <si>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</si>
  <si>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</si>
  <si>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</si>
  <si>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</si>
  <si>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</si>
  <si>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</si>
  <si>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</si>
  <si>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</si>
  <si>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</si>
  <si>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</si>
  <si>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</si>
  <si>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</si>
  <si>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</si>
  <si>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</si>
  <si>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</si>
  <si>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</si>
  <si>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</si>
  <si>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</si>
  <si>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</si>
  <si>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</si>
  <si>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</si>
  <si>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</si>
  <si>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</si>
  <si>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</si>
  <si>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</si>
  <si>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</si>
  <si>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</si>
  <si>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</si>
  <si>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</si>
  <si>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</si>
  <si>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</si>
  <si>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</si>
  <si>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</si>
  <si>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</si>
  <si>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</si>
  <si>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HIGHEST POSSIBLE SCORE</t>
  </si>
  <si>
    <t>Input the highest possible score for each grading component.</t>
  </si>
  <si>
    <t>ACTUAL SCORE</t>
  </si>
  <si>
    <t>For each learner, input the actual score accordingly.</t>
  </si>
  <si>
    <t>QUARTERLY AVERAGE</t>
  </si>
  <si>
    <t>Print only the appropriate sheets for reporting purposes and ensure that learner data is handled in compliance with data privacy policies.</t>
  </si>
  <si>
    <t>MALE</t>
  </si>
  <si>
    <t>FEMALE</t>
  </si>
  <si>
    <t>Academic Elective (All Other Electives)</t>
  </si>
  <si>
    <t>Strengthened Senior High School Class Record</t>
  </si>
  <si>
    <t>(Pursuant to Deped Order 8 series of 2015)</t>
  </si>
  <si>
    <t xml:space="preserve">GRADE &amp; SECTION: </t>
  </si>
  <si>
    <t>TEACHER:</t>
  </si>
  <si>
    <t>SUBJECT:</t>
  </si>
  <si>
    <t>SUBJECT TYPE:</t>
  </si>
  <si>
    <t>Initial
Grade</t>
  </si>
  <si>
    <t>Total</t>
  </si>
  <si>
    <t>PS</t>
  </si>
  <si>
    <t>WS</t>
  </si>
  <si>
    <t xml:space="preserve">MALE </t>
  </si>
  <si>
    <t xml:space="preserve">FEMALE </t>
  </si>
  <si>
    <t>TRACK:</t>
  </si>
  <si>
    <t>-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</si>
  <si>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</si>
  <si>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</si>
  <si>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</si>
  <si>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</si>
  <si>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</si>
  <si>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</si>
  <si>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</si>
  <si>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</si>
  <si>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</si>
  <si>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</si>
  <si>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</si>
  <si>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</si>
  <si>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</si>
  <si>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</si>
  <si>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</si>
  <si>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</si>
  <si>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</si>
  <si>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</si>
  <si>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</si>
  <si>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</si>
  <si>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Core Subject (All Tracks)</t>
  </si>
  <si>
    <t>Effective Communication</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</si>
  <si>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</si>
  <si>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</si>
  <si>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</si>
  <si>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</si>
  <si>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</si>
  <si>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</si>
  <si>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</si>
  <si>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</si>
  <si>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t>Pag-aaral ng Kasaysayan at Lipunang Pilipino</t>
  </si>
  <si>
    <t>ARTS, SOCIAL SCIENCE AND HUMANITIES CLUSTER</t>
  </si>
  <si>
    <t>Arts 1 (Creative Industries - Visual Art, Literary Art, Media Art, Applied Art, and Traditional Art)</t>
  </si>
  <si>
    <t>Arts 2 (Creative Industries - Music, Dance, and Theater)</t>
  </si>
  <si>
    <t>Filipino Identity Through the Arts</t>
  </si>
  <si>
    <t>Leadership and Mangement in the Arts</t>
  </si>
  <si>
    <t>Citizenship and Civic Engagement</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</si>
  <si>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</si>
  <si>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</si>
  <si>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</si>
  <si>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</si>
  <si>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</si>
  <si>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</si>
  <si>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</si>
  <si>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</si>
  <si>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</si>
  <si>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</si>
  <si>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</si>
  <si>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</si>
  <si>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</si>
  <si>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</si>
  <si>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</si>
  <si>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</si>
  <si>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</si>
  <si>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</si>
  <si>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</si>
  <si>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</si>
  <si>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</si>
  <si>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</si>
  <si>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</si>
  <si>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</si>
  <si>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</si>
  <si>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</si>
  <si>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</si>
  <si>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</si>
  <si>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</si>
  <si>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</si>
  <si>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</si>
  <si>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</si>
  <si>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</si>
  <si>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</si>
  <si>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</si>
  <si>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</si>
  <si>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</si>
  <si>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</si>
  <si>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</si>
  <si>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</si>
  <si>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</si>
  <si>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</si>
  <si>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</si>
  <si>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</si>
  <si>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</si>
  <si>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</si>
  <si>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</si>
  <si>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</si>
  <si>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</si>
  <si>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</si>
  <si>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</si>
  <si>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</si>
  <si>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</si>
  <si>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</si>
  <si>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</si>
  <si>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</si>
  <si>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</si>
  <si>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</si>
  <si>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</si>
  <si>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</si>
  <si>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</si>
  <si>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</si>
  <si>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</si>
  <si>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</si>
  <si>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</si>
  <si>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</si>
  <si>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</si>
  <si>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</si>
  <si>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</si>
  <si>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</si>
  <si>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</si>
  <si>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</si>
  <si>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</si>
  <si>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</si>
  <si>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</si>
  <si>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</si>
  <si>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</si>
  <si>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</si>
  <si>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</si>
  <si>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</si>
  <si>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</si>
  <si>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</si>
  <si>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</si>
  <si>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</si>
  <si>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</si>
  <si>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</si>
  <si>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</si>
  <si>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</si>
  <si>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</si>
  <si>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</si>
  <si>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</si>
  <si>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</si>
  <si>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</si>
  <si>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</si>
  <si>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</si>
  <si>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</si>
  <si>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</si>
  <si>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</si>
  <si>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</si>
  <si>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</si>
  <si>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</si>
  <si>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</si>
  <si>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</si>
  <si>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</si>
  <si>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</si>
  <si>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</si>
  <si>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</si>
  <si>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</si>
  <si>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</si>
  <si>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</si>
  <si>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</si>
  <si>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</si>
  <si>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</si>
  <si>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</si>
  <si>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</si>
  <si>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</si>
  <si>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</si>
  <si>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</si>
  <si>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</si>
  <si>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SSHSECR2026</t>
  </si>
  <si>
    <t>FIELD EXPOSURE</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</si>
  <si>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</si>
  <si>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</si>
  <si>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</si>
  <si>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</si>
  <si>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</si>
  <si>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</si>
  <si>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</si>
  <si>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</si>
  <si>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</si>
  <si>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</si>
  <si>
    <t>Grade 11</t>
  </si>
  <si>
    <t>Grade 12</t>
  </si>
  <si>
    <t>11/12</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</si>
  <si>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</si>
  <si>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</si>
  <si>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</si>
  <si>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</si>
  <si>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</si>
  <si>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</si>
  <si>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Selected Track</t>
  </si>
  <si>
    <t>Elective Subjects</t>
  </si>
  <si>
    <t>Selected Grade Level</t>
  </si>
  <si>
    <t>2026_v1.0</t>
  </si>
  <si>
    <t>Instructions: Accomplishing the Electronic Class Record (ECR) for SSHS</t>
  </si>
  <si>
    <t>Input Data Sheet for Electronic-Class Record (ECR) for SSHS</t>
  </si>
  <si>
    <r>
      <rPr>
        <b/>
        <sz val="11"/>
        <color rgb="FF0046D2"/>
        <rFont val="Arial Narrow"/>
        <family val="2"/>
      </rPr>
      <t>↑COMPUTATION↑
OF FINAL GRADES:</t>
    </r>
    <r>
      <rPr>
        <sz val="8"/>
        <color theme="1"/>
        <rFont val="Arial Narrow"/>
        <family val="2"/>
      </rPr>
      <t xml:space="preserve">
2 = Average of 2 quarters
4 = Average of 4 quarters</t>
    </r>
  </si>
  <si>
    <t>Other Elective &amp; Special Curricular Program / Subject</t>
  </si>
  <si>
    <t>Other Elective and Special Curricular Program</t>
  </si>
  <si>
    <t>If applicable, select “Other Elective and Special Curricular Program”, then enter the new elective or subject in the field provided.</t>
  </si>
  <si>
    <t>INSTRUCTIONS</t>
  </si>
  <si>
    <t>DATA INPUT</t>
  </si>
  <si>
    <t>SA1</t>
  </si>
  <si>
    <t>SA2</t>
  </si>
  <si>
    <t>TE</t>
  </si>
  <si>
    <t xml:space="preserve">FIRST TERM </t>
  </si>
  <si>
    <t>RICHARD R. RAQUENO</t>
  </si>
  <si>
    <t>SUMMATIVE TESTS &amp; TERM EXAMINATION</t>
  </si>
  <si>
    <t>PRODUCT/ PERFORMANCE TASKS</t>
  </si>
  <si>
    <t>WRITTEN/ ORAL WORKS</t>
  </si>
  <si>
    <t>Letter Grade</t>
  </si>
  <si>
    <t>Transmuted Grade</t>
  </si>
  <si>
    <t>SECTION</t>
  </si>
  <si>
    <t>(Accepts 11 and 12 only)</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</si>
  <si>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</si>
  <si>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</si>
  <si>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</si>
  <si>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</si>
  <si>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</si>
  <si>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</si>
  <si>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</si>
  <si>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</si>
  <si>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MODIFIED BY:</t>
  </si>
  <si>
    <t>RICHARD R. RAQUEÑO</t>
  </si>
  <si>
    <t>THIRD TERM</t>
  </si>
  <si>
    <t>SECOND TERM</t>
  </si>
  <si>
    <t>FIRST TERM</t>
  </si>
  <si>
    <t>AVERAGE</t>
  </si>
  <si>
    <t xml:space="preserve">REGION  </t>
  </si>
  <si>
    <t xml:space="preserve">SCHOOL NAME  </t>
  </si>
  <si>
    <t>Final Grades</t>
  </si>
  <si>
    <t>REMARKS</t>
  </si>
  <si>
    <t>RAQUENO, RICHARD R.</t>
  </si>
  <si>
    <t>TRACK</t>
  </si>
  <si>
    <t xml:space="preserve">THIRD TERM </t>
  </si>
  <si>
    <t xml:space="preserve">SECOND TERM </t>
  </si>
  <si>
    <t>(Use the dropdown menu)</t>
  </si>
  <si>
    <t>TEACHER, TRACK, GRADE LEVEL, AND SUBJECT AREA INFO</t>
  </si>
  <si>
    <t>WhatsApp:</t>
  </si>
  <si>
    <t xml:space="preserve">Modified by: </t>
  </si>
  <si>
    <t>https://wa.me/639068810513</t>
  </si>
  <si>
    <t>DISCLAIMER: This is not an official release. All tabs are password-protected to prevent accidental formula edits and ensure accuracy.If you find any inconsistencies, particularly with the formulas, please message ME so the necessary changes can be incorporated.</t>
  </si>
  <si>
    <t xml:space="preserve">https://tinyurl.com/SHSECR2026 </t>
  </si>
  <si>
    <t xml:space="preserve">Download OFFICIAL RELEASE and updated versions here: </t>
  </si>
  <si>
    <t xml:space="preserve">https://wa.me/639068810513 </t>
  </si>
  <si>
    <t>Please contact RICHARD R. RAQUENO for assistance.</t>
  </si>
  <si>
    <t>09178428937</t>
  </si>
  <si>
    <t>DEPED TAMBAYAN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</si>
</sst>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6"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9"/>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sz val="8"/>
      <color theme="1"/>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u/>
      <sz val="12"/>
      <color theme="10"/>
      <name val="Calibri"/>
      <family val="2"/>
      <scheme val="minor"/>
    </font>
    <font>
      <sz val="12"/>
      <color theme="1"/>
      <name val="Arial"/>
      <family val="2"/>
    </font>
    <font>
      <b/>
      <sz val="18"/>
      <color theme="1"/>
      <name val="Arial Narrow"/>
      <family val="2"/>
    </font>
    <font>
      <b/>
      <sz val="22"/>
      <color theme="1"/>
      <name val="Arial Narrow"/>
      <family val="2"/>
    </font>
  </fonts>
  <fills count="23">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
      <patternFill patternType="solid">
        <fgColor theme="9" tint="0.39997558519241921"/>
        <bgColor indexed="64"/>
      </patternFill>
    </fill>
  </fills>
  <borders count="12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right style="thin">
        <color indexed="64"/>
      </right>
      <top style="medium">
        <color indexed="64"/>
      </top>
      <bottom style="medium">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s>
  <cellStyleXfs count="4">
    <xf numFmtId="0" fontId="0" fillId="0" borderId="0"/>
    <xf numFmtId="9" fontId="1" fillId="0" borderId="0" applyFont="0" applyFill="0" applyBorder="0" applyAlignment="0" applyProtection="0"/>
    <xf numFmtId="0" fontId="10" fillId="0" borderId="0"/>
    <xf numFmtId="0" fontId="51" fillId="0" borderId="0" applyNumberFormat="0" applyFill="0" applyBorder="0" applyAlignment="0" applyProtection="0"/>
  </cellStyleXfs>
  <cellXfs count="614">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9"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3" fillId="0" borderId="20" xfId="0" applyFont="1" applyBorder="1" applyAlignment="1" applyProtection="1">
      <alignment horizontal="center" vertical="center"/>
      <protection locked="0"/>
    </xf>
    <xf numFmtId="0" fontId="13" fillId="0" borderId="23" xfId="0" applyFont="1" applyBorder="1" applyAlignment="1" applyProtection="1">
      <alignment horizontal="center" vertical="center"/>
      <protection locked="0"/>
    </xf>
    <xf numFmtId="2" fontId="11" fillId="0" borderId="56" xfId="0" applyNumberFormat="1" applyFont="1" applyBorder="1" applyAlignment="1" applyProtection="1">
      <alignment horizontal="center" vertical="center"/>
      <protection hidden="1"/>
    </xf>
    <xf numFmtId="1" fontId="10" fillId="0" borderId="56"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7" xfId="0" applyNumberFormat="1" applyFont="1" applyBorder="1" applyAlignment="1" applyProtection="1">
      <alignment horizontal="center" vertical="center"/>
      <protection hidden="1"/>
    </xf>
    <xf numFmtId="1" fontId="10" fillId="0" borderId="57" xfId="0" applyNumberFormat="1" applyFont="1" applyBorder="1" applyAlignment="1" applyProtection="1">
      <alignment horizontal="center" vertical="center"/>
      <protection hidden="1"/>
    </xf>
    <xf numFmtId="0" fontId="3" fillId="0" borderId="45" xfId="0" applyFont="1" applyBorder="1" applyAlignment="1" applyProtection="1">
      <alignment horizontal="center" vertical="center"/>
      <protection hidden="1"/>
    </xf>
    <xf numFmtId="0" fontId="13" fillId="0" borderId="46"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0" fontId="10" fillId="0" borderId="47" xfId="0" applyFont="1" applyBorder="1" applyAlignment="1" applyProtection="1">
      <alignment horizontal="center" vertical="center"/>
      <protection locked="0"/>
    </xf>
    <xf numFmtId="9" fontId="3" fillId="5" borderId="37" xfId="1" applyFont="1" applyFill="1" applyBorder="1" applyAlignment="1" applyProtection="1">
      <alignment horizontal="center" vertical="center"/>
      <protection hidden="1"/>
    </xf>
    <xf numFmtId="2" fontId="11" fillId="5" borderId="58" xfId="0" applyNumberFormat="1" applyFont="1" applyFill="1" applyBorder="1" applyAlignment="1" applyProtection="1">
      <alignment horizontal="center" vertical="center"/>
      <protection hidden="1"/>
    </xf>
    <xf numFmtId="2" fontId="11" fillId="5" borderId="59" xfId="0" applyNumberFormat="1" applyFont="1" applyFill="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0" borderId="61" xfId="0" applyNumberFormat="1" applyFont="1" applyBorder="1" applyAlignment="1" applyProtection="1">
      <alignment horizontal="center" vertical="center"/>
      <protection hidden="1"/>
    </xf>
    <xf numFmtId="2" fontId="11" fillId="0" borderId="48" xfId="0" applyNumberFormat="1" applyFont="1" applyBorder="1" applyAlignment="1" applyProtection="1">
      <alignment horizontal="center" vertical="center"/>
      <protection hidden="1"/>
    </xf>
    <xf numFmtId="0" fontId="11" fillId="0" borderId="48" xfId="0" applyFont="1" applyBorder="1" applyAlignment="1" applyProtection="1">
      <alignment horizontal="center" vertical="center"/>
      <protection hidden="1"/>
    </xf>
    <xf numFmtId="9" fontId="11" fillId="5" borderId="49" xfId="0" applyNumberFormat="1" applyFont="1" applyFill="1" applyBorder="1" applyAlignment="1" applyProtection="1">
      <alignment horizontal="center"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41"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31"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7"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8"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left" vertical="center" indent="1"/>
    </xf>
    <xf numFmtId="0" fontId="15" fillId="0" borderId="0" xfId="0" applyFont="1" applyAlignment="1">
      <alignment horizontal="left" vertical="center"/>
    </xf>
    <xf numFmtId="0" fontId="15" fillId="0" borderId="0" xfId="0" applyFont="1" applyAlignment="1">
      <alignment horizontal="center" vertical="center"/>
    </xf>
    <xf numFmtId="0" fontId="18" fillId="5" borderId="12" xfId="0" applyFont="1" applyFill="1" applyBorder="1" applyAlignment="1">
      <alignment vertical="center"/>
    </xf>
    <xf numFmtId="0" fontId="18" fillId="5" borderId="14" xfId="0" applyFont="1" applyFill="1" applyBorder="1" applyAlignment="1">
      <alignment vertical="center"/>
    </xf>
    <xf numFmtId="0" fontId="18" fillId="5" borderId="0" xfId="0" applyFont="1" applyFill="1" applyAlignment="1">
      <alignment vertical="center"/>
    </xf>
    <xf numFmtId="0" fontId="18" fillId="5" borderId="35" xfId="0" applyFont="1" applyFill="1" applyBorder="1" applyAlignment="1">
      <alignment vertical="center"/>
    </xf>
    <xf numFmtId="0" fontId="18" fillId="5" borderId="36" xfId="0" applyFont="1" applyFill="1" applyBorder="1" applyAlignment="1">
      <alignment vertical="center"/>
    </xf>
    <xf numFmtId="0" fontId="18" fillId="5" borderId="36" xfId="0" applyFont="1" applyFill="1" applyBorder="1" applyAlignment="1">
      <alignment horizontal="center" vertical="center"/>
    </xf>
    <xf numFmtId="0" fontId="18" fillId="5" borderId="33" xfId="0" applyFont="1" applyFill="1" applyBorder="1" applyAlignment="1">
      <alignment vertical="center"/>
    </xf>
    <xf numFmtId="0" fontId="21" fillId="5" borderId="0" xfId="0" applyFont="1" applyFill="1" applyAlignment="1">
      <alignment horizontal="left" vertical="center" indent="1"/>
    </xf>
    <xf numFmtId="0" fontId="21" fillId="10" borderId="3" xfId="0" applyFont="1" applyFill="1" applyBorder="1" applyAlignment="1">
      <alignment horizontal="center" vertical="center"/>
    </xf>
    <xf numFmtId="0" fontId="21" fillId="5" borderId="0" xfId="0" applyFont="1" applyFill="1" applyAlignment="1">
      <alignment horizontal="center" vertical="center"/>
    </xf>
    <xf numFmtId="0" fontId="18" fillId="5" borderId="0" xfId="0" applyFont="1" applyFill="1" applyAlignment="1">
      <alignment horizontal="left" vertical="center"/>
    </xf>
    <xf numFmtId="0" fontId="15" fillId="5" borderId="0" xfId="0" applyFont="1" applyFill="1" applyAlignment="1">
      <alignment horizontal="left" vertical="center"/>
    </xf>
    <xf numFmtId="0" fontId="19" fillId="11" borderId="2" xfId="0" applyFont="1" applyFill="1" applyBorder="1" applyAlignment="1">
      <alignment horizontal="left" vertical="center" indent="1"/>
    </xf>
    <xf numFmtId="0" fontId="21" fillId="10" borderId="23" xfId="0" applyFont="1" applyFill="1" applyBorder="1" applyAlignment="1">
      <alignment vertical="center"/>
    </xf>
    <xf numFmtId="0" fontId="18" fillId="5" borderId="36" xfId="0" applyFont="1" applyFill="1" applyBorder="1" applyAlignment="1">
      <alignment horizontal="left" vertical="center"/>
    </xf>
    <xf numFmtId="0" fontId="21" fillId="10" borderId="3" xfId="0" applyFont="1" applyFill="1" applyBorder="1" applyAlignment="1">
      <alignment horizontal="left" vertical="center"/>
    </xf>
    <xf numFmtId="0" fontId="19" fillId="5" borderId="12" xfId="0" applyFont="1" applyFill="1" applyBorder="1" applyAlignment="1">
      <alignment horizontal="left" vertical="center" indent="1"/>
    </xf>
    <xf numFmtId="0" fontId="19" fillId="5" borderId="0" xfId="0" applyFont="1" applyFill="1" applyAlignment="1">
      <alignment horizontal="center" vertical="center"/>
    </xf>
    <xf numFmtId="0" fontId="19" fillId="5" borderId="0" xfId="0" applyFont="1" applyFill="1" applyAlignment="1">
      <alignment horizontal="left" vertical="center"/>
    </xf>
    <xf numFmtId="0" fontId="18" fillId="12" borderId="0" xfId="0" applyFont="1" applyFill="1" applyAlignment="1">
      <alignment vertical="center"/>
    </xf>
    <xf numFmtId="0" fontId="22" fillId="12" borderId="0" xfId="0" applyFont="1" applyFill="1" applyAlignment="1">
      <alignment vertical="center"/>
    </xf>
    <xf numFmtId="0" fontId="22" fillId="12" borderId="0" xfId="0" applyFont="1" applyFill="1" applyAlignment="1">
      <alignment horizontal="left" vertical="center"/>
    </xf>
    <xf numFmtId="0" fontId="20" fillId="12" borderId="0" xfId="0" applyFont="1" applyFill="1" applyAlignment="1">
      <alignment horizontal="left" vertical="center"/>
    </xf>
    <xf numFmtId="0" fontId="19" fillId="5" borderId="14" xfId="0" applyFont="1" applyFill="1" applyBorder="1" applyAlignment="1">
      <alignment horizontal="left" vertical="center"/>
    </xf>
    <xf numFmtId="0" fontId="16" fillId="11" borderId="4" xfId="0" applyFont="1" applyFill="1" applyBorder="1" applyAlignment="1">
      <alignment horizontal="left" vertical="center"/>
    </xf>
    <xf numFmtId="0" fontId="16" fillId="11" borderId="23" xfId="0" applyFont="1" applyFill="1" applyBorder="1" applyAlignment="1">
      <alignment horizontal="left" vertical="center"/>
    </xf>
    <xf numFmtId="0" fontId="15" fillId="5" borderId="12" xfId="0" applyFont="1" applyFill="1" applyBorder="1" applyAlignment="1">
      <alignment horizontal="left" vertical="center"/>
    </xf>
    <xf numFmtId="0" fontId="22" fillId="12" borderId="0" xfId="0" applyFont="1" applyFill="1" applyAlignment="1">
      <alignment horizontal="left" vertical="center" indent="1"/>
    </xf>
    <xf numFmtId="0" fontId="18" fillId="5" borderId="12" xfId="0" applyFont="1" applyFill="1" applyBorder="1" applyAlignment="1">
      <alignment horizontal="left" vertical="center" indent="1"/>
    </xf>
    <xf numFmtId="0" fontId="18" fillId="5" borderId="35" xfId="0" applyFont="1" applyFill="1" applyBorder="1" applyAlignment="1">
      <alignment horizontal="left" vertical="center" indent="1"/>
    </xf>
    <xf numFmtId="0" fontId="18" fillId="13" borderId="12" xfId="0" applyFont="1" applyFill="1" applyBorder="1" applyAlignment="1">
      <alignment horizontal="left" vertical="center" indent="1"/>
    </xf>
    <xf numFmtId="0" fontId="18" fillId="13" borderId="14" xfId="0" applyFont="1" applyFill="1" applyBorder="1" applyAlignment="1">
      <alignment vertical="center"/>
    </xf>
    <xf numFmtId="0" fontId="18" fillId="13" borderId="35" xfId="0" applyFont="1" applyFill="1" applyBorder="1" applyAlignment="1">
      <alignment horizontal="left" vertical="center" indent="1"/>
    </xf>
    <xf numFmtId="0" fontId="18" fillId="13" borderId="36" xfId="0" applyFont="1" applyFill="1" applyBorder="1" applyAlignment="1">
      <alignment horizontal="left" vertical="center"/>
    </xf>
    <xf numFmtId="0" fontId="18" fillId="13" borderId="36" xfId="0" applyFont="1" applyFill="1" applyBorder="1" applyAlignment="1">
      <alignment horizontal="center" vertical="center"/>
    </xf>
    <xf numFmtId="0" fontId="18" fillId="13" borderId="36" xfId="0" applyFont="1" applyFill="1" applyBorder="1" applyAlignment="1">
      <alignment vertical="center"/>
    </xf>
    <xf numFmtId="0" fontId="18" fillId="13" borderId="33" xfId="0" applyFont="1" applyFill="1" applyBorder="1" applyAlignment="1">
      <alignment vertical="center"/>
    </xf>
    <xf numFmtId="0" fontId="2" fillId="0" borderId="0" xfId="0" applyFont="1" applyAlignment="1" applyProtection="1">
      <alignment vertical="center"/>
      <protection hidden="1"/>
    </xf>
    <xf numFmtId="0" fontId="27"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164" fontId="4" fillId="0" borderId="30" xfId="0" applyNumberFormat="1" applyFont="1" applyBorder="1" applyAlignment="1" applyProtection="1">
      <alignment horizontal="left" indent="1" shrinkToFit="1"/>
      <protection hidden="1"/>
    </xf>
    <xf numFmtId="0" fontId="18" fillId="0" borderId="0" xfId="0" applyFont="1" applyAlignment="1">
      <alignment vertical="top"/>
    </xf>
    <xf numFmtId="0" fontId="15" fillId="0" borderId="0" xfId="0" applyFont="1" applyAlignment="1">
      <alignment vertical="top"/>
    </xf>
    <xf numFmtId="0" fontId="18" fillId="5" borderId="0" xfId="0" applyFont="1" applyFill="1" applyAlignment="1">
      <alignment vertical="top"/>
    </xf>
    <xf numFmtId="0" fontId="18" fillId="12" borderId="0" xfId="0" applyFont="1" applyFill="1" applyAlignment="1">
      <alignment vertical="top"/>
    </xf>
    <xf numFmtId="0" fontId="19" fillId="12" borderId="0" xfId="0" applyFont="1" applyFill="1" applyAlignment="1">
      <alignment horizontal="left" vertical="center" indent="1"/>
    </xf>
    <xf numFmtId="0" fontId="19" fillId="12" borderId="0" xfId="0" applyFont="1" applyFill="1" applyAlignment="1">
      <alignment vertical="center"/>
    </xf>
    <xf numFmtId="0" fontId="19" fillId="12" borderId="0" xfId="0" applyFont="1" applyFill="1" applyAlignment="1">
      <alignment horizontal="left" vertical="center"/>
    </xf>
    <xf numFmtId="0" fontId="21" fillId="12" borderId="0" xfId="0" applyFont="1" applyFill="1" applyAlignment="1">
      <alignment horizontal="left" vertical="center"/>
    </xf>
    <xf numFmtId="0" fontId="28" fillId="12" borderId="0" xfId="0" applyFont="1" applyFill="1" applyAlignment="1">
      <alignment horizontal="right" vertical="center"/>
    </xf>
    <xf numFmtId="0" fontId="18" fillId="0" borderId="25" xfId="0" applyFont="1" applyBorder="1" applyAlignment="1">
      <alignment vertical="top"/>
    </xf>
    <xf numFmtId="0" fontId="18" fillId="0" borderId="0" xfId="0" applyFont="1" applyAlignment="1">
      <alignment horizontal="right" vertical="top"/>
    </xf>
    <xf numFmtId="0" fontId="18" fillId="0" borderId="18" xfId="0" applyFont="1" applyBorder="1" applyAlignment="1">
      <alignment vertical="top"/>
    </xf>
    <xf numFmtId="0" fontId="18" fillId="0" borderId="18" xfId="0" applyFont="1" applyBorder="1" applyAlignment="1">
      <alignment horizontal="right" vertical="top"/>
    </xf>
    <xf numFmtId="0" fontId="15" fillId="0" borderId="25" xfId="0" applyFont="1" applyBorder="1" applyAlignment="1">
      <alignment vertical="top"/>
    </xf>
    <xf numFmtId="0" fontId="24" fillId="0" borderId="0" xfId="0" applyFont="1" applyAlignment="1">
      <alignment vertical="top"/>
    </xf>
    <xf numFmtId="0" fontId="24" fillId="14" borderId="0" xfId="0" applyFont="1" applyFill="1" applyAlignment="1">
      <alignment horizontal="left" vertical="top" wrapText="1"/>
    </xf>
    <xf numFmtId="0" fontId="18" fillId="0" borderId="0" xfId="0" applyFont="1" applyAlignment="1">
      <alignment horizontal="left" vertical="top" wrapText="1"/>
    </xf>
    <xf numFmtId="0" fontId="19" fillId="11" borderId="3" xfId="0" applyFont="1" applyFill="1" applyBorder="1" applyAlignment="1">
      <alignment vertical="top"/>
    </xf>
    <xf numFmtId="0" fontId="16" fillId="11" borderId="3" xfId="0" applyFont="1" applyFill="1" applyBorder="1" applyAlignment="1">
      <alignment vertical="top"/>
    </xf>
    <xf numFmtId="0" fontId="16" fillId="11" borderId="4" xfId="0" applyFont="1" applyFill="1" applyBorder="1" applyAlignment="1">
      <alignment vertical="top"/>
    </xf>
    <xf numFmtId="0" fontId="18" fillId="12" borderId="18" xfId="0" applyFont="1" applyFill="1" applyBorder="1" applyAlignment="1">
      <alignment vertical="top"/>
    </xf>
    <xf numFmtId="0" fontId="29" fillId="12" borderId="0" xfId="0" applyFont="1" applyFill="1" applyAlignment="1">
      <alignment horizontal="left" vertical="top" wrapText="1"/>
    </xf>
    <xf numFmtId="0" fontId="29" fillId="12" borderId="9" xfId="0" applyFont="1" applyFill="1" applyBorder="1" applyAlignment="1">
      <alignment vertical="top"/>
    </xf>
    <xf numFmtId="0" fontId="29" fillId="12" borderId="10" xfId="0" applyFont="1" applyFill="1" applyBorder="1" applyAlignment="1">
      <alignment horizontal="left" vertical="top" wrapText="1"/>
    </xf>
    <xf numFmtId="0" fontId="18" fillId="12" borderId="11" xfId="0" applyFont="1" applyFill="1" applyBorder="1" applyAlignment="1">
      <alignment vertical="top"/>
    </xf>
    <xf numFmtId="0" fontId="29" fillId="12" borderId="12" xfId="0" applyFont="1" applyFill="1" applyBorder="1" applyAlignment="1">
      <alignment vertical="top"/>
    </xf>
    <xf numFmtId="0" fontId="18" fillId="12" borderId="14" xfId="0" applyFont="1" applyFill="1" applyBorder="1" applyAlignment="1">
      <alignment vertical="top"/>
    </xf>
    <xf numFmtId="0" fontId="15" fillId="12" borderId="12" xfId="0" applyFont="1" applyFill="1" applyBorder="1" applyAlignment="1">
      <alignment vertical="top"/>
    </xf>
    <xf numFmtId="0" fontId="19" fillId="11" borderId="21" xfId="0" applyFont="1" applyFill="1" applyBorder="1" applyAlignment="1">
      <alignment vertical="top"/>
    </xf>
    <xf numFmtId="0" fontId="18" fillId="12" borderId="67" xfId="0" applyFont="1" applyFill="1" applyBorder="1" applyAlignment="1">
      <alignment vertical="top"/>
    </xf>
    <xf numFmtId="0" fontId="15" fillId="0" borderId="24" xfId="0" applyFont="1" applyBorder="1" applyAlignment="1">
      <alignment vertical="top"/>
    </xf>
    <xf numFmtId="0" fontId="18" fillId="0" borderId="81" xfId="0" applyFont="1" applyBorder="1" applyAlignment="1">
      <alignment vertical="top"/>
    </xf>
    <xf numFmtId="0" fontId="15" fillId="0" borderId="12" xfId="0" applyFont="1" applyBorder="1" applyAlignment="1">
      <alignment vertical="top"/>
    </xf>
    <xf numFmtId="0" fontId="18" fillId="0" borderId="14" xfId="0" applyFont="1" applyBorder="1" applyAlignment="1">
      <alignment vertical="top"/>
    </xf>
    <xf numFmtId="0" fontId="18" fillId="12" borderId="0" xfId="0" applyFont="1" applyFill="1" applyAlignment="1">
      <alignment horizontal="left" vertical="top"/>
    </xf>
    <xf numFmtId="0" fontId="15" fillId="11" borderId="21" xfId="0" applyFont="1" applyFill="1" applyBorder="1" applyAlignment="1">
      <alignment vertical="top"/>
    </xf>
    <xf numFmtId="0" fontId="29" fillId="12" borderId="35" xfId="0" applyFont="1" applyFill="1" applyBorder="1" applyAlignment="1">
      <alignment vertical="top"/>
    </xf>
    <xf numFmtId="0" fontId="29" fillId="12" borderId="36" xfId="0" applyFont="1" applyFill="1" applyBorder="1" applyAlignment="1">
      <alignment horizontal="left" vertical="top" wrapText="1"/>
    </xf>
    <xf numFmtId="0" fontId="18" fillId="12" borderId="33" xfId="0" applyFont="1" applyFill="1" applyBorder="1" applyAlignment="1">
      <alignment vertical="top"/>
    </xf>
    <xf numFmtId="0" fontId="15" fillId="5" borderId="35" xfId="0" applyFont="1" applyFill="1" applyBorder="1" applyAlignment="1">
      <alignment vertical="top"/>
    </xf>
    <xf numFmtId="0" fontId="18" fillId="5" borderId="36" xfId="0" applyFont="1" applyFill="1" applyBorder="1" applyAlignment="1">
      <alignment vertical="top"/>
    </xf>
    <xf numFmtId="0" fontId="18" fillId="5" borderId="33" xfId="0" applyFont="1" applyFill="1" applyBorder="1" applyAlignment="1">
      <alignment vertical="top"/>
    </xf>
    <xf numFmtId="0" fontId="18" fillId="5" borderId="14" xfId="0" applyFont="1" applyFill="1" applyBorder="1" applyAlignment="1">
      <alignment vertical="top"/>
    </xf>
    <xf numFmtId="0" fontId="15" fillId="5" borderId="12" xfId="0" applyFont="1" applyFill="1" applyBorder="1" applyAlignment="1">
      <alignment vertical="top"/>
    </xf>
    <xf numFmtId="0" fontId="24" fillId="5" borderId="0" xfId="0" applyFont="1" applyFill="1" applyAlignment="1">
      <alignment vertical="top"/>
    </xf>
    <xf numFmtId="0" fontId="31" fillId="12" borderId="0" xfId="0" applyFont="1" applyFill="1" applyAlignment="1">
      <alignment vertical="center"/>
    </xf>
    <xf numFmtId="0" fontId="18" fillId="10" borderId="23" xfId="0" applyFont="1" applyFill="1" applyBorder="1" applyAlignment="1" applyProtection="1">
      <alignment horizontal="left" vertical="center" indent="1"/>
      <protection locked="0"/>
    </xf>
    <xf numFmtId="0" fontId="15" fillId="10" borderId="4" xfId="0" quotePrefix="1" applyFont="1" applyFill="1" applyBorder="1" applyAlignment="1" applyProtection="1">
      <alignment horizontal="left" vertical="center"/>
      <protection locked="0"/>
    </xf>
    <xf numFmtId="0" fontId="32" fillId="10" borderId="0" xfId="0" applyFont="1" applyFill="1" applyAlignment="1">
      <alignment vertical="center"/>
    </xf>
    <xf numFmtId="0" fontId="11" fillId="0" borderId="83" xfId="0" applyFont="1" applyBorder="1" applyAlignment="1" applyProtection="1">
      <alignment horizontal="center" vertical="center"/>
      <protection hidden="1"/>
    </xf>
    <xf numFmtId="1" fontId="11" fillId="0" borderId="56" xfId="0" applyNumberFormat="1" applyFont="1" applyBorder="1" applyAlignment="1" applyProtection="1">
      <alignment horizontal="center" vertical="center"/>
      <protection hidden="1"/>
    </xf>
    <xf numFmtId="0" fontId="11" fillId="0" borderId="84" xfId="0" applyFont="1" applyBorder="1" applyAlignment="1" applyProtection="1">
      <alignment horizontal="center" vertical="center"/>
      <protection hidden="1"/>
    </xf>
    <xf numFmtId="0" fontId="11" fillId="0" borderId="43" xfId="0" applyFont="1" applyBorder="1" applyAlignment="1" applyProtection="1">
      <alignment horizontal="center" vertical="center"/>
      <protection hidden="1"/>
    </xf>
    <xf numFmtId="0" fontId="10" fillId="0" borderId="64" xfId="0" applyFont="1" applyBorder="1" applyAlignment="1" applyProtection="1">
      <alignment horizontal="center" vertical="center"/>
      <protection locked="0"/>
    </xf>
    <xf numFmtId="0" fontId="10" fillId="0" borderId="32" xfId="0" applyFont="1" applyBorder="1" applyAlignment="1" applyProtection="1">
      <alignment horizontal="center" vertical="center"/>
      <protection locked="0"/>
    </xf>
    <xf numFmtId="1" fontId="10" fillId="0" borderId="63" xfId="0" applyNumberFormat="1" applyFont="1" applyBorder="1" applyAlignment="1" applyProtection="1">
      <alignment horizontal="center" vertical="center"/>
      <protection hidden="1"/>
    </xf>
    <xf numFmtId="2" fontId="11" fillId="0" borderId="63" xfId="0" applyNumberFormat="1" applyFont="1" applyBorder="1" applyAlignment="1" applyProtection="1">
      <alignment horizontal="center" vertical="center"/>
      <protection hidden="1"/>
    </xf>
    <xf numFmtId="2" fontId="11" fillId="5" borderId="42" xfId="0" applyNumberFormat="1" applyFont="1" applyFill="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1" fontId="11" fillId="0" borderId="63" xfId="0" applyNumberFormat="1" applyFont="1" applyBorder="1" applyAlignment="1" applyProtection="1">
      <alignment horizontal="center" vertical="center"/>
      <protection hidden="1"/>
    </xf>
    <xf numFmtId="0" fontId="33" fillId="12" borderId="0" xfId="0" applyFont="1" applyFill="1" applyAlignment="1">
      <alignment vertical="center"/>
    </xf>
    <xf numFmtId="0" fontId="18" fillId="0" borderId="0" xfId="0" applyFont="1" applyAlignment="1">
      <alignment vertical="top" wrapText="1"/>
    </xf>
    <xf numFmtId="0" fontId="35" fillId="0" borderId="0" xfId="0" applyFont="1" applyAlignment="1">
      <alignment horizontal="right" vertical="center"/>
    </xf>
    <xf numFmtId="0" fontId="32" fillId="0" borderId="0" xfId="0" applyFont="1" applyAlignment="1">
      <alignment vertical="center"/>
    </xf>
    <xf numFmtId="0" fontId="36" fillId="4" borderId="26" xfId="0" applyFont="1" applyFill="1" applyBorder="1" applyAlignment="1">
      <alignment horizontal="center" vertical="center" wrapText="1"/>
    </xf>
    <xf numFmtId="0" fontId="36" fillId="4" borderId="0" xfId="0" applyFont="1" applyFill="1" applyAlignment="1">
      <alignment horizontal="center" vertical="center" wrapText="1"/>
    </xf>
    <xf numFmtId="0" fontId="36" fillId="11" borderId="0" xfId="0" applyFont="1" applyFill="1" applyAlignment="1">
      <alignment vertical="center" wrapText="1"/>
    </xf>
    <xf numFmtId="0" fontId="36" fillId="11" borderId="0" xfId="0" applyFont="1" applyFill="1" applyAlignment="1">
      <alignment horizontal="center" vertical="center" wrapText="1"/>
    </xf>
    <xf numFmtId="0" fontId="37" fillId="0" borderId="0" xfId="0" applyFont="1" applyAlignment="1">
      <alignment vertical="center" wrapText="1"/>
    </xf>
    <xf numFmtId="0" fontId="38" fillId="7" borderId="0" xfId="0" applyFont="1" applyFill="1" applyAlignment="1">
      <alignment horizontal="center" vertical="center" wrapText="1"/>
    </xf>
    <xf numFmtId="0" fontId="38" fillId="6" borderId="0" xfId="0" applyFont="1" applyFill="1" applyAlignment="1">
      <alignment horizontal="center" vertical="center" wrapText="1"/>
    </xf>
    <xf numFmtId="0" fontId="38" fillId="8" borderId="0" xfId="0" applyFont="1" applyFill="1" applyAlignment="1">
      <alignment horizontal="center" vertical="center" wrapText="1"/>
    </xf>
    <xf numFmtId="0" fontId="38" fillId="3" borderId="2" xfId="0" applyFont="1" applyFill="1" applyBorder="1" applyAlignment="1">
      <alignment horizontal="center" vertical="center"/>
    </xf>
    <xf numFmtId="0" fontId="38" fillId="3" borderId="3" xfId="0" applyFont="1" applyFill="1" applyBorder="1" applyAlignment="1">
      <alignment horizontal="center" vertical="center"/>
    </xf>
    <xf numFmtId="0" fontId="38" fillId="3" borderId="4" xfId="0" applyFont="1" applyFill="1" applyBorder="1" applyAlignment="1">
      <alignment horizontal="center" vertical="center"/>
    </xf>
    <xf numFmtId="0" fontId="38" fillId="3" borderId="23" xfId="0" applyFont="1" applyFill="1" applyBorder="1" applyAlignment="1">
      <alignment horizontal="center" vertical="center"/>
    </xf>
    <xf numFmtId="0" fontId="38" fillId="6" borderId="0" xfId="0" applyFont="1" applyFill="1" applyAlignment="1">
      <alignment horizontal="center" vertical="center"/>
    </xf>
    <xf numFmtId="0" fontId="39" fillId="15" borderId="0" xfId="0" applyFont="1" applyFill="1" applyAlignment="1">
      <alignment vertical="center"/>
    </xf>
    <xf numFmtId="0" fontId="39" fillId="15" borderId="0" xfId="0" applyFont="1" applyFill="1" applyAlignment="1">
      <alignment horizontal="center" vertical="center"/>
    </xf>
    <xf numFmtId="0" fontId="37" fillId="0" borderId="0" xfId="0" applyFont="1" applyAlignment="1">
      <alignment vertical="center"/>
    </xf>
    <xf numFmtId="0" fontId="37" fillId="0" borderId="0" xfId="0" applyFont="1" applyAlignment="1">
      <alignment horizontal="center" vertical="center"/>
    </xf>
    <xf numFmtId="0" fontId="37" fillId="0" borderId="89" xfId="0" applyFont="1" applyBorder="1" applyAlignment="1">
      <alignment vertical="center"/>
    </xf>
    <xf numFmtId="0" fontId="37" fillId="0" borderId="90" xfId="0" applyFont="1" applyBorder="1" applyAlignment="1">
      <alignment vertical="center"/>
    </xf>
    <xf numFmtId="0" fontId="37" fillId="0" borderId="91" xfId="0" applyFont="1" applyBorder="1" applyAlignment="1">
      <alignment horizontal="center" vertical="center"/>
    </xf>
    <xf numFmtId="0" fontId="37" fillId="0" borderId="34" xfId="0" applyFont="1" applyBorder="1" applyAlignment="1">
      <alignment horizontal="center" vertical="center"/>
    </xf>
    <xf numFmtId="0" fontId="37" fillId="0" borderId="1" xfId="0" applyFont="1" applyBorder="1" applyAlignment="1">
      <alignment horizontal="center" vertical="center"/>
    </xf>
    <xf numFmtId="0" fontId="37" fillId="0" borderId="13" xfId="0" applyFont="1" applyBorder="1" applyAlignment="1">
      <alignment horizontal="center" vertical="center"/>
    </xf>
    <xf numFmtId="0" fontId="39" fillId="15" borderId="0" xfId="0" quotePrefix="1" applyFont="1" applyFill="1" applyAlignment="1">
      <alignment vertical="center"/>
    </xf>
    <xf numFmtId="0" fontId="37" fillId="0" borderId="0" xfId="0" applyFont="1" applyAlignment="1">
      <alignment horizontal="left" vertical="center"/>
    </xf>
    <xf numFmtId="0" fontId="37" fillId="0" borderId="52" xfId="0" applyFont="1" applyBorder="1" applyAlignment="1">
      <alignment horizontal="center" vertical="center"/>
    </xf>
    <xf numFmtId="0" fontId="37" fillId="0" borderId="18" xfId="0" applyFont="1" applyBorder="1" applyAlignment="1">
      <alignment horizontal="center" vertical="center"/>
    </xf>
    <xf numFmtId="0" fontId="37" fillId="0" borderId="19" xfId="0" applyFont="1" applyBorder="1" applyAlignment="1">
      <alignment horizontal="center" vertical="center"/>
    </xf>
    <xf numFmtId="0" fontId="37" fillId="0" borderId="20" xfId="0" applyFont="1" applyBorder="1" applyAlignment="1">
      <alignment horizontal="center" vertical="center"/>
    </xf>
    <xf numFmtId="0" fontId="36" fillId="17" borderId="9" xfId="0" applyFont="1" applyFill="1" applyBorder="1" applyAlignment="1">
      <alignment vertical="center" wrapText="1"/>
    </xf>
    <xf numFmtId="0" fontId="36" fillId="17" borderId="10" xfId="0" applyFont="1" applyFill="1" applyBorder="1" applyAlignment="1">
      <alignment horizontal="center" vertical="center" wrapText="1"/>
    </xf>
    <xf numFmtId="0" fontId="36" fillId="17" borderId="11" xfId="0" applyFont="1" applyFill="1" applyBorder="1" applyAlignment="1">
      <alignment horizontal="center" vertical="center" wrapText="1"/>
    </xf>
    <xf numFmtId="0" fontId="37" fillId="0" borderId="95" xfId="0" applyFont="1" applyBorder="1" applyAlignment="1">
      <alignment vertical="center"/>
    </xf>
    <xf numFmtId="0" fontId="37" fillId="0" borderId="96" xfId="0" applyFont="1" applyBorder="1" applyAlignment="1">
      <alignment vertical="center"/>
    </xf>
    <xf numFmtId="0" fontId="37" fillId="0" borderId="97" xfId="0" applyFont="1" applyBorder="1" applyAlignment="1">
      <alignment vertical="center"/>
    </xf>
    <xf numFmtId="0" fontId="37" fillId="0" borderId="98" xfId="0" applyFont="1" applyBorder="1" applyAlignment="1">
      <alignment vertical="center"/>
    </xf>
    <xf numFmtId="0" fontId="37" fillId="0" borderId="99" xfId="0" applyFont="1" applyBorder="1" applyAlignment="1">
      <alignment vertical="center"/>
    </xf>
    <xf numFmtId="0" fontId="37" fillId="0" borderId="100" xfId="0" applyFont="1" applyBorder="1" applyAlignment="1">
      <alignment vertical="center"/>
    </xf>
    <xf numFmtId="0" fontId="37" fillId="0" borderId="101" xfId="0" applyFont="1" applyBorder="1" applyAlignment="1">
      <alignment vertical="center"/>
    </xf>
    <xf numFmtId="0" fontId="37" fillId="0" borderId="102" xfId="0" applyFont="1" applyBorder="1" applyAlignment="1">
      <alignment vertical="center"/>
    </xf>
    <xf numFmtId="0" fontId="37" fillId="0" borderId="103" xfId="0" applyFont="1" applyBorder="1" applyAlignment="1">
      <alignment vertical="center"/>
    </xf>
    <xf numFmtId="0" fontId="36" fillId="17" borderId="104" xfId="0" applyFont="1" applyFill="1" applyBorder="1" applyAlignment="1">
      <alignment horizontal="left" vertical="center"/>
    </xf>
    <xf numFmtId="0" fontId="37" fillId="0" borderId="48" xfId="0" applyFont="1" applyBorder="1" applyAlignment="1">
      <alignment horizontal="left" vertical="center"/>
    </xf>
    <xf numFmtId="0" fontId="36" fillId="17" borderId="57" xfId="0" applyFont="1" applyFill="1" applyBorder="1" applyAlignment="1">
      <alignment horizontal="left" vertical="center"/>
    </xf>
    <xf numFmtId="0" fontId="37" fillId="0" borderId="85" xfId="0" applyFont="1" applyBorder="1" applyAlignment="1">
      <alignment horizontal="left" vertical="center"/>
    </xf>
    <xf numFmtId="0" fontId="36" fillId="17" borderId="88" xfId="0" applyFont="1" applyFill="1" applyBorder="1" applyAlignment="1">
      <alignment horizontal="center" vertical="center" wrapText="1"/>
    </xf>
    <xf numFmtId="0" fontId="36" fillId="17" borderId="86" xfId="0" applyFont="1" applyFill="1" applyBorder="1" applyAlignment="1">
      <alignment horizontal="center" vertical="center"/>
    </xf>
    <xf numFmtId="0" fontId="36" fillId="17" borderId="87" xfId="0" applyFont="1" applyFill="1" applyBorder="1" applyAlignment="1">
      <alignment horizontal="center" vertical="center" wrapText="1"/>
    </xf>
    <xf numFmtId="0" fontId="36" fillId="17" borderId="104" xfId="0" applyFont="1" applyFill="1" applyBorder="1" applyAlignment="1">
      <alignment vertical="center"/>
    </xf>
    <xf numFmtId="0" fontId="37" fillId="16" borderId="48" xfId="0" applyFont="1" applyFill="1" applyBorder="1" applyAlignment="1">
      <alignment vertical="center"/>
    </xf>
    <xf numFmtId="0" fontId="37" fillId="16" borderId="85" xfId="0" applyFont="1" applyFill="1" applyBorder="1" applyAlignment="1">
      <alignment vertical="center"/>
    </xf>
    <xf numFmtId="0" fontId="37" fillId="14" borderId="91" xfId="0" applyFont="1" applyFill="1" applyBorder="1" applyAlignment="1">
      <alignment horizontal="center" vertical="center"/>
    </xf>
    <xf numFmtId="0" fontId="37" fillId="14" borderId="94" xfId="0" applyFont="1" applyFill="1" applyBorder="1" applyAlignment="1">
      <alignment horizontal="center" vertical="center"/>
    </xf>
    <xf numFmtId="0" fontId="37" fillId="14" borderId="89" xfId="0" applyFont="1" applyFill="1" applyBorder="1" applyAlignment="1">
      <alignment vertical="center"/>
    </xf>
    <xf numFmtId="0" fontId="37" fillId="14" borderId="90" xfId="0" applyFont="1" applyFill="1" applyBorder="1" applyAlignment="1">
      <alignment vertical="center"/>
    </xf>
    <xf numFmtId="0" fontId="37" fillId="14" borderId="92" xfId="0" applyFont="1" applyFill="1" applyBorder="1" applyAlignment="1">
      <alignment vertical="center"/>
    </xf>
    <xf numFmtId="0" fontId="37" fillId="14" borderId="93" xfId="0" applyFont="1" applyFill="1" applyBorder="1" applyAlignment="1">
      <alignment vertical="center"/>
    </xf>
    <xf numFmtId="0" fontId="37" fillId="14" borderId="90" xfId="0" applyFont="1" applyFill="1" applyBorder="1" applyAlignment="1">
      <alignment vertical="center" wrapText="1"/>
    </xf>
    <xf numFmtId="0" fontId="21" fillId="10" borderId="107" xfId="0" applyFont="1" applyFill="1" applyBorder="1" applyAlignment="1">
      <alignment horizontal="left" vertical="center"/>
    </xf>
    <xf numFmtId="165" fontId="44" fillId="0" borderId="0" xfId="0" applyNumberFormat="1" applyFont="1" applyAlignment="1">
      <alignment horizontal="right" vertical="top"/>
    </xf>
    <xf numFmtId="0" fontId="34" fillId="0" borderId="0" xfId="0" applyFont="1" applyAlignment="1">
      <alignment vertical="top"/>
    </xf>
    <xf numFmtId="0" fontId="15" fillId="18" borderId="12" xfId="0" applyFont="1" applyFill="1" applyBorder="1" applyAlignment="1">
      <alignment vertical="top"/>
    </xf>
    <xf numFmtId="0" fontId="18" fillId="18" borderId="0" xfId="0" applyFont="1" applyFill="1" applyAlignment="1">
      <alignment vertical="top"/>
    </xf>
    <xf numFmtId="0" fontId="18" fillId="18" borderId="14" xfId="0" applyFont="1" applyFill="1" applyBorder="1" applyAlignment="1">
      <alignment vertical="top"/>
    </xf>
    <xf numFmtId="0" fontId="15" fillId="18" borderId="0" xfId="0" applyFont="1" applyFill="1" applyAlignment="1">
      <alignment vertical="top"/>
    </xf>
    <xf numFmtId="0" fontId="15" fillId="18" borderId="24" xfId="0" applyFont="1" applyFill="1" applyBorder="1" applyAlignment="1">
      <alignment vertical="top"/>
    </xf>
    <xf numFmtId="0" fontId="18" fillId="18" borderId="25" xfId="0" applyFont="1" applyFill="1" applyBorder="1" applyAlignment="1">
      <alignment vertical="top"/>
    </xf>
    <xf numFmtId="0" fontId="18" fillId="18" borderId="81" xfId="0" applyFont="1" applyFill="1" applyBorder="1" applyAlignment="1">
      <alignment vertical="top"/>
    </xf>
    <xf numFmtId="0" fontId="15" fillId="9" borderId="12" xfId="0" applyFont="1" applyFill="1" applyBorder="1" applyAlignment="1">
      <alignment vertical="top"/>
    </xf>
    <xf numFmtId="0" fontId="18" fillId="16" borderId="0" xfId="0" applyFont="1" applyFill="1" applyAlignment="1">
      <alignment vertical="top"/>
    </xf>
    <xf numFmtId="0" fontId="18" fillId="21" borderId="0" xfId="0" applyFont="1" applyFill="1" applyAlignment="1">
      <alignment vertical="top"/>
    </xf>
    <xf numFmtId="0" fontId="25" fillId="5" borderId="0" xfId="0" applyFont="1" applyFill="1" applyAlignment="1">
      <alignment horizontal="right" vertical="top"/>
    </xf>
    <xf numFmtId="0" fontId="46" fillId="0" borderId="0" xfId="0" applyFont="1" applyAlignment="1">
      <alignment horizontal="right" vertical="center" indent="1"/>
    </xf>
    <xf numFmtId="0" fontId="47" fillId="5" borderId="0" xfId="0" applyFont="1" applyFill="1" applyAlignment="1">
      <alignment horizontal="right" vertical="center"/>
    </xf>
    <xf numFmtId="0" fontId="15" fillId="18" borderId="35" xfId="0" applyFont="1" applyFill="1" applyBorder="1" applyAlignment="1">
      <alignment vertical="top"/>
    </xf>
    <xf numFmtId="0" fontId="18" fillId="18" borderId="36" xfId="0" applyFont="1" applyFill="1" applyBorder="1" applyAlignment="1">
      <alignment vertical="top"/>
    </xf>
    <xf numFmtId="0" fontId="18" fillId="18" borderId="33" xfId="0" applyFont="1" applyFill="1" applyBorder="1" applyAlignment="1">
      <alignment vertical="top"/>
    </xf>
    <xf numFmtId="0" fontId="11" fillId="0" borderId="44"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5" xfId="0" applyFont="1" applyBorder="1" applyAlignment="1" applyProtection="1">
      <alignment horizontal="center" vertical="center" shrinkToFit="1"/>
      <protection locked="0"/>
    </xf>
    <xf numFmtId="0" fontId="13" fillId="0" borderId="112" xfId="0" applyFont="1" applyBorder="1" applyAlignment="1" applyProtection="1">
      <alignment horizontal="center" vertical="center"/>
      <protection locked="0"/>
    </xf>
    <xf numFmtId="0" fontId="13" fillId="0" borderId="113" xfId="0" applyFont="1" applyBorder="1" applyAlignment="1" applyProtection="1">
      <alignment horizontal="center" vertical="center"/>
      <protection locked="0"/>
    </xf>
    <xf numFmtId="0" fontId="13" fillId="0" borderId="114"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115" xfId="0" applyFont="1" applyBorder="1" applyAlignment="1" applyProtection="1">
      <alignment horizontal="center" vertical="center"/>
      <protection hidden="1"/>
    </xf>
    <xf numFmtId="0" fontId="3" fillId="0" borderId="116" xfId="0" applyFont="1" applyBorder="1" applyAlignment="1" applyProtection="1">
      <alignment horizontal="center" vertical="center"/>
      <protection hidden="1"/>
    </xf>
    <xf numFmtId="0" fontId="3" fillId="0" borderId="117"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locked="0"/>
    </xf>
    <xf numFmtId="0" fontId="13" fillId="0" borderId="25"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3"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0" fontId="15" fillId="10" borderId="3" xfId="0" applyFont="1" applyFill="1" applyBorder="1" applyAlignment="1" applyProtection="1">
      <alignment horizontal="left" vertical="center" wrapText="1"/>
      <protection locked="0"/>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5" fillId="10" borderId="3" xfId="0" applyFont="1" applyFill="1" applyBorder="1" applyAlignment="1" applyProtection="1">
      <alignment vertical="center"/>
      <protection locked="0"/>
    </xf>
    <xf numFmtId="0" fontId="15" fillId="10" borderId="4" xfId="0" applyFont="1" applyFill="1" applyBorder="1" applyAlignment="1" applyProtection="1">
      <alignment vertical="center"/>
      <protection locked="0"/>
    </xf>
    <xf numFmtId="0" fontId="15" fillId="10" borderId="3" xfId="0" applyFont="1" applyFill="1" applyBorder="1" applyAlignment="1" applyProtection="1">
      <alignment vertical="center" wrapText="1"/>
      <protection locked="0"/>
    </xf>
    <xf numFmtId="0" fontId="15" fillId="10" borderId="108" xfId="0" applyFont="1" applyFill="1" applyBorder="1" applyAlignment="1" applyProtection="1">
      <alignment vertical="center" wrapText="1"/>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locked="0"/>
    </xf>
    <xf numFmtId="0" fontId="11" fillId="0" borderId="32" xfId="0" applyFont="1" applyBorder="1" applyAlignment="1" applyProtection="1">
      <alignment horizontal="center" vertical="center" shrinkToFit="1"/>
      <protection locked="0"/>
    </xf>
    <xf numFmtId="2" fontId="11" fillId="0" borderId="31" xfId="0" applyNumberFormat="1" applyFont="1" applyBorder="1" applyAlignment="1" applyProtection="1">
      <alignment horizontal="center" vertical="center"/>
      <protection hidden="1"/>
    </xf>
    <xf numFmtId="1" fontId="11" fillId="0" borderId="31" xfId="0" applyNumberFormat="1" applyFont="1" applyBorder="1" applyAlignment="1" applyProtection="1">
      <alignment horizontal="center" vertical="center"/>
      <protection hidden="1"/>
    </xf>
    <xf numFmtId="0" fontId="13" fillId="0" borderId="66" xfId="0" applyFont="1" applyBorder="1" applyAlignment="1" applyProtection="1">
      <alignment horizontal="center" vertical="center"/>
      <protection locked="0"/>
    </xf>
    <xf numFmtId="0" fontId="48" fillId="7" borderId="111" xfId="0" applyFont="1" applyFill="1" applyBorder="1" applyAlignment="1">
      <alignment horizontal="center" vertical="center"/>
    </xf>
    <xf numFmtId="0" fontId="48" fillId="6" borderId="111" xfId="0" applyFont="1" applyFill="1" applyBorder="1" applyAlignment="1">
      <alignment horizontal="center" vertical="center"/>
    </xf>
    <xf numFmtId="164" fontId="7" fillId="0" borderId="40"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0" fontId="11" fillId="0" borderId="23" xfId="0" applyFont="1" applyBorder="1" applyAlignment="1">
      <alignment horizontal="center" vertical="center" shrinkToFit="1"/>
    </xf>
    <xf numFmtId="0" fontId="11" fillId="0" borderId="32" xfId="0" applyFont="1" applyBorder="1" applyAlignment="1">
      <alignment horizontal="center" vertical="center" shrinkToFit="1"/>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40"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81"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7"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6" fillId="0" borderId="0" xfId="0" applyFont="1" applyProtection="1">
      <protection locked="0"/>
    </xf>
    <xf numFmtId="0" fontId="19" fillId="0" borderId="0" xfId="0" applyFont="1" applyAlignment="1" applyProtection="1">
      <alignment horizontal="center"/>
      <protection locked="0"/>
    </xf>
    <xf numFmtId="0" fontId="19" fillId="0" borderId="0" xfId="0" applyFont="1" applyAlignment="1" applyProtection="1">
      <alignment shrinkToFit="1"/>
      <protection locked="0"/>
    </xf>
    <xf numFmtId="164" fontId="16" fillId="0" borderId="34" xfId="0" applyNumberFormat="1" applyFont="1" applyBorder="1" applyProtection="1">
      <protection locked="0"/>
    </xf>
    <xf numFmtId="0" fontId="16" fillId="0" borderId="34" xfId="0" applyFont="1" applyBorder="1" applyProtection="1">
      <protection locked="0"/>
    </xf>
    <xf numFmtId="0" fontId="16" fillId="0" borderId="0" xfId="0" applyFont="1" applyAlignment="1" applyProtection="1">
      <alignment horizontal="center"/>
      <protection locked="0"/>
    </xf>
    <xf numFmtId="1" fontId="10" fillId="22" borderId="56" xfId="0" applyNumberFormat="1" applyFont="1" applyFill="1" applyBorder="1" applyAlignment="1" applyProtection="1">
      <alignment horizontal="center" vertical="center"/>
      <protection hidden="1"/>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6" xfId="0" applyNumberFormat="1" applyFont="1" applyBorder="1" applyAlignment="1" applyProtection="1">
      <alignment vertical="center"/>
      <protection hidden="1"/>
    </xf>
    <xf numFmtId="0" fontId="3" fillId="0" borderId="6" xfId="0" applyFont="1" applyBorder="1" applyAlignment="1" applyProtection="1">
      <alignment vertical="center"/>
      <protection hidden="1"/>
    </xf>
    <xf numFmtId="0" fontId="3" fillId="0" borderId="7" xfId="0"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6" fillId="0" borderId="34" xfId="0" applyNumberFormat="1" applyFont="1" applyBorder="1"/>
    <xf numFmtId="2" fontId="49" fillId="0" borderId="122" xfId="0" applyNumberFormat="1" applyFont="1" applyBorder="1" applyAlignment="1">
      <alignment horizontal="center"/>
    </xf>
    <xf numFmtId="2" fontId="49" fillId="0" borderId="56" xfId="0" applyNumberFormat="1" applyFont="1" applyBorder="1" applyAlignment="1">
      <alignment horizontal="center"/>
    </xf>
    <xf numFmtId="2" fontId="49" fillId="0" borderId="63" xfId="0" applyNumberFormat="1" applyFont="1" applyBorder="1" applyAlignment="1">
      <alignment horizontal="center"/>
    </xf>
    <xf numFmtId="2" fontId="49" fillId="0" borderId="123" xfId="0" applyNumberFormat="1" applyFont="1" applyBorder="1" applyAlignment="1">
      <alignment horizontal="center"/>
    </xf>
    <xf numFmtId="2" fontId="3" fillId="0" borderId="104" xfId="0" applyNumberFormat="1" applyFont="1" applyBorder="1" applyAlignment="1" applyProtection="1">
      <alignment horizontal="center" vertical="center" wrapText="1"/>
      <protection locked="0"/>
    </xf>
    <xf numFmtId="2" fontId="49" fillId="0" borderId="57" xfId="0" applyNumberFormat="1" applyFont="1" applyBorder="1" applyAlignment="1">
      <alignment horizontal="center"/>
    </xf>
    <xf numFmtId="2" fontId="3" fillId="0" borderId="51"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25" xfId="0" applyNumberFormat="1" applyFont="1" applyBorder="1" applyAlignment="1" applyProtection="1">
      <alignment horizontal="left" indent="1" shrinkToFit="1"/>
      <protection hidden="1"/>
    </xf>
    <xf numFmtId="164" fontId="4" fillId="0" borderId="124" xfId="0" applyNumberFormat="1" applyFont="1" applyBorder="1" applyAlignment="1" applyProtection="1">
      <alignment horizontal="left" indent="1" shrinkToFit="1"/>
      <protection hidden="1"/>
    </xf>
    <xf numFmtId="164" fontId="7" fillId="0" borderId="30" xfId="0" applyNumberFormat="1" applyFont="1" applyBorder="1" applyAlignment="1" applyProtection="1">
      <alignment horizontal="center" vertical="center"/>
      <protection hidden="1"/>
    </xf>
    <xf numFmtId="164" fontId="7" fillId="0" borderId="30" xfId="0" applyNumberFormat="1" applyFont="1" applyBorder="1" applyAlignment="1" applyProtection="1">
      <alignment horizontal="left" vertical="center"/>
      <protection hidden="1"/>
    </xf>
    <xf numFmtId="0" fontId="21" fillId="10" borderId="18" xfId="0" applyFont="1" applyFill="1" applyBorder="1" applyAlignment="1">
      <alignment vertical="center"/>
    </xf>
    <xf numFmtId="0" fontId="21" fillId="10" borderId="105" xfId="0" applyFont="1" applyFill="1" applyBorder="1" applyAlignment="1">
      <alignment vertical="center"/>
    </xf>
    <xf numFmtId="0" fontId="21" fillId="10" borderId="0" xfId="0" applyFont="1" applyFill="1" applyAlignment="1">
      <alignment horizontal="center" vertical="center"/>
    </xf>
    <xf numFmtId="0" fontId="21" fillId="10" borderId="2" xfId="0" applyFont="1" applyFill="1" applyBorder="1" applyAlignment="1">
      <alignment vertical="center"/>
    </xf>
    <xf numFmtId="0" fontId="21" fillId="10" borderId="3" xfId="0" applyFont="1" applyFill="1" applyBorder="1" applyAlignment="1">
      <alignment vertical="center"/>
    </xf>
    <xf numFmtId="0" fontId="23" fillId="10" borderId="108" xfId="0" applyFont="1" applyFill="1" applyBorder="1" applyAlignment="1" applyProtection="1">
      <alignment vertical="center" wrapText="1"/>
      <protection locked="0"/>
    </xf>
    <xf numFmtId="0" fontId="51" fillId="0" borderId="0" xfId="3" applyAlignment="1">
      <alignment horizontal="left" vertical="center"/>
    </xf>
    <xf numFmtId="0" fontId="18" fillId="0" borderId="0" xfId="0" quotePrefix="1" applyFont="1" applyAlignment="1">
      <alignment vertical="top"/>
    </xf>
    <xf numFmtId="0" fontId="51" fillId="0" borderId="0" xfId="3" applyAlignment="1">
      <alignment vertical="top"/>
    </xf>
    <xf numFmtId="0" fontId="54" fillId="0" borderId="0" xfId="0" applyFont="1" applyAlignment="1">
      <alignment vertical="center"/>
    </xf>
    <xf numFmtId="0" fontId="55" fillId="0" borderId="0" xfId="0" quotePrefix="1" applyFont="1" applyAlignment="1">
      <alignment vertical="center"/>
    </xf>
    <xf numFmtId="0" fontId="15" fillId="10" borderId="3" xfId="0" applyFont="1"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0" fontId="19" fillId="11" borderId="9" xfId="0" applyFont="1" applyFill="1" applyBorder="1" applyAlignment="1">
      <alignment horizontal="left" vertical="center" indent="1"/>
    </xf>
    <xf numFmtId="0" fontId="19" fillId="11" borderId="10" xfId="0" applyFont="1" applyFill="1" applyBorder="1" applyAlignment="1">
      <alignment horizontal="left" vertical="center" indent="1"/>
    </xf>
    <xf numFmtId="0" fontId="19" fillId="11" borderId="11" xfId="0" applyFont="1" applyFill="1" applyBorder="1" applyAlignment="1">
      <alignment horizontal="left" vertical="center" indent="1"/>
    </xf>
    <xf numFmtId="0" fontId="19" fillId="11" borderId="12" xfId="0" applyFont="1" applyFill="1" applyBorder="1" applyAlignment="1">
      <alignment horizontal="left" vertical="center" indent="1"/>
    </xf>
    <xf numFmtId="0" fontId="19" fillId="11" borderId="0" xfId="0" applyFont="1" applyFill="1" applyAlignment="1">
      <alignment horizontal="left" vertical="center" indent="1"/>
    </xf>
    <xf numFmtId="0" fontId="19" fillId="11" borderId="14" xfId="0" applyFont="1" applyFill="1" applyBorder="1" applyAlignment="1">
      <alignment horizontal="left" vertical="center" indent="1"/>
    </xf>
    <xf numFmtId="0" fontId="21" fillId="10" borderId="25" xfId="0" applyFont="1" applyFill="1" applyBorder="1" applyAlignment="1">
      <alignment horizontal="center" vertical="center"/>
    </xf>
    <xf numFmtId="0" fontId="21" fillId="10" borderId="18" xfId="0" applyFont="1" applyFill="1" applyBorder="1" applyAlignment="1">
      <alignment horizontal="center" vertical="center"/>
    </xf>
    <xf numFmtId="0" fontId="21" fillId="10" borderId="2" xfId="0" applyFont="1" applyFill="1" applyBorder="1" applyAlignment="1">
      <alignment horizontal="left" vertical="center" indent="1"/>
    </xf>
    <xf numFmtId="0" fontId="21" fillId="10" borderId="3" xfId="0" applyFont="1" applyFill="1" applyBorder="1" applyAlignment="1">
      <alignment horizontal="left" vertical="center" indent="1"/>
    </xf>
    <xf numFmtId="0" fontId="15" fillId="10" borderId="3" xfId="0" applyFont="1" applyFill="1" applyBorder="1" applyAlignment="1" applyProtection="1">
      <alignment horizontal="left" vertical="center"/>
      <protection locked="0"/>
    </xf>
    <xf numFmtId="0" fontId="15" fillId="10" borderId="4" xfId="0" applyFont="1" applyFill="1" applyBorder="1" applyAlignment="1" applyProtection="1">
      <alignment horizontal="left" vertical="center"/>
      <protection locked="0"/>
    </xf>
    <xf numFmtId="0" fontId="21" fillId="10" borderId="50" xfId="0" applyFont="1" applyFill="1" applyBorder="1" applyAlignment="1">
      <alignment horizontal="left" vertical="center" indent="1"/>
    </xf>
    <xf numFmtId="0" fontId="21" fillId="10" borderId="25" xfId="0" applyFont="1" applyFill="1" applyBorder="1" applyAlignment="1">
      <alignment horizontal="left" vertical="center" indent="1"/>
    </xf>
    <xf numFmtId="0" fontId="21" fillId="10" borderId="52" xfId="0" applyFont="1" applyFill="1" applyBorder="1" applyAlignment="1">
      <alignment horizontal="left" vertical="center" indent="1"/>
    </xf>
    <xf numFmtId="0" fontId="21" fillId="10" borderId="18" xfId="0" applyFont="1" applyFill="1" applyBorder="1" applyAlignment="1">
      <alignment horizontal="left" vertical="center" indent="1"/>
    </xf>
    <xf numFmtId="0" fontId="15" fillId="10" borderId="25" xfId="0" applyFont="1" applyFill="1" applyBorder="1" applyAlignment="1" applyProtection="1">
      <alignment horizontal="left" vertical="center"/>
      <protection locked="0"/>
    </xf>
    <xf numFmtId="0" fontId="15" fillId="10" borderId="51" xfId="0" applyFont="1" applyFill="1" applyBorder="1" applyAlignment="1" applyProtection="1">
      <alignment horizontal="left" vertical="center"/>
      <protection locked="0"/>
    </xf>
    <xf numFmtId="0" fontId="15" fillId="10" borderId="18" xfId="0" applyFont="1" applyFill="1" applyBorder="1" applyAlignment="1" applyProtection="1">
      <alignment horizontal="left" vertical="center"/>
      <protection locked="0"/>
    </xf>
    <xf numFmtId="0" fontId="15" fillId="10" borderId="19" xfId="0" applyFont="1" applyFill="1" applyBorder="1" applyAlignment="1" applyProtection="1">
      <alignment horizontal="left" vertical="center"/>
      <protection locked="0"/>
    </xf>
    <xf numFmtId="0" fontId="21" fillId="10" borderId="109" xfId="0" applyFont="1" applyFill="1" applyBorder="1" applyAlignment="1">
      <alignment horizontal="left" vertical="center"/>
    </xf>
    <xf numFmtId="0" fontId="21" fillId="10" borderId="25" xfId="0" applyFont="1" applyFill="1" applyBorder="1" applyAlignment="1">
      <alignment horizontal="left" vertical="center"/>
    </xf>
    <xf numFmtId="0" fontId="21" fillId="10" borderId="105" xfId="0" applyFont="1" applyFill="1" applyBorder="1" applyAlignment="1">
      <alignment horizontal="left" vertical="center"/>
    </xf>
    <xf numFmtId="0" fontId="21" fillId="10" borderId="18" xfId="0" applyFont="1" applyFill="1" applyBorder="1" applyAlignment="1">
      <alignment horizontal="left" vertical="center"/>
    </xf>
    <xf numFmtId="0" fontId="15" fillId="10" borderId="25" xfId="0" applyFont="1" applyFill="1" applyBorder="1" applyAlignment="1" applyProtection="1">
      <alignment horizontal="left" vertical="center" wrapText="1"/>
      <protection locked="0"/>
    </xf>
    <xf numFmtId="0" fontId="15" fillId="10" borderId="110" xfId="0" applyFont="1" applyFill="1" applyBorder="1" applyAlignment="1" applyProtection="1">
      <alignment horizontal="left" vertical="center" wrapText="1"/>
      <protection locked="0"/>
    </xf>
    <xf numFmtId="0" fontId="15" fillId="10" borderId="18" xfId="0" applyFont="1" applyFill="1" applyBorder="1" applyAlignment="1" applyProtection="1">
      <alignment horizontal="left" vertical="center" wrapText="1"/>
      <protection locked="0"/>
    </xf>
    <xf numFmtId="0" fontId="15" fillId="10" borderId="106" xfId="0" applyFont="1" applyFill="1" applyBorder="1" applyAlignment="1" applyProtection="1">
      <alignment horizontal="left" vertical="center" wrapText="1"/>
      <protection locked="0"/>
    </xf>
    <xf numFmtId="0" fontId="21" fillId="10" borderId="107" xfId="0" applyFont="1" applyFill="1" applyBorder="1" applyAlignment="1">
      <alignment horizontal="left" vertical="center"/>
    </xf>
    <xf numFmtId="0" fontId="21" fillId="10" borderId="3" xfId="0" applyFont="1" applyFill="1" applyBorder="1" applyAlignment="1">
      <alignment horizontal="left" vertical="center"/>
    </xf>
    <xf numFmtId="0" fontId="18" fillId="0" borderId="0" xfId="0" applyFont="1" applyAlignment="1">
      <alignment horizontal="left" vertical="center"/>
    </xf>
    <xf numFmtId="0" fontId="52" fillId="0" borderId="25" xfId="3" applyFont="1" applyBorder="1" applyAlignment="1">
      <alignment horizontal="center" vertical="center"/>
    </xf>
    <xf numFmtId="0" fontId="53" fillId="0" borderId="25" xfId="0" applyFont="1" applyBorder="1" applyAlignment="1">
      <alignment horizontal="center" vertical="center"/>
    </xf>
    <xf numFmtId="0" fontId="42" fillId="5" borderId="50" xfId="0" applyFont="1" applyFill="1" applyBorder="1" applyAlignment="1">
      <alignment horizontal="left" vertical="center" wrapText="1"/>
    </xf>
    <xf numFmtId="0" fontId="42" fillId="5" borderId="25" xfId="0" applyFont="1" applyFill="1" applyBorder="1" applyAlignment="1">
      <alignment horizontal="left" vertical="center" wrapText="1"/>
    </xf>
    <xf numFmtId="0" fontId="42" fillId="5" borderId="52" xfId="0" applyFont="1" applyFill="1" applyBorder="1" applyAlignment="1">
      <alignment horizontal="left" vertical="center" wrapText="1"/>
    </xf>
    <xf numFmtId="0" fontId="42" fillId="5" borderId="18" xfId="0" applyFont="1" applyFill="1" applyBorder="1" applyAlignment="1">
      <alignment horizontal="left" vertical="center" wrapText="1"/>
    </xf>
    <xf numFmtId="0" fontId="43" fillId="5" borderId="25" xfId="0" applyFont="1" applyFill="1" applyBorder="1" applyAlignment="1">
      <alignment horizontal="center" vertical="center"/>
    </xf>
    <xf numFmtId="0" fontId="43" fillId="5" borderId="18" xfId="0" applyFont="1" applyFill="1" applyBorder="1" applyAlignment="1">
      <alignment horizontal="center" vertical="center"/>
    </xf>
    <xf numFmtId="0" fontId="43" fillId="5" borderId="25" xfId="0" applyFont="1" applyFill="1" applyBorder="1" applyAlignment="1" applyProtection="1">
      <alignment horizontal="left" vertical="center" wrapText="1"/>
      <protection locked="0"/>
    </xf>
    <xf numFmtId="0" fontId="43" fillId="5" borderId="51" xfId="0" applyFont="1" applyFill="1" applyBorder="1" applyAlignment="1" applyProtection="1">
      <alignment horizontal="left" vertical="center" wrapText="1"/>
      <protection locked="0"/>
    </xf>
    <xf numFmtId="0" fontId="43" fillId="5" borderId="18" xfId="0" applyFont="1" applyFill="1" applyBorder="1" applyAlignment="1" applyProtection="1">
      <alignment horizontal="left" vertical="center" wrapText="1"/>
      <protection locked="0"/>
    </xf>
    <xf numFmtId="0" fontId="43" fillId="5" borderId="19" xfId="0" applyFont="1" applyFill="1" applyBorder="1" applyAlignment="1" applyProtection="1">
      <alignment horizontal="left" vertical="center" wrapText="1"/>
      <protection locked="0"/>
    </xf>
    <xf numFmtId="0" fontId="50" fillId="13" borderId="0" xfId="0" applyFont="1" applyFill="1" applyAlignment="1">
      <alignment horizontal="center" vertical="center"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29" fillId="12" borderId="10" xfId="0" applyFont="1" applyFill="1" applyBorder="1" applyAlignment="1">
      <alignment horizontal="left" vertical="top" wrapText="1"/>
    </xf>
    <xf numFmtId="0" fontId="29" fillId="12" borderId="36" xfId="0" applyFont="1" applyFill="1" applyBorder="1" applyAlignment="1">
      <alignment horizontal="left" vertical="top" wrapText="1"/>
    </xf>
    <xf numFmtId="0" fontId="24" fillId="5" borderId="0" xfId="0" applyFont="1" applyFill="1" applyAlignment="1">
      <alignment horizontal="left" vertical="center" wrapText="1"/>
    </xf>
    <xf numFmtId="0" fontId="30" fillId="0" borderId="26" xfId="0" applyFont="1" applyBorder="1" applyAlignment="1">
      <alignment horizontal="center" vertical="center" wrapText="1"/>
    </xf>
    <xf numFmtId="0" fontId="15" fillId="0" borderId="23" xfId="0" applyFont="1" applyBorder="1" applyAlignment="1">
      <alignment horizontal="center" vertical="center"/>
    </xf>
    <xf numFmtId="0" fontId="15" fillId="0" borderId="26" xfId="0" applyFont="1" applyBorder="1" applyAlignment="1">
      <alignment horizontal="center" vertical="center"/>
    </xf>
    <xf numFmtId="9" fontId="18" fillId="0" borderId="23" xfId="1" applyFont="1" applyBorder="1" applyAlignment="1">
      <alignment horizontal="center" vertical="center"/>
    </xf>
    <xf numFmtId="0" fontId="45" fillId="19" borderId="111" xfId="0" applyFont="1" applyFill="1" applyBorder="1" applyAlignment="1">
      <alignment horizontal="center" vertical="center"/>
    </xf>
    <xf numFmtId="0" fontId="45" fillId="20" borderId="111" xfId="0" applyFont="1" applyFill="1" applyBorder="1" applyAlignment="1">
      <alignment horizontal="center" vertical="center"/>
    </xf>
    <xf numFmtId="0" fontId="45" fillId="0" borderId="119" xfId="0" applyFont="1" applyBorder="1" applyAlignment="1">
      <alignment horizontal="center" vertical="center"/>
    </xf>
    <xf numFmtId="0" fontId="45" fillId="0" borderId="120" xfId="0" applyFont="1" applyBorder="1" applyAlignment="1">
      <alignment horizontal="center" vertical="center"/>
    </xf>
    <xf numFmtId="0" fontId="45" fillId="0" borderId="121" xfId="0" applyFont="1" applyBorder="1" applyAlignment="1">
      <alignment horizontal="center" vertical="center"/>
    </xf>
    <xf numFmtId="0" fontId="16" fillId="4" borderId="72" xfId="0" applyFont="1" applyFill="1" applyBorder="1" applyAlignment="1">
      <alignment horizontal="center" vertical="center" wrapText="1"/>
    </xf>
    <xf numFmtId="0" fontId="16" fillId="4" borderId="77" xfId="0" applyFont="1" applyFill="1" applyBorder="1" applyAlignment="1">
      <alignment horizontal="center" vertical="center" wrapText="1"/>
    </xf>
    <xf numFmtId="0" fontId="16" fillId="4" borderId="68" xfId="0" applyFont="1" applyFill="1" applyBorder="1" applyAlignment="1">
      <alignment horizontal="left" vertical="center" wrapText="1"/>
    </xf>
    <xf numFmtId="0" fontId="16" fillId="4" borderId="69" xfId="0" applyFont="1" applyFill="1" applyBorder="1" applyAlignment="1">
      <alignment horizontal="left" vertical="center" wrapText="1"/>
    </xf>
    <xf numFmtId="0" fontId="16" fillId="4" borderId="70" xfId="0" applyFont="1" applyFill="1" applyBorder="1" applyAlignment="1">
      <alignment horizontal="left" vertical="center" wrapText="1"/>
    </xf>
    <xf numFmtId="0" fontId="16" fillId="4" borderId="73" xfId="0" applyFont="1" applyFill="1" applyBorder="1" applyAlignment="1">
      <alignment horizontal="left" vertical="center" wrapText="1"/>
    </xf>
    <xf numFmtId="0" fontId="16" fillId="4" borderId="74" xfId="0" applyFont="1" applyFill="1" applyBorder="1" applyAlignment="1">
      <alignment horizontal="left" vertical="center" wrapText="1"/>
    </xf>
    <xf numFmtId="0" fontId="16" fillId="4" borderId="75" xfId="0" applyFont="1" applyFill="1" applyBorder="1" applyAlignment="1">
      <alignment horizontal="left" vertical="center" wrapText="1"/>
    </xf>
    <xf numFmtId="0" fontId="16" fillId="4" borderId="78" xfId="0" applyFont="1" applyFill="1" applyBorder="1" applyAlignment="1">
      <alignment horizontal="left" vertical="center" wrapText="1"/>
    </xf>
    <xf numFmtId="0" fontId="16" fillId="4" borderId="79" xfId="0" applyFont="1" applyFill="1" applyBorder="1" applyAlignment="1">
      <alignment horizontal="left" vertical="center" wrapText="1"/>
    </xf>
    <xf numFmtId="0" fontId="26" fillId="0" borderId="71" xfId="0" applyFont="1" applyBorder="1" applyAlignment="1">
      <alignment horizontal="center" vertical="center"/>
    </xf>
    <xf numFmtId="0" fontId="26" fillId="0" borderId="76" xfId="0" applyFont="1" applyBorder="1" applyAlignment="1">
      <alignment horizontal="center" vertical="center"/>
    </xf>
    <xf numFmtId="0" fontId="29" fillId="12" borderId="0" xfId="0" applyFont="1" applyFill="1" applyAlignment="1">
      <alignment horizontal="left" vertical="top" wrapText="1"/>
    </xf>
    <xf numFmtId="0" fontId="44" fillId="0" borderId="0" xfId="0" applyFont="1" applyAlignment="1">
      <alignment horizontal="left" vertical="top" wrapText="1"/>
    </xf>
    <xf numFmtId="9" fontId="15" fillId="0" borderId="23" xfId="1" applyFont="1" applyBorder="1" applyAlignment="1">
      <alignment horizontal="center" vertical="center"/>
    </xf>
    <xf numFmtId="0" fontId="24" fillId="14" borderId="0" xfId="0" applyFont="1" applyFill="1" applyAlignment="1">
      <alignment horizontal="left" vertical="top" wrapText="1"/>
    </xf>
    <xf numFmtId="0" fontId="18" fillId="0" borderId="2" xfId="0" applyFont="1" applyBorder="1" applyAlignment="1">
      <alignment horizontal="left" vertical="top" indent="1"/>
    </xf>
    <xf numFmtId="0" fontId="18" fillId="0" borderId="3" xfId="0" applyFont="1" applyBorder="1" applyAlignment="1">
      <alignment horizontal="left" vertical="top" indent="1"/>
    </xf>
    <xf numFmtId="0" fontId="18" fillId="0" borderId="4" xfId="0" applyFont="1" applyBorder="1" applyAlignment="1">
      <alignment horizontal="left" vertical="top" indent="1"/>
    </xf>
    <xf numFmtId="0" fontId="18" fillId="0" borderId="0" xfId="0" applyFont="1" applyAlignment="1">
      <alignment horizontal="left" vertical="top" wrapText="1"/>
    </xf>
    <xf numFmtId="9" fontId="18" fillId="10" borderId="23" xfId="1" applyFont="1" applyFill="1" applyBorder="1" applyAlignment="1">
      <alignment horizontal="center" vertical="center"/>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164" fontId="10" fillId="0" borderId="32" xfId="0" applyNumberFormat="1" applyFont="1" applyBorder="1" applyAlignment="1" applyProtection="1">
      <alignment horizontal="left" vertical="center" shrinkToFit="1"/>
      <protection hidden="1"/>
    </xf>
    <xf numFmtId="164" fontId="10" fillId="0" borderId="65" xfId="0" applyNumberFormat="1" applyFont="1" applyBorder="1" applyAlignment="1" applyProtection="1">
      <alignment horizontal="left" vertical="center" shrinkToFit="1"/>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3" fillId="0" borderId="0" xfId="0" applyFont="1" applyAlignment="1" applyProtection="1">
      <alignment vertical="center"/>
      <protection hidden="1"/>
    </xf>
    <xf numFmtId="0" fontId="3" fillId="0" borderId="0" xfId="0" applyFont="1" applyAlignment="1" applyProtection="1">
      <alignment vertical="center" shrinkToFit="1"/>
      <protection hidden="1"/>
    </xf>
    <xf numFmtId="2" fontId="11" fillId="0" borderId="48" xfId="0" applyNumberFormat="1" applyFont="1" applyBorder="1" applyAlignment="1" applyProtection="1">
      <alignment horizontal="center" vertical="center" wrapText="1"/>
      <protection hidden="1"/>
    </xf>
    <xf numFmtId="2" fontId="11" fillId="0" borderId="85" xfId="0" applyNumberFormat="1" applyFont="1" applyBorder="1" applyAlignment="1" applyProtection="1">
      <alignment horizontal="center" vertical="center" wrapText="1"/>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5" xfId="0" applyFont="1" applyBorder="1" applyAlignment="1" applyProtection="1">
      <alignment horizontal="center" vertical="center" wrapText="1"/>
      <protection hidden="1"/>
    </xf>
    <xf numFmtId="0" fontId="2" fillId="0" borderId="36"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5"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8"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82" xfId="0" applyFont="1" applyBorder="1" applyAlignment="1" applyProtection="1">
      <alignment horizontal="center" vertical="center"/>
      <protection hidden="1"/>
    </xf>
    <xf numFmtId="0" fontId="2" fillId="0" borderId="35" xfId="0" applyFont="1" applyBorder="1" applyAlignment="1" applyProtection="1">
      <alignment horizontal="center" vertical="center"/>
      <protection hidden="1"/>
    </xf>
    <xf numFmtId="0" fontId="2" fillId="0" borderId="36" xfId="0" applyFont="1" applyBorder="1" applyAlignment="1" applyProtection="1">
      <alignment horizontal="center" vertical="center"/>
      <protection hidden="1"/>
    </xf>
    <xf numFmtId="0" fontId="2" fillId="0" borderId="53"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0" fontId="3" fillId="0" borderId="80"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54" xfId="0" applyFont="1" applyBorder="1" applyAlignment="1" applyProtection="1">
      <alignment horizontal="center" vertical="center" wrapText="1"/>
      <protection hidden="1"/>
    </xf>
    <xf numFmtId="0" fontId="3" fillId="0" borderId="36" xfId="0" applyFont="1" applyBorder="1" applyAlignment="1" applyProtection="1">
      <alignment horizontal="center" vertical="center" wrapText="1"/>
      <protection hidden="1"/>
    </xf>
    <xf numFmtId="164" fontId="3" fillId="0" borderId="6" xfId="0" applyNumberFormat="1" applyFont="1" applyBorder="1" applyAlignment="1" applyProtection="1">
      <alignment horizontal="right" wrapText="1"/>
      <protection hidden="1"/>
    </xf>
    <xf numFmtId="164" fontId="3" fillId="0" borderId="7" xfId="0" applyNumberFormat="1" applyFont="1" applyBorder="1" applyAlignment="1" applyProtection="1">
      <alignment horizontal="right" wrapText="1"/>
      <protection hidden="1"/>
    </xf>
    <xf numFmtId="164" fontId="7" fillId="0" borderId="7" xfId="0" applyNumberFormat="1" applyFont="1" applyBorder="1" applyAlignment="1" applyProtection="1">
      <alignment horizontal="center" vertical="center" wrapText="1"/>
      <protection hidden="1"/>
    </xf>
    <xf numFmtId="164" fontId="7" fillId="0" borderId="8" xfId="0" applyNumberFormat="1" applyFont="1" applyBorder="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12" fillId="0" borderId="7" xfId="0" applyNumberFormat="1" applyFont="1" applyBorder="1" applyAlignment="1" applyProtection="1">
      <alignment horizontal="left" vertical="center" wrapText="1" shrinkToFit="1"/>
      <protection hidden="1"/>
    </xf>
    <xf numFmtId="164" fontId="12" fillId="0" borderId="8" xfId="0" applyNumberFormat="1" applyFont="1" applyBorder="1" applyAlignment="1" applyProtection="1">
      <alignment horizontal="left" vertical="center" wrapText="1" shrinkToFit="1"/>
      <protection hidden="1"/>
    </xf>
    <xf numFmtId="164" fontId="11" fillId="0" borderId="6" xfId="0" applyNumberFormat="1" applyFont="1" applyBorder="1" applyAlignment="1" applyProtection="1">
      <alignment horizontal="center" vertical="center" wrapText="1" shrinkToFit="1"/>
      <protection hidden="1"/>
    </xf>
    <xf numFmtId="164" fontId="11" fillId="0" borderId="7" xfId="0" applyNumberFormat="1" applyFont="1" applyBorder="1" applyAlignment="1" applyProtection="1">
      <alignment horizontal="center" vertical="center" wrapText="1" shrinkToFit="1"/>
      <protection hidden="1"/>
    </xf>
    <xf numFmtId="0" fontId="3"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4" fillId="0" borderId="118" xfId="0" applyNumberFormat="1" applyFont="1" applyBorder="1" applyAlignment="1" applyProtection="1">
      <alignment horizontal="left" vertical="center" wrapText="1"/>
      <protection hidden="1"/>
    </xf>
    <xf numFmtId="164" fontId="4" fillId="0" borderId="15" xfId="0" applyNumberFormat="1" applyFont="1" applyBorder="1" applyAlignment="1" applyProtection="1">
      <alignment horizontal="left" vertical="center" wrapText="1"/>
      <protection hidden="1"/>
    </xf>
    <xf numFmtId="164" fontId="4" fillId="0" borderId="16" xfId="0" applyNumberFormat="1" applyFont="1" applyBorder="1" applyAlignment="1" applyProtection="1">
      <alignment horizontal="left" vertical="center" wrapText="1"/>
      <protection hidden="1"/>
    </xf>
    <xf numFmtId="2" fontId="3" fillId="0" borderId="27" xfId="0" applyNumberFormat="1" applyFont="1" applyBorder="1" applyAlignment="1" applyProtection="1">
      <alignment horizontal="right" vertical="center"/>
      <protection hidden="1"/>
    </xf>
    <xf numFmtId="2" fontId="3" fillId="0" borderId="28" xfId="0" applyNumberFormat="1" applyFont="1" applyBorder="1" applyAlignment="1" applyProtection="1">
      <alignment horizontal="right" vertical="center"/>
      <protection hidden="1"/>
    </xf>
    <xf numFmtId="2" fontId="4" fillId="0" borderId="7"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6" xfId="0" applyNumberFormat="1" applyFont="1" applyBorder="1" applyAlignment="1" applyProtection="1">
      <alignment horizontal="center" vertical="center" wrapText="1"/>
      <protection hidden="1"/>
    </xf>
    <xf numFmtId="164" fontId="7" fillId="0" borderId="33" xfId="0" applyNumberFormat="1" applyFont="1" applyBorder="1" applyAlignment="1" applyProtection="1">
      <alignment horizontal="center" vertical="center" wrapText="1"/>
      <protection hidden="1"/>
    </xf>
    <xf numFmtId="164" fontId="4" fillId="0" borderId="7" xfId="0" applyNumberFormat="1" applyFont="1" applyBorder="1" applyAlignment="1" applyProtection="1">
      <alignment horizontal="center" vertical="center" wrapTex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8" xfId="0" applyNumberFormat="1" applyFont="1" applyBorder="1" applyAlignment="1" applyProtection="1">
      <alignment horizontal="center"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wrapText="1" shrinkToFit="1"/>
      <protection hidden="1"/>
    </xf>
    <xf numFmtId="164" fontId="4" fillId="0" borderId="8" xfId="0" applyNumberFormat="1" applyFont="1" applyBorder="1" applyAlignment="1" applyProtection="1">
      <alignment horizontal="center"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6" xfId="0" applyFont="1" applyBorder="1" applyAlignment="1" applyProtection="1">
      <alignment horizontal="center" vertical="center" shrinkToFit="1"/>
      <protection hidden="1"/>
    </xf>
    <xf numFmtId="0" fontId="2" fillId="0" borderId="33"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81"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7" fillId="0" borderId="0" xfId="0" applyFont="1" applyAlignment="1" applyProtection="1">
      <alignment horizontal="center" vertical="center"/>
      <protection locked="0"/>
    </xf>
    <xf numFmtId="0" fontId="3" fillId="2" borderId="35" xfId="0" applyFont="1" applyFill="1" applyBorder="1" applyAlignment="1" applyProtection="1">
      <alignment horizontal="center" shrinkToFit="1"/>
      <protection hidden="1"/>
    </xf>
    <xf numFmtId="0" fontId="3" fillId="2" borderId="36" xfId="0" applyFont="1" applyFill="1" applyBorder="1" applyAlignment="1" applyProtection="1">
      <alignment horizontal="center" shrinkToFit="1"/>
      <protection hidden="1"/>
    </xf>
    <xf numFmtId="0" fontId="3" fillId="2" borderId="33"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4" fontId="3" fillId="0" borderId="6" xfId="0" applyNumberFormat="1" applyFont="1" applyBorder="1" applyAlignment="1" applyProtection="1">
      <alignment vertical="center"/>
      <protection hidden="1"/>
    </xf>
    <xf numFmtId="164" fontId="3" fillId="0" borderId="7" xfId="0" applyNumberFormat="1" applyFont="1" applyBorder="1" applyAlignment="1" applyProtection="1">
      <alignment vertical="center"/>
      <protection hidden="1"/>
    </xf>
    <xf numFmtId="164" fontId="7" fillId="0" borderId="21"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164" fontId="12" fillId="0" borderId="6" xfId="0" applyNumberFormat="1" applyFont="1" applyBorder="1" applyAlignment="1" applyProtection="1">
      <alignment horizontal="right" vertical="center"/>
      <protection hidden="1"/>
    </xf>
    <xf numFmtId="164" fontId="12" fillId="0" borderId="7" xfId="0" applyNumberFormat="1" applyFont="1" applyBorder="1" applyAlignment="1" applyProtection="1">
      <alignment horizontal="right" vertical="center"/>
      <protection hidden="1"/>
    </xf>
    <xf numFmtId="164" fontId="7" fillId="0" borderId="39" xfId="0" applyNumberFormat="1" applyFont="1" applyBorder="1" applyAlignment="1" applyProtection="1">
      <alignment horizontal="center"/>
      <protection hidden="1"/>
    </xf>
    <xf numFmtId="164" fontId="7" fillId="0" borderId="40" xfId="0" applyNumberFormat="1" applyFont="1" applyBorder="1" applyAlignment="1" applyProtection="1">
      <alignment horizontal="center"/>
      <protection hidden="1"/>
    </xf>
    <xf numFmtId="164" fontId="7" fillId="0" borderId="41"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0" fontId="7" fillId="0" borderId="40" xfId="0"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81" xfId="0" applyNumberFormat="1"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7"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164" fontId="7" fillId="0" borderId="29"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0" fontId="7" fillId="0" borderId="30" xfId="0" applyFont="1" applyBorder="1" applyAlignment="1" applyProtection="1">
      <alignment horizontal="center"/>
      <protection hidden="1"/>
    </xf>
    <xf numFmtId="0" fontId="7" fillId="0" borderId="25" xfId="0" applyFont="1" applyBorder="1" applyAlignment="1" applyProtection="1">
      <alignment horizontal="center"/>
      <protection hidden="1"/>
    </xf>
    <xf numFmtId="0" fontId="40" fillId="0" borderId="0" xfId="0" applyFont="1" applyAlignment="1">
      <alignment horizontal="center" vertical="top" wrapText="1"/>
    </xf>
    <xf numFmtId="0" fontId="40" fillId="0" borderId="0" xfId="0" applyFont="1" applyAlignment="1">
      <alignment horizontal="center" vertical="top"/>
    </xf>
    <xf numFmtId="0" fontId="36" fillId="4" borderId="50"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36" fillId="4" borderId="51" xfId="0" applyFont="1" applyFill="1" applyBorder="1" applyAlignment="1">
      <alignment horizontal="center" vertical="center" wrapText="1"/>
    </xf>
  </cellXfs>
  <cellStyles count="4">
    <cellStyle name="Hyperlink" xfId="3" builtinId="8"/>
    <cellStyle name="Normal" xfId="0" builtinId="0"/>
    <cellStyle name="Normal 2" xfId="2" xr:uid="{00000000-0005-0000-0000-000002000000}"/>
    <cellStyle name="Percent" xfId="1" builtinId="5"/>
  </cellStyles>
  <dxfs count="35">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a:extLst>
            <a:ext uri="{FF2B5EF4-FFF2-40B4-BE49-F238E27FC236}">
              <a16:creationId xmlns:a16="http://schemas.microsoft.com/office/drawing/2014/main" id="{33328ADE-0B10-3AC1-77D7-21431962D003}"/>
            </a:ext>
          </a:extLst>
        </xdr:cNvPr>
        <xdr:cNvPicPr>
          <a:picLocks noChangeAspect="1"/>
        </xdr:cNvPicPr>
      </xdr:nvPicPr>
      <xdr:blipFill>
        <a:blip xmlns:r="http://schemas.openxmlformats.org/officeDocument/2006/relationships" r:embed="rId1"/>
        <a:stretch>
          <a:fillRect/>
        </a:stretch>
      </xdr:blipFill>
      <xdr:spPr>
        <a:xfrm>
          <a:off x="6836432" y="2077529"/>
          <a:ext cx="2015393" cy="2073196"/>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2"/>
        <a:srcRect t="-1" b="73624"/>
        <a:stretch>
          <a:fillRect/>
        </a:stretch>
      </xdr:blipFill>
      <xdr:spPr>
        <a:xfrm>
          <a:off x="5678727" y="5492155"/>
          <a:ext cx="3170119" cy="761998"/>
        </a:xfrm>
        <a:prstGeom prst="rect">
          <a:avLst/>
        </a:prstGeom>
      </xdr:spPr>
    </xdr:pic>
    <xdr:clientData/>
  </xdr:twoCellAnchor>
  <xdr:twoCellAnchor editAs="oneCell">
    <xdr:from>
      <xdr:col>0</xdr:col>
      <xdr:colOff>225951</xdr:colOff>
      <xdr:row>46</xdr:row>
      <xdr:rowOff>101289</xdr:rowOff>
    </xdr:from>
    <xdr:to>
      <xdr:col>20</xdr:col>
      <xdr:colOff>160192</xdr:colOff>
      <xdr:row>53</xdr:row>
      <xdr:rowOff>148037</xdr:rowOff>
    </xdr:to>
    <xdr:pic>
      <xdr:nvPicPr>
        <xdr:cNvPr id="6" name="Picture 5">
          <a:extLst>
            <a:ext uri="{FF2B5EF4-FFF2-40B4-BE49-F238E27FC236}">
              <a16:creationId xmlns:a16="http://schemas.microsoft.com/office/drawing/2014/main" id="{AF5DEA54-A5AA-A0F7-B274-345C9BB8CF98}"/>
            </a:ext>
          </a:extLst>
        </xdr:cNvPr>
        <xdr:cNvPicPr>
          <a:picLocks noChangeAspect="1"/>
        </xdr:cNvPicPr>
      </xdr:nvPicPr>
      <xdr:blipFill rotWithShape="1">
        <a:blip xmlns:r="http://schemas.openxmlformats.org/officeDocument/2006/relationships" r:embed="rId3"/>
        <a:srcRect t="7022"/>
        <a:stretch>
          <a:fillRect/>
        </a:stretch>
      </xdr:blipFill>
      <xdr:spPr>
        <a:xfrm>
          <a:off x="225951" y="8601718"/>
          <a:ext cx="9470928" cy="1301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5F9241-65C6-4940-A423-CA5D1D20DE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765F3275-2DBD-5C49-8224-B4A5C13791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0E546D54-0201-E447-9D0D-B539F761D6B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965FAF69-3B32-5342-9B31-64ADA5D9FE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28</xdr:col>
      <xdr:colOff>966388</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me/63906881051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inyurl.com/SHSECR2026" TargetMode="External"/><Relationship Id="rId1" Type="http://schemas.openxmlformats.org/officeDocument/2006/relationships/hyperlink" Target="https://wa.me/63906881051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E73C-BA8E-4668-B81A-8DBA64F572F4}">
  <sheetPr codeName="Sheet1">
    <tabColor rgb="FF0046D2"/>
  </sheetPr>
  <dimension ref="A1:W97"/>
  <sheetViews>
    <sheetView showGridLines="0" zoomScale="142" zoomScaleNormal="100" workbookViewId="0">
      <pane ySplit="3" topLeftCell="A47" activePane="bottomLeft" state="frozen"/>
      <selection pane="bottomLeft" activeCell="N83" sqref="N83"/>
    </sheetView>
  </sheetViews>
  <sheetFormatPr defaultColWidth="0" defaultRowHeight="14" zeroHeight="1" x14ac:dyDescent="0.35"/>
  <cols>
    <col min="1" max="1" width="3.6328125" style="126" customWidth="1"/>
    <col min="2" max="2" width="3.6328125" style="127" customWidth="1"/>
    <col min="3" max="6" width="3.6328125" style="126" customWidth="1"/>
    <col min="7" max="20" width="7.36328125" style="126" customWidth="1"/>
    <col min="21" max="23" width="3.6328125" style="126" customWidth="1"/>
    <col min="24" max="16384" width="9.1796875" style="126" hidden="1"/>
  </cols>
  <sheetData>
    <row r="1" spans="1:22" s="129" customFormat="1" x14ac:dyDescent="0.35">
      <c r="A1" s="186"/>
      <c r="B1" s="130"/>
      <c r="C1" s="131"/>
      <c r="D1" s="131"/>
      <c r="E1" s="131"/>
      <c r="F1" s="132"/>
      <c r="G1" s="131"/>
      <c r="H1" s="131"/>
      <c r="I1" s="131"/>
      <c r="J1" s="131"/>
      <c r="K1" s="131"/>
      <c r="L1" s="131"/>
      <c r="M1" s="131"/>
      <c r="N1" s="131"/>
      <c r="O1" s="131"/>
      <c r="P1" s="131"/>
      <c r="Q1" s="101"/>
    </row>
    <row r="2" spans="1:22" s="129" customFormat="1" x14ac:dyDescent="0.35">
      <c r="A2" s="101"/>
      <c r="B2" s="130"/>
      <c r="C2" s="131"/>
      <c r="D2" s="131"/>
      <c r="E2" s="131"/>
      <c r="F2" s="132"/>
      <c r="G2" s="131"/>
      <c r="H2" s="131"/>
      <c r="I2" s="131"/>
      <c r="J2" s="131"/>
      <c r="K2" s="131"/>
      <c r="L2" s="131"/>
      <c r="M2" s="131"/>
      <c r="N2" s="131"/>
      <c r="O2" s="131"/>
      <c r="P2" s="131"/>
      <c r="Q2" s="101"/>
    </row>
    <row r="3" spans="1:22" s="129" customFormat="1" ht="25" x14ac:dyDescent="0.35">
      <c r="A3" s="101"/>
      <c r="B3" s="104" t="s">
        <v>257</v>
      </c>
      <c r="C3" s="131"/>
      <c r="D3" s="133"/>
      <c r="E3" s="131"/>
      <c r="F3" s="132"/>
      <c r="G3" s="131"/>
      <c r="H3" s="131"/>
      <c r="I3" s="131"/>
      <c r="J3" s="131"/>
      <c r="K3" s="131"/>
      <c r="L3" s="131"/>
      <c r="M3" s="131"/>
      <c r="N3" s="131"/>
      <c r="O3" s="131"/>
      <c r="P3" s="131"/>
      <c r="Q3" s="101"/>
    </row>
    <row r="4" spans="1:22" s="129" customFormat="1" x14ac:dyDescent="0.35">
      <c r="A4" s="101"/>
      <c r="B4" s="130"/>
      <c r="C4" s="131"/>
      <c r="D4" s="131"/>
      <c r="E4" s="131"/>
      <c r="F4" s="132"/>
      <c r="G4" s="131"/>
      <c r="H4" s="131"/>
      <c r="I4" s="131"/>
      <c r="J4" s="131"/>
      <c r="K4" s="131"/>
      <c r="L4" s="131"/>
      <c r="M4" s="131"/>
      <c r="N4" s="131"/>
      <c r="O4" s="131"/>
      <c r="P4" s="131"/>
      <c r="Q4" s="101"/>
    </row>
    <row r="5" spans="1:22" s="129" customFormat="1" ht="14.5" x14ac:dyDescent="0.35">
      <c r="A5" s="101"/>
      <c r="B5" s="130"/>
      <c r="C5" s="131"/>
      <c r="D5" s="131"/>
      <c r="E5" s="131"/>
      <c r="F5" s="132"/>
      <c r="G5" s="131"/>
      <c r="H5" s="131"/>
      <c r="I5" s="131"/>
      <c r="J5" s="131"/>
      <c r="K5" s="131"/>
      <c r="L5" s="131"/>
      <c r="M5" s="131"/>
      <c r="N5" s="131"/>
      <c r="O5" s="131"/>
      <c r="P5" s="134"/>
      <c r="Q5" s="101"/>
    </row>
    <row r="6" spans="1:22" ht="14.5" thickBot="1" x14ac:dyDescent="0.4"/>
    <row r="7" spans="1:22" ht="15.5" x14ac:dyDescent="0.35">
      <c r="B7" s="148">
        <v>1</v>
      </c>
      <c r="C7" s="416" t="s">
        <v>0</v>
      </c>
      <c r="D7" s="416"/>
      <c r="E7" s="416"/>
      <c r="F7" s="416"/>
      <c r="G7" s="416"/>
      <c r="H7" s="416"/>
      <c r="I7" s="416"/>
      <c r="J7" s="416"/>
      <c r="K7" s="416"/>
      <c r="L7" s="416"/>
      <c r="M7" s="416"/>
      <c r="N7" s="416"/>
      <c r="O7" s="416"/>
      <c r="P7" s="416"/>
      <c r="Q7" s="416"/>
      <c r="R7" s="416"/>
      <c r="S7" s="416"/>
      <c r="T7" s="416"/>
      <c r="U7" s="149"/>
      <c r="V7" s="150"/>
    </row>
    <row r="8" spans="1:22" ht="15.5" x14ac:dyDescent="0.35">
      <c r="B8" s="151"/>
      <c r="C8" s="440"/>
      <c r="D8" s="440"/>
      <c r="E8" s="440"/>
      <c r="F8" s="440"/>
      <c r="G8" s="440"/>
      <c r="H8" s="440"/>
      <c r="I8" s="440"/>
      <c r="J8" s="440"/>
      <c r="K8" s="440"/>
      <c r="L8" s="440"/>
      <c r="M8" s="440"/>
      <c r="N8" s="440"/>
      <c r="O8" s="440"/>
      <c r="P8" s="440"/>
      <c r="Q8" s="440"/>
      <c r="R8" s="440"/>
      <c r="S8" s="440"/>
      <c r="T8" s="440"/>
      <c r="U8" s="147"/>
      <c r="V8" s="152"/>
    </row>
    <row r="9" spans="1:22" x14ac:dyDescent="0.35">
      <c r="B9" s="153"/>
      <c r="C9" s="160"/>
      <c r="D9" s="160"/>
      <c r="E9" s="160"/>
      <c r="F9" s="160"/>
      <c r="G9" s="160"/>
      <c r="H9" s="160"/>
      <c r="I9" s="160"/>
      <c r="J9" s="160"/>
      <c r="K9" s="160"/>
      <c r="L9" s="160"/>
      <c r="M9" s="160"/>
      <c r="N9" s="160"/>
      <c r="O9" s="160"/>
      <c r="P9" s="160"/>
      <c r="Q9" s="160"/>
      <c r="R9" s="160"/>
      <c r="S9" s="160"/>
      <c r="T9" s="160"/>
      <c r="U9" s="160"/>
      <c r="V9" s="152"/>
    </row>
    <row r="10" spans="1:22" x14ac:dyDescent="0.35">
      <c r="B10" s="161"/>
      <c r="C10" s="143" t="s">
        <v>1</v>
      </c>
      <c r="D10" s="144"/>
      <c r="E10" s="144"/>
      <c r="F10" s="144"/>
      <c r="G10" s="144"/>
      <c r="H10" s="144"/>
      <c r="I10" s="145"/>
      <c r="J10" s="129"/>
      <c r="K10" s="129"/>
      <c r="L10" s="129"/>
      <c r="M10" s="129"/>
      <c r="N10" s="129"/>
      <c r="O10" s="129"/>
      <c r="P10" s="129"/>
      <c r="Q10" s="129"/>
      <c r="R10" s="129"/>
      <c r="S10" s="129"/>
      <c r="T10" s="129"/>
      <c r="U10" s="129"/>
      <c r="V10" s="152"/>
    </row>
    <row r="11" spans="1:22" x14ac:dyDescent="0.35">
      <c r="B11" s="156"/>
      <c r="C11" s="139"/>
      <c r="D11" s="139"/>
      <c r="E11" s="139"/>
      <c r="F11" s="139"/>
      <c r="G11" s="139"/>
      <c r="H11" s="139"/>
      <c r="I11" s="139"/>
      <c r="J11" s="139"/>
      <c r="K11" s="139"/>
      <c r="L11" s="139"/>
      <c r="M11" s="139"/>
      <c r="N11" s="139"/>
      <c r="O11" s="139"/>
      <c r="P11" s="139"/>
      <c r="Q11" s="135"/>
      <c r="R11" s="135"/>
      <c r="S11" s="135"/>
      <c r="T11" s="135"/>
      <c r="U11" s="135"/>
      <c r="V11" s="157"/>
    </row>
    <row r="12" spans="1:22" x14ac:dyDescent="0.35">
      <c r="B12" s="158"/>
      <c r="C12" s="127" t="s">
        <v>2</v>
      </c>
      <c r="D12" s="127" t="s">
        <v>3</v>
      </c>
      <c r="V12" s="159"/>
    </row>
    <row r="13" spans="1:22" x14ac:dyDescent="0.35">
      <c r="B13" s="158"/>
      <c r="D13" s="126">
        <v>1</v>
      </c>
      <c r="E13" s="126" t="s">
        <v>4</v>
      </c>
      <c r="I13" s="136" t="s">
        <v>5</v>
      </c>
      <c r="J13" s="126" t="s">
        <v>6</v>
      </c>
      <c r="V13" s="159"/>
    </row>
    <row r="14" spans="1:22" x14ac:dyDescent="0.35">
      <c r="B14" s="158"/>
      <c r="D14" s="126">
        <v>2</v>
      </c>
      <c r="E14" s="126" t="s">
        <v>7</v>
      </c>
      <c r="I14" s="136" t="s">
        <v>5</v>
      </c>
      <c r="J14" s="126" t="s">
        <v>8</v>
      </c>
      <c r="V14" s="159"/>
    </row>
    <row r="15" spans="1:22" x14ac:dyDescent="0.35">
      <c r="B15" s="158"/>
      <c r="D15" s="126">
        <v>3</v>
      </c>
      <c r="E15" s="126" t="s">
        <v>9</v>
      </c>
      <c r="I15" s="136" t="s">
        <v>5</v>
      </c>
      <c r="J15" s="126" t="s">
        <v>10</v>
      </c>
      <c r="V15" s="159"/>
    </row>
    <row r="16" spans="1:22" x14ac:dyDescent="0.35">
      <c r="B16" s="158"/>
      <c r="D16" s="126">
        <v>4</v>
      </c>
      <c r="E16" s="126" t="s">
        <v>11</v>
      </c>
      <c r="I16" s="136" t="s">
        <v>5</v>
      </c>
      <c r="J16" s="126" t="s">
        <v>12</v>
      </c>
      <c r="V16" s="159"/>
    </row>
    <row r="17" spans="2:22" x14ac:dyDescent="0.35">
      <c r="B17" s="158"/>
      <c r="C17" s="137"/>
      <c r="D17" s="137">
        <v>5</v>
      </c>
      <c r="E17" s="137" t="s">
        <v>13</v>
      </c>
      <c r="F17" s="137"/>
      <c r="G17" s="137"/>
      <c r="H17" s="137"/>
      <c r="I17" s="138" t="s">
        <v>5</v>
      </c>
      <c r="J17" s="137" t="s">
        <v>14</v>
      </c>
      <c r="K17" s="137"/>
      <c r="L17" s="137"/>
      <c r="M17" s="137"/>
      <c r="N17" s="137"/>
      <c r="O17" s="137"/>
      <c r="P17" s="137"/>
      <c r="Q17" s="137"/>
      <c r="R17" s="137"/>
      <c r="S17" s="137"/>
      <c r="T17" s="137"/>
      <c r="U17" s="137"/>
      <c r="V17" s="159"/>
    </row>
    <row r="18" spans="2:22" x14ac:dyDescent="0.35">
      <c r="B18" s="158"/>
      <c r="I18" s="136"/>
      <c r="V18" s="159"/>
    </row>
    <row r="19" spans="2:22" x14ac:dyDescent="0.35">
      <c r="B19" s="158"/>
      <c r="C19" s="127" t="s">
        <v>15</v>
      </c>
      <c r="D19" s="127" t="s">
        <v>16</v>
      </c>
      <c r="V19" s="159"/>
    </row>
    <row r="20" spans="2:22" x14ac:dyDescent="0.35">
      <c r="B20" s="158"/>
      <c r="D20" s="126">
        <v>1</v>
      </c>
      <c r="E20" s="126" t="s">
        <v>17</v>
      </c>
      <c r="J20" s="126" t="s">
        <v>18</v>
      </c>
      <c r="V20" s="159"/>
    </row>
    <row r="21" spans="2:22" x14ac:dyDescent="0.35">
      <c r="B21" s="158"/>
      <c r="D21" s="126">
        <v>2</v>
      </c>
      <c r="E21" s="126" t="s">
        <v>19</v>
      </c>
      <c r="J21" s="126" t="s">
        <v>20</v>
      </c>
      <c r="V21" s="159"/>
    </row>
    <row r="22" spans="2:22" x14ac:dyDescent="0.35">
      <c r="B22" s="158"/>
      <c r="D22" s="126">
        <v>3</v>
      </c>
      <c r="E22" s="126" t="s">
        <v>21</v>
      </c>
      <c r="J22" s="126" t="s">
        <v>22</v>
      </c>
      <c r="V22" s="159"/>
    </row>
    <row r="23" spans="2:22" x14ac:dyDescent="0.35">
      <c r="B23" s="158"/>
      <c r="D23" s="126">
        <v>4</v>
      </c>
      <c r="E23" s="126" t="s">
        <v>23</v>
      </c>
      <c r="J23" s="126" t="s">
        <v>24</v>
      </c>
      <c r="V23" s="159"/>
    </row>
    <row r="24" spans="2:22" ht="14.5" x14ac:dyDescent="0.35">
      <c r="B24" s="158"/>
      <c r="D24" s="126">
        <v>5</v>
      </c>
      <c r="E24" s="126" t="s">
        <v>25</v>
      </c>
      <c r="J24" s="140" t="s">
        <v>26</v>
      </c>
      <c r="V24" s="159"/>
    </row>
    <row r="25" spans="2:22" ht="14.5" customHeight="1" x14ac:dyDescent="0.35">
      <c r="B25" s="158"/>
      <c r="E25" s="249">
        <v>5.0999999999999996</v>
      </c>
      <c r="F25" s="441" t="s">
        <v>261</v>
      </c>
      <c r="G25" s="441"/>
      <c r="H25" s="441"/>
      <c r="I25" s="250"/>
      <c r="J25" s="441" t="s">
        <v>262</v>
      </c>
      <c r="K25" s="441"/>
      <c r="L25" s="441"/>
      <c r="M25" s="441"/>
      <c r="N25" s="441"/>
      <c r="O25" s="441"/>
      <c r="P25" s="441"/>
      <c r="Q25" s="441"/>
      <c r="R25" s="441"/>
      <c r="S25" s="441"/>
      <c r="T25" s="441"/>
      <c r="U25" s="441"/>
      <c r="V25" s="159"/>
    </row>
    <row r="26" spans="2:22" ht="14.5" customHeight="1" x14ac:dyDescent="0.35">
      <c r="B26" s="158"/>
      <c r="E26" s="250"/>
      <c r="F26" s="441"/>
      <c r="G26" s="441"/>
      <c r="H26" s="441"/>
      <c r="I26" s="250"/>
      <c r="J26" s="441"/>
      <c r="K26" s="441"/>
      <c r="L26" s="441"/>
      <c r="M26" s="441"/>
      <c r="N26" s="441"/>
      <c r="O26" s="441"/>
      <c r="P26" s="441"/>
      <c r="Q26" s="441"/>
      <c r="R26" s="441"/>
      <c r="S26" s="441"/>
      <c r="T26" s="441"/>
      <c r="U26" s="441"/>
      <c r="V26" s="159"/>
    </row>
    <row r="27" spans="2:22" ht="14.5" x14ac:dyDescent="0.35">
      <c r="B27" s="158"/>
      <c r="J27" s="140"/>
      <c r="V27" s="159"/>
    </row>
    <row r="28" spans="2:22" ht="15" customHeight="1" x14ac:dyDescent="0.35">
      <c r="B28" s="158"/>
      <c r="C28" s="141"/>
      <c r="D28" s="443" t="s">
        <v>27</v>
      </c>
      <c r="E28" s="443"/>
      <c r="F28" s="443"/>
      <c r="G28" s="443"/>
      <c r="H28" s="443"/>
      <c r="I28" s="443"/>
      <c r="J28" s="443"/>
      <c r="K28" s="443"/>
      <c r="L28" s="443"/>
      <c r="M28" s="443"/>
      <c r="N28" s="443"/>
      <c r="O28" s="443"/>
      <c r="P28" s="443"/>
      <c r="Q28" s="443"/>
      <c r="R28" s="443"/>
      <c r="S28" s="443"/>
      <c r="T28" s="443"/>
      <c r="U28" s="141"/>
      <c r="V28" s="159"/>
    </row>
    <row r="29" spans="2:22" ht="14.5" x14ac:dyDescent="0.35">
      <c r="B29" s="158"/>
      <c r="C29" s="141"/>
      <c r="D29" s="443"/>
      <c r="E29" s="443"/>
      <c r="F29" s="443"/>
      <c r="G29" s="443"/>
      <c r="H29" s="443"/>
      <c r="I29" s="443"/>
      <c r="J29" s="443"/>
      <c r="K29" s="443"/>
      <c r="L29" s="443"/>
      <c r="M29" s="443"/>
      <c r="N29" s="443"/>
      <c r="O29" s="443"/>
      <c r="P29" s="443"/>
      <c r="Q29" s="443"/>
      <c r="R29" s="443"/>
      <c r="S29" s="443"/>
      <c r="T29" s="443"/>
      <c r="U29" s="141"/>
      <c r="V29" s="159"/>
    </row>
    <row r="30" spans="2:22" x14ac:dyDescent="0.35">
      <c r="B30" s="158"/>
      <c r="C30" s="137"/>
      <c r="D30" s="137"/>
      <c r="E30" s="137"/>
      <c r="F30" s="137"/>
      <c r="G30" s="137"/>
      <c r="H30" s="137"/>
      <c r="I30" s="137"/>
      <c r="J30" s="137"/>
      <c r="K30" s="137"/>
      <c r="L30" s="137"/>
      <c r="M30" s="137"/>
      <c r="N30" s="137"/>
      <c r="O30" s="137"/>
      <c r="P30" s="137"/>
      <c r="Q30" s="137"/>
      <c r="R30" s="137"/>
      <c r="S30" s="137"/>
      <c r="T30" s="137"/>
      <c r="U30" s="137"/>
      <c r="V30" s="159"/>
    </row>
    <row r="31" spans="2:22" x14ac:dyDescent="0.35">
      <c r="B31" s="158"/>
      <c r="V31" s="159"/>
    </row>
    <row r="32" spans="2:22" x14ac:dyDescent="0.35">
      <c r="B32" s="158"/>
      <c r="C32" s="127" t="s">
        <v>28</v>
      </c>
      <c r="D32" s="127" t="s">
        <v>29</v>
      </c>
      <c r="V32" s="159"/>
    </row>
    <row r="33" spans="2:22" ht="13.75" customHeight="1" x14ac:dyDescent="0.35">
      <c r="B33" s="158"/>
      <c r="D33" s="447" t="s">
        <v>30</v>
      </c>
      <c r="E33" s="447"/>
      <c r="F33" s="447"/>
      <c r="G33" s="447"/>
      <c r="H33" s="447"/>
      <c r="I33" s="447"/>
      <c r="J33" s="447"/>
      <c r="K33" s="447"/>
      <c r="L33" s="447"/>
      <c r="M33" s="447"/>
      <c r="N33" s="447"/>
      <c r="O33" s="187"/>
      <c r="P33" s="187"/>
      <c r="Q33" s="187"/>
      <c r="R33" s="187"/>
      <c r="S33" s="187"/>
      <c r="T33" s="187"/>
      <c r="U33" s="142"/>
      <c r="V33" s="159"/>
    </row>
    <row r="34" spans="2:22" ht="13.75" customHeight="1" x14ac:dyDescent="0.35">
      <c r="B34" s="158"/>
      <c r="D34" s="447"/>
      <c r="E34" s="447"/>
      <c r="F34" s="447"/>
      <c r="G34" s="447"/>
      <c r="H34" s="447"/>
      <c r="I34" s="447"/>
      <c r="J34" s="447"/>
      <c r="K34" s="447"/>
      <c r="L34" s="447"/>
      <c r="M34" s="447"/>
      <c r="N34" s="447"/>
      <c r="O34" s="187"/>
      <c r="P34" s="187"/>
      <c r="Q34" s="187"/>
      <c r="R34" s="187"/>
      <c r="S34" s="187"/>
      <c r="T34" s="187"/>
      <c r="U34" s="142"/>
      <c r="V34" s="159"/>
    </row>
    <row r="35" spans="2:22" ht="14.5" x14ac:dyDescent="0.35">
      <c r="B35" s="158"/>
      <c r="F35" s="140"/>
      <c r="V35" s="159"/>
    </row>
    <row r="36" spans="2:22" ht="15" thickBot="1" x14ac:dyDescent="0.4">
      <c r="B36" s="169"/>
      <c r="C36" s="128"/>
      <c r="D36" s="128"/>
      <c r="E36" s="128"/>
      <c r="F36" s="170"/>
      <c r="G36" s="128"/>
      <c r="H36" s="128"/>
      <c r="I36" s="128"/>
      <c r="J36" s="128"/>
      <c r="K36" s="128"/>
      <c r="L36" s="128"/>
      <c r="M36" s="128"/>
      <c r="N36" s="128"/>
      <c r="O36" s="128"/>
      <c r="P36" s="128"/>
      <c r="Q36" s="128"/>
      <c r="R36" s="128"/>
      <c r="S36" s="128"/>
      <c r="T36" s="128"/>
      <c r="U36" s="128"/>
      <c r="V36" s="168"/>
    </row>
    <row r="37" spans="2:22" x14ac:dyDescent="0.35">
      <c r="B37" s="169"/>
      <c r="C37" s="128"/>
      <c r="D37" s="418" t="s">
        <v>31</v>
      </c>
      <c r="E37" s="418"/>
      <c r="F37" s="418"/>
      <c r="G37" s="418"/>
      <c r="H37" s="418"/>
      <c r="I37" s="418"/>
      <c r="J37" s="418"/>
      <c r="K37" s="418"/>
      <c r="L37" s="128"/>
      <c r="M37" s="430" t="s">
        <v>32</v>
      </c>
      <c r="N37" s="431"/>
      <c r="O37" s="432"/>
      <c r="P37" s="438" t="s">
        <v>33</v>
      </c>
      <c r="Q37" s="438" t="s">
        <v>34</v>
      </c>
      <c r="R37" s="438" t="s">
        <v>35</v>
      </c>
      <c r="S37" s="428" t="s">
        <v>36</v>
      </c>
      <c r="T37" s="128"/>
      <c r="U37" s="128"/>
      <c r="V37" s="168"/>
    </row>
    <row r="38" spans="2:22" ht="15.75" customHeight="1" thickBot="1" x14ac:dyDescent="0.4">
      <c r="B38" s="169"/>
      <c r="C38" s="128"/>
      <c r="D38" s="418"/>
      <c r="E38" s="418"/>
      <c r="F38" s="418"/>
      <c r="G38" s="418"/>
      <c r="H38" s="418"/>
      <c r="I38" s="418"/>
      <c r="J38" s="418"/>
      <c r="K38" s="418"/>
      <c r="L38" s="128"/>
      <c r="M38" s="433"/>
      <c r="N38" s="434"/>
      <c r="O38" s="435"/>
      <c r="P38" s="439"/>
      <c r="Q38" s="439"/>
      <c r="R38" s="439"/>
      <c r="S38" s="429"/>
      <c r="T38" s="128"/>
      <c r="U38" s="128"/>
      <c r="V38" s="168"/>
    </row>
    <row r="39" spans="2:22" x14ac:dyDescent="0.35">
      <c r="B39" s="169"/>
      <c r="C39" s="128"/>
      <c r="D39" s="418"/>
      <c r="E39" s="418"/>
      <c r="F39" s="418"/>
      <c r="G39" s="418"/>
      <c r="H39" s="418"/>
      <c r="I39" s="418"/>
      <c r="J39" s="418"/>
      <c r="K39" s="418"/>
      <c r="L39" s="128"/>
      <c r="M39" s="430" t="s">
        <v>37</v>
      </c>
      <c r="N39" s="436"/>
      <c r="O39" s="92"/>
      <c r="P39" s="84"/>
      <c r="Q39" s="84"/>
      <c r="R39" s="84"/>
      <c r="S39" s="84"/>
      <c r="T39" s="128"/>
      <c r="U39" s="128"/>
      <c r="V39" s="168"/>
    </row>
    <row r="40" spans="2:22" ht="14.5" thickBot="1" x14ac:dyDescent="0.4">
      <c r="B40" s="169"/>
      <c r="C40" s="128"/>
      <c r="D40" s="418"/>
      <c r="E40" s="418"/>
      <c r="F40" s="418"/>
      <c r="G40" s="418"/>
      <c r="H40" s="418"/>
      <c r="I40" s="418"/>
      <c r="J40" s="418"/>
      <c r="K40" s="418"/>
      <c r="L40" s="128"/>
      <c r="M40" s="433"/>
      <c r="N40" s="437"/>
      <c r="O40" s="92"/>
      <c r="P40" s="84"/>
      <c r="Q40" s="84"/>
      <c r="R40" s="84"/>
      <c r="S40" s="84"/>
      <c r="T40" s="128"/>
      <c r="U40" s="128"/>
      <c r="V40" s="168"/>
    </row>
    <row r="41" spans="2:22" ht="14.5" thickBot="1" x14ac:dyDescent="0.4">
      <c r="B41" s="165"/>
      <c r="C41" s="166"/>
      <c r="D41" s="166"/>
      <c r="E41" s="166"/>
      <c r="F41" s="166"/>
      <c r="G41" s="166"/>
      <c r="H41" s="166"/>
      <c r="I41" s="166"/>
      <c r="J41" s="166"/>
      <c r="K41" s="166"/>
      <c r="L41" s="166"/>
      <c r="M41" s="166"/>
      <c r="N41" s="166"/>
      <c r="O41" s="166"/>
      <c r="P41" s="166"/>
      <c r="Q41" s="166"/>
      <c r="R41" s="166"/>
      <c r="S41" s="166"/>
      <c r="T41" s="166"/>
      <c r="U41" s="166"/>
      <c r="V41" s="167"/>
    </row>
    <row r="42" spans="2:22" ht="14.5" thickBot="1" x14ac:dyDescent="0.4"/>
    <row r="43" spans="2:22" ht="15.5" x14ac:dyDescent="0.35">
      <c r="B43" s="148">
        <v>2</v>
      </c>
      <c r="C43" s="416" t="s">
        <v>283</v>
      </c>
      <c r="D43" s="416"/>
      <c r="E43" s="416"/>
      <c r="F43" s="416"/>
      <c r="G43" s="416"/>
      <c r="H43" s="416"/>
      <c r="I43" s="416"/>
      <c r="J43" s="416"/>
      <c r="K43" s="416"/>
      <c r="L43" s="416"/>
      <c r="M43" s="416"/>
      <c r="N43" s="416"/>
      <c r="O43" s="416"/>
      <c r="P43" s="416"/>
      <c r="Q43" s="416"/>
      <c r="R43" s="416"/>
      <c r="S43" s="416"/>
      <c r="T43" s="416"/>
      <c r="U43" s="149"/>
      <c r="V43" s="150"/>
    </row>
    <row r="44" spans="2:22" ht="15.5" x14ac:dyDescent="0.35">
      <c r="B44" s="151"/>
      <c r="C44" s="440"/>
      <c r="D44" s="440"/>
      <c r="E44" s="440"/>
      <c r="F44" s="440"/>
      <c r="G44" s="440"/>
      <c r="H44" s="440"/>
      <c r="I44" s="440"/>
      <c r="J44" s="440"/>
      <c r="K44" s="440"/>
      <c r="L44" s="440"/>
      <c r="M44" s="440"/>
      <c r="N44" s="440"/>
      <c r="O44" s="440"/>
      <c r="P44" s="440"/>
      <c r="Q44" s="440"/>
      <c r="R44" s="440"/>
      <c r="S44" s="440"/>
      <c r="T44" s="440"/>
      <c r="U44" s="147"/>
      <c r="V44" s="152"/>
    </row>
    <row r="45" spans="2:22" x14ac:dyDescent="0.35">
      <c r="B45" s="153"/>
      <c r="C45" s="129"/>
      <c r="D45" s="129"/>
      <c r="E45" s="129"/>
      <c r="F45" s="129"/>
      <c r="G45" s="129"/>
      <c r="H45" s="129"/>
      <c r="I45" s="129"/>
      <c r="J45" s="129"/>
      <c r="K45" s="129"/>
      <c r="L45" s="129"/>
      <c r="M45" s="129"/>
      <c r="N45" s="129"/>
      <c r="O45" s="129"/>
      <c r="P45" s="129"/>
      <c r="Q45" s="129"/>
      <c r="R45" s="129"/>
      <c r="S45" s="129"/>
      <c r="T45" s="129"/>
      <c r="U45" s="129"/>
      <c r="V45" s="152"/>
    </row>
    <row r="46" spans="2:22" x14ac:dyDescent="0.35">
      <c r="B46" s="154"/>
      <c r="C46" s="143" t="s">
        <v>282</v>
      </c>
      <c r="D46" s="144"/>
      <c r="E46" s="144"/>
      <c r="F46" s="144"/>
      <c r="G46" s="144"/>
      <c r="H46" s="144"/>
      <c r="I46" s="144"/>
      <c r="J46" s="146"/>
      <c r="K46" s="146"/>
      <c r="L46" s="146"/>
      <c r="M46" s="146"/>
      <c r="N46" s="146"/>
      <c r="O46" s="146"/>
      <c r="P46" s="146"/>
      <c r="Q46" s="146"/>
      <c r="R46" s="146"/>
      <c r="S46" s="146"/>
      <c r="T46" s="146"/>
      <c r="U46" s="146"/>
      <c r="V46" s="155"/>
    </row>
    <row r="47" spans="2:22" x14ac:dyDescent="0.35">
      <c r="B47" s="169"/>
      <c r="C47" s="128"/>
      <c r="D47" s="128"/>
      <c r="E47" s="128"/>
      <c r="F47" s="128"/>
      <c r="G47" s="128"/>
      <c r="H47" s="128"/>
      <c r="I47" s="128"/>
      <c r="J47" s="128"/>
      <c r="K47" s="128"/>
      <c r="L47" s="128"/>
      <c r="M47" s="128"/>
      <c r="N47" s="128"/>
      <c r="O47" s="128"/>
      <c r="P47" s="128"/>
      <c r="Q47" s="128"/>
      <c r="R47" s="128"/>
      <c r="S47" s="128"/>
      <c r="T47" s="128"/>
      <c r="U47" s="261"/>
      <c r="V47" s="168"/>
    </row>
    <row r="48" spans="2:22" x14ac:dyDescent="0.35">
      <c r="B48" s="169"/>
      <c r="C48" s="128"/>
      <c r="D48" s="128"/>
      <c r="E48" s="128"/>
      <c r="F48" s="128"/>
      <c r="G48" s="128"/>
      <c r="H48" s="128"/>
      <c r="I48" s="128"/>
      <c r="J48" s="128"/>
      <c r="K48" s="128"/>
      <c r="L48" s="128"/>
      <c r="M48" s="128"/>
      <c r="N48" s="128"/>
      <c r="O48" s="128"/>
      <c r="P48" s="128"/>
      <c r="Q48" s="128"/>
      <c r="R48" s="128"/>
      <c r="S48" s="128"/>
      <c r="T48" s="128"/>
      <c r="U48" s="128"/>
      <c r="V48" s="168"/>
    </row>
    <row r="49" spans="2:22" x14ac:dyDescent="0.35">
      <c r="B49" s="169"/>
      <c r="C49" s="128"/>
      <c r="D49" s="128"/>
      <c r="E49" s="128"/>
      <c r="F49" s="128"/>
      <c r="G49" s="128"/>
      <c r="H49" s="128"/>
      <c r="I49" s="128"/>
      <c r="J49" s="128"/>
      <c r="K49" s="128"/>
      <c r="L49" s="128"/>
      <c r="M49" s="128"/>
      <c r="N49" s="128"/>
      <c r="O49" s="128"/>
      <c r="P49" s="128"/>
      <c r="Q49" s="128"/>
      <c r="R49" s="128"/>
      <c r="S49" s="128"/>
      <c r="T49" s="128"/>
      <c r="U49" s="128"/>
      <c r="V49" s="168"/>
    </row>
    <row r="50" spans="2:22" x14ac:dyDescent="0.35">
      <c r="B50" s="169"/>
      <c r="C50" s="128"/>
      <c r="D50" s="128"/>
      <c r="E50" s="128"/>
      <c r="F50" s="128"/>
      <c r="G50" s="128"/>
      <c r="H50" s="128"/>
      <c r="I50" s="128"/>
      <c r="J50" s="128"/>
      <c r="K50" s="128"/>
      <c r="L50" s="128"/>
      <c r="M50" s="128"/>
      <c r="N50" s="128"/>
      <c r="O50" s="128"/>
      <c r="P50" s="128"/>
      <c r="Q50" s="128"/>
      <c r="R50" s="128"/>
      <c r="S50" s="128"/>
      <c r="T50" s="128"/>
      <c r="U50" s="128"/>
      <c r="V50" s="168"/>
    </row>
    <row r="51" spans="2:22" x14ac:dyDescent="0.35">
      <c r="B51" s="169"/>
      <c r="C51" s="128"/>
      <c r="D51" s="128"/>
      <c r="E51" s="128"/>
      <c r="F51" s="128"/>
      <c r="G51" s="128"/>
      <c r="H51" s="128"/>
      <c r="I51" s="128"/>
      <c r="J51" s="128"/>
      <c r="K51" s="128"/>
      <c r="L51" s="128"/>
      <c r="M51" s="128"/>
      <c r="N51" s="128"/>
      <c r="O51" s="128"/>
      <c r="P51" s="128"/>
      <c r="Q51" s="128"/>
      <c r="R51" s="128"/>
      <c r="S51" s="128"/>
      <c r="T51" s="128"/>
      <c r="U51" s="128"/>
      <c r="V51" s="168"/>
    </row>
    <row r="52" spans="2:22" x14ac:dyDescent="0.35">
      <c r="B52" s="169"/>
      <c r="C52" s="128"/>
      <c r="D52" s="128"/>
      <c r="E52" s="128"/>
      <c r="F52" s="128"/>
      <c r="G52" s="128"/>
      <c r="H52" s="128"/>
      <c r="I52" s="128"/>
      <c r="J52" s="128"/>
      <c r="K52" s="128"/>
      <c r="L52" s="128"/>
      <c r="M52" s="128"/>
      <c r="N52" s="128"/>
      <c r="O52" s="128"/>
      <c r="P52" s="128"/>
      <c r="Q52" s="128"/>
      <c r="R52" s="128"/>
      <c r="S52" s="128"/>
      <c r="T52" s="128"/>
      <c r="U52" s="128"/>
      <c r="V52" s="168"/>
    </row>
    <row r="53" spans="2:22" x14ac:dyDescent="0.35">
      <c r="B53" s="169"/>
      <c r="C53" s="128"/>
      <c r="D53" s="128"/>
      <c r="E53" s="128"/>
      <c r="F53" s="128"/>
      <c r="G53" s="128"/>
      <c r="H53" s="128"/>
      <c r="I53" s="128"/>
      <c r="J53" s="128"/>
      <c r="K53" s="128"/>
      <c r="L53" s="128"/>
      <c r="M53" s="128"/>
      <c r="N53" s="128"/>
      <c r="O53" s="128"/>
      <c r="P53" s="128"/>
      <c r="Q53" s="128"/>
      <c r="R53" s="128"/>
      <c r="S53" s="128"/>
      <c r="T53" s="128"/>
      <c r="U53" s="128"/>
      <c r="V53" s="168"/>
    </row>
    <row r="54" spans="2:22" x14ac:dyDescent="0.35">
      <c r="B54" s="169"/>
      <c r="C54" s="128"/>
      <c r="D54" s="128"/>
      <c r="E54" s="128"/>
      <c r="F54" s="128"/>
      <c r="G54" s="128"/>
      <c r="H54" s="128"/>
      <c r="I54" s="128"/>
      <c r="J54" s="128"/>
      <c r="K54" s="128"/>
      <c r="L54" s="128"/>
      <c r="M54" s="128"/>
      <c r="N54" s="128"/>
      <c r="O54" s="128"/>
      <c r="P54" s="128"/>
      <c r="Q54" s="128"/>
      <c r="R54" s="128"/>
      <c r="S54" s="128"/>
      <c r="T54" s="128"/>
      <c r="U54" s="263"/>
      <c r="V54" s="168"/>
    </row>
    <row r="55" spans="2:22" x14ac:dyDescent="0.35">
      <c r="B55" s="258"/>
      <c r="C55" s="424" t="s">
        <v>263</v>
      </c>
      <c r="D55" s="424"/>
      <c r="E55" s="424"/>
      <c r="F55" s="424"/>
      <c r="G55" s="423" t="s">
        <v>264</v>
      </c>
      <c r="H55" s="423"/>
      <c r="I55" s="301" t="s">
        <v>278</v>
      </c>
      <c r="J55" s="301" t="s">
        <v>279</v>
      </c>
      <c r="K55" s="302" t="s">
        <v>280</v>
      </c>
      <c r="L55" s="302" t="s">
        <v>281</v>
      </c>
      <c r="M55" s="425"/>
      <c r="N55" s="426"/>
      <c r="O55" s="426"/>
      <c r="P55" s="426"/>
      <c r="Q55" s="426"/>
      <c r="R55" s="426"/>
      <c r="S55" s="426"/>
      <c r="T55" s="426"/>
      <c r="U55" s="427"/>
      <c r="V55" s="159"/>
    </row>
    <row r="56" spans="2:22" x14ac:dyDescent="0.35">
      <c r="B56" s="158"/>
      <c r="U56" s="262"/>
      <c r="V56" s="159"/>
    </row>
    <row r="57" spans="2:22" x14ac:dyDescent="0.35">
      <c r="B57" s="158"/>
      <c r="C57" s="259"/>
      <c r="D57" s="127" t="s">
        <v>53</v>
      </c>
      <c r="J57" s="126" t="s">
        <v>54</v>
      </c>
      <c r="V57" s="159"/>
    </row>
    <row r="58" spans="2:22" x14ac:dyDescent="0.35">
      <c r="B58" s="158"/>
      <c r="C58" s="260"/>
      <c r="D58" s="127" t="s">
        <v>55</v>
      </c>
      <c r="J58" s="126" t="s">
        <v>56</v>
      </c>
      <c r="V58" s="159"/>
    </row>
    <row r="59" spans="2:22" x14ac:dyDescent="0.35">
      <c r="B59" s="158"/>
      <c r="V59" s="159"/>
    </row>
    <row r="60" spans="2:22" ht="14.5" x14ac:dyDescent="0.35">
      <c r="B60" s="158"/>
      <c r="C60" s="141"/>
      <c r="D60" s="443" t="s">
        <v>284</v>
      </c>
      <c r="E60" s="443"/>
      <c r="F60" s="443"/>
      <c r="G60" s="443"/>
      <c r="H60" s="443"/>
      <c r="I60" s="443"/>
      <c r="J60" s="443"/>
      <c r="K60" s="443"/>
      <c r="L60" s="443"/>
      <c r="M60" s="443"/>
      <c r="N60" s="443"/>
      <c r="O60" s="443"/>
      <c r="P60" s="443"/>
      <c r="Q60" s="443"/>
      <c r="R60" s="443"/>
      <c r="S60" s="443"/>
      <c r="T60" s="443"/>
      <c r="U60" s="141"/>
      <c r="V60" s="159"/>
    </row>
    <row r="61" spans="2:22" ht="15" customHeight="1" x14ac:dyDescent="0.35">
      <c r="B61" s="158"/>
      <c r="C61" s="141"/>
      <c r="D61" s="443"/>
      <c r="E61" s="443"/>
      <c r="F61" s="443"/>
      <c r="G61" s="443"/>
      <c r="H61" s="443"/>
      <c r="I61" s="443"/>
      <c r="J61" s="443"/>
      <c r="K61" s="443"/>
      <c r="L61" s="443"/>
      <c r="M61" s="443"/>
      <c r="N61" s="443"/>
      <c r="O61" s="443"/>
      <c r="P61" s="443"/>
      <c r="Q61" s="443"/>
      <c r="R61" s="443"/>
      <c r="S61" s="443"/>
      <c r="T61" s="443"/>
      <c r="U61" s="141"/>
      <c r="V61" s="159"/>
    </row>
    <row r="62" spans="2:22" x14ac:dyDescent="0.35">
      <c r="B62" s="158"/>
      <c r="V62" s="159"/>
    </row>
    <row r="63" spans="2:22" x14ac:dyDescent="0.35">
      <c r="B63" s="255"/>
      <c r="C63" s="256"/>
      <c r="D63" s="256"/>
      <c r="E63" s="256"/>
      <c r="F63" s="256"/>
      <c r="G63" s="256"/>
      <c r="H63" s="256"/>
      <c r="I63" s="256"/>
      <c r="J63" s="256"/>
      <c r="K63" s="256"/>
      <c r="L63" s="256"/>
      <c r="M63" s="256"/>
      <c r="N63" s="256"/>
      <c r="O63" s="256"/>
      <c r="P63" s="256"/>
      <c r="Q63" s="256"/>
      <c r="R63" s="256"/>
      <c r="S63" s="256"/>
      <c r="T63" s="256"/>
      <c r="U63" s="256"/>
      <c r="V63" s="257"/>
    </row>
    <row r="64" spans="2:22" x14ac:dyDescent="0.35">
      <c r="B64" s="251"/>
      <c r="C64" s="254" t="s">
        <v>42</v>
      </c>
      <c r="D64" s="252" t="s">
        <v>43</v>
      </c>
      <c r="E64" s="252"/>
      <c r="F64" s="252"/>
      <c r="G64" s="252"/>
      <c r="H64" s="252"/>
      <c r="I64" s="252"/>
      <c r="J64" s="252"/>
      <c r="K64" s="252"/>
      <c r="L64" s="252"/>
      <c r="M64" s="252"/>
      <c r="N64" s="252"/>
      <c r="O64" s="252"/>
      <c r="P64" s="252"/>
      <c r="Q64" s="252"/>
      <c r="R64" s="252"/>
      <c r="S64" s="252"/>
      <c r="T64" s="252"/>
      <c r="U64" s="252"/>
      <c r="V64" s="253"/>
    </row>
    <row r="65" spans="1:23" x14ac:dyDescent="0.35">
      <c r="B65" s="251"/>
      <c r="C65" s="254"/>
      <c r="D65" s="252"/>
      <c r="E65" s="252"/>
      <c r="F65" s="252"/>
      <c r="G65" s="252"/>
      <c r="H65" s="252"/>
      <c r="I65" s="252"/>
      <c r="J65" s="252"/>
      <c r="K65" s="252"/>
      <c r="L65" s="252"/>
      <c r="M65" s="252"/>
      <c r="N65" s="252"/>
      <c r="O65" s="252"/>
      <c r="P65" s="252"/>
      <c r="Q65" s="252"/>
      <c r="R65" s="252"/>
      <c r="S65" s="252"/>
      <c r="T65" s="252"/>
      <c r="U65" s="252"/>
      <c r="V65" s="253"/>
    </row>
    <row r="66" spans="1:23" x14ac:dyDescent="0.35">
      <c r="B66" s="251"/>
      <c r="C66" s="254"/>
      <c r="D66" s="252"/>
      <c r="E66" s="252"/>
      <c r="F66" s="252"/>
      <c r="G66" s="252"/>
      <c r="H66" s="252"/>
      <c r="I66" s="252"/>
      <c r="J66" s="252"/>
      <c r="K66" s="420" t="s">
        <v>44</v>
      </c>
      <c r="L66" s="420"/>
      <c r="M66" s="413" t="s">
        <v>45</v>
      </c>
      <c r="N66" s="414"/>
      <c r="O66" s="414"/>
      <c r="P66" s="415"/>
      <c r="Q66" s="413" t="s">
        <v>46</v>
      </c>
      <c r="R66" s="414"/>
      <c r="S66" s="414"/>
      <c r="T66" s="415"/>
      <c r="U66" s="252"/>
      <c r="V66" s="253"/>
    </row>
    <row r="67" spans="1:23" ht="36" customHeight="1" x14ac:dyDescent="0.35">
      <c r="B67" s="251"/>
      <c r="C67" s="254"/>
      <c r="D67" s="252"/>
      <c r="E67" s="252"/>
      <c r="F67" s="252"/>
      <c r="G67" s="252"/>
      <c r="H67" s="252"/>
      <c r="I67" s="252"/>
      <c r="J67" s="252"/>
      <c r="K67" s="421"/>
      <c r="L67" s="421"/>
      <c r="M67" s="419" t="s">
        <v>47</v>
      </c>
      <c r="N67" s="419"/>
      <c r="O67" s="419" t="s">
        <v>48</v>
      </c>
      <c r="P67" s="419"/>
      <c r="Q67" s="419" t="s">
        <v>47</v>
      </c>
      <c r="R67" s="419"/>
      <c r="S67" s="419" t="s">
        <v>49</v>
      </c>
      <c r="T67" s="419"/>
      <c r="U67" s="252"/>
      <c r="V67" s="253"/>
    </row>
    <row r="68" spans="1:23" x14ac:dyDescent="0.35">
      <c r="B68" s="251"/>
      <c r="C68" s="252"/>
      <c r="D68" s="252"/>
      <c r="E68" s="444" t="s">
        <v>50</v>
      </c>
      <c r="F68" s="445"/>
      <c r="G68" s="445"/>
      <c r="H68" s="445"/>
      <c r="I68" s="445"/>
      <c r="J68" s="446"/>
      <c r="K68" s="422">
        <v>0.2</v>
      </c>
      <c r="L68" s="422"/>
      <c r="M68" s="422">
        <v>0.2</v>
      </c>
      <c r="N68" s="422"/>
      <c r="O68" s="422">
        <v>0.15</v>
      </c>
      <c r="P68" s="422"/>
      <c r="Q68" s="422">
        <v>0.15</v>
      </c>
      <c r="R68" s="422"/>
      <c r="S68" s="422">
        <v>0.2</v>
      </c>
      <c r="T68" s="422"/>
      <c r="U68" s="252"/>
      <c r="V68" s="253"/>
    </row>
    <row r="69" spans="1:23" x14ac:dyDescent="0.35">
      <c r="B69" s="251"/>
      <c r="C69" s="252"/>
      <c r="D69" s="252"/>
      <c r="E69" s="444" t="s">
        <v>51</v>
      </c>
      <c r="F69" s="445"/>
      <c r="G69" s="445"/>
      <c r="H69" s="445"/>
      <c r="I69" s="445"/>
      <c r="J69" s="446"/>
      <c r="K69" s="422">
        <v>0.5</v>
      </c>
      <c r="L69" s="422"/>
      <c r="M69" s="422">
        <v>0.5</v>
      </c>
      <c r="N69" s="422"/>
      <c r="O69" s="422">
        <v>0.7</v>
      </c>
      <c r="P69" s="422"/>
      <c r="Q69" s="422">
        <v>0.65</v>
      </c>
      <c r="R69" s="422"/>
      <c r="S69" s="422">
        <v>0.8</v>
      </c>
      <c r="T69" s="422"/>
      <c r="U69" s="252"/>
      <c r="V69" s="253"/>
    </row>
    <row r="70" spans="1:23" x14ac:dyDescent="0.35">
      <c r="B70" s="251"/>
      <c r="C70" s="252"/>
      <c r="D70" s="252"/>
      <c r="E70" s="444" t="s">
        <v>52</v>
      </c>
      <c r="F70" s="445"/>
      <c r="G70" s="445"/>
      <c r="H70" s="445"/>
      <c r="I70" s="445"/>
      <c r="J70" s="446"/>
      <c r="K70" s="422">
        <v>0.3</v>
      </c>
      <c r="L70" s="422"/>
      <c r="M70" s="422">
        <v>0.3</v>
      </c>
      <c r="N70" s="422"/>
      <c r="O70" s="422">
        <v>0.15</v>
      </c>
      <c r="P70" s="422"/>
      <c r="Q70" s="422">
        <v>0.2</v>
      </c>
      <c r="R70" s="422"/>
      <c r="S70" s="448"/>
      <c r="T70" s="448"/>
      <c r="U70" s="252"/>
      <c r="V70" s="253"/>
    </row>
    <row r="71" spans="1:23" x14ac:dyDescent="0.35">
      <c r="B71" s="251"/>
      <c r="C71" s="252"/>
      <c r="D71" s="252"/>
      <c r="E71" s="252"/>
      <c r="F71" s="252"/>
      <c r="G71" s="252"/>
      <c r="H71" s="252"/>
      <c r="I71" s="252"/>
      <c r="J71" s="252"/>
      <c r="K71" s="442">
        <f>SUM(K68:K70)</f>
        <v>1</v>
      </c>
      <c r="L71" s="442"/>
      <c r="M71" s="442">
        <f>SUM(M68:M70)</f>
        <v>1</v>
      </c>
      <c r="N71" s="442"/>
      <c r="O71" s="442">
        <f>SUM(O68:O70)</f>
        <v>1</v>
      </c>
      <c r="P71" s="442"/>
      <c r="Q71" s="442">
        <f>SUM(Q68:Q70)</f>
        <v>1</v>
      </c>
      <c r="R71" s="442"/>
      <c r="S71" s="442">
        <f>SUM(S68:S70)</f>
        <v>1</v>
      </c>
      <c r="T71" s="442"/>
      <c r="U71" s="252"/>
      <c r="V71" s="253"/>
    </row>
    <row r="72" spans="1:23" ht="14.5" thickBot="1" x14ac:dyDescent="0.4">
      <c r="B72" s="264"/>
      <c r="C72" s="265"/>
      <c r="D72" s="265"/>
      <c r="E72" s="265"/>
      <c r="F72" s="265"/>
      <c r="G72" s="265"/>
      <c r="H72" s="265"/>
      <c r="I72" s="265"/>
      <c r="J72" s="265"/>
      <c r="K72" s="265"/>
      <c r="L72" s="265"/>
      <c r="M72" s="265"/>
      <c r="N72" s="265"/>
      <c r="O72" s="265"/>
      <c r="P72" s="265"/>
      <c r="Q72" s="265"/>
      <c r="R72" s="265"/>
      <c r="S72" s="265"/>
      <c r="T72" s="265"/>
      <c r="U72" s="265"/>
      <c r="V72" s="266"/>
    </row>
    <row r="73" spans="1:23" x14ac:dyDescent="0.35"/>
    <row r="74" spans="1:23" ht="14.5" thickBot="1" x14ac:dyDescent="0.4"/>
    <row r="75" spans="1:23" ht="15.5" x14ac:dyDescent="0.35">
      <c r="B75" s="148">
        <v>3</v>
      </c>
      <c r="C75" s="416" t="s">
        <v>58</v>
      </c>
      <c r="D75" s="416"/>
      <c r="E75" s="416"/>
      <c r="F75" s="416"/>
      <c r="G75" s="416"/>
      <c r="H75" s="416"/>
      <c r="I75" s="416"/>
      <c r="J75" s="416"/>
      <c r="K75" s="416"/>
      <c r="L75" s="416"/>
      <c r="M75" s="416"/>
      <c r="N75" s="416"/>
      <c r="O75" s="416"/>
      <c r="P75" s="416"/>
      <c r="Q75" s="416"/>
      <c r="R75" s="416"/>
      <c r="S75" s="416"/>
      <c r="T75" s="416"/>
      <c r="U75" s="149"/>
      <c r="V75" s="150"/>
    </row>
    <row r="76" spans="1:23" ht="16" thickBot="1" x14ac:dyDescent="0.4">
      <c r="B76" s="162"/>
      <c r="C76" s="417"/>
      <c r="D76" s="417"/>
      <c r="E76" s="417"/>
      <c r="F76" s="417"/>
      <c r="G76" s="417"/>
      <c r="H76" s="417"/>
      <c r="I76" s="417"/>
      <c r="J76" s="417"/>
      <c r="K76" s="417"/>
      <c r="L76" s="417"/>
      <c r="M76" s="417"/>
      <c r="N76" s="417"/>
      <c r="O76" s="417"/>
      <c r="P76" s="417"/>
      <c r="Q76" s="417"/>
      <c r="R76" s="417"/>
      <c r="S76" s="417"/>
      <c r="T76" s="417"/>
      <c r="U76" s="163"/>
      <c r="V76" s="164"/>
    </row>
    <row r="77" spans="1:23" x14ac:dyDescent="0.35"/>
    <row r="78" spans="1:23" x14ac:dyDescent="0.35">
      <c r="A78" s="129"/>
      <c r="B78" s="129"/>
      <c r="C78" s="129"/>
      <c r="D78" s="129"/>
      <c r="E78" s="129"/>
      <c r="F78" s="129"/>
      <c r="G78" s="129"/>
      <c r="H78" s="129"/>
      <c r="I78" s="129"/>
      <c r="J78" s="129"/>
      <c r="K78" s="129"/>
      <c r="L78" s="129"/>
      <c r="M78" s="129"/>
      <c r="N78" s="129"/>
      <c r="O78" s="129"/>
      <c r="P78" s="129"/>
      <c r="Q78" s="129"/>
      <c r="R78" s="129"/>
      <c r="S78" s="129"/>
      <c r="T78" s="129"/>
      <c r="U78" s="129"/>
      <c r="V78" s="129"/>
      <c r="W78" s="129"/>
    </row>
    <row r="79" spans="1:23" x14ac:dyDescent="0.35">
      <c r="B79" s="127" t="s">
        <v>285</v>
      </c>
    </row>
    <row r="80" spans="1:23" x14ac:dyDescent="0.35"/>
    <row r="81" spans="3:6" x14ac:dyDescent="0.35">
      <c r="C81" s="127" t="s">
        <v>286</v>
      </c>
    </row>
    <row r="82" spans="3:6" ht="14.5" x14ac:dyDescent="0.35">
      <c r="C82" s="363" t="s">
        <v>301</v>
      </c>
      <c r="F82" s="364" t="s">
        <v>307</v>
      </c>
    </row>
    <row r="83" spans="3:6" x14ac:dyDescent="0.35"/>
    <row r="84" spans="3:6" x14ac:dyDescent="0.35"/>
    <row r="85" spans="3:6" x14ac:dyDescent="0.35"/>
    <row r="86" spans="3:6" x14ac:dyDescent="0.35"/>
    <row r="87" spans="3:6" x14ac:dyDescent="0.35"/>
    <row r="88" spans="3:6" x14ac:dyDescent="0.35"/>
    <row r="89" spans="3:6" x14ac:dyDescent="0.35"/>
    <row r="90" spans="3:6" x14ac:dyDescent="0.35"/>
    <row r="91" spans="3:6" x14ac:dyDescent="0.35"/>
    <row r="92" spans="3:6" x14ac:dyDescent="0.35"/>
    <row r="93" spans="3:6" x14ac:dyDescent="0.35"/>
    <row r="94" spans="3:6" x14ac:dyDescent="0.35"/>
    <row r="95" spans="3:6" x14ac:dyDescent="0.35"/>
    <row r="96" spans="3:6" x14ac:dyDescent="0.35"/>
    <row r="97" x14ac:dyDescent="0.35"/>
  </sheetData>
  <sheetProtection algorithmName="SHA-512" hashValue="xGPRaO9LScNIM5GtmapNB9BOMIqkx+igDfWjljsBZInYNekFNoNF3vZ61eeueapQ34jrWOcHwAIlULXWtD35uQ==" saltValue="i96oyMudo3RwHrqRVTL8OA==" spinCount="100000" sheet="1" objects="1" scenarios="1"/>
  <mergeCells count="48">
    <mergeCell ref="S71:T71"/>
    <mergeCell ref="K69:L69"/>
    <mergeCell ref="K70:L70"/>
    <mergeCell ref="C7:T8"/>
    <mergeCell ref="O68:P68"/>
    <mergeCell ref="O69:P69"/>
    <mergeCell ref="O70:P70"/>
    <mergeCell ref="Q70:R70"/>
    <mergeCell ref="Q69:R69"/>
    <mergeCell ref="Q68:R68"/>
    <mergeCell ref="S68:T68"/>
    <mergeCell ref="S69:T69"/>
    <mergeCell ref="S70:T70"/>
    <mergeCell ref="D60:T61"/>
    <mergeCell ref="M66:P66"/>
    <mergeCell ref="Q37:Q38"/>
    <mergeCell ref="Q66:T66"/>
    <mergeCell ref="J25:U26"/>
    <mergeCell ref="Q71:R71"/>
    <mergeCell ref="O71:P71"/>
    <mergeCell ref="P37:P38"/>
    <mergeCell ref="D28:T29"/>
    <mergeCell ref="E68:J68"/>
    <mergeCell ref="E69:J69"/>
    <mergeCell ref="E70:J70"/>
    <mergeCell ref="F25:H26"/>
    <mergeCell ref="D33:N34"/>
    <mergeCell ref="M68:N68"/>
    <mergeCell ref="M69:N69"/>
    <mergeCell ref="M70:N70"/>
    <mergeCell ref="M71:N71"/>
    <mergeCell ref="K71:L71"/>
    <mergeCell ref="C75:T76"/>
    <mergeCell ref="D37:K40"/>
    <mergeCell ref="O67:P67"/>
    <mergeCell ref="M67:N67"/>
    <mergeCell ref="Q67:R67"/>
    <mergeCell ref="S67:T67"/>
    <mergeCell ref="K66:L67"/>
    <mergeCell ref="K68:L68"/>
    <mergeCell ref="G55:H55"/>
    <mergeCell ref="C55:F55"/>
    <mergeCell ref="M55:U55"/>
    <mergeCell ref="S37:S38"/>
    <mergeCell ref="M37:O38"/>
    <mergeCell ref="M39:N40"/>
    <mergeCell ref="R37:R38"/>
    <mergeCell ref="C43:T44"/>
  </mergeCells>
  <hyperlinks>
    <hyperlink ref="F82" r:id="rId1" xr:uid="{73D69CA8-F6B0-6649-B973-6C8541F43BA7}"/>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FF0000"/>
  </sheetPr>
  <dimension ref="A1:Y69"/>
  <sheetViews>
    <sheetView showGridLines="0" zoomScale="55" zoomScaleNormal="55" workbookViewId="0">
      <pane ySplit="3" topLeftCell="A33" activePane="bottomLeft" state="frozen"/>
      <selection pane="bottomLeft" activeCell="B39" sqref="B39:H39"/>
    </sheetView>
  </sheetViews>
  <sheetFormatPr defaultColWidth="0" defaultRowHeight="14" zeroHeight="1" x14ac:dyDescent="0.35"/>
  <cols>
    <col min="1" max="1" width="3.6328125" style="77" customWidth="1"/>
    <col min="2" max="2" width="3.6328125" style="79" customWidth="1"/>
    <col min="3" max="3" width="10.6328125" style="77" customWidth="1"/>
    <col min="4" max="4" width="10.6328125" style="78" customWidth="1"/>
    <col min="5" max="5" width="2.6328125" style="81" customWidth="1"/>
    <col min="6" max="6" width="19.36328125" style="80" customWidth="1"/>
    <col min="7" max="7" width="21.453125" style="80" customWidth="1"/>
    <col min="8" max="9" width="3.6328125" style="77" customWidth="1"/>
    <col min="10" max="10" width="3.6328125" style="80" customWidth="1"/>
    <col min="11" max="11" width="3.6328125" style="77" customWidth="1"/>
    <col min="12" max="12" width="35.6328125" style="77" customWidth="1"/>
    <col min="13" max="14" width="3.6328125" style="77" customWidth="1"/>
    <col min="15" max="15" width="35.6328125" style="77" customWidth="1"/>
    <col min="16" max="17" width="3.6328125" style="77" customWidth="1"/>
    <col min="18" max="19" width="9.1796875" style="77" hidden="1" customWidth="1"/>
    <col min="20" max="25" width="0" style="77" hidden="1" customWidth="1"/>
    <col min="26" max="16384" width="9.1796875" style="77" hidden="1"/>
  </cols>
  <sheetData>
    <row r="1" spans="1:17" ht="15" customHeight="1" x14ac:dyDescent="0.35">
      <c r="A1" s="171"/>
      <c r="B1" s="109"/>
      <c r="C1" s="102"/>
      <c r="D1" s="102"/>
      <c r="E1" s="102"/>
      <c r="F1" s="103"/>
      <c r="G1" s="102"/>
      <c r="H1" s="102"/>
      <c r="I1" s="102"/>
      <c r="J1" s="102"/>
      <c r="K1" s="102"/>
      <c r="L1" s="102"/>
      <c r="M1" s="102"/>
      <c r="N1" s="102"/>
      <c r="O1" s="102"/>
      <c r="P1" s="102"/>
      <c r="Q1" s="101"/>
    </row>
    <row r="2" spans="1:17" ht="15" customHeight="1" x14ac:dyDescent="0.35">
      <c r="A2" s="101"/>
      <c r="B2" s="109"/>
      <c r="C2" s="102"/>
      <c r="D2" s="102"/>
      <c r="E2" s="102"/>
      <c r="F2" s="103"/>
      <c r="G2" s="102"/>
      <c r="H2" s="102"/>
      <c r="I2" s="102"/>
      <c r="J2" s="102"/>
      <c r="K2" s="102"/>
      <c r="L2" s="102"/>
      <c r="M2" s="102"/>
      <c r="N2" s="102"/>
      <c r="O2" s="102"/>
      <c r="P2" s="102"/>
      <c r="Q2" s="101"/>
    </row>
    <row r="3" spans="1:17" ht="25" x14ac:dyDescent="0.35">
      <c r="A3" s="101"/>
      <c r="B3" s="109"/>
      <c r="C3" s="102"/>
      <c r="D3" s="104" t="s">
        <v>258</v>
      </c>
      <c r="E3" s="102"/>
      <c r="F3" s="103"/>
      <c r="G3" s="102"/>
      <c r="H3" s="102"/>
      <c r="I3" s="102"/>
      <c r="J3" s="102"/>
      <c r="K3" s="102"/>
      <c r="L3" s="102"/>
      <c r="M3" s="102"/>
      <c r="N3" s="102"/>
      <c r="O3" s="102"/>
      <c r="P3" s="102"/>
      <c r="Q3" s="101"/>
    </row>
    <row r="4" spans="1:17" ht="15" customHeight="1" x14ac:dyDescent="0.35">
      <c r="A4" s="101"/>
      <c r="B4" s="109"/>
      <c r="C4" s="102"/>
      <c r="D4" s="102"/>
      <c r="E4" s="102"/>
      <c r="F4" s="103"/>
      <c r="G4" s="102"/>
      <c r="H4" s="102"/>
      <c r="I4" s="102"/>
      <c r="J4" s="102"/>
      <c r="K4" s="102"/>
      <c r="L4" s="102"/>
      <c r="M4" s="102"/>
      <c r="N4" s="102"/>
      <c r="O4" s="102"/>
      <c r="P4" s="102"/>
      <c r="Q4" s="101"/>
    </row>
    <row r="5" spans="1:17" ht="15" customHeight="1" x14ac:dyDescent="0.35">
      <c r="A5" s="101"/>
      <c r="B5" s="109"/>
      <c r="C5" s="102"/>
      <c r="D5" s="102"/>
      <c r="E5" s="102"/>
      <c r="F5" s="103"/>
      <c r="G5" s="102"/>
      <c r="H5" s="102"/>
      <c r="I5" s="102"/>
      <c r="J5" s="102"/>
      <c r="K5" s="102"/>
      <c r="L5" s="102"/>
      <c r="M5" s="102"/>
      <c r="N5" s="102"/>
      <c r="O5" s="102"/>
      <c r="P5" s="120"/>
      <c r="Q5" s="101"/>
    </row>
    <row r="6" spans="1:17" ht="14.5" thickBot="1" x14ac:dyDescent="0.4"/>
    <row r="7" spans="1:17" x14ac:dyDescent="0.35">
      <c r="B7" s="369" t="s">
        <v>3</v>
      </c>
      <c r="C7" s="370"/>
      <c r="D7" s="370"/>
      <c r="E7" s="370"/>
      <c r="F7" s="370"/>
      <c r="G7" s="370"/>
      <c r="H7" s="371"/>
      <c r="J7" s="369" t="s">
        <v>29</v>
      </c>
      <c r="K7" s="370"/>
      <c r="L7" s="370"/>
      <c r="M7" s="370"/>
      <c r="N7" s="370"/>
      <c r="O7" s="370"/>
      <c r="P7" s="371"/>
    </row>
    <row r="8" spans="1:17" x14ac:dyDescent="0.35">
      <c r="B8" s="372"/>
      <c r="C8" s="373"/>
      <c r="D8" s="373"/>
      <c r="E8" s="373"/>
      <c r="F8" s="373"/>
      <c r="G8" s="373"/>
      <c r="H8" s="374"/>
      <c r="J8" s="372"/>
      <c r="K8" s="373"/>
      <c r="L8" s="373"/>
      <c r="M8" s="373"/>
      <c r="N8" s="373"/>
      <c r="O8" s="373"/>
      <c r="P8" s="374"/>
    </row>
    <row r="9" spans="1:17" x14ac:dyDescent="0.35">
      <c r="B9" s="98"/>
      <c r="C9" s="100"/>
      <c r="D9" s="100"/>
      <c r="E9" s="99"/>
      <c r="F9" s="100"/>
      <c r="G9" s="100"/>
      <c r="H9" s="105"/>
      <c r="J9" s="82"/>
      <c r="K9" s="84"/>
      <c r="L9" s="93"/>
      <c r="M9" s="84"/>
      <c r="N9" s="84"/>
      <c r="O9" s="84"/>
      <c r="P9" s="83"/>
    </row>
    <row r="10" spans="1:17" x14ac:dyDescent="0.35">
      <c r="B10" s="110"/>
      <c r="C10" s="377" t="s">
        <v>4</v>
      </c>
      <c r="D10" s="378"/>
      <c r="E10" s="90" t="s">
        <v>5</v>
      </c>
      <c r="F10" s="379"/>
      <c r="G10" s="380"/>
      <c r="H10" s="83"/>
      <c r="J10" s="82"/>
      <c r="K10" s="94" t="s">
        <v>59</v>
      </c>
      <c r="L10" s="106"/>
      <c r="M10" s="84"/>
      <c r="N10" s="94" t="s">
        <v>60</v>
      </c>
      <c r="O10" s="107"/>
      <c r="P10" s="83"/>
    </row>
    <row r="11" spans="1:17" x14ac:dyDescent="0.35">
      <c r="B11" s="110"/>
      <c r="C11" s="377" t="s">
        <v>7</v>
      </c>
      <c r="D11" s="378"/>
      <c r="E11" s="90" t="s">
        <v>5</v>
      </c>
      <c r="F11" s="290"/>
      <c r="G11" s="291"/>
      <c r="H11" s="83"/>
      <c r="J11" s="82"/>
      <c r="K11" s="95">
        <v>1</v>
      </c>
      <c r="L11" s="172"/>
      <c r="M11" s="84"/>
      <c r="N11" s="95">
        <v>1</v>
      </c>
      <c r="O11" s="172"/>
      <c r="P11" s="83"/>
    </row>
    <row r="12" spans="1:17" x14ac:dyDescent="0.35">
      <c r="B12" s="110"/>
      <c r="C12" s="89"/>
      <c r="D12" s="89"/>
      <c r="E12" s="91"/>
      <c r="F12" s="93"/>
      <c r="G12" s="93"/>
      <c r="H12" s="83"/>
      <c r="J12" s="108"/>
      <c r="K12" s="95">
        <v>2</v>
      </c>
      <c r="L12" s="172"/>
      <c r="M12" s="84"/>
      <c r="N12" s="95">
        <v>2</v>
      </c>
      <c r="O12" s="172"/>
      <c r="P12" s="83"/>
    </row>
    <row r="13" spans="1:17" x14ac:dyDescent="0.35">
      <c r="B13" s="110"/>
      <c r="C13" s="377" t="s">
        <v>9</v>
      </c>
      <c r="D13" s="378"/>
      <c r="E13" s="90" t="s">
        <v>5</v>
      </c>
      <c r="F13" s="173"/>
      <c r="G13" s="93"/>
      <c r="H13" s="83"/>
      <c r="J13" s="108"/>
      <c r="K13" s="95">
        <v>3</v>
      </c>
      <c r="L13" s="172"/>
      <c r="M13" s="84"/>
      <c r="N13" s="95">
        <v>3</v>
      </c>
      <c r="O13" s="172"/>
      <c r="P13" s="83"/>
    </row>
    <row r="14" spans="1:17" x14ac:dyDescent="0.35">
      <c r="B14" s="110"/>
      <c r="C14" s="381" t="s">
        <v>11</v>
      </c>
      <c r="D14" s="382"/>
      <c r="E14" s="375" t="s">
        <v>5</v>
      </c>
      <c r="F14" s="385"/>
      <c r="G14" s="386"/>
      <c r="H14" s="83"/>
      <c r="J14" s="108"/>
      <c r="K14" s="95">
        <v>4</v>
      </c>
      <c r="L14" s="172"/>
      <c r="M14" s="84"/>
      <c r="N14" s="95">
        <v>4</v>
      </c>
      <c r="O14" s="172"/>
      <c r="P14" s="83"/>
    </row>
    <row r="15" spans="1:17" x14ac:dyDescent="0.35">
      <c r="B15" s="110"/>
      <c r="C15" s="383"/>
      <c r="D15" s="384"/>
      <c r="E15" s="376"/>
      <c r="F15" s="387"/>
      <c r="G15" s="388"/>
      <c r="H15" s="83"/>
      <c r="J15" s="108"/>
      <c r="K15" s="95">
        <v>5</v>
      </c>
      <c r="L15" s="172"/>
      <c r="M15" s="84"/>
      <c r="N15" s="95">
        <v>5</v>
      </c>
      <c r="O15" s="172"/>
      <c r="P15" s="83"/>
    </row>
    <row r="16" spans="1:17" x14ac:dyDescent="0.35">
      <c r="B16" s="110"/>
      <c r="C16" s="377" t="s">
        <v>13</v>
      </c>
      <c r="D16" s="378"/>
      <c r="E16" s="90" t="s">
        <v>5</v>
      </c>
      <c r="F16" s="379"/>
      <c r="G16" s="380"/>
      <c r="H16" s="83"/>
      <c r="J16" s="108"/>
      <c r="K16" s="95">
        <v>6</v>
      </c>
      <c r="L16" s="172"/>
      <c r="M16" s="84"/>
      <c r="N16" s="95">
        <v>6</v>
      </c>
      <c r="O16" s="172"/>
      <c r="P16" s="83"/>
    </row>
    <row r="17" spans="2:16" ht="14.5" thickBot="1" x14ac:dyDescent="0.4">
      <c r="B17" s="111"/>
      <c r="C17" s="86"/>
      <c r="D17" s="96"/>
      <c r="E17" s="87"/>
      <c r="F17" s="96"/>
      <c r="G17" s="86"/>
      <c r="H17" s="88"/>
      <c r="J17" s="108"/>
      <c r="K17" s="95">
        <v>7</v>
      </c>
      <c r="L17" s="172"/>
      <c r="M17" s="84"/>
      <c r="N17" s="95">
        <v>7</v>
      </c>
      <c r="O17" s="172"/>
      <c r="P17" s="83"/>
    </row>
    <row r="18" spans="2:16" ht="14.5" thickBot="1" x14ac:dyDescent="0.4">
      <c r="J18" s="108"/>
      <c r="K18" s="95">
        <v>8</v>
      </c>
      <c r="L18" s="172"/>
      <c r="M18" s="84"/>
      <c r="N18" s="95">
        <v>8</v>
      </c>
      <c r="O18" s="172"/>
      <c r="P18" s="83"/>
    </row>
    <row r="19" spans="2:16" x14ac:dyDescent="0.35">
      <c r="B19" s="369" t="s">
        <v>300</v>
      </c>
      <c r="C19" s="370"/>
      <c r="D19" s="370"/>
      <c r="E19" s="370"/>
      <c r="F19" s="370"/>
      <c r="G19" s="370"/>
      <c r="H19" s="371"/>
      <c r="J19" s="108"/>
      <c r="K19" s="95">
        <v>9</v>
      </c>
      <c r="L19" s="172"/>
      <c r="M19" s="84"/>
      <c r="N19" s="95">
        <v>9</v>
      </c>
      <c r="O19" s="172"/>
      <c r="P19" s="83"/>
    </row>
    <row r="20" spans="2:16" x14ac:dyDescent="0.35">
      <c r="B20" s="372"/>
      <c r="C20" s="373"/>
      <c r="D20" s="373"/>
      <c r="E20" s="373"/>
      <c r="F20" s="373"/>
      <c r="G20" s="373"/>
      <c r="H20" s="374"/>
      <c r="J20" s="108"/>
      <c r="K20" s="95">
        <v>10</v>
      </c>
      <c r="L20" s="172"/>
      <c r="M20" s="84"/>
      <c r="N20" s="95">
        <v>10</v>
      </c>
      <c r="O20" s="172"/>
      <c r="P20" s="83"/>
    </row>
    <row r="21" spans="2:16" x14ac:dyDescent="0.35">
      <c r="B21" s="98"/>
      <c r="C21" s="100"/>
      <c r="D21" s="99"/>
      <c r="E21" s="100"/>
      <c r="F21" s="100"/>
      <c r="G21" s="100"/>
      <c r="H21" s="105"/>
      <c r="J21" s="108"/>
      <c r="K21" s="95">
        <v>11</v>
      </c>
      <c r="L21" s="172"/>
      <c r="M21" s="84"/>
      <c r="N21" s="95">
        <v>11</v>
      </c>
      <c r="O21" s="172"/>
      <c r="P21" s="83"/>
    </row>
    <row r="22" spans="2:16" ht="14" customHeight="1" x14ac:dyDescent="0.35">
      <c r="B22" s="110"/>
      <c r="C22" s="359" t="s">
        <v>17</v>
      </c>
      <c r="D22" s="360"/>
      <c r="E22" s="90" t="s">
        <v>5</v>
      </c>
      <c r="F22" s="367" t="s">
        <v>269</v>
      </c>
      <c r="G22" s="368"/>
      <c r="H22" s="83"/>
      <c r="J22" s="108"/>
      <c r="K22" s="95">
        <v>12</v>
      </c>
      <c r="L22" s="172"/>
      <c r="M22" s="84"/>
      <c r="N22" s="95">
        <v>12</v>
      </c>
      <c r="O22" s="172"/>
      <c r="P22" s="83"/>
    </row>
    <row r="23" spans="2:16" ht="14" customHeight="1" x14ac:dyDescent="0.35">
      <c r="B23" s="110"/>
      <c r="C23" s="357" t="s">
        <v>296</v>
      </c>
      <c r="D23" s="356"/>
      <c r="E23" s="358" t="s">
        <v>5</v>
      </c>
      <c r="F23" s="292"/>
      <c r="G23" s="361" t="s">
        <v>299</v>
      </c>
      <c r="H23" s="83"/>
      <c r="J23" s="108"/>
      <c r="K23" s="95">
        <v>13</v>
      </c>
      <c r="L23" s="172"/>
      <c r="M23" s="84"/>
      <c r="N23" s="95">
        <v>13</v>
      </c>
      <c r="O23" s="172"/>
      <c r="P23" s="83"/>
    </row>
    <row r="24" spans="2:16" ht="14" customHeight="1" x14ac:dyDescent="0.35">
      <c r="B24" s="110"/>
      <c r="C24" s="397" t="s">
        <v>19</v>
      </c>
      <c r="D24" s="398"/>
      <c r="E24" s="90" t="s">
        <v>5</v>
      </c>
      <c r="F24" s="287"/>
      <c r="G24" s="361" t="s">
        <v>276</v>
      </c>
      <c r="H24" s="83"/>
      <c r="J24" s="108"/>
      <c r="K24" s="95">
        <v>14</v>
      </c>
      <c r="L24" s="172"/>
      <c r="M24" s="84"/>
      <c r="N24" s="95">
        <v>14</v>
      </c>
      <c r="O24" s="172"/>
      <c r="P24" s="83"/>
    </row>
    <row r="25" spans="2:16" ht="14" customHeight="1" x14ac:dyDescent="0.35">
      <c r="B25" s="110"/>
      <c r="C25" s="248" t="s">
        <v>275</v>
      </c>
      <c r="D25" s="97"/>
      <c r="E25" s="90" t="s">
        <v>5</v>
      </c>
      <c r="F25" s="292" t="s">
        <v>310</v>
      </c>
      <c r="G25" s="293"/>
      <c r="H25" s="83"/>
      <c r="J25" s="108"/>
      <c r="K25" s="95">
        <v>15</v>
      </c>
      <c r="L25" s="172"/>
      <c r="M25" s="84"/>
      <c r="N25" s="95">
        <v>15</v>
      </c>
      <c r="O25" s="172"/>
      <c r="P25" s="83"/>
    </row>
    <row r="26" spans="2:16" x14ac:dyDescent="0.35">
      <c r="B26" s="110"/>
      <c r="C26" s="389" t="s">
        <v>23</v>
      </c>
      <c r="D26" s="390"/>
      <c r="E26" s="375" t="s">
        <v>5</v>
      </c>
      <c r="F26" s="393"/>
      <c r="G26" s="394"/>
      <c r="H26" s="83"/>
      <c r="J26" s="108"/>
      <c r="K26" s="95">
        <v>16</v>
      </c>
      <c r="L26" s="172"/>
      <c r="M26" s="84"/>
      <c r="N26" s="95">
        <v>16</v>
      </c>
      <c r="O26" s="172"/>
      <c r="P26" s="83"/>
    </row>
    <row r="27" spans="2:16" ht="15" customHeight="1" x14ac:dyDescent="0.35">
      <c r="B27" s="98"/>
      <c r="C27" s="391"/>
      <c r="D27" s="392"/>
      <c r="E27" s="376"/>
      <c r="F27" s="395"/>
      <c r="G27" s="396"/>
      <c r="H27" s="105"/>
      <c r="J27" s="108"/>
      <c r="K27" s="95">
        <v>17</v>
      </c>
      <c r="L27" s="172"/>
      <c r="M27" s="84"/>
      <c r="N27" s="95">
        <v>17</v>
      </c>
      <c r="O27" s="172"/>
      <c r="P27" s="83"/>
    </row>
    <row r="28" spans="2:16" x14ac:dyDescent="0.35">
      <c r="B28" s="98"/>
      <c r="C28" s="389" t="s">
        <v>25</v>
      </c>
      <c r="D28" s="390"/>
      <c r="E28" s="375" t="s">
        <v>5</v>
      </c>
      <c r="F28" s="393"/>
      <c r="G28" s="394"/>
      <c r="H28" s="105"/>
      <c r="J28" s="108"/>
      <c r="K28" s="95">
        <v>18</v>
      </c>
      <c r="L28" s="172"/>
      <c r="M28" s="84"/>
      <c r="N28" s="95">
        <v>18</v>
      </c>
      <c r="O28" s="172"/>
      <c r="P28" s="83"/>
    </row>
    <row r="29" spans="2:16" x14ac:dyDescent="0.35">
      <c r="B29" s="98"/>
      <c r="C29" s="391"/>
      <c r="D29" s="392"/>
      <c r="E29" s="376"/>
      <c r="F29" s="395"/>
      <c r="G29" s="396"/>
      <c r="H29" s="105"/>
      <c r="J29" s="108"/>
      <c r="K29" s="95">
        <v>19</v>
      </c>
      <c r="L29" s="172"/>
      <c r="M29" s="84"/>
      <c r="N29" s="95">
        <v>19</v>
      </c>
      <c r="O29" s="172"/>
      <c r="P29" s="83"/>
    </row>
    <row r="30" spans="2:16" x14ac:dyDescent="0.35">
      <c r="B30" s="98"/>
      <c r="C30" s="402" t="s">
        <v>260</v>
      </c>
      <c r="D30" s="403"/>
      <c r="E30" s="406" t="s">
        <v>5</v>
      </c>
      <c r="F30" s="408"/>
      <c r="G30" s="409"/>
      <c r="H30" s="105"/>
      <c r="J30" s="108"/>
      <c r="K30" s="95">
        <v>20</v>
      </c>
      <c r="L30" s="172"/>
      <c r="M30" s="84"/>
      <c r="N30" s="95">
        <v>20</v>
      </c>
      <c r="O30" s="172"/>
      <c r="P30" s="83"/>
    </row>
    <row r="31" spans="2:16" ht="15" customHeight="1" x14ac:dyDescent="0.35">
      <c r="B31" s="98"/>
      <c r="C31" s="404"/>
      <c r="D31" s="405"/>
      <c r="E31" s="407"/>
      <c r="F31" s="410"/>
      <c r="G31" s="411"/>
      <c r="H31" s="105"/>
      <c r="J31" s="108"/>
      <c r="K31" s="95">
        <v>21</v>
      </c>
      <c r="L31" s="172"/>
      <c r="M31" s="84"/>
      <c r="N31" s="95">
        <v>21</v>
      </c>
      <c r="O31" s="172"/>
      <c r="P31" s="83"/>
    </row>
    <row r="32" spans="2:16" x14ac:dyDescent="0.35">
      <c r="B32" s="110"/>
      <c r="C32" s="84"/>
      <c r="D32" s="84"/>
      <c r="E32" s="84"/>
      <c r="F32" s="92"/>
      <c r="G32" s="84"/>
      <c r="H32" s="83"/>
      <c r="J32" s="108"/>
      <c r="K32" s="95">
        <v>22</v>
      </c>
      <c r="L32" s="172"/>
      <c r="M32" s="84"/>
      <c r="N32" s="95">
        <v>22</v>
      </c>
      <c r="O32" s="172"/>
      <c r="P32" s="83"/>
    </row>
    <row r="33" spans="2:16" x14ac:dyDescent="0.35">
      <c r="B33" s="112"/>
      <c r="C33" s="412" t="s">
        <v>304</v>
      </c>
      <c r="D33" s="412"/>
      <c r="E33" s="412"/>
      <c r="F33" s="412"/>
      <c r="G33" s="412"/>
      <c r="H33" s="113"/>
      <c r="J33" s="108"/>
      <c r="K33" s="95">
        <v>23</v>
      </c>
      <c r="L33" s="172"/>
      <c r="M33" s="84"/>
      <c r="N33" s="95">
        <v>23</v>
      </c>
      <c r="O33" s="172"/>
      <c r="P33" s="83"/>
    </row>
    <row r="34" spans="2:16" x14ac:dyDescent="0.35">
      <c r="B34" s="112"/>
      <c r="C34" s="412"/>
      <c r="D34" s="412"/>
      <c r="E34" s="412"/>
      <c r="F34" s="412"/>
      <c r="G34" s="412"/>
      <c r="H34" s="113"/>
      <c r="J34" s="108"/>
      <c r="K34" s="95">
        <v>24</v>
      </c>
      <c r="L34" s="172"/>
      <c r="M34" s="84"/>
      <c r="N34" s="95">
        <v>24</v>
      </c>
      <c r="O34" s="172"/>
      <c r="P34" s="83"/>
    </row>
    <row r="35" spans="2:16" x14ac:dyDescent="0.35">
      <c r="B35" s="112"/>
      <c r="C35" s="412"/>
      <c r="D35" s="412"/>
      <c r="E35" s="412"/>
      <c r="F35" s="412"/>
      <c r="G35" s="412"/>
      <c r="H35" s="113"/>
      <c r="J35" s="108"/>
      <c r="K35" s="95">
        <v>25</v>
      </c>
      <c r="L35" s="172"/>
      <c r="M35" s="84"/>
      <c r="N35" s="95">
        <v>25</v>
      </c>
      <c r="O35" s="172"/>
      <c r="P35" s="83"/>
    </row>
    <row r="36" spans="2:16" ht="14.5" thickBot="1" x14ac:dyDescent="0.4">
      <c r="B36" s="114"/>
      <c r="C36" s="115"/>
      <c r="D36" s="116"/>
      <c r="E36" s="117"/>
      <c r="F36" s="115"/>
      <c r="G36" s="117"/>
      <c r="H36" s="118"/>
      <c r="J36" s="108"/>
      <c r="K36" s="95">
        <v>26</v>
      </c>
      <c r="L36" s="172"/>
      <c r="M36" s="84"/>
      <c r="N36" s="95">
        <v>26</v>
      </c>
      <c r="O36" s="172"/>
      <c r="P36" s="83"/>
    </row>
    <row r="37" spans="2:16" x14ac:dyDescent="0.35">
      <c r="J37" s="108"/>
      <c r="K37" s="95">
        <v>27</v>
      </c>
      <c r="L37" s="172"/>
      <c r="M37" s="84"/>
      <c r="N37" s="95">
        <v>27</v>
      </c>
      <c r="O37" s="172"/>
      <c r="P37" s="83"/>
    </row>
    <row r="38" spans="2:16" ht="15" customHeight="1" x14ac:dyDescent="0.35">
      <c r="B38" s="413" t="s">
        <v>306</v>
      </c>
      <c r="C38" s="414"/>
      <c r="D38" s="414"/>
      <c r="E38" s="414"/>
      <c r="F38" s="414"/>
      <c r="G38" s="414"/>
      <c r="H38" s="415"/>
      <c r="J38" s="108"/>
      <c r="K38" s="95">
        <v>28</v>
      </c>
      <c r="L38" s="172"/>
      <c r="M38" s="84"/>
      <c r="N38" s="95">
        <v>28</v>
      </c>
      <c r="O38" s="172"/>
      <c r="P38" s="83"/>
    </row>
    <row r="39" spans="2:16" ht="15.5" x14ac:dyDescent="0.35">
      <c r="B39" s="400" t="s">
        <v>305</v>
      </c>
      <c r="C39" s="401"/>
      <c r="D39" s="401"/>
      <c r="E39" s="401"/>
      <c r="F39" s="401"/>
      <c r="G39" s="401"/>
      <c r="H39" s="401"/>
      <c r="J39" s="108"/>
      <c r="K39" s="95">
        <v>29</v>
      </c>
      <c r="L39" s="172"/>
      <c r="M39" s="84"/>
      <c r="N39" s="95">
        <v>29</v>
      </c>
      <c r="O39" s="172"/>
      <c r="P39" s="83"/>
    </row>
    <row r="40" spans="2:16" ht="15" customHeight="1" x14ac:dyDescent="0.35">
      <c r="J40" s="108"/>
      <c r="K40" s="95">
        <v>30</v>
      </c>
      <c r="L40" s="172"/>
      <c r="M40" s="84"/>
      <c r="N40" s="95">
        <v>30</v>
      </c>
      <c r="O40" s="172"/>
      <c r="P40" s="83"/>
    </row>
    <row r="41" spans="2:16" ht="15" customHeight="1" x14ac:dyDescent="0.35">
      <c r="B41" s="78" t="s">
        <v>302</v>
      </c>
      <c r="C41" s="78"/>
      <c r="D41" s="80" t="s">
        <v>269</v>
      </c>
      <c r="E41" s="80"/>
      <c r="J41" s="108"/>
      <c r="K41" s="95">
        <v>31</v>
      </c>
      <c r="L41" s="172"/>
      <c r="M41" s="84"/>
      <c r="N41" s="95">
        <v>31</v>
      </c>
      <c r="O41" s="172"/>
      <c r="P41" s="83"/>
    </row>
    <row r="42" spans="2:16" ht="14.5" x14ac:dyDescent="0.35">
      <c r="B42" s="399" t="s">
        <v>301</v>
      </c>
      <c r="C42" s="399"/>
      <c r="D42" s="362" t="s">
        <v>303</v>
      </c>
      <c r="J42" s="108"/>
      <c r="K42" s="95">
        <v>32</v>
      </c>
      <c r="L42" s="172"/>
      <c r="M42" s="84"/>
      <c r="N42" s="95">
        <v>32</v>
      </c>
      <c r="O42" s="172"/>
      <c r="P42" s="83"/>
    </row>
    <row r="43" spans="2:16" x14ac:dyDescent="0.35">
      <c r="J43" s="108"/>
      <c r="K43" s="95">
        <v>33</v>
      </c>
      <c r="L43" s="172"/>
      <c r="M43" s="84"/>
      <c r="N43" s="95">
        <v>33</v>
      </c>
      <c r="O43" s="172"/>
      <c r="P43" s="83"/>
    </row>
    <row r="44" spans="2:16" x14ac:dyDescent="0.35">
      <c r="J44" s="108"/>
      <c r="K44" s="95">
        <v>34</v>
      </c>
      <c r="L44" s="172"/>
      <c r="M44" s="84"/>
      <c r="N44" s="95">
        <v>34</v>
      </c>
      <c r="O44" s="172"/>
      <c r="P44" s="83"/>
    </row>
    <row r="45" spans="2:16" x14ac:dyDescent="0.35">
      <c r="J45" s="108"/>
      <c r="K45" s="95">
        <v>35</v>
      </c>
      <c r="L45" s="172"/>
      <c r="M45" s="84"/>
      <c r="N45" s="95">
        <v>35</v>
      </c>
      <c r="O45" s="172"/>
      <c r="P45" s="83"/>
    </row>
    <row r="46" spans="2:16" x14ac:dyDescent="0.35">
      <c r="J46" s="108"/>
      <c r="K46" s="95">
        <v>36</v>
      </c>
      <c r="L46" s="172"/>
      <c r="M46" s="84"/>
      <c r="N46" s="95">
        <v>36</v>
      </c>
      <c r="O46" s="172"/>
      <c r="P46" s="83"/>
    </row>
    <row r="47" spans="2:16" x14ac:dyDescent="0.35">
      <c r="J47" s="108"/>
      <c r="K47" s="95">
        <v>37</v>
      </c>
      <c r="L47" s="172"/>
      <c r="M47" s="84"/>
      <c r="N47" s="95">
        <v>37</v>
      </c>
      <c r="O47" s="172"/>
      <c r="P47" s="83"/>
    </row>
    <row r="48" spans="2:16" x14ac:dyDescent="0.35">
      <c r="J48" s="108"/>
      <c r="K48" s="95">
        <v>38</v>
      </c>
      <c r="L48" s="172"/>
      <c r="M48" s="84"/>
      <c r="N48" s="95">
        <v>38</v>
      </c>
      <c r="O48" s="172"/>
      <c r="P48" s="83"/>
    </row>
    <row r="49" spans="10:16" x14ac:dyDescent="0.35">
      <c r="J49" s="108"/>
      <c r="K49" s="95">
        <v>39</v>
      </c>
      <c r="L49" s="172"/>
      <c r="M49" s="84"/>
      <c r="N49" s="95">
        <v>39</v>
      </c>
      <c r="O49" s="172"/>
      <c r="P49" s="83"/>
    </row>
    <row r="50" spans="10:16" x14ac:dyDescent="0.35">
      <c r="J50" s="108"/>
      <c r="K50" s="95">
        <v>40</v>
      </c>
      <c r="L50" s="172"/>
      <c r="M50" s="84"/>
      <c r="N50" s="95">
        <v>40</v>
      </c>
      <c r="O50" s="172"/>
      <c r="P50" s="83"/>
    </row>
    <row r="51" spans="10:16" x14ac:dyDescent="0.35">
      <c r="J51" s="108"/>
      <c r="K51" s="95">
        <v>41</v>
      </c>
      <c r="L51" s="172"/>
      <c r="M51" s="84"/>
      <c r="N51" s="95">
        <v>41</v>
      </c>
      <c r="O51" s="172"/>
      <c r="P51" s="83"/>
    </row>
    <row r="52" spans="10:16" x14ac:dyDescent="0.35">
      <c r="J52" s="108"/>
      <c r="K52" s="95">
        <v>42</v>
      </c>
      <c r="L52" s="172"/>
      <c r="M52" s="84"/>
      <c r="N52" s="95">
        <v>42</v>
      </c>
      <c r="O52" s="172"/>
      <c r="P52" s="83"/>
    </row>
    <row r="53" spans="10:16" x14ac:dyDescent="0.35">
      <c r="J53" s="108"/>
      <c r="K53" s="95">
        <v>43</v>
      </c>
      <c r="L53" s="172"/>
      <c r="M53" s="84"/>
      <c r="N53" s="95">
        <v>43</v>
      </c>
      <c r="O53" s="172"/>
      <c r="P53" s="83"/>
    </row>
    <row r="54" spans="10:16" x14ac:dyDescent="0.35">
      <c r="J54" s="108"/>
      <c r="K54" s="95">
        <v>44</v>
      </c>
      <c r="L54" s="172"/>
      <c r="M54" s="84"/>
      <c r="N54" s="95">
        <v>44</v>
      </c>
      <c r="O54" s="172"/>
      <c r="P54" s="83"/>
    </row>
    <row r="55" spans="10:16" x14ac:dyDescent="0.35">
      <c r="J55" s="108"/>
      <c r="K55" s="95">
        <v>45</v>
      </c>
      <c r="L55" s="172"/>
      <c r="M55" s="84"/>
      <c r="N55" s="95">
        <v>45</v>
      </c>
      <c r="O55" s="172"/>
      <c r="P55" s="83"/>
    </row>
    <row r="56" spans="10:16" x14ac:dyDescent="0.35">
      <c r="J56" s="108"/>
      <c r="K56" s="95">
        <v>46</v>
      </c>
      <c r="L56" s="172"/>
      <c r="M56" s="84"/>
      <c r="N56" s="95">
        <v>46</v>
      </c>
      <c r="O56" s="172"/>
      <c r="P56" s="83"/>
    </row>
    <row r="57" spans="10:16" x14ac:dyDescent="0.35">
      <c r="J57" s="108"/>
      <c r="K57" s="95">
        <v>47</v>
      </c>
      <c r="L57" s="172"/>
      <c r="M57" s="84"/>
      <c r="N57" s="95">
        <v>47</v>
      </c>
      <c r="O57" s="172"/>
      <c r="P57" s="83"/>
    </row>
    <row r="58" spans="10:16" x14ac:dyDescent="0.35">
      <c r="J58" s="108"/>
      <c r="K58" s="95">
        <v>48</v>
      </c>
      <c r="L58" s="172"/>
      <c r="M58" s="84"/>
      <c r="N58" s="95">
        <v>48</v>
      </c>
      <c r="O58" s="172"/>
      <c r="P58" s="83"/>
    </row>
    <row r="59" spans="10:16" x14ac:dyDescent="0.35">
      <c r="J59" s="108"/>
      <c r="K59" s="95">
        <v>49</v>
      </c>
      <c r="L59" s="172"/>
      <c r="M59" s="84"/>
      <c r="N59" s="95">
        <v>49</v>
      </c>
      <c r="O59" s="172"/>
      <c r="P59" s="83"/>
    </row>
    <row r="60" spans="10:16" x14ac:dyDescent="0.35">
      <c r="J60" s="108"/>
      <c r="K60" s="95">
        <v>50</v>
      </c>
      <c r="L60" s="172" t="s">
        <v>295</v>
      </c>
      <c r="M60" s="84"/>
      <c r="N60" s="95">
        <v>50</v>
      </c>
      <c r="O60" s="172"/>
      <c r="P60" s="83"/>
    </row>
    <row r="61" spans="10:16" ht="14.5" thickBot="1" x14ac:dyDescent="0.4">
      <c r="J61" s="85"/>
      <c r="K61" s="86"/>
      <c r="L61" s="86"/>
      <c r="M61" s="86"/>
      <c r="N61" s="86"/>
      <c r="O61" s="86"/>
      <c r="P61" s="88"/>
    </row>
    <row r="62" spans="10:16" x14ac:dyDescent="0.35">
      <c r="J62" s="77"/>
      <c r="P62" s="188" t="s">
        <v>256</v>
      </c>
    </row>
    <row r="63" spans="10:16" hidden="1" x14ac:dyDescent="0.35">
      <c r="J63" s="77"/>
    </row>
    <row r="64" spans="10:16" hidden="1" x14ac:dyDescent="0.35">
      <c r="J64" s="77"/>
    </row>
    <row r="65" spans="10:10" hidden="1" x14ac:dyDescent="0.35">
      <c r="J65" s="77"/>
    </row>
    <row r="66" spans="10:10" hidden="1" x14ac:dyDescent="0.35">
      <c r="J66" s="77"/>
    </row>
    <row r="67" spans="10:10" hidden="1" x14ac:dyDescent="0.35">
      <c r="J67" s="77"/>
    </row>
    <row r="68" spans="10:10" hidden="1" x14ac:dyDescent="0.35">
      <c r="J68" s="77"/>
    </row>
    <row r="69" spans="10:10" hidden="1" x14ac:dyDescent="0.35">
      <c r="J69" s="77"/>
    </row>
  </sheetData>
  <sheetProtection algorithmName="SHA-512" hashValue="y7J6vQome2dideKdvcNs/wgFVflhITtfmsvmbSJ5SmWQoAe/88OBjOr/X7PmRDRHH25wj0bf0JCR7BhgXU4GvA==" saltValue="G83nDSjApyjtmJjgQdR5Gw==" spinCount="100000" sheet="1"/>
  <dataConsolidate/>
  <mergeCells count="27">
    <mergeCell ref="C24:D24"/>
    <mergeCell ref="B42:C42"/>
    <mergeCell ref="B39:H39"/>
    <mergeCell ref="C28:D29"/>
    <mergeCell ref="E28:E29"/>
    <mergeCell ref="C30:D31"/>
    <mergeCell ref="E30:E31"/>
    <mergeCell ref="F30:G31"/>
    <mergeCell ref="F28:G29"/>
    <mergeCell ref="C33:G35"/>
    <mergeCell ref="B38:H38"/>
    <mergeCell ref="F22:G22"/>
    <mergeCell ref="J7:P8"/>
    <mergeCell ref="B7:H8"/>
    <mergeCell ref="E26:E27"/>
    <mergeCell ref="C13:D13"/>
    <mergeCell ref="C10:D10"/>
    <mergeCell ref="C11:D11"/>
    <mergeCell ref="F10:G10"/>
    <mergeCell ref="C14:D15"/>
    <mergeCell ref="E14:E15"/>
    <mergeCell ref="C16:D16"/>
    <mergeCell ref="F16:G16"/>
    <mergeCell ref="F14:G15"/>
    <mergeCell ref="B19:H20"/>
    <mergeCell ref="C26:D27"/>
    <mergeCell ref="F26:G27"/>
  </mergeCells>
  <phoneticPr fontId="14" type="noConversion"/>
  <conditionalFormatting sqref="C30:G31">
    <cfRule type="expression" dxfId="34" priority="1">
      <formula>$F$28="Other Elective and Special Curricular Program"</formula>
    </cfRule>
  </conditionalFormatting>
  <dataValidations count="5">
    <dataValidation type="list" allowBlank="1" showInputMessage="1" showErrorMessage="1" sqref="F26" xr:uid="{02F02EDA-786C-4A01-A0EF-CD5CB99B41B3}">
      <formula1>INDIRECT(   IF(F24=12,      "'Helper(IMPORTANT!)'!DD3:DD6",      "'Helper(IMPORTANT!)'!DD2:DD5"   ) )</formula1>
    </dataValidation>
    <dataValidation type="list" allowBlank="1" showInputMessage="1" showErrorMessage="1" sqref="F24" xr:uid="{12FB1732-A61C-47BA-AB34-B1F4EAEF3875}">
      <formula1>"11,12"</formula1>
    </dataValidation>
    <dataValidation type="list" allowBlank="1" showInputMessage="1" showErrorMessage="1" sqref="F10:G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xr:uid="{92374584-98B7-D24D-8582-A34652C029B1}">
      <formula1>"2026-2027, 2027-2028, 2028-2029, 2029-2030"</formula1>
    </dataValidation>
    <dataValidation type="list" allowBlank="1" showInputMessage="1" showErrorMessage="1" sqref="F23" xr:uid="{1B8B324B-9782-4346-85F2-ED24A559C57E}">
      <formula1>"ACADEMIC, TECHNICAL PROFESSIONAL"</formula1>
    </dataValidation>
  </dataValidations>
  <hyperlinks>
    <hyperlink ref="D42" r:id="rId1" xr:uid="{CA40CEBC-8B9D-B840-B31D-B93F62A84B51}"/>
    <hyperlink ref="B39" r:id="rId2" xr:uid="{1E129BE2-6DFB-6E4D-BDD9-23606D3BD44C}"/>
  </hyperlinks>
  <pageMargins left="0.7" right="0.7" top="0.75" bottom="0.75" header="0.3" footer="0.3"/>
  <pageSetup paperSize="14" orientation="portrait" horizontalDpi="0" verticalDpi="0"/>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B516-86AD-934D-891E-DE557842792C}">
  <sheetPr>
    <tabColor theme="8" tint="0.59999389629810485"/>
    <pageSetUpPr fitToPage="1"/>
  </sheetPr>
  <dimension ref="A1:WWV130"/>
  <sheetViews>
    <sheetView showGridLines="0" zoomScale="70" zoomScaleNormal="70" zoomScaleSheetLayoutView="100" workbookViewId="0">
      <pane ySplit="11" topLeftCell="A12" activePane="bottomLeft" state="frozen"/>
      <selection pane="bottomLeft" activeCell="R19" sqref="R19"/>
    </sheetView>
  </sheetViews>
  <sheetFormatPr defaultColWidth="0" defaultRowHeight="14" customHeight="1" zeroHeight="1" x14ac:dyDescent="0.35"/>
  <cols>
    <col min="1" max="1" width="4.1796875" style="39" customWidth="1"/>
    <col min="2" max="2" width="28.6328125" style="39" customWidth="1"/>
    <col min="3" max="5" width="3.36328125" style="39" customWidth="1"/>
    <col min="6" max="10" width="4.36328125" style="39" customWidth="1"/>
    <col min="11" max="11" width="6.36328125" style="39" customWidth="1"/>
    <col min="12" max="13" width="7.1796875" style="36" customWidth="1"/>
    <col min="14" max="16" width="4.36328125" style="39" customWidth="1"/>
    <col min="17" max="17" width="6.36328125" style="39" customWidth="1"/>
    <col min="18" max="18" width="7.1796875" style="36" customWidth="1"/>
    <col min="19" max="19" width="7.6328125" style="36" customWidth="1"/>
    <col min="20" max="22" width="5.6328125" style="39" customWidth="1"/>
    <col min="23" max="23" width="6.36328125" style="39" customWidth="1"/>
    <col min="24" max="25" width="7.1796875" style="36" customWidth="1"/>
    <col min="26" max="26" width="10.36328125" style="36" customWidth="1"/>
    <col min="27" max="27" width="11" style="288" customWidth="1"/>
    <col min="28" max="28" width="10.36328125" style="35" customWidth="1"/>
    <col min="29" max="29" width="4.6328125" style="38" customWidth="1"/>
    <col min="30" max="31" width="4.6328125" style="38" hidden="1"/>
    <col min="32" max="48" width="4.6328125" style="37" hidden="1"/>
    <col min="49" max="248" width="4.6328125" style="38" hidden="1"/>
    <col min="249" max="249" width="4.1796875" style="38" hidden="1"/>
    <col min="250" max="250" width="28.6328125" style="38" hidden="1"/>
    <col min="251" max="263" width="3.36328125" style="38" hidden="1"/>
    <col min="264" max="264" width="4.6328125" style="38" hidden="1"/>
    <col min="265" max="266" width="5.6328125" style="38" hidden="1"/>
    <col min="267" max="276" width="3.36328125" style="38" hidden="1"/>
    <col min="277" max="277" width="4.1796875" style="38" hidden="1"/>
    <col min="278" max="279" width="5.6328125" style="38" hidden="1"/>
    <col min="280" max="280" width="8.6328125" style="38" hidden="1"/>
    <col min="281" max="284" width="5.6328125" style="38" hidden="1"/>
    <col min="285" max="504" width="4.6328125" style="38" hidden="1"/>
    <col min="505" max="505" width="4.1796875" style="38" hidden="1"/>
    <col min="506" max="506" width="28.6328125" style="38" hidden="1"/>
    <col min="507" max="519" width="3.36328125" style="38" hidden="1"/>
    <col min="520" max="520" width="4.6328125" style="38" hidden="1"/>
    <col min="521" max="522" width="5.6328125" style="38" hidden="1"/>
    <col min="523" max="532" width="3.36328125" style="38" hidden="1"/>
    <col min="533" max="533" width="4.1796875" style="38" hidden="1"/>
    <col min="534" max="535" width="5.6328125" style="38" hidden="1"/>
    <col min="536" max="536" width="8.6328125" style="38" hidden="1"/>
    <col min="537" max="540" width="5.6328125" style="38" hidden="1"/>
    <col min="541" max="760" width="4.6328125" style="38" hidden="1"/>
    <col min="761" max="761" width="4.1796875" style="38" hidden="1"/>
    <col min="762" max="762" width="28.6328125" style="38" hidden="1"/>
    <col min="763" max="775" width="3.36328125" style="38" hidden="1"/>
    <col min="776" max="776" width="4.6328125" style="38" hidden="1"/>
    <col min="777" max="778" width="5.6328125" style="38" hidden="1"/>
    <col min="779" max="788" width="3.36328125" style="38" hidden="1"/>
    <col min="789" max="789" width="4.1796875" style="38" hidden="1"/>
    <col min="790" max="791" width="5.6328125" style="38" hidden="1"/>
    <col min="792" max="792" width="8.6328125" style="38" hidden="1"/>
    <col min="793" max="796" width="5.6328125" style="38" hidden="1"/>
    <col min="797" max="1016" width="4.6328125" style="38" hidden="1"/>
    <col min="1017" max="1017" width="4.1796875" style="38" hidden="1"/>
    <col min="1018" max="1018" width="28.6328125" style="38" hidden="1"/>
    <col min="1019" max="1031" width="3.36328125" style="38" hidden="1"/>
    <col min="1032" max="1032" width="4.6328125" style="38" hidden="1"/>
    <col min="1033" max="1034" width="5.6328125" style="38" hidden="1"/>
    <col min="1035" max="1044" width="3.36328125" style="38" hidden="1"/>
    <col min="1045" max="1045" width="4.1796875" style="38" hidden="1"/>
    <col min="1046" max="1047" width="5.6328125" style="38" hidden="1"/>
    <col min="1048" max="1048" width="8.6328125" style="38" hidden="1"/>
    <col min="1049" max="1052" width="5.6328125" style="38" hidden="1"/>
    <col min="1053" max="1272" width="4.6328125" style="38" hidden="1"/>
    <col min="1273" max="1273" width="4.1796875" style="38" hidden="1"/>
    <col min="1274" max="1274" width="28.6328125" style="38" hidden="1"/>
    <col min="1275" max="1287" width="3.36328125" style="38" hidden="1"/>
    <col min="1288" max="1288" width="4.6328125" style="38" hidden="1"/>
    <col min="1289" max="1290" width="5.6328125" style="38" hidden="1"/>
    <col min="1291" max="1300" width="3.36328125" style="38" hidden="1"/>
    <col min="1301" max="1301" width="4.1796875" style="38" hidden="1"/>
    <col min="1302" max="1303" width="5.6328125" style="38" hidden="1"/>
    <col min="1304" max="1304" width="8.6328125" style="38" hidden="1"/>
    <col min="1305" max="1308" width="5.6328125" style="38" hidden="1"/>
    <col min="1309" max="1528" width="4.6328125" style="38" hidden="1"/>
    <col min="1529" max="1529" width="4.1796875" style="38" hidden="1"/>
    <col min="1530" max="1530" width="28.6328125" style="38" hidden="1"/>
    <col min="1531" max="1543" width="3.36328125" style="38" hidden="1"/>
    <col min="1544" max="1544" width="4.6328125" style="38" hidden="1"/>
    <col min="1545" max="1546" width="5.6328125" style="38" hidden="1"/>
    <col min="1547" max="1556" width="3.36328125" style="38" hidden="1"/>
    <col min="1557" max="1557" width="4.1796875" style="38" hidden="1"/>
    <col min="1558" max="1559" width="5.6328125" style="38" hidden="1"/>
    <col min="1560" max="1560" width="8.6328125" style="38" hidden="1"/>
    <col min="1561" max="1564" width="5.6328125" style="38" hidden="1"/>
    <col min="1565" max="1784" width="4.6328125" style="38" hidden="1"/>
    <col min="1785" max="1785" width="4.1796875" style="38" hidden="1"/>
    <col min="1786" max="1786" width="28.6328125" style="38" hidden="1"/>
    <col min="1787" max="1799" width="3.36328125" style="38" hidden="1"/>
    <col min="1800" max="1800" width="4.6328125" style="38" hidden="1"/>
    <col min="1801" max="1802" width="5.6328125" style="38" hidden="1"/>
    <col min="1803" max="1812" width="3.36328125" style="38" hidden="1"/>
    <col min="1813" max="1813" width="4.1796875" style="38" hidden="1"/>
    <col min="1814" max="1815" width="5.6328125" style="38" hidden="1"/>
    <col min="1816" max="1816" width="8.6328125" style="38" hidden="1"/>
    <col min="1817" max="1820" width="5.6328125" style="38" hidden="1"/>
    <col min="1821" max="2040" width="4.6328125" style="38" hidden="1"/>
    <col min="2041" max="2041" width="4.1796875" style="38" hidden="1"/>
    <col min="2042" max="2042" width="28.6328125" style="38" hidden="1"/>
    <col min="2043" max="2055" width="3.36328125" style="38" hidden="1"/>
    <col min="2056" max="2056" width="4.6328125" style="38" hidden="1"/>
    <col min="2057" max="2058" width="5.6328125" style="38" hidden="1"/>
    <col min="2059" max="2068" width="3.36328125" style="38" hidden="1"/>
    <col min="2069" max="2069" width="4.1796875" style="38" hidden="1"/>
    <col min="2070" max="2071" width="5.6328125" style="38" hidden="1"/>
    <col min="2072" max="2072" width="8.6328125" style="38" hidden="1"/>
    <col min="2073" max="2076" width="5.6328125" style="38" hidden="1"/>
    <col min="2077" max="2296" width="4.6328125" style="38" hidden="1"/>
    <col min="2297" max="2297" width="4.1796875" style="38" hidden="1"/>
    <col min="2298" max="2298" width="28.6328125" style="38" hidden="1"/>
    <col min="2299" max="2311" width="3.36328125" style="38" hidden="1"/>
    <col min="2312" max="2312" width="4.6328125" style="38" hidden="1"/>
    <col min="2313" max="2314" width="5.6328125" style="38" hidden="1"/>
    <col min="2315" max="2324" width="3.36328125" style="38" hidden="1"/>
    <col min="2325" max="2325" width="4.1796875" style="38" hidden="1"/>
    <col min="2326" max="2327" width="5.6328125" style="38" hidden="1"/>
    <col min="2328" max="2328" width="8.6328125" style="38" hidden="1"/>
    <col min="2329" max="2332" width="5.6328125" style="38" hidden="1"/>
    <col min="2333" max="2552" width="4.6328125" style="38" hidden="1"/>
    <col min="2553" max="2553" width="4.1796875" style="38" hidden="1"/>
    <col min="2554" max="2554" width="28.6328125" style="38" hidden="1"/>
    <col min="2555" max="2567" width="3.36328125" style="38" hidden="1"/>
    <col min="2568" max="2568" width="4.6328125" style="38" hidden="1"/>
    <col min="2569" max="2570" width="5.6328125" style="38" hidden="1"/>
    <col min="2571" max="2580" width="3.36328125" style="38" hidden="1"/>
    <col min="2581" max="2581" width="4.1796875" style="38" hidden="1"/>
    <col min="2582" max="2583" width="5.6328125" style="38" hidden="1"/>
    <col min="2584" max="2584" width="8.6328125" style="38" hidden="1"/>
    <col min="2585" max="2588" width="5.6328125" style="38" hidden="1"/>
    <col min="2589" max="2808" width="4.6328125" style="38" hidden="1"/>
    <col min="2809" max="2809" width="4.1796875" style="38" hidden="1"/>
    <col min="2810" max="2810" width="28.6328125" style="38" hidden="1"/>
    <col min="2811" max="2823" width="3.36328125" style="38" hidden="1"/>
    <col min="2824" max="2824" width="4.6328125" style="38" hidden="1"/>
    <col min="2825" max="2826" width="5.6328125" style="38" hidden="1"/>
    <col min="2827" max="2836" width="3.36328125" style="38" hidden="1"/>
    <col min="2837" max="2837" width="4.1796875" style="38" hidden="1"/>
    <col min="2838" max="2839" width="5.6328125" style="38" hidden="1"/>
    <col min="2840" max="2840" width="8.6328125" style="38" hidden="1"/>
    <col min="2841" max="2844" width="5.6328125" style="38" hidden="1"/>
    <col min="2845" max="3064" width="4.6328125" style="38" hidden="1"/>
    <col min="3065" max="3065" width="4.1796875" style="38" hidden="1"/>
    <col min="3066" max="3066" width="28.6328125" style="38" hidden="1"/>
    <col min="3067" max="3079" width="3.36328125" style="38" hidden="1"/>
    <col min="3080" max="3080" width="4.6328125" style="38" hidden="1"/>
    <col min="3081" max="3082" width="5.6328125" style="38" hidden="1"/>
    <col min="3083" max="3092" width="3.36328125" style="38" hidden="1"/>
    <col min="3093" max="3093" width="4.1796875" style="38" hidden="1"/>
    <col min="3094" max="3095" width="5.6328125" style="38" hidden="1"/>
    <col min="3096" max="3096" width="8.6328125" style="38" hidden="1"/>
    <col min="3097" max="3100" width="5.6328125" style="38" hidden="1"/>
    <col min="3101" max="3320" width="4.6328125" style="38" hidden="1"/>
    <col min="3321" max="3321" width="4.1796875" style="38" hidden="1"/>
    <col min="3322" max="3322" width="28.6328125" style="38" hidden="1"/>
    <col min="3323" max="3335" width="3.36328125" style="38" hidden="1"/>
    <col min="3336" max="3336" width="4.6328125" style="38" hidden="1"/>
    <col min="3337" max="3338" width="5.6328125" style="38" hidden="1"/>
    <col min="3339" max="3348" width="3.36328125" style="38" hidden="1"/>
    <col min="3349" max="3349" width="4.1796875" style="38" hidden="1"/>
    <col min="3350" max="3351" width="5.6328125" style="38" hidden="1"/>
    <col min="3352" max="3352" width="8.6328125" style="38" hidden="1"/>
    <col min="3353" max="3356" width="5.6328125" style="38" hidden="1"/>
    <col min="3357" max="3576" width="4.6328125" style="38" hidden="1"/>
    <col min="3577" max="3577" width="4.1796875" style="38" hidden="1"/>
    <col min="3578" max="3578" width="28.6328125" style="38" hidden="1"/>
    <col min="3579" max="3591" width="3.36328125" style="38" hidden="1"/>
    <col min="3592" max="3592" width="4.6328125" style="38" hidden="1"/>
    <col min="3593" max="3594" width="5.6328125" style="38" hidden="1"/>
    <col min="3595" max="3604" width="3.36328125" style="38" hidden="1"/>
    <col min="3605" max="3605" width="4.1796875" style="38" hidden="1"/>
    <col min="3606" max="3607" width="5.6328125" style="38" hidden="1"/>
    <col min="3608" max="3608" width="8.6328125" style="38" hidden="1"/>
    <col min="3609" max="3612" width="5.6328125" style="38" hidden="1"/>
    <col min="3613" max="3832" width="4.6328125" style="38" hidden="1"/>
    <col min="3833" max="3833" width="4.1796875" style="38" hidden="1"/>
    <col min="3834" max="3834" width="28.6328125" style="38" hidden="1"/>
    <col min="3835" max="3847" width="3.36328125" style="38" hidden="1"/>
    <col min="3848" max="3848" width="4.6328125" style="38" hidden="1"/>
    <col min="3849" max="3850" width="5.6328125" style="38" hidden="1"/>
    <col min="3851" max="3860" width="3.36328125" style="38" hidden="1"/>
    <col min="3861" max="3861" width="4.1796875" style="38" hidden="1"/>
    <col min="3862" max="3863" width="5.6328125" style="38" hidden="1"/>
    <col min="3864" max="3864" width="8.6328125" style="38" hidden="1"/>
    <col min="3865" max="3868" width="5.6328125" style="38" hidden="1"/>
    <col min="3869" max="4088" width="4.6328125" style="38" hidden="1"/>
    <col min="4089" max="4089" width="4.1796875" style="38" hidden="1"/>
    <col min="4090" max="4090" width="28.6328125" style="38" hidden="1"/>
    <col min="4091" max="4103" width="3.36328125" style="38" hidden="1"/>
    <col min="4104" max="4104" width="4.6328125" style="38" hidden="1"/>
    <col min="4105" max="4106" width="5.6328125" style="38" hidden="1"/>
    <col min="4107" max="4116" width="3.36328125" style="38" hidden="1"/>
    <col min="4117" max="4117" width="4.1796875" style="38" hidden="1"/>
    <col min="4118" max="4119" width="5.6328125" style="38" hidden="1"/>
    <col min="4120" max="4120" width="8.6328125" style="38" hidden="1"/>
    <col min="4121" max="4124" width="5.6328125" style="38" hidden="1"/>
    <col min="4125" max="4344" width="4.6328125" style="38" hidden="1"/>
    <col min="4345" max="4345" width="4.1796875" style="38" hidden="1"/>
    <col min="4346" max="4346" width="28.6328125" style="38" hidden="1"/>
    <col min="4347" max="4359" width="3.36328125" style="38" hidden="1"/>
    <col min="4360" max="4360" width="4.6328125" style="38" hidden="1"/>
    <col min="4361" max="4362" width="5.6328125" style="38" hidden="1"/>
    <col min="4363" max="4372" width="3.36328125" style="38" hidden="1"/>
    <col min="4373" max="4373" width="4.1796875" style="38" hidden="1"/>
    <col min="4374" max="4375" width="5.6328125" style="38" hidden="1"/>
    <col min="4376" max="4376" width="8.6328125" style="38" hidden="1"/>
    <col min="4377" max="4380" width="5.6328125" style="38" hidden="1"/>
    <col min="4381" max="4600" width="4.6328125" style="38" hidden="1"/>
    <col min="4601" max="4601" width="4.1796875" style="38" hidden="1"/>
    <col min="4602" max="4602" width="28.6328125" style="38" hidden="1"/>
    <col min="4603" max="4615" width="3.36328125" style="38" hidden="1"/>
    <col min="4616" max="4616" width="4.6328125" style="38" hidden="1"/>
    <col min="4617" max="4618" width="5.6328125" style="38" hidden="1"/>
    <col min="4619" max="4628" width="3.36328125" style="38" hidden="1"/>
    <col min="4629" max="4629" width="4.1796875" style="38" hidden="1"/>
    <col min="4630" max="4631" width="5.6328125" style="38" hidden="1"/>
    <col min="4632" max="4632" width="8.6328125" style="38" hidden="1"/>
    <col min="4633" max="4636" width="5.6328125" style="38" hidden="1"/>
    <col min="4637" max="4856" width="4.6328125" style="38" hidden="1"/>
    <col min="4857" max="4857" width="4.1796875" style="38" hidden="1"/>
    <col min="4858" max="4858" width="28.6328125" style="38" hidden="1"/>
    <col min="4859" max="4871" width="3.36328125" style="38" hidden="1"/>
    <col min="4872" max="4872" width="4.6328125" style="38" hidden="1"/>
    <col min="4873" max="4874" width="5.6328125" style="38" hidden="1"/>
    <col min="4875" max="4884" width="3.36328125" style="38" hidden="1"/>
    <col min="4885" max="4885" width="4.1796875" style="38" hidden="1"/>
    <col min="4886" max="4887" width="5.6328125" style="38" hidden="1"/>
    <col min="4888" max="4888" width="8.6328125" style="38" hidden="1"/>
    <col min="4889" max="4892" width="5.6328125" style="38" hidden="1"/>
    <col min="4893" max="5112" width="4.6328125" style="38" hidden="1"/>
    <col min="5113" max="5113" width="4.1796875" style="38" hidden="1"/>
    <col min="5114" max="5114" width="28.6328125" style="38" hidden="1"/>
    <col min="5115" max="5127" width="3.36328125" style="38" hidden="1"/>
    <col min="5128" max="5128" width="4.6328125" style="38" hidden="1"/>
    <col min="5129" max="5130" width="5.6328125" style="38" hidden="1"/>
    <col min="5131" max="5140" width="3.36328125" style="38" hidden="1"/>
    <col min="5141" max="5141" width="4.1796875" style="38" hidden="1"/>
    <col min="5142" max="5143" width="5.6328125" style="38" hidden="1"/>
    <col min="5144" max="5144" width="8.6328125" style="38" hidden="1"/>
    <col min="5145" max="5148" width="5.6328125" style="38" hidden="1"/>
    <col min="5149" max="5368" width="4.6328125" style="38" hidden="1"/>
    <col min="5369" max="5369" width="4.1796875" style="38" hidden="1"/>
    <col min="5370" max="5370" width="28.6328125" style="38" hidden="1"/>
    <col min="5371" max="5383" width="3.36328125" style="38" hidden="1"/>
    <col min="5384" max="5384" width="4.6328125" style="38" hidden="1"/>
    <col min="5385" max="5386" width="5.6328125" style="38" hidden="1"/>
    <col min="5387" max="5396" width="3.36328125" style="38" hidden="1"/>
    <col min="5397" max="5397" width="4.1796875" style="38" hidden="1"/>
    <col min="5398" max="5399" width="5.6328125" style="38" hidden="1"/>
    <col min="5400" max="5400" width="8.6328125" style="38" hidden="1"/>
    <col min="5401" max="5404" width="5.6328125" style="38" hidden="1"/>
    <col min="5405" max="5624" width="4.6328125" style="38" hidden="1"/>
    <col min="5625" max="5625" width="4.1796875" style="38" hidden="1"/>
    <col min="5626" max="5626" width="28.6328125" style="38" hidden="1"/>
    <col min="5627" max="5639" width="3.36328125" style="38" hidden="1"/>
    <col min="5640" max="5640" width="4.6328125" style="38" hidden="1"/>
    <col min="5641" max="5642" width="5.6328125" style="38" hidden="1"/>
    <col min="5643" max="5652" width="3.36328125" style="38" hidden="1"/>
    <col min="5653" max="5653" width="4.1796875" style="38" hidden="1"/>
    <col min="5654" max="5655" width="5.6328125" style="38" hidden="1"/>
    <col min="5656" max="5656" width="8.6328125" style="38" hidden="1"/>
    <col min="5657" max="5660" width="5.6328125" style="38" hidden="1"/>
    <col min="5661" max="5880" width="4.6328125" style="38" hidden="1"/>
    <col min="5881" max="5881" width="4.1796875" style="38" hidden="1"/>
    <col min="5882" max="5882" width="28.6328125" style="38" hidden="1"/>
    <col min="5883" max="5895" width="3.36328125" style="38" hidden="1"/>
    <col min="5896" max="5896" width="4.6328125" style="38" hidden="1"/>
    <col min="5897" max="5898" width="5.6328125" style="38" hidden="1"/>
    <col min="5899" max="5908" width="3.36328125" style="38" hidden="1"/>
    <col min="5909" max="5909" width="4.1796875" style="38" hidden="1"/>
    <col min="5910" max="5911" width="5.6328125" style="38" hidden="1"/>
    <col min="5912" max="5912" width="8.6328125" style="38" hidden="1"/>
    <col min="5913" max="5916" width="5.6328125" style="38" hidden="1"/>
    <col min="5917" max="6136" width="4.6328125" style="38" hidden="1"/>
    <col min="6137" max="6137" width="4.1796875" style="38" hidden="1"/>
    <col min="6138" max="6138" width="28.6328125" style="38" hidden="1"/>
    <col min="6139" max="6151" width="3.36328125" style="38" hidden="1"/>
    <col min="6152" max="6152" width="4.6328125" style="38" hidden="1"/>
    <col min="6153" max="6154" width="5.6328125" style="38" hidden="1"/>
    <col min="6155" max="6164" width="3.36328125" style="38" hidden="1"/>
    <col min="6165" max="6165" width="4.1796875" style="38" hidden="1"/>
    <col min="6166" max="6167" width="5.6328125" style="38" hidden="1"/>
    <col min="6168" max="6168" width="8.6328125" style="38" hidden="1"/>
    <col min="6169" max="6172" width="5.6328125" style="38" hidden="1"/>
    <col min="6173" max="6392" width="4.6328125" style="38" hidden="1"/>
    <col min="6393" max="6393" width="4.1796875" style="38" hidden="1"/>
    <col min="6394" max="6394" width="28.6328125" style="38" hidden="1"/>
    <col min="6395" max="6407" width="3.36328125" style="38" hidden="1"/>
    <col min="6408" max="6408" width="4.6328125" style="38" hidden="1"/>
    <col min="6409" max="6410" width="5.6328125" style="38" hidden="1"/>
    <col min="6411" max="6420" width="3.36328125" style="38" hidden="1"/>
    <col min="6421" max="6421" width="4.1796875" style="38" hidden="1"/>
    <col min="6422" max="6423" width="5.6328125" style="38" hidden="1"/>
    <col min="6424" max="6424" width="8.6328125" style="38" hidden="1"/>
    <col min="6425" max="6428" width="5.6328125" style="38" hidden="1"/>
    <col min="6429" max="6648" width="4.6328125" style="38" hidden="1"/>
    <col min="6649" max="6649" width="4.1796875" style="38" hidden="1"/>
    <col min="6650" max="6650" width="28.6328125" style="38" hidden="1"/>
    <col min="6651" max="6663" width="3.36328125" style="38" hidden="1"/>
    <col min="6664" max="6664" width="4.6328125" style="38" hidden="1"/>
    <col min="6665" max="6666" width="5.6328125" style="38" hidden="1"/>
    <col min="6667" max="6676" width="3.36328125" style="38" hidden="1"/>
    <col min="6677" max="6677" width="4.1796875" style="38" hidden="1"/>
    <col min="6678" max="6679" width="5.6328125" style="38" hidden="1"/>
    <col min="6680" max="6680" width="8.6328125" style="38" hidden="1"/>
    <col min="6681" max="6684" width="5.6328125" style="38" hidden="1"/>
    <col min="6685" max="6904" width="4.6328125" style="38" hidden="1"/>
    <col min="6905" max="6905" width="4.1796875" style="38" hidden="1"/>
    <col min="6906" max="6906" width="28.6328125" style="38" hidden="1"/>
    <col min="6907" max="6919" width="3.36328125" style="38" hidden="1"/>
    <col min="6920" max="6920" width="4.6328125" style="38" hidden="1"/>
    <col min="6921" max="6922" width="5.6328125" style="38" hidden="1"/>
    <col min="6923" max="6932" width="3.36328125" style="38" hidden="1"/>
    <col min="6933" max="6933" width="4.1796875" style="38" hidden="1"/>
    <col min="6934" max="6935" width="5.6328125" style="38" hidden="1"/>
    <col min="6936" max="6936" width="8.6328125" style="38" hidden="1"/>
    <col min="6937" max="6940" width="5.6328125" style="38" hidden="1"/>
    <col min="6941" max="7160" width="4.6328125" style="38" hidden="1"/>
    <col min="7161" max="7161" width="4.1796875" style="38" hidden="1"/>
    <col min="7162" max="7162" width="28.6328125" style="38" hidden="1"/>
    <col min="7163" max="7175" width="3.36328125" style="38" hidden="1"/>
    <col min="7176" max="7176" width="4.6328125" style="38" hidden="1"/>
    <col min="7177" max="7178" width="5.6328125" style="38" hidden="1"/>
    <col min="7179" max="7188" width="3.36328125" style="38" hidden="1"/>
    <col min="7189" max="7189" width="4.1796875" style="38" hidden="1"/>
    <col min="7190" max="7191" width="5.6328125" style="38" hidden="1"/>
    <col min="7192" max="7192" width="8.6328125" style="38" hidden="1"/>
    <col min="7193" max="7196" width="5.6328125" style="38" hidden="1"/>
    <col min="7197" max="7416" width="4.6328125" style="38" hidden="1"/>
    <col min="7417" max="7417" width="4.1796875" style="38" hidden="1"/>
    <col min="7418" max="7418" width="28.6328125" style="38" hidden="1"/>
    <col min="7419" max="7431" width="3.36328125" style="38" hidden="1"/>
    <col min="7432" max="7432" width="4.6328125" style="38" hidden="1"/>
    <col min="7433" max="7434" width="5.6328125" style="38" hidden="1"/>
    <col min="7435" max="7444" width="3.36328125" style="38" hidden="1"/>
    <col min="7445" max="7445" width="4.1796875" style="38" hidden="1"/>
    <col min="7446" max="7447" width="5.6328125" style="38" hidden="1"/>
    <col min="7448" max="7448" width="8.6328125" style="38" hidden="1"/>
    <col min="7449" max="7452" width="5.6328125" style="38" hidden="1"/>
    <col min="7453" max="7672" width="4.6328125" style="38" hidden="1"/>
    <col min="7673" max="7673" width="4.1796875" style="38" hidden="1"/>
    <col min="7674" max="7674" width="28.6328125" style="38" hidden="1"/>
    <col min="7675" max="7687" width="3.36328125" style="38" hidden="1"/>
    <col min="7688" max="7688" width="4.6328125" style="38" hidden="1"/>
    <col min="7689" max="7690" width="5.6328125" style="38" hidden="1"/>
    <col min="7691" max="7700" width="3.36328125" style="38" hidden="1"/>
    <col min="7701" max="7701" width="4.1796875" style="38" hidden="1"/>
    <col min="7702" max="7703" width="5.6328125" style="38" hidden="1"/>
    <col min="7704" max="7704" width="8.6328125" style="38" hidden="1"/>
    <col min="7705" max="7708" width="5.6328125" style="38" hidden="1"/>
    <col min="7709" max="7928" width="4.6328125" style="38" hidden="1"/>
    <col min="7929" max="7929" width="4.1796875" style="38" hidden="1"/>
    <col min="7930" max="7930" width="28.6328125" style="38" hidden="1"/>
    <col min="7931" max="7943" width="3.36328125" style="38" hidden="1"/>
    <col min="7944" max="7944" width="4.6328125" style="38" hidden="1"/>
    <col min="7945" max="7946" width="5.6328125" style="38" hidden="1"/>
    <col min="7947" max="7956" width="3.36328125" style="38" hidden="1"/>
    <col min="7957" max="7957" width="4.1796875" style="38" hidden="1"/>
    <col min="7958" max="7959" width="5.6328125" style="38" hidden="1"/>
    <col min="7960" max="7960" width="8.6328125" style="38" hidden="1"/>
    <col min="7961" max="7964" width="5.6328125" style="38" hidden="1"/>
    <col min="7965" max="8184" width="4.6328125" style="38" hidden="1"/>
    <col min="8185" max="8185" width="4.1796875" style="38" hidden="1"/>
    <col min="8186" max="8186" width="28.6328125" style="38" hidden="1"/>
    <col min="8187" max="8199" width="3.36328125" style="38" hidden="1"/>
    <col min="8200" max="8200" width="4.6328125" style="38" hidden="1"/>
    <col min="8201" max="8202" width="5.6328125" style="38" hidden="1"/>
    <col min="8203" max="8212" width="3.36328125" style="38" hidden="1"/>
    <col min="8213" max="8213" width="4.1796875" style="38" hidden="1"/>
    <col min="8214" max="8215" width="5.6328125" style="38" hidden="1"/>
    <col min="8216" max="8216" width="8.6328125" style="38" hidden="1"/>
    <col min="8217" max="8220" width="5.6328125" style="38" hidden="1"/>
    <col min="8221" max="8440" width="4.6328125" style="38" hidden="1"/>
    <col min="8441" max="8441" width="4.1796875" style="38" hidden="1"/>
    <col min="8442" max="8442" width="28.6328125" style="38" hidden="1"/>
    <col min="8443" max="8455" width="3.36328125" style="38" hidden="1"/>
    <col min="8456" max="8456" width="4.6328125" style="38" hidden="1"/>
    <col min="8457" max="8458" width="5.6328125" style="38" hidden="1"/>
    <col min="8459" max="8468" width="3.36328125" style="38" hidden="1"/>
    <col min="8469" max="8469" width="4.1796875" style="38" hidden="1"/>
    <col min="8470" max="8471" width="5.6328125" style="38" hidden="1"/>
    <col min="8472" max="8472" width="8.6328125" style="38" hidden="1"/>
    <col min="8473" max="8476" width="5.6328125" style="38" hidden="1"/>
    <col min="8477" max="8696" width="4.6328125" style="38" hidden="1"/>
    <col min="8697" max="8697" width="4.1796875" style="38" hidden="1"/>
    <col min="8698" max="8698" width="28.6328125" style="38" hidden="1"/>
    <col min="8699" max="8711" width="3.36328125" style="38" hidden="1"/>
    <col min="8712" max="8712" width="4.6328125" style="38" hidden="1"/>
    <col min="8713" max="8714" width="5.6328125" style="38" hidden="1"/>
    <col min="8715" max="8724" width="3.36328125" style="38" hidden="1"/>
    <col min="8725" max="8725" width="4.1796875" style="38" hidden="1"/>
    <col min="8726" max="8727" width="5.6328125" style="38" hidden="1"/>
    <col min="8728" max="8728" width="8.6328125" style="38" hidden="1"/>
    <col min="8729" max="8732" width="5.6328125" style="38" hidden="1"/>
    <col min="8733" max="8952" width="4.6328125" style="38" hidden="1"/>
    <col min="8953" max="8953" width="4.1796875" style="38" hidden="1"/>
    <col min="8954" max="8954" width="28.6328125" style="38" hidden="1"/>
    <col min="8955" max="8967" width="3.36328125" style="38" hidden="1"/>
    <col min="8968" max="8968" width="4.6328125" style="38" hidden="1"/>
    <col min="8969" max="8970" width="5.6328125" style="38" hidden="1"/>
    <col min="8971" max="8980" width="3.36328125" style="38" hidden="1"/>
    <col min="8981" max="8981" width="4.1796875" style="38" hidden="1"/>
    <col min="8982" max="8983" width="5.6328125" style="38" hidden="1"/>
    <col min="8984" max="8984" width="8.6328125" style="38" hidden="1"/>
    <col min="8985" max="8988" width="5.6328125" style="38" hidden="1"/>
    <col min="8989" max="9208" width="4.6328125" style="38" hidden="1"/>
    <col min="9209" max="9209" width="4.1796875" style="38" hidden="1"/>
    <col min="9210" max="9210" width="28.6328125" style="38" hidden="1"/>
    <col min="9211" max="9223" width="3.36328125" style="38" hidden="1"/>
    <col min="9224" max="9224" width="4.6328125" style="38" hidden="1"/>
    <col min="9225" max="9226" width="5.6328125" style="38" hidden="1"/>
    <col min="9227" max="9236" width="3.36328125" style="38" hidden="1"/>
    <col min="9237" max="9237" width="4.1796875" style="38" hidden="1"/>
    <col min="9238" max="9239" width="5.6328125" style="38" hidden="1"/>
    <col min="9240" max="9240" width="8.6328125" style="38" hidden="1"/>
    <col min="9241" max="9244" width="5.6328125" style="38" hidden="1"/>
    <col min="9245" max="9464" width="4.6328125" style="38" hidden="1"/>
    <col min="9465" max="9465" width="4.1796875" style="38" hidden="1"/>
    <col min="9466" max="9466" width="28.6328125" style="38" hidden="1"/>
    <col min="9467" max="9479" width="3.36328125" style="38" hidden="1"/>
    <col min="9480" max="9480" width="4.6328125" style="38" hidden="1"/>
    <col min="9481" max="9482" width="5.6328125" style="38" hidden="1"/>
    <col min="9483" max="9492" width="3.36328125" style="38" hidden="1"/>
    <col min="9493" max="9493" width="4.1796875" style="38" hidden="1"/>
    <col min="9494" max="9495" width="5.6328125" style="38" hidden="1"/>
    <col min="9496" max="9496" width="8.6328125" style="38" hidden="1"/>
    <col min="9497" max="9500" width="5.6328125" style="38" hidden="1"/>
    <col min="9501" max="9720" width="4.6328125" style="38" hidden="1"/>
    <col min="9721" max="9721" width="4.1796875" style="38" hidden="1"/>
    <col min="9722" max="9722" width="28.6328125" style="38" hidden="1"/>
    <col min="9723" max="9735" width="3.36328125" style="38" hidden="1"/>
    <col min="9736" max="9736" width="4.6328125" style="38" hidden="1"/>
    <col min="9737" max="9738" width="5.6328125" style="38" hidden="1"/>
    <col min="9739" max="9748" width="3.36328125" style="38" hidden="1"/>
    <col min="9749" max="9749" width="4.1796875" style="38" hidden="1"/>
    <col min="9750" max="9751" width="5.6328125" style="38" hidden="1"/>
    <col min="9752" max="9752" width="8.6328125" style="38" hidden="1"/>
    <col min="9753" max="9756" width="5.6328125" style="38" hidden="1"/>
    <col min="9757" max="9976" width="4.6328125" style="38" hidden="1"/>
    <col min="9977" max="9977" width="4.1796875" style="38" hidden="1"/>
    <col min="9978" max="9978" width="28.6328125" style="38" hidden="1"/>
    <col min="9979" max="9991" width="3.36328125" style="38" hidden="1"/>
    <col min="9992" max="9992" width="4.6328125" style="38" hidden="1"/>
    <col min="9993" max="9994" width="5.6328125" style="38" hidden="1"/>
    <col min="9995" max="10004" width="3.36328125" style="38" hidden="1"/>
    <col min="10005" max="10005" width="4.1796875" style="38" hidden="1"/>
    <col min="10006" max="10007" width="5.6328125" style="38" hidden="1"/>
    <col min="10008" max="10008" width="8.6328125" style="38" hidden="1"/>
    <col min="10009" max="10012" width="5.6328125" style="38" hidden="1"/>
    <col min="10013" max="10232" width="4.6328125" style="38" hidden="1"/>
    <col min="10233" max="10233" width="4.1796875" style="38" hidden="1"/>
    <col min="10234" max="10234" width="28.6328125" style="38" hidden="1"/>
    <col min="10235" max="10247" width="3.36328125" style="38" hidden="1"/>
    <col min="10248" max="10248" width="4.6328125" style="38" hidden="1"/>
    <col min="10249" max="10250" width="5.6328125" style="38" hidden="1"/>
    <col min="10251" max="10260" width="3.36328125" style="38" hidden="1"/>
    <col min="10261" max="10261" width="4.1796875" style="38" hidden="1"/>
    <col min="10262" max="10263" width="5.6328125" style="38" hidden="1"/>
    <col min="10264" max="10264" width="8.6328125" style="38" hidden="1"/>
    <col min="10265" max="10268" width="5.6328125" style="38" hidden="1"/>
    <col min="10269" max="10488" width="4.6328125" style="38" hidden="1"/>
    <col min="10489" max="10489" width="4.1796875" style="38" hidden="1"/>
    <col min="10490" max="10490" width="28.6328125" style="38" hidden="1"/>
    <col min="10491" max="10503" width="3.36328125" style="38" hidden="1"/>
    <col min="10504" max="10504" width="4.6328125" style="38" hidden="1"/>
    <col min="10505" max="10506" width="5.6328125" style="38" hidden="1"/>
    <col min="10507" max="10516" width="3.36328125" style="38" hidden="1"/>
    <col min="10517" max="10517" width="4.1796875" style="38" hidden="1"/>
    <col min="10518" max="10519" width="5.6328125" style="38" hidden="1"/>
    <col min="10520" max="10520" width="8.6328125" style="38" hidden="1"/>
    <col min="10521" max="10524" width="5.6328125" style="38" hidden="1"/>
    <col min="10525" max="10744" width="4.6328125" style="38" hidden="1"/>
    <col min="10745" max="10745" width="4.1796875" style="38" hidden="1"/>
    <col min="10746" max="10746" width="28.6328125" style="38" hidden="1"/>
    <col min="10747" max="10759" width="3.36328125" style="38" hidden="1"/>
    <col min="10760" max="10760" width="4.6328125" style="38" hidden="1"/>
    <col min="10761" max="10762" width="5.6328125" style="38" hidden="1"/>
    <col min="10763" max="10772" width="3.36328125" style="38" hidden="1"/>
    <col min="10773" max="10773" width="4.1796875" style="38" hidden="1"/>
    <col min="10774" max="10775" width="5.6328125" style="38" hidden="1"/>
    <col min="10776" max="10776" width="8.6328125" style="38" hidden="1"/>
    <col min="10777" max="10780" width="5.6328125" style="38" hidden="1"/>
    <col min="10781" max="11000" width="4.6328125" style="38" hidden="1"/>
    <col min="11001" max="11001" width="4.1796875" style="38" hidden="1"/>
    <col min="11002" max="11002" width="28.6328125" style="38" hidden="1"/>
    <col min="11003" max="11015" width="3.36328125" style="38" hidden="1"/>
    <col min="11016" max="11016" width="4.6328125" style="38" hidden="1"/>
    <col min="11017" max="11018" width="5.6328125" style="38" hidden="1"/>
    <col min="11019" max="11028" width="3.36328125" style="38" hidden="1"/>
    <col min="11029" max="11029" width="4.1796875" style="38" hidden="1"/>
    <col min="11030" max="11031" width="5.6328125" style="38" hidden="1"/>
    <col min="11032" max="11032" width="8.6328125" style="38" hidden="1"/>
    <col min="11033" max="11036" width="5.6328125" style="38" hidden="1"/>
    <col min="11037" max="11256" width="4.6328125" style="38" hidden="1"/>
    <col min="11257" max="11257" width="4.1796875" style="38" hidden="1"/>
    <col min="11258" max="11258" width="28.6328125" style="38" hidden="1"/>
    <col min="11259" max="11271" width="3.36328125" style="38" hidden="1"/>
    <col min="11272" max="11272" width="4.6328125" style="38" hidden="1"/>
    <col min="11273" max="11274" width="5.6328125" style="38" hidden="1"/>
    <col min="11275" max="11284" width="3.36328125" style="38" hidden="1"/>
    <col min="11285" max="11285" width="4.1796875" style="38" hidden="1"/>
    <col min="11286" max="11287" width="5.6328125" style="38" hidden="1"/>
    <col min="11288" max="11288" width="8.6328125" style="38" hidden="1"/>
    <col min="11289" max="11292" width="5.6328125" style="38" hidden="1"/>
    <col min="11293" max="11512" width="4.6328125" style="38" hidden="1"/>
    <col min="11513" max="11513" width="4.1796875" style="38" hidden="1"/>
    <col min="11514" max="11514" width="28.6328125" style="38" hidden="1"/>
    <col min="11515" max="11527" width="3.36328125" style="38" hidden="1"/>
    <col min="11528" max="11528" width="4.6328125" style="38" hidden="1"/>
    <col min="11529" max="11530" width="5.6328125" style="38" hidden="1"/>
    <col min="11531" max="11540" width="3.36328125" style="38" hidden="1"/>
    <col min="11541" max="11541" width="4.1796875" style="38" hidden="1"/>
    <col min="11542" max="11543" width="5.6328125" style="38" hidden="1"/>
    <col min="11544" max="11544" width="8.6328125" style="38" hidden="1"/>
    <col min="11545" max="11548" width="5.6328125" style="38" hidden="1"/>
    <col min="11549" max="11768" width="4.6328125" style="38" hidden="1"/>
    <col min="11769" max="11769" width="4.1796875" style="38" hidden="1"/>
    <col min="11770" max="11770" width="28.6328125" style="38" hidden="1"/>
    <col min="11771" max="11783" width="3.36328125" style="38" hidden="1"/>
    <col min="11784" max="11784" width="4.6328125" style="38" hidden="1"/>
    <col min="11785" max="11786" width="5.6328125" style="38" hidden="1"/>
    <col min="11787" max="11796" width="3.36328125" style="38" hidden="1"/>
    <col min="11797" max="11797" width="4.1796875" style="38" hidden="1"/>
    <col min="11798" max="11799" width="5.6328125" style="38" hidden="1"/>
    <col min="11800" max="11800" width="8.6328125" style="38" hidden="1"/>
    <col min="11801" max="11804" width="5.6328125" style="38" hidden="1"/>
    <col min="11805" max="12024" width="4.6328125" style="38" hidden="1"/>
    <col min="12025" max="12025" width="4.1796875" style="38" hidden="1"/>
    <col min="12026" max="12026" width="28.6328125" style="38" hidden="1"/>
    <col min="12027" max="12039" width="3.36328125" style="38" hidden="1"/>
    <col min="12040" max="12040" width="4.6328125" style="38" hidden="1"/>
    <col min="12041" max="12042" width="5.6328125" style="38" hidden="1"/>
    <col min="12043" max="12052" width="3.36328125" style="38" hidden="1"/>
    <col min="12053" max="12053" width="4.1796875" style="38" hidden="1"/>
    <col min="12054" max="12055" width="5.6328125" style="38" hidden="1"/>
    <col min="12056" max="12056" width="8.6328125" style="38" hidden="1"/>
    <col min="12057" max="12060" width="5.6328125" style="38" hidden="1"/>
    <col min="12061" max="12280" width="4.6328125" style="38" hidden="1"/>
    <col min="12281" max="12281" width="4.1796875" style="38" hidden="1"/>
    <col min="12282" max="12282" width="28.6328125" style="38" hidden="1"/>
    <col min="12283" max="12295" width="3.36328125" style="38" hidden="1"/>
    <col min="12296" max="12296" width="4.6328125" style="38" hidden="1"/>
    <col min="12297" max="12298" width="5.6328125" style="38" hidden="1"/>
    <col min="12299" max="12308" width="3.36328125" style="38" hidden="1"/>
    <col min="12309" max="12309" width="4.1796875" style="38" hidden="1"/>
    <col min="12310" max="12311" width="5.6328125" style="38" hidden="1"/>
    <col min="12312" max="12312" width="8.6328125" style="38" hidden="1"/>
    <col min="12313" max="12316" width="5.6328125" style="38" hidden="1"/>
    <col min="12317" max="12536" width="4.6328125" style="38" hidden="1"/>
    <col min="12537" max="12537" width="4.1796875" style="38" hidden="1"/>
    <col min="12538" max="12538" width="28.6328125" style="38" hidden="1"/>
    <col min="12539" max="12551" width="3.36328125" style="38" hidden="1"/>
    <col min="12552" max="12552" width="4.6328125" style="38" hidden="1"/>
    <col min="12553" max="12554" width="5.6328125" style="38" hidden="1"/>
    <col min="12555" max="12564" width="3.36328125" style="38" hidden="1"/>
    <col min="12565" max="12565" width="4.1796875" style="38" hidden="1"/>
    <col min="12566" max="12567" width="5.6328125" style="38" hidden="1"/>
    <col min="12568" max="12568" width="8.6328125" style="38" hidden="1"/>
    <col min="12569" max="12572" width="5.6328125" style="38" hidden="1"/>
    <col min="12573" max="12792" width="4.6328125" style="38" hidden="1"/>
    <col min="12793" max="12793" width="4.1796875" style="38" hidden="1"/>
    <col min="12794" max="12794" width="28.6328125" style="38" hidden="1"/>
    <col min="12795" max="12807" width="3.36328125" style="38" hidden="1"/>
    <col min="12808" max="12808" width="4.6328125" style="38" hidden="1"/>
    <col min="12809" max="12810" width="5.6328125" style="38" hidden="1"/>
    <col min="12811" max="12820" width="3.36328125" style="38" hidden="1"/>
    <col min="12821" max="12821" width="4.1796875" style="38" hidden="1"/>
    <col min="12822" max="12823" width="5.6328125" style="38" hidden="1"/>
    <col min="12824" max="12824" width="8.6328125" style="38" hidden="1"/>
    <col min="12825" max="12828" width="5.6328125" style="38" hidden="1"/>
    <col min="12829" max="13048" width="4.6328125" style="38" hidden="1"/>
    <col min="13049" max="13049" width="4.1796875" style="38" hidden="1"/>
    <col min="13050" max="13050" width="28.6328125" style="38" hidden="1"/>
    <col min="13051" max="13063" width="3.36328125" style="38" hidden="1"/>
    <col min="13064" max="13064" width="4.6328125" style="38" hidden="1"/>
    <col min="13065" max="13066" width="5.6328125" style="38" hidden="1"/>
    <col min="13067" max="13076" width="3.36328125" style="38" hidden="1"/>
    <col min="13077" max="13077" width="4.1796875" style="38" hidden="1"/>
    <col min="13078" max="13079" width="5.6328125" style="38" hidden="1"/>
    <col min="13080" max="13080" width="8.6328125" style="38" hidden="1"/>
    <col min="13081" max="13084" width="5.6328125" style="38" hidden="1"/>
    <col min="13085" max="13304" width="4.6328125" style="38" hidden="1"/>
    <col min="13305" max="13305" width="4.1796875" style="38" hidden="1"/>
    <col min="13306" max="13306" width="28.6328125" style="38" hidden="1"/>
    <col min="13307" max="13319" width="3.36328125" style="38" hidden="1"/>
    <col min="13320" max="13320" width="4.6328125" style="38" hidden="1"/>
    <col min="13321" max="13322" width="5.6328125" style="38" hidden="1"/>
    <col min="13323" max="13332" width="3.36328125" style="38" hidden="1"/>
    <col min="13333" max="13333" width="4.1796875" style="38" hidden="1"/>
    <col min="13334" max="13335" width="5.6328125" style="38" hidden="1"/>
    <col min="13336" max="13336" width="8.6328125" style="38" hidden="1"/>
    <col min="13337" max="13340" width="5.6328125" style="38" hidden="1"/>
    <col min="13341" max="13560" width="4.6328125" style="38" hidden="1"/>
    <col min="13561" max="13561" width="4.1796875" style="38" hidden="1"/>
    <col min="13562" max="13562" width="28.6328125" style="38" hidden="1"/>
    <col min="13563" max="13575" width="3.36328125" style="38" hidden="1"/>
    <col min="13576" max="13576" width="4.6328125" style="38" hidden="1"/>
    <col min="13577" max="13578" width="5.6328125" style="38" hidden="1"/>
    <col min="13579" max="13588" width="3.36328125" style="38" hidden="1"/>
    <col min="13589" max="13589" width="4.1796875" style="38" hidden="1"/>
    <col min="13590" max="13591" width="5.6328125" style="38" hidden="1"/>
    <col min="13592" max="13592" width="8.6328125" style="38" hidden="1"/>
    <col min="13593" max="13596" width="5.6328125" style="38" hidden="1"/>
    <col min="13597" max="13816" width="4.6328125" style="38" hidden="1"/>
    <col min="13817" max="13817" width="4.1796875" style="38" hidden="1"/>
    <col min="13818" max="13818" width="28.6328125" style="38" hidden="1"/>
    <col min="13819" max="13831" width="3.36328125" style="38" hidden="1"/>
    <col min="13832" max="13832" width="4.6328125" style="38" hidden="1"/>
    <col min="13833" max="13834" width="5.6328125" style="38" hidden="1"/>
    <col min="13835" max="13844" width="3.36328125" style="38" hidden="1"/>
    <col min="13845" max="13845" width="4.1796875" style="38" hidden="1"/>
    <col min="13846" max="13847" width="5.6328125" style="38" hidden="1"/>
    <col min="13848" max="13848" width="8.6328125" style="38" hidden="1"/>
    <col min="13849" max="13852" width="5.6328125" style="38" hidden="1"/>
    <col min="13853" max="14072" width="4.6328125" style="38" hidden="1"/>
    <col min="14073" max="14073" width="4.1796875" style="38" hidden="1"/>
    <col min="14074" max="14074" width="28.6328125" style="38" hidden="1"/>
    <col min="14075" max="14087" width="3.36328125" style="38" hidden="1"/>
    <col min="14088" max="14088" width="4.6328125" style="38" hidden="1"/>
    <col min="14089" max="14090" width="5.6328125" style="38" hidden="1"/>
    <col min="14091" max="14100" width="3.36328125" style="38" hidden="1"/>
    <col min="14101" max="14101" width="4.1796875" style="38" hidden="1"/>
    <col min="14102" max="14103" width="5.6328125" style="38" hidden="1"/>
    <col min="14104" max="14104" width="8.6328125" style="38" hidden="1"/>
    <col min="14105" max="14108" width="5.6328125" style="38" hidden="1"/>
    <col min="14109" max="14328" width="4.6328125" style="38" hidden="1"/>
    <col min="14329" max="14329" width="4.1796875" style="38" hidden="1"/>
    <col min="14330" max="14330" width="28.6328125" style="38" hidden="1"/>
    <col min="14331" max="14343" width="3.36328125" style="38" hidden="1"/>
    <col min="14344" max="14344" width="4.6328125" style="38" hidden="1"/>
    <col min="14345" max="14346" width="5.6328125" style="38" hidden="1"/>
    <col min="14347" max="14356" width="3.36328125" style="38" hidden="1"/>
    <col min="14357" max="14357" width="4.1796875" style="38" hidden="1"/>
    <col min="14358" max="14359" width="5.6328125" style="38" hidden="1"/>
    <col min="14360" max="14360" width="8.6328125" style="38" hidden="1"/>
    <col min="14361" max="14364" width="5.6328125" style="38" hidden="1"/>
    <col min="14365" max="14584" width="4.6328125" style="38" hidden="1"/>
    <col min="14585" max="14585" width="4.1796875" style="38" hidden="1"/>
    <col min="14586" max="14586" width="28.6328125" style="38" hidden="1"/>
    <col min="14587" max="14599" width="3.36328125" style="38" hidden="1"/>
    <col min="14600" max="14600" width="4.6328125" style="38" hidden="1"/>
    <col min="14601" max="14602" width="5.6328125" style="38" hidden="1"/>
    <col min="14603" max="14612" width="3.36328125" style="38" hidden="1"/>
    <col min="14613" max="14613" width="4.1796875" style="38" hidden="1"/>
    <col min="14614" max="14615" width="5.6328125" style="38" hidden="1"/>
    <col min="14616" max="14616" width="8.6328125" style="38" hidden="1"/>
    <col min="14617" max="14620" width="5.6328125" style="38" hidden="1"/>
    <col min="14621" max="14840" width="4.6328125" style="38" hidden="1"/>
    <col min="14841" max="14841" width="4.1796875" style="38" hidden="1"/>
    <col min="14842" max="14842" width="28.6328125" style="38" hidden="1"/>
    <col min="14843" max="14855" width="3.36328125" style="38" hidden="1"/>
    <col min="14856" max="14856" width="4.6328125" style="38" hidden="1"/>
    <col min="14857" max="14858" width="5.6328125" style="38" hidden="1"/>
    <col min="14859" max="14868" width="3.36328125" style="38" hidden="1"/>
    <col min="14869" max="14869" width="4.1796875" style="38" hidden="1"/>
    <col min="14870" max="14871" width="5.6328125" style="38" hidden="1"/>
    <col min="14872" max="14872" width="8.6328125" style="38" hidden="1"/>
    <col min="14873" max="14876" width="5.6328125" style="38" hidden="1"/>
    <col min="14877" max="15096" width="4.6328125" style="38" hidden="1"/>
    <col min="15097" max="15097" width="4.1796875" style="38" hidden="1"/>
    <col min="15098" max="15098" width="28.6328125" style="38" hidden="1"/>
    <col min="15099" max="15111" width="3.36328125" style="38" hidden="1"/>
    <col min="15112" max="15112" width="4.6328125" style="38" hidden="1"/>
    <col min="15113" max="15114" width="5.6328125" style="38" hidden="1"/>
    <col min="15115" max="15124" width="3.36328125" style="38" hidden="1"/>
    <col min="15125" max="15125" width="4.1796875" style="38" hidden="1"/>
    <col min="15126" max="15127" width="5.6328125" style="38" hidden="1"/>
    <col min="15128" max="15128" width="8.6328125" style="38" hidden="1"/>
    <col min="15129" max="15132" width="5.6328125" style="38" hidden="1"/>
    <col min="15133" max="15352" width="4.6328125" style="38" hidden="1"/>
    <col min="15353" max="15353" width="4.1796875" style="38" hidden="1"/>
    <col min="15354" max="15354" width="28.6328125" style="38" hidden="1"/>
    <col min="15355" max="15367" width="3.36328125" style="38" hidden="1"/>
    <col min="15368" max="15368" width="4.6328125" style="38" hidden="1"/>
    <col min="15369" max="15370" width="5.6328125" style="38" hidden="1"/>
    <col min="15371" max="15380" width="3.36328125" style="38" hidden="1"/>
    <col min="15381" max="15381" width="4.1796875" style="38" hidden="1"/>
    <col min="15382" max="15383" width="5.6328125" style="38" hidden="1"/>
    <col min="15384" max="15384" width="8.6328125" style="38" hidden="1"/>
    <col min="15385" max="15388" width="5.6328125" style="38" hidden="1"/>
    <col min="15389" max="15608" width="4.6328125" style="38" hidden="1"/>
    <col min="15609" max="15609" width="4.1796875" style="38" hidden="1"/>
    <col min="15610" max="15610" width="28.6328125" style="38" hidden="1"/>
    <col min="15611" max="15623" width="3.36328125" style="38" hidden="1"/>
    <col min="15624" max="15624" width="4.6328125" style="38" hidden="1"/>
    <col min="15625" max="15626" width="5.6328125" style="38" hidden="1"/>
    <col min="15627" max="15636" width="3.36328125" style="38" hidden="1"/>
    <col min="15637" max="15637" width="4.1796875" style="38" hidden="1"/>
    <col min="15638" max="15639" width="5.6328125" style="38" hidden="1"/>
    <col min="15640" max="15640" width="8.6328125" style="38" hidden="1"/>
    <col min="15641" max="15644" width="5.6328125" style="38" hidden="1"/>
    <col min="15645" max="15864" width="4.6328125" style="38" hidden="1"/>
    <col min="15865" max="15865" width="4.1796875" style="38" hidden="1"/>
    <col min="15866" max="15866" width="28.6328125" style="38" hidden="1"/>
    <col min="15867" max="15879" width="3.36328125" style="38" hidden="1"/>
    <col min="15880" max="15880" width="4.6328125" style="38" hidden="1"/>
    <col min="15881" max="15882" width="5.6328125" style="38" hidden="1"/>
    <col min="15883" max="15892" width="3.36328125" style="38" hidden="1"/>
    <col min="15893" max="15893" width="4.1796875" style="38" hidden="1"/>
    <col min="15894" max="15895" width="5.6328125" style="38" hidden="1"/>
    <col min="15896" max="15896" width="8.6328125" style="38" hidden="1"/>
    <col min="15897" max="15900" width="5.6328125" style="38" hidden="1"/>
    <col min="15901" max="16120" width="4.6328125" style="38" hidden="1"/>
    <col min="16121" max="16121" width="4.1796875" style="38" hidden="1"/>
    <col min="16122" max="16122" width="28.6328125" style="38" hidden="1"/>
    <col min="16123" max="16135" width="3.36328125" style="38" hidden="1"/>
    <col min="16136" max="16136" width="4.6328125" style="38" hidden="1"/>
    <col min="16137" max="16138" width="5.6328125" style="38" hidden="1"/>
    <col min="16139" max="16148" width="3.36328125" style="38" hidden="1"/>
    <col min="16149" max="16149" width="4.1796875" style="38" hidden="1"/>
    <col min="16150" max="16151" width="5.6328125" style="38" hidden="1"/>
    <col min="16152" max="16152" width="8.6328125" style="38" hidden="1"/>
    <col min="16153" max="16156" width="5.6328125" style="38" hidden="1"/>
    <col min="16157" max="16157" width="8.6328125" style="38" hidden="1"/>
    <col min="16158" max="16163" width="5.6328125" style="38" hidden="1"/>
    <col min="16164" max="16164" width="8.6328125" style="38" hidden="1"/>
    <col min="16165" max="16168" width="5.6328125" style="38" hidden="1"/>
    <col min="16169" max="16384" width="4.6328125" style="38" hidden="1"/>
  </cols>
  <sheetData>
    <row r="1" spans="1:16168" s="37" customFormat="1" ht="15" customHeight="1" x14ac:dyDescent="0.35">
      <c r="A1" s="481" t="s">
        <v>62</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5">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4">
      <c r="A3" s="482" t="s">
        <v>63</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4">
      <c r="A4" s="39"/>
      <c r="B4" s="40"/>
      <c r="C4" s="39"/>
      <c r="D4" s="119"/>
      <c r="E4" s="119"/>
      <c r="F4" s="27" t="s">
        <v>4</v>
      </c>
      <c r="G4" s="486">
        <f>'INPUT DATA'!F10</f>
        <v>0</v>
      </c>
      <c r="H4" s="487"/>
      <c r="I4" s="487"/>
      <c r="J4" s="487"/>
      <c r="K4" s="487"/>
      <c r="L4" s="487"/>
      <c r="M4" s="488"/>
      <c r="N4" s="33"/>
      <c r="O4" s="289" t="s">
        <v>7</v>
      </c>
      <c r="P4" s="289"/>
      <c r="Q4" s="269"/>
      <c r="R4" s="511">
        <f>'INPUT DATA'!F11</f>
        <v>0</v>
      </c>
      <c r="S4" s="512"/>
      <c r="T4" s="512"/>
      <c r="U4" s="513"/>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4">
      <c r="A5" s="39"/>
      <c r="B5" s="39"/>
      <c r="C5" s="119"/>
      <c r="D5" s="119"/>
      <c r="E5" s="119"/>
      <c r="F5" s="27" t="s">
        <v>11</v>
      </c>
      <c r="G5" s="483">
        <f>'INPUT DATA'!F14</f>
        <v>0</v>
      </c>
      <c r="H5" s="484"/>
      <c r="I5" s="484"/>
      <c r="J5" s="484"/>
      <c r="K5" s="484"/>
      <c r="L5" s="484"/>
      <c r="M5" s="485"/>
      <c r="N5" s="41"/>
      <c r="O5" s="289" t="s">
        <v>9</v>
      </c>
      <c r="P5" s="289"/>
      <c r="Q5" s="32"/>
      <c r="R5" s="500" t="str">
        <f>IF('INPUT DATA'!F13="","", 'INPUT DATA'!F13)</f>
        <v/>
      </c>
      <c r="S5" s="501"/>
      <c r="T5" s="501"/>
      <c r="U5" s="502"/>
      <c r="V5" s="289"/>
      <c r="W5" s="503" t="s">
        <v>13</v>
      </c>
      <c r="X5" s="504"/>
      <c r="Y5" s="505"/>
      <c r="Z5" s="497">
        <f>'INPUT DATA'!F16</f>
        <v>0</v>
      </c>
      <c r="AA5" s="498"/>
      <c r="AB5" s="499"/>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4">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4">
      <c r="A7" s="475" t="s">
        <v>268</v>
      </c>
      <c r="B7" s="476"/>
      <c r="C7" s="476"/>
      <c r="D7" s="476"/>
      <c r="E7" s="477"/>
      <c r="F7" s="489" t="s">
        <v>277</v>
      </c>
      <c r="G7" s="490"/>
      <c r="H7" s="490"/>
      <c r="I7" s="490"/>
      <c r="J7" s="490"/>
      <c r="K7" s="520" t="str">
        <f>'INPUT DATA'!F24&amp;" - "&amp;'INPUT DATA'!F25</f>
        <v xml:space="preserve"> - DEPED TAMBAYAN</v>
      </c>
      <c r="L7" s="521"/>
      <c r="M7" s="521"/>
      <c r="N7" s="521"/>
      <c r="O7" s="521"/>
      <c r="P7" s="522"/>
      <c r="Q7" s="510" t="s">
        <v>65</v>
      </c>
      <c r="R7" s="510"/>
      <c r="S7" s="519" t="str">
        <f>IF('INPUT DATA'!F22="","", 'INPUT DATA'!F22)</f>
        <v>RICHARD R. RAQUENO</v>
      </c>
      <c r="T7" s="519"/>
      <c r="U7" s="519"/>
      <c r="V7" s="519"/>
      <c r="W7" s="519"/>
      <c r="X7" s="517" t="s">
        <v>66</v>
      </c>
      <c r="Y7" s="518"/>
      <c r="Z7" s="514">
        <f>IF('INPUT DATA'!F30&lt;&gt;"",'INPUT DATA'!F30,'INPUT DATA'!F28)</f>
        <v>0</v>
      </c>
      <c r="AA7" s="515"/>
      <c r="AB7" s="516"/>
    </row>
    <row r="8" spans="1:16168" ht="23.25" customHeight="1" thickBot="1" x14ac:dyDescent="0.35">
      <c r="A8" s="478"/>
      <c r="B8" s="479"/>
      <c r="C8" s="479"/>
      <c r="D8" s="479"/>
      <c r="E8" s="480"/>
      <c r="F8" s="491"/>
      <c r="G8" s="492"/>
      <c r="H8" s="492"/>
      <c r="I8" s="492"/>
      <c r="J8" s="492"/>
      <c r="K8" s="523"/>
      <c r="L8" s="524"/>
      <c r="M8" s="524"/>
      <c r="N8" s="524"/>
      <c r="O8" s="524"/>
      <c r="P8" s="525"/>
      <c r="Q8" s="493" t="s">
        <v>74</v>
      </c>
      <c r="R8" s="494"/>
      <c r="S8" s="495">
        <f>'INPUT DATA'!F23</f>
        <v>0</v>
      </c>
      <c r="T8" s="495"/>
      <c r="U8" s="495"/>
      <c r="V8" s="495"/>
      <c r="W8" s="496"/>
      <c r="X8" s="508" t="s">
        <v>67</v>
      </c>
      <c r="Y8" s="509"/>
      <c r="Z8" s="506">
        <f>'INPUT DATA'!F26</f>
        <v>0</v>
      </c>
      <c r="AA8" s="506"/>
      <c r="AB8" s="507"/>
    </row>
    <row r="9" spans="1:16168" s="35" customFormat="1" ht="55.5" customHeight="1" thickBot="1" x14ac:dyDescent="0.4">
      <c r="A9" s="463" t="s">
        <v>29</v>
      </c>
      <c r="B9" s="464"/>
      <c r="C9" s="464"/>
      <c r="D9" s="464"/>
      <c r="E9" s="464"/>
      <c r="F9" s="467" t="str">
        <f>IF('INPUT DATA'!$F$26="","",INDEX('Helper(IMPORTANT!)'!$CI$2:$CI$6,MATCH(Z8,'Helper(IMPORTANT!)'!$CH$2:$CH$6,0)))</f>
        <v/>
      </c>
      <c r="G9" s="464"/>
      <c r="H9" s="464"/>
      <c r="I9" s="464"/>
      <c r="J9" s="464"/>
      <c r="K9" s="464"/>
      <c r="L9" s="464"/>
      <c r="M9" s="468"/>
      <c r="N9" s="467" t="str">
        <f>IF('INPUT DATA'!$F$26="","",INDEX('Helper(IMPORTANT!)'!$CJ$2:$CJ$6,MATCH(Z8,'Helper(IMPORTANT!)'!$CH$2:$CH$6,0)))</f>
        <v/>
      </c>
      <c r="O9" s="464"/>
      <c r="P9" s="464"/>
      <c r="Q9" s="464"/>
      <c r="R9" s="464"/>
      <c r="S9" s="468"/>
      <c r="T9" s="469" t="str">
        <f>IF('INPUT DATA'!$F$26="","",INDEX('Helper(IMPORTANT!)'!$CK$2:$CK$6,MATCH(Z8,'Helper(IMPORTANT!)'!$CH$2:$CH$6,0)))</f>
        <v/>
      </c>
      <c r="U9" s="470"/>
      <c r="V9" s="470"/>
      <c r="W9" s="464"/>
      <c r="X9" s="464"/>
      <c r="Y9" s="468"/>
      <c r="Z9" s="471" t="s">
        <v>68</v>
      </c>
      <c r="AA9" s="459" t="s">
        <v>274</v>
      </c>
      <c r="AB9" s="459" t="s">
        <v>273</v>
      </c>
    </row>
    <row r="10" spans="1:16168" s="35" customFormat="1" ht="18" customHeight="1" thickBot="1" x14ac:dyDescent="0.4">
      <c r="A10" s="465"/>
      <c r="B10" s="466"/>
      <c r="C10" s="466"/>
      <c r="D10" s="466"/>
      <c r="E10" s="466"/>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471"/>
      <c r="AA10" s="459"/>
      <c r="AB10" s="459"/>
      <c r="AF10" s="457"/>
      <c r="AG10" s="457"/>
      <c r="AH10" s="457"/>
      <c r="AI10" s="457"/>
      <c r="AJ10" s="457"/>
      <c r="AK10" s="457"/>
      <c r="AL10" s="457"/>
      <c r="AM10" s="457"/>
      <c r="AN10" s="457"/>
      <c r="AO10" s="457"/>
      <c r="AP10" s="457"/>
      <c r="AQ10" s="457"/>
      <c r="AR10" s="457"/>
      <c r="AS10" s="457"/>
      <c r="AT10" s="457"/>
      <c r="AU10" s="457"/>
      <c r="AV10" s="457"/>
      <c r="AW10" s="457"/>
      <c r="AX10" s="457"/>
    </row>
    <row r="11" spans="1:16168" s="42" customFormat="1" ht="18" customHeight="1" thickBot="1" x14ac:dyDescent="0.4">
      <c r="A11" s="461" t="s">
        <v>53</v>
      </c>
      <c r="B11" s="462"/>
      <c r="C11" s="462"/>
      <c r="D11" s="462"/>
      <c r="E11" s="462"/>
      <c r="F11" s="267"/>
      <c r="G11" s="268"/>
      <c r="H11" s="268"/>
      <c r="I11" s="268"/>
      <c r="J11" s="268"/>
      <c r="K11" s="63" t="str">
        <f>IF(COUNT($F11:$J11)=0,"",SUM($F11:$J11))</f>
        <v/>
      </c>
      <c r="L11" s="62">
        <v>100</v>
      </c>
      <c r="M11" s="64" t="str">
        <f>IF('INPUT DATA'!$F$26="","",INDEX('Helper(IMPORTANT!)'!$CL$2:$CL$6,MATCH(Z8,'Helper(IMPORTANT!)'!$CH$2:$CH$6,0)))</f>
        <v/>
      </c>
      <c r="N11" s="267"/>
      <c r="O11" s="268"/>
      <c r="P11" s="268"/>
      <c r="Q11" s="63" t="str">
        <f>IF(COUNT($N11:$P11)=0,"",SUM($N11:$P11))</f>
        <v/>
      </c>
      <c r="R11" s="62">
        <v>100</v>
      </c>
      <c r="S11" s="64" t="str">
        <f>IF('INPUT DATA'!$F$26="","",INDEX('Helper(IMPORTANT!)'!$CM$2:$CM$6,MATCH(Z8,'Helper(IMPORTANT!)'!$CH$2:$CH$6,0)))</f>
        <v/>
      </c>
      <c r="T11" s="270"/>
      <c r="U11" s="268"/>
      <c r="V11" s="268"/>
      <c r="W11" s="284" t="str">
        <f>IF(COUNT($T11:$V11)=0,"",SUM($T11:$V11))</f>
        <v/>
      </c>
      <c r="X11" s="281">
        <v>100</v>
      </c>
      <c r="Y11" s="64" t="str">
        <f>IF('INPUT DATA'!$F$26="","",INDEX('Helper(IMPORTANT!)'!$CN$2:$CN$6,MATCH(Z8,'Helper(IMPORTANT!)'!$CH$2:$CH$6,0)))</f>
        <v/>
      </c>
      <c r="Z11" s="471"/>
      <c r="AA11" s="460"/>
      <c r="AB11" s="459"/>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4">
      <c r="A12" s="472" t="s">
        <v>72</v>
      </c>
      <c r="B12" s="473"/>
      <c r="C12" s="473"/>
      <c r="D12" s="473"/>
      <c r="E12" s="473"/>
      <c r="F12" s="473"/>
      <c r="G12" s="473"/>
      <c r="H12" s="473"/>
      <c r="I12" s="473"/>
      <c r="J12" s="473"/>
      <c r="K12" s="473"/>
      <c r="L12" s="473"/>
      <c r="M12" s="473"/>
      <c r="N12" s="473"/>
      <c r="O12" s="473"/>
      <c r="P12" s="473"/>
      <c r="Q12" s="473"/>
      <c r="R12" s="473"/>
      <c r="S12" s="473"/>
      <c r="T12" s="473"/>
      <c r="U12" s="473"/>
      <c r="V12" s="473"/>
      <c r="W12" s="473"/>
      <c r="X12" s="473"/>
      <c r="Y12" s="473"/>
      <c r="Z12" s="473"/>
      <c r="AA12" s="473"/>
      <c r="AB12" s="474"/>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5">
      <c r="A13" s="175">
        <v>1</v>
      </c>
      <c r="B13" s="449">
        <f>'INPUT DATA'!L11</f>
        <v>0</v>
      </c>
      <c r="C13" s="449"/>
      <c r="D13" s="449"/>
      <c r="E13" s="450"/>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284" t="str">
        <f t="shared" ref="W13:W76"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458"/>
      <c r="AG13" s="458"/>
      <c r="AH13" s="458"/>
      <c r="AI13" s="458"/>
      <c r="AJ13" s="458"/>
      <c r="AK13" s="458"/>
      <c r="AL13" s="458"/>
      <c r="AM13" s="458"/>
      <c r="AN13" s="458"/>
      <c r="AO13" s="458"/>
      <c r="AP13" s="458"/>
      <c r="AQ13" s="458"/>
      <c r="AR13" s="458"/>
      <c r="AS13" s="458"/>
      <c r="AT13" s="458"/>
      <c r="AU13" s="458"/>
      <c r="AV13" s="458"/>
      <c r="AW13" s="458"/>
      <c r="AX13" s="458"/>
    </row>
    <row r="14" spans="1:16168" ht="18" customHeight="1" x14ac:dyDescent="0.35">
      <c r="A14" s="175">
        <v>2</v>
      </c>
      <c r="B14" s="449">
        <f>'INPUT DATA'!L12</f>
        <v>0</v>
      </c>
      <c r="C14" s="449"/>
      <c r="D14" s="449"/>
      <c r="E14" s="450"/>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71"/>
      <c r="U14" s="46"/>
      <c r="V14" s="278"/>
      <c r="W14" s="284" t="str">
        <f t="shared" si="2"/>
        <v/>
      </c>
      <c r="X14" s="282" t="str">
        <f t="shared" ref="X14:X77"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458"/>
      <c r="AG14" s="458"/>
      <c r="AH14" s="458"/>
      <c r="AI14" s="458"/>
      <c r="AJ14" s="458"/>
      <c r="AK14" s="458"/>
      <c r="AL14" s="458"/>
      <c r="AM14" s="458"/>
      <c r="AN14" s="458"/>
      <c r="AO14" s="458"/>
      <c r="AP14" s="458"/>
      <c r="AQ14" s="458"/>
      <c r="AR14" s="458"/>
      <c r="AS14" s="458"/>
      <c r="AT14" s="458"/>
      <c r="AU14" s="458"/>
      <c r="AV14" s="458"/>
      <c r="AW14" s="458"/>
      <c r="AX14" s="458"/>
    </row>
    <row r="15" spans="1:16168" ht="18" customHeight="1" x14ac:dyDescent="0.35">
      <c r="A15" s="175">
        <v>3</v>
      </c>
      <c r="B15" s="449">
        <f>'INPUT DATA'!L13</f>
        <v>0</v>
      </c>
      <c r="C15" s="449"/>
      <c r="D15" s="449"/>
      <c r="E15" s="450"/>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71"/>
      <c r="U15" s="46"/>
      <c r="V15" s="278"/>
      <c r="W15" s="284"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458"/>
      <c r="AG15" s="458"/>
      <c r="AH15" s="458"/>
      <c r="AI15" s="458"/>
      <c r="AJ15" s="458"/>
      <c r="AK15" s="458"/>
      <c r="AL15" s="458"/>
      <c r="AM15" s="458"/>
      <c r="AN15" s="458"/>
      <c r="AO15" s="458"/>
      <c r="AP15" s="458"/>
      <c r="AQ15" s="458"/>
      <c r="AR15" s="458"/>
      <c r="AS15" s="458"/>
      <c r="AT15" s="458"/>
      <c r="AU15" s="458"/>
      <c r="AV15" s="458"/>
      <c r="AW15" s="458"/>
      <c r="AX15" s="458"/>
    </row>
    <row r="16" spans="1:16168" ht="18" customHeight="1" x14ac:dyDescent="0.35">
      <c r="A16" s="175">
        <v>4</v>
      </c>
      <c r="B16" s="449">
        <f>'INPUT DATA'!L14</f>
        <v>0</v>
      </c>
      <c r="C16" s="449"/>
      <c r="D16" s="449"/>
      <c r="E16" s="450"/>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71"/>
      <c r="U16" s="46"/>
      <c r="V16" s="278"/>
      <c r="W16" s="284"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458"/>
      <c r="AG16" s="458"/>
      <c r="AH16" s="458"/>
      <c r="AI16" s="458"/>
      <c r="AJ16" s="458"/>
      <c r="AK16" s="458"/>
      <c r="AL16" s="458"/>
      <c r="AM16" s="458"/>
      <c r="AN16" s="458"/>
      <c r="AO16" s="458"/>
      <c r="AP16" s="458"/>
      <c r="AQ16" s="458"/>
      <c r="AR16" s="458"/>
      <c r="AS16" s="458"/>
      <c r="AT16" s="458"/>
      <c r="AU16" s="458"/>
      <c r="AV16" s="458"/>
      <c r="AW16" s="458"/>
      <c r="AX16" s="458"/>
    </row>
    <row r="17" spans="1:50" ht="18" customHeight="1" x14ac:dyDescent="0.35">
      <c r="A17" s="175">
        <v>5</v>
      </c>
      <c r="B17" s="449">
        <f>'INPUT DATA'!L15</f>
        <v>0</v>
      </c>
      <c r="C17" s="449"/>
      <c r="D17" s="449"/>
      <c r="E17" s="450"/>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284"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458"/>
      <c r="AG17" s="458"/>
      <c r="AH17" s="458"/>
      <c r="AI17" s="458"/>
      <c r="AJ17" s="458"/>
      <c r="AK17" s="458"/>
      <c r="AL17" s="458"/>
      <c r="AM17" s="458"/>
      <c r="AN17" s="458"/>
      <c r="AO17" s="458"/>
      <c r="AP17" s="458"/>
      <c r="AQ17" s="458"/>
      <c r="AR17" s="458"/>
      <c r="AS17" s="458"/>
      <c r="AT17" s="458"/>
      <c r="AU17" s="458"/>
      <c r="AV17" s="458"/>
      <c r="AW17" s="458"/>
      <c r="AX17" s="458"/>
    </row>
    <row r="18" spans="1:50" ht="18" customHeight="1" x14ac:dyDescent="0.35">
      <c r="A18" s="175">
        <v>6</v>
      </c>
      <c r="B18" s="449">
        <f>'INPUT DATA'!L16</f>
        <v>0</v>
      </c>
      <c r="C18" s="449"/>
      <c r="D18" s="449"/>
      <c r="E18" s="450"/>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284"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458"/>
      <c r="AG18" s="458"/>
      <c r="AH18" s="458"/>
      <c r="AI18" s="458"/>
      <c r="AJ18" s="458"/>
      <c r="AK18" s="458"/>
      <c r="AL18" s="458"/>
      <c r="AM18" s="458"/>
      <c r="AN18" s="458"/>
      <c r="AO18" s="458"/>
      <c r="AP18" s="458"/>
      <c r="AQ18" s="458"/>
      <c r="AR18" s="458"/>
      <c r="AS18" s="458"/>
      <c r="AT18" s="458"/>
      <c r="AU18" s="458"/>
      <c r="AV18" s="458"/>
      <c r="AW18" s="458"/>
      <c r="AX18" s="458"/>
    </row>
    <row r="19" spans="1:50" ht="18" customHeight="1" x14ac:dyDescent="0.35">
      <c r="A19" s="175">
        <v>7</v>
      </c>
      <c r="B19" s="449">
        <f>'INPUT DATA'!L17</f>
        <v>0</v>
      </c>
      <c r="C19" s="449"/>
      <c r="D19" s="449"/>
      <c r="E19" s="450"/>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284"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458"/>
      <c r="AG19" s="458"/>
      <c r="AH19" s="458"/>
      <c r="AI19" s="458"/>
      <c r="AJ19" s="458"/>
      <c r="AK19" s="458"/>
      <c r="AL19" s="458"/>
      <c r="AM19" s="458"/>
      <c r="AN19" s="458"/>
      <c r="AO19" s="458"/>
      <c r="AP19" s="458"/>
      <c r="AQ19" s="458"/>
      <c r="AR19" s="458"/>
      <c r="AS19" s="458"/>
      <c r="AT19" s="458"/>
      <c r="AU19" s="458"/>
      <c r="AV19" s="458"/>
      <c r="AW19" s="458"/>
      <c r="AX19" s="458"/>
    </row>
    <row r="20" spans="1:50" ht="18" customHeight="1" x14ac:dyDescent="0.35">
      <c r="A20" s="175">
        <v>8</v>
      </c>
      <c r="B20" s="449">
        <f>'INPUT DATA'!L18</f>
        <v>0</v>
      </c>
      <c r="C20" s="449"/>
      <c r="D20" s="449"/>
      <c r="E20" s="450"/>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284"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458"/>
      <c r="AG20" s="458"/>
      <c r="AH20" s="458"/>
      <c r="AI20" s="458"/>
      <c r="AJ20" s="458"/>
      <c r="AK20" s="458"/>
      <c r="AL20" s="458"/>
      <c r="AM20" s="458"/>
      <c r="AN20" s="458"/>
      <c r="AO20" s="458"/>
      <c r="AP20" s="458"/>
      <c r="AQ20" s="458"/>
      <c r="AR20" s="458"/>
      <c r="AS20" s="458"/>
      <c r="AT20" s="458"/>
      <c r="AU20" s="458"/>
      <c r="AV20" s="458"/>
      <c r="AW20" s="458"/>
      <c r="AX20" s="458"/>
    </row>
    <row r="21" spans="1:50" ht="18" customHeight="1" x14ac:dyDescent="0.35">
      <c r="A21" s="175">
        <v>9</v>
      </c>
      <c r="B21" s="449">
        <f>'INPUT DATA'!L19</f>
        <v>0</v>
      </c>
      <c r="C21" s="449"/>
      <c r="D21" s="449"/>
      <c r="E21" s="450"/>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284"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458"/>
      <c r="AG21" s="458"/>
      <c r="AH21" s="458"/>
      <c r="AI21" s="458"/>
      <c r="AJ21" s="458"/>
      <c r="AK21" s="458"/>
      <c r="AL21" s="458"/>
      <c r="AM21" s="458"/>
      <c r="AN21" s="458"/>
      <c r="AO21" s="458"/>
      <c r="AP21" s="458"/>
      <c r="AQ21" s="458"/>
      <c r="AR21" s="458"/>
      <c r="AS21" s="458"/>
      <c r="AT21" s="458"/>
      <c r="AU21" s="458"/>
      <c r="AV21" s="458"/>
      <c r="AW21" s="458"/>
      <c r="AX21" s="458"/>
    </row>
    <row r="22" spans="1:50" ht="18" customHeight="1" x14ac:dyDescent="0.35">
      <c r="A22" s="175">
        <v>10</v>
      </c>
      <c r="B22" s="449">
        <f>'INPUT DATA'!L20</f>
        <v>0</v>
      </c>
      <c r="C22" s="449"/>
      <c r="D22" s="449"/>
      <c r="E22" s="450"/>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284"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458"/>
      <c r="AG22" s="458"/>
      <c r="AH22" s="458"/>
      <c r="AI22" s="458"/>
      <c r="AJ22" s="458"/>
      <c r="AK22" s="458"/>
      <c r="AL22" s="458"/>
      <c r="AM22" s="458"/>
      <c r="AN22" s="458"/>
      <c r="AO22" s="458"/>
      <c r="AP22" s="458"/>
      <c r="AQ22" s="458"/>
      <c r="AR22" s="458"/>
      <c r="AS22" s="458"/>
      <c r="AT22" s="458"/>
      <c r="AU22" s="458"/>
      <c r="AV22" s="458"/>
      <c r="AW22" s="458"/>
      <c r="AX22" s="458"/>
    </row>
    <row r="23" spans="1:50" ht="18" customHeight="1" x14ac:dyDescent="0.35">
      <c r="A23" s="175">
        <v>11</v>
      </c>
      <c r="B23" s="449">
        <f>'INPUT DATA'!L21</f>
        <v>0</v>
      </c>
      <c r="C23" s="449"/>
      <c r="D23" s="449"/>
      <c r="E23" s="450"/>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284"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457"/>
      <c r="AG23" s="457"/>
      <c r="AH23" s="457"/>
      <c r="AI23" s="457"/>
      <c r="AJ23" s="457"/>
      <c r="AK23" s="457"/>
      <c r="AL23" s="457"/>
      <c r="AM23" s="457"/>
      <c r="AN23" s="457"/>
      <c r="AO23" s="457"/>
      <c r="AP23" s="457"/>
      <c r="AQ23" s="457"/>
      <c r="AR23" s="457"/>
      <c r="AS23" s="457"/>
      <c r="AT23" s="457"/>
      <c r="AU23" s="457"/>
      <c r="AV23" s="457"/>
      <c r="AW23" s="457"/>
      <c r="AX23" s="457"/>
    </row>
    <row r="24" spans="1:50" ht="18" customHeight="1" x14ac:dyDescent="0.35">
      <c r="A24" s="175">
        <v>12</v>
      </c>
      <c r="B24" s="449">
        <f>'INPUT DATA'!L22</f>
        <v>0</v>
      </c>
      <c r="C24" s="449"/>
      <c r="D24" s="449"/>
      <c r="E24" s="450"/>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284"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456"/>
      <c r="AG24" s="456"/>
      <c r="AH24" s="456"/>
      <c r="AI24" s="456"/>
      <c r="AJ24" s="456"/>
      <c r="AK24" s="456"/>
      <c r="AL24" s="456"/>
      <c r="AM24" s="456"/>
      <c r="AN24" s="456"/>
      <c r="AO24" s="456"/>
      <c r="AP24" s="456"/>
      <c r="AQ24" s="456"/>
      <c r="AR24" s="456"/>
      <c r="AS24" s="456"/>
      <c r="AT24" s="456"/>
      <c r="AU24" s="456"/>
      <c r="AV24" s="456"/>
      <c r="AW24" s="456"/>
      <c r="AX24" s="456"/>
    </row>
    <row r="25" spans="1:50" ht="18" customHeight="1" x14ac:dyDescent="0.35">
      <c r="A25" s="175">
        <v>13</v>
      </c>
      <c r="B25" s="449">
        <f>'INPUT DATA'!L23</f>
        <v>0</v>
      </c>
      <c r="C25" s="449"/>
      <c r="D25" s="449"/>
      <c r="E25" s="450"/>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284"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456"/>
      <c r="AG25" s="456"/>
      <c r="AH25" s="456"/>
      <c r="AI25" s="456"/>
      <c r="AJ25" s="456"/>
      <c r="AK25" s="456"/>
      <c r="AL25" s="456"/>
      <c r="AM25" s="456"/>
      <c r="AN25" s="456"/>
      <c r="AO25" s="456"/>
      <c r="AP25" s="456"/>
      <c r="AQ25" s="456"/>
      <c r="AR25" s="456"/>
      <c r="AS25" s="456"/>
      <c r="AT25" s="456"/>
      <c r="AU25" s="456"/>
      <c r="AV25" s="456"/>
      <c r="AW25" s="456"/>
      <c r="AX25" s="456"/>
    </row>
    <row r="26" spans="1:50" ht="18" customHeight="1" x14ac:dyDescent="0.35">
      <c r="A26" s="175">
        <v>14</v>
      </c>
      <c r="B26" s="449">
        <f>'INPUT DATA'!L24</f>
        <v>0</v>
      </c>
      <c r="C26" s="449"/>
      <c r="D26" s="449"/>
      <c r="E26" s="450"/>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284"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456"/>
      <c r="AG26" s="456"/>
      <c r="AH26" s="456"/>
      <c r="AI26" s="456"/>
      <c r="AJ26" s="456"/>
      <c r="AK26" s="456"/>
      <c r="AL26" s="456"/>
      <c r="AM26" s="456"/>
      <c r="AN26" s="456"/>
      <c r="AO26" s="456"/>
      <c r="AP26" s="456"/>
      <c r="AQ26" s="456"/>
      <c r="AR26" s="456"/>
      <c r="AS26" s="456"/>
      <c r="AT26" s="456"/>
      <c r="AU26" s="456"/>
      <c r="AV26" s="456"/>
      <c r="AW26" s="456"/>
      <c r="AX26" s="456"/>
    </row>
    <row r="27" spans="1:50" ht="18" customHeight="1" x14ac:dyDescent="0.35">
      <c r="A27" s="175">
        <v>15</v>
      </c>
      <c r="B27" s="449">
        <f>'INPUT DATA'!L25</f>
        <v>0</v>
      </c>
      <c r="C27" s="449"/>
      <c r="D27" s="449"/>
      <c r="E27" s="450"/>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284"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35">
      <c r="A28" s="175">
        <v>16</v>
      </c>
      <c r="B28" s="449">
        <f>'INPUT DATA'!L26</f>
        <v>0</v>
      </c>
      <c r="C28" s="449"/>
      <c r="D28" s="449"/>
      <c r="E28" s="450"/>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284"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35">
      <c r="A29" s="175">
        <v>17</v>
      </c>
      <c r="B29" s="449">
        <f>'INPUT DATA'!L27</f>
        <v>0</v>
      </c>
      <c r="C29" s="449"/>
      <c r="D29" s="449"/>
      <c r="E29" s="450"/>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284"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35">
      <c r="A30" s="175">
        <v>18</v>
      </c>
      <c r="B30" s="449">
        <f>'INPUT DATA'!L28</f>
        <v>0</v>
      </c>
      <c r="C30" s="449"/>
      <c r="D30" s="449"/>
      <c r="E30" s="450"/>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284"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35">
      <c r="A31" s="175">
        <v>19</v>
      </c>
      <c r="B31" s="449">
        <f>'INPUT DATA'!L29</f>
        <v>0</v>
      </c>
      <c r="C31" s="449"/>
      <c r="D31" s="449"/>
      <c r="E31" s="450"/>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284"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35">
      <c r="A32" s="175">
        <v>20</v>
      </c>
      <c r="B32" s="449">
        <f>'INPUT DATA'!L30</f>
        <v>0</v>
      </c>
      <c r="C32" s="449"/>
      <c r="D32" s="449"/>
      <c r="E32" s="450"/>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284"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35">
      <c r="A33" s="175">
        <v>21</v>
      </c>
      <c r="B33" s="449">
        <f>'INPUT DATA'!L31</f>
        <v>0</v>
      </c>
      <c r="C33" s="449"/>
      <c r="D33" s="449"/>
      <c r="E33" s="450"/>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284"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35">
      <c r="A34" s="175">
        <v>22</v>
      </c>
      <c r="B34" s="449">
        <f>'INPUT DATA'!L32</f>
        <v>0</v>
      </c>
      <c r="C34" s="449"/>
      <c r="D34" s="449"/>
      <c r="E34" s="450"/>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284"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5">
      <c r="A35" s="175">
        <v>23</v>
      </c>
      <c r="B35" s="449">
        <f>'INPUT DATA'!L33</f>
        <v>0</v>
      </c>
      <c r="C35" s="449"/>
      <c r="D35" s="449"/>
      <c r="E35" s="450"/>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284"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5">
      <c r="A36" s="175">
        <v>24</v>
      </c>
      <c r="B36" s="449">
        <f>'INPUT DATA'!L34</f>
        <v>0</v>
      </c>
      <c r="C36" s="449"/>
      <c r="D36" s="449"/>
      <c r="E36" s="450"/>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284"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5">
      <c r="A37" s="175">
        <v>25</v>
      </c>
      <c r="B37" s="449">
        <f>'INPUT DATA'!L35</f>
        <v>0</v>
      </c>
      <c r="C37" s="449"/>
      <c r="D37" s="449"/>
      <c r="E37" s="450"/>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284"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5">
      <c r="A38" s="175">
        <v>26</v>
      </c>
      <c r="B38" s="449">
        <f>'INPUT DATA'!L36</f>
        <v>0</v>
      </c>
      <c r="C38" s="449"/>
      <c r="D38" s="449"/>
      <c r="E38" s="450"/>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284"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5">
      <c r="A39" s="175">
        <v>27</v>
      </c>
      <c r="B39" s="449">
        <f>'INPUT DATA'!L37</f>
        <v>0</v>
      </c>
      <c r="C39" s="449"/>
      <c r="D39" s="449"/>
      <c r="E39" s="450"/>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284"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5">
      <c r="A40" s="175">
        <v>28</v>
      </c>
      <c r="B40" s="449">
        <f>'INPUT DATA'!L38</f>
        <v>0</v>
      </c>
      <c r="C40" s="449"/>
      <c r="D40" s="449"/>
      <c r="E40" s="450"/>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284"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5">
      <c r="A41" s="175">
        <v>29</v>
      </c>
      <c r="B41" s="449">
        <f>'INPUT DATA'!L39</f>
        <v>0</v>
      </c>
      <c r="C41" s="449"/>
      <c r="D41" s="449"/>
      <c r="E41" s="450"/>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284"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5">
      <c r="A42" s="175">
        <v>30</v>
      </c>
      <c r="B42" s="449">
        <f>'INPUT DATA'!L40</f>
        <v>0</v>
      </c>
      <c r="C42" s="449"/>
      <c r="D42" s="449"/>
      <c r="E42" s="450"/>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284"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5">
      <c r="A43" s="175">
        <v>31</v>
      </c>
      <c r="B43" s="449">
        <f>'INPUT DATA'!L41</f>
        <v>0</v>
      </c>
      <c r="C43" s="449"/>
      <c r="D43" s="449"/>
      <c r="E43" s="450"/>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284"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5">
      <c r="A44" s="175">
        <v>32</v>
      </c>
      <c r="B44" s="449">
        <f>'INPUT DATA'!L42</f>
        <v>0</v>
      </c>
      <c r="C44" s="449"/>
      <c r="D44" s="449"/>
      <c r="E44" s="450"/>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284"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5">
      <c r="A45" s="175">
        <v>33</v>
      </c>
      <c r="B45" s="449">
        <f>'INPUT DATA'!L43</f>
        <v>0</v>
      </c>
      <c r="C45" s="449"/>
      <c r="D45" s="449"/>
      <c r="E45" s="450"/>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284"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5">
      <c r="A46" s="175">
        <v>34</v>
      </c>
      <c r="B46" s="449">
        <f>'INPUT DATA'!L44</f>
        <v>0</v>
      </c>
      <c r="C46" s="449"/>
      <c r="D46" s="449"/>
      <c r="E46" s="450"/>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284"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5">
      <c r="A47" s="175">
        <v>35</v>
      </c>
      <c r="B47" s="449">
        <f>'INPUT DATA'!L45</f>
        <v>0</v>
      </c>
      <c r="C47" s="449"/>
      <c r="D47" s="449"/>
      <c r="E47" s="450"/>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284"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5">
      <c r="A48" s="175">
        <v>36</v>
      </c>
      <c r="B48" s="449">
        <f>'INPUT DATA'!L46</f>
        <v>0</v>
      </c>
      <c r="C48" s="449"/>
      <c r="D48" s="449"/>
      <c r="E48" s="450"/>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284"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5">
      <c r="A49" s="175">
        <v>37</v>
      </c>
      <c r="B49" s="449">
        <f>'INPUT DATA'!L47</f>
        <v>0</v>
      </c>
      <c r="C49" s="449"/>
      <c r="D49" s="449"/>
      <c r="E49" s="450"/>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284"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5">
      <c r="A50" s="175">
        <v>38</v>
      </c>
      <c r="B50" s="449">
        <f>'INPUT DATA'!L48</f>
        <v>0</v>
      </c>
      <c r="C50" s="449"/>
      <c r="D50" s="449"/>
      <c r="E50" s="450"/>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284"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5">
      <c r="A51" s="175">
        <v>39</v>
      </c>
      <c r="B51" s="449">
        <f>'INPUT DATA'!L49</f>
        <v>0</v>
      </c>
      <c r="C51" s="449"/>
      <c r="D51" s="449"/>
      <c r="E51" s="450"/>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284"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5">
      <c r="A52" s="175">
        <v>40</v>
      </c>
      <c r="B52" s="449">
        <f>'INPUT DATA'!L50</f>
        <v>0</v>
      </c>
      <c r="C52" s="449"/>
      <c r="D52" s="449"/>
      <c r="E52" s="450"/>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284"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5">
      <c r="A53" s="175">
        <v>41</v>
      </c>
      <c r="B53" s="449">
        <f>'INPUT DATA'!L51</f>
        <v>0</v>
      </c>
      <c r="C53" s="449"/>
      <c r="D53" s="449"/>
      <c r="E53" s="450"/>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284"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5">
      <c r="A54" s="175">
        <v>42</v>
      </c>
      <c r="B54" s="449">
        <f>'INPUT DATA'!L52</f>
        <v>0</v>
      </c>
      <c r="C54" s="449"/>
      <c r="D54" s="449"/>
      <c r="E54" s="450"/>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284"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5">
      <c r="A55" s="175">
        <v>43</v>
      </c>
      <c r="B55" s="449">
        <f>'INPUT DATA'!L53</f>
        <v>0</v>
      </c>
      <c r="C55" s="449"/>
      <c r="D55" s="449"/>
      <c r="E55" s="450"/>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284"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5">
      <c r="A56" s="175">
        <v>44</v>
      </c>
      <c r="B56" s="449">
        <f>'INPUT DATA'!L54</f>
        <v>0</v>
      </c>
      <c r="C56" s="449"/>
      <c r="D56" s="449"/>
      <c r="E56" s="450"/>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284"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5">
      <c r="A57" s="175">
        <v>45</v>
      </c>
      <c r="B57" s="449">
        <f>'INPUT DATA'!L55</f>
        <v>0</v>
      </c>
      <c r="C57" s="449"/>
      <c r="D57" s="449"/>
      <c r="E57" s="450"/>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284"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5">
      <c r="A58" s="175">
        <v>46</v>
      </c>
      <c r="B58" s="449">
        <f>'INPUT DATA'!L56</f>
        <v>0</v>
      </c>
      <c r="C58" s="449"/>
      <c r="D58" s="449"/>
      <c r="E58" s="450"/>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284"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5">
      <c r="A59" s="175">
        <v>47</v>
      </c>
      <c r="B59" s="449">
        <f>'INPUT DATA'!L57</f>
        <v>0</v>
      </c>
      <c r="C59" s="449"/>
      <c r="D59" s="449"/>
      <c r="E59" s="450"/>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284"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5">
      <c r="A60" s="175">
        <v>48</v>
      </c>
      <c r="B60" s="449">
        <f>'INPUT DATA'!L58</f>
        <v>0</v>
      </c>
      <c r="C60" s="449"/>
      <c r="D60" s="449"/>
      <c r="E60" s="450"/>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284"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5">
      <c r="A61" s="175">
        <v>49</v>
      </c>
      <c r="B61" s="449">
        <f>'INPUT DATA'!L59</f>
        <v>0</v>
      </c>
      <c r="C61" s="449"/>
      <c r="D61" s="449"/>
      <c r="E61" s="450"/>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71"/>
      <c r="U61" s="46"/>
      <c r="V61" s="278"/>
      <c r="W61" s="284" t="str">
        <f t="shared" si="2"/>
        <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5">
      <c r="A62" s="177">
        <v>50</v>
      </c>
      <c r="B62" s="449" t="str">
        <f>'INPUT DATA'!L60</f>
        <v>RAQUENO, RICHARD R.</v>
      </c>
      <c r="C62" s="449"/>
      <c r="D62" s="449"/>
      <c r="E62" s="450"/>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284"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5">
      <c r="A63" s="453" t="s">
        <v>60</v>
      </c>
      <c r="B63" s="454"/>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5"/>
      <c r="AD63" s="39"/>
      <c r="AG63" s="38"/>
      <c r="AH63" s="38"/>
      <c r="AI63" s="38"/>
      <c r="AJ63" s="38"/>
      <c r="AK63" s="38"/>
      <c r="AL63" s="38"/>
      <c r="AM63" s="38"/>
      <c r="AN63" s="38"/>
      <c r="AO63" s="38"/>
      <c r="AP63" s="38"/>
      <c r="AQ63" s="38"/>
      <c r="AR63" s="38"/>
      <c r="AS63" s="38"/>
      <c r="AT63" s="38"/>
      <c r="AU63" s="38"/>
      <c r="AV63" s="38"/>
    </row>
    <row r="64" spans="1:48" ht="18" customHeight="1" x14ac:dyDescent="0.35">
      <c r="A64" s="175">
        <v>1</v>
      </c>
      <c r="B64" s="449">
        <f>'INPUT DATA'!O11</f>
        <v>0</v>
      </c>
      <c r="C64" s="449"/>
      <c r="D64" s="449"/>
      <c r="E64" s="450"/>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71"/>
      <c r="U64" s="46"/>
      <c r="V64" s="278"/>
      <c r="W64" s="284" t="str">
        <f t="shared" si="2"/>
        <v/>
      </c>
      <c r="X64" s="282" t="str">
        <f t="shared" si="8"/>
        <v/>
      </c>
      <c r="Y64" s="58" t="str">
        <f t="shared" ref="Y64:Y113" si="16">IFERROR(IF(X64="","",ROUND(X64*$Y$11,2)),"")</f>
        <v/>
      </c>
      <c r="Z64" s="60" t="str">
        <f t="shared" ref="Z64:Z113" si="17">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5">
      <c r="A65" s="175">
        <v>2</v>
      </c>
      <c r="B65" s="449">
        <f>'INPUT DATA'!O12</f>
        <v>0</v>
      </c>
      <c r="C65" s="449"/>
      <c r="D65" s="449"/>
      <c r="E65" s="450"/>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284" t="str">
        <f t="shared" si="2"/>
        <v/>
      </c>
      <c r="X65" s="282" t="str">
        <f t="shared" si="8"/>
        <v/>
      </c>
      <c r="Y65" s="58" t="str">
        <f t="shared" si="16"/>
        <v/>
      </c>
      <c r="Z65" s="60" t="str">
        <f t="shared" si="17"/>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5">
      <c r="A66" s="175">
        <v>3</v>
      </c>
      <c r="B66" s="449">
        <f>'INPUT DATA'!O13</f>
        <v>0</v>
      </c>
      <c r="C66" s="449"/>
      <c r="D66" s="449"/>
      <c r="E66" s="450"/>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284" t="str">
        <f t="shared" si="2"/>
        <v/>
      </c>
      <c r="X66" s="282" t="str">
        <f t="shared" si="8"/>
        <v/>
      </c>
      <c r="Y66" s="58" t="str">
        <f t="shared" si="16"/>
        <v/>
      </c>
      <c r="Z66" s="60" t="str">
        <f t="shared" si="17"/>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5">
      <c r="A67" s="175">
        <v>4</v>
      </c>
      <c r="B67" s="449">
        <f>'INPUT DATA'!O14</f>
        <v>0</v>
      </c>
      <c r="C67" s="449"/>
      <c r="D67" s="449"/>
      <c r="E67" s="450"/>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284" t="str">
        <f t="shared" si="2"/>
        <v/>
      </c>
      <c r="X67" s="282" t="str">
        <f t="shared" si="8"/>
        <v/>
      </c>
      <c r="Y67" s="58" t="str">
        <f t="shared" si="16"/>
        <v/>
      </c>
      <c r="Z67" s="60" t="str">
        <f t="shared" si="17"/>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5">
      <c r="A68" s="175">
        <v>5</v>
      </c>
      <c r="B68" s="449">
        <f>'INPUT DATA'!O15</f>
        <v>0</v>
      </c>
      <c r="C68" s="449"/>
      <c r="D68" s="449"/>
      <c r="E68" s="450"/>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284" t="str">
        <f t="shared" si="2"/>
        <v/>
      </c>
      <c r="X68" s="282" t="str">
        <f t="shared" si="8"/>
        <v/>
      </c>
      <c r="Y68" s="58" t="str">
        <f t="shared" si="16"/>
        <v/>
      </c>
      <c r="Z68" s="60" t="str">
        <f t="shared" si="17"/>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5">
      <c r="A69" s="175">
        <v>6</v>
      </c>
      <c r="B69" s="449">
        <f>'INPUT DATA'!O16</f>
        <v>0</v>
      </c>
      <c r="C69" s="449"/>
      <c r="D69" s="449"/>
      <c r="E69" s="450"/>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284" t="str">
        <f t="shared" si="2"/>
        <v/>
      </c>
      <c r="X69" s="282" t="str">
        <f t="shared" si="8"/>
        <v/>
      </c>
      <c r="Y69" s="58" t="str">
        <f t="shared" si="16"/>
        <v/>
      </c>
      <c r="Z69" s="60" t="str">
        <f t="shared" si="17"/>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5">
      <c r="A70" s="175">
        <v>7</v>
      </c>
      <c r="B70" s="449">
        <f>'INPUT DATA'!O17</f>
        <v>0</v>
      </c>
      <c r="C70" s="449"/>
      <c r="D70" s="449"/>
      <c r="E70" s="450"/>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284" t="str">
        <f t="shared" si="2"/>
        <v/>
      </c>
      <c r="X70" s="282" t="str">
        <f t="shared" si="8"/>
        <v/>
      </c>
      <c r="Y70" s="58" t="str">
        <f t="shared" si="16"/>
        <v/>
      </c>
      <c r="Z70" s="60" t="str">
        <f t="shared" si="17"/>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5">
      <c r="A71" s="175">
        <v>8</v>
      </c>
      <c r="B71" s="449">
        <f>'INPUT DATA'!O18</f>
        <v>0</v>
      </c>
      <c r="C71" s="449"/>
      <c r="D71" s="449"/>
      <c r="E71" s="450"/>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284" t="str">
        <f t="shared" si="2"/>
        <v/>
      </c>
      <c r="X71" s="282" t="str">
        <f t="shared" si="8"/>
        <v/>
      </c>
      <c r="Y71" s="58" t="str">
        <f t="shared" si="16"/>
        <v/>
      </c>
      <c r="Z71" s="60" t="str">
        <f t="shared" si="17"/>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5">
      <c r="A72" s="175">
        <v>9</v>
      </c>
      <c r="B72" s="449">
        <f>'INPUT DATA'!O19</f>
        <v>0</v>
      </c>
      <c r="C72" s="449"/>
      <c r="D72" s="449"/>
      <c r="E72" s="450"/>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284" t="str">
        <f t="shared" si="2"/>
        <v/>
      </c>
      <c r="X72" s="282" t="str">
        <f t="shared" si="8"/>
        <v/>
      </c>
      <c r="Y72" s="58" t="str">
        <f t="shared" si="16"/>
        <v/>
      </c>
      <c r="Z72" s="60" t="str">
        <f t="shared" si="17"/>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5">
      <c r="A73" s="175">
        <v>10</v>
      </c>
      <c r="B73" s="449">
        <f>'INPUT DATA'!O20</f>
        <v>0</v>
      </c>
      <c r="C73" s="449"/>
      <c r="D73" s="449"/>
      <c r="E73" s="450"/>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284" t="str">
        <f t="shared" si="2"/>
        <v/>
      </c>
      <c r="X73" s="282" t="str">
        <f t="shared" si="8"/>
        <v/>
      </c>
      <c r="Y73" s="58" t="str">
        <f t="shared" si="16"/>
        <v/>
      </c>
      <c r="Z73" s="60" t="str">
        <f t="shared" si="17"/>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5">
      <c r="A74" s="175">
        <v>11</v>
      </c>
      <c r="B74" s="449">
        <f>'INPUT DATA'!O21</f>
        <v>0</v>
      </c>
      <c r="C74" s="449"/>
      <c r="D74" s="449"/>
      <c r="E74" s="450"/>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284" t="str">
        <f t="shared" si="2"/>
        <v/>
      </c>
      <c r="X74" s="282" t="str">
        <f t="shared" si="8"/>
        <v/>
      </c>
      <c r="Y74" s="58" t="str">
        <f t="shared" si="16"/>
        <v/>
      </c>
      <c r="Z74" s="60" t="str">
        <f t="shared" si="17"/>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5">
      <c r="A75" s="175">
        <v>12</v>
      </c>
      <c r="B75" s="449">
        <f>'INPUT DATA'!O22</f>
        <v>0</v>
      </c>
      <c r="C75" s="449"/>
      <c r="D75" s="449"/>
      <c r="E75" s="450"/>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284" t="str">
        <f t="shared" si="2"/>
        <v/>
      </c>
      <c r="X75" s="282" t="str">
        <f t="shared" si="8"/>
        <v/>
      </c>
      <c r="Y75" s="58" t="str">
        <f t="shared" si="16"/>
        <v/>
      </c>
      <c r="Z75" s="60" t="str">
        <f t="shared" si="17"/>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5">
      <c r="A76" s="175">
        <v>13</v>
      </c>
      <c r="B76" s="449">
        <f>'INPUT DATA'!O23</f>
        <v>0</v>
      </c>
      <c r="C76" s="449"/>
      <c r="D76" s="449"/>
      <c r="E76" s="450"/>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284" t="str">
        <f t="shared" si="2"/>
        <v/>
      </c>
      <c r="X76" s="282" t="str">
        <f t="shared" si="8"/>
        <v/>
      </c>
      <c r="Y76" s="58" t="str">
        <f t="shared" si="16"/>
        <v/>
      </c>
      <c r="Z76" s="60" t="str">
        <f t="shared" si="17"/>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5">
      <c r="A77" s="175">
        <v>14</v>
      </c>
      <c r="B77" s="449">
        <f>'INPUT DATA'!O24</f>
        <v>0</v>
      </c>
      <c r="C77" s="449"/>
      <c r="D77" s="449"/>
      <c r="E77" s="450"/>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284" t="str">
        <f t="shared" ref="W77:W113" si="18">IF(COUNT($T77:$V77)=0,"",SUM($T77:$V77))</f>
        <v/>
      </c>
      <c r="X77" s="282" t="str">
        <f t="shared" si="8"/>
        <v/>
      </c>
      <c r="Y77" s="58" t="str">
        <f t="shared" si="16"/>
        <v/>
      </c>
      <c r="Z77" s="60" t="str">
        <f t="shared" si="17"/>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5">
      <c r="A78" s="175">
        <v>15</v>
      </c>
      <c r="B78" s="449">
        <f>'INPUT DATA'!O25</f>
        <v>0</v>
      </c>
      <c r="C78" s="449"/>
      <c r="D78" s="449"/>
      <c r="E78" s="450"/>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284" t="str">
        <f t="shared" si="18"/>
        <v/>
      </c>
      <c r="X78" s="282" t="str">
        <f t="shared" ref="X78:X113" si="19">IFERROR(IF(W78="","",ROUND(W78/$W$11*100,2)),"")</f>
        <v/>
      </c>
      <c r="Y78" s="58" t="str">
        <f t="shared" si="16"/>
        <v/>
      </c>
      <c r="Z78" s="60" t="str">
        <f t="shared" si="17"/>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5">
      <c r="A79" s="175">
        <v>16</v>
      </c>
      <c r="B79" s="449">
        <f>'INPUT DATA'!O26</f>
        <v>0</v>
      </c>
      <c r="C79" s="449"/>
      <c r="D79" s="449"/>
      <c r="E79" s="450"/>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284" t="str">
        <f t="shared" si="18"/>
        <v/>
      </c>
      <c r="X79" s="282" t="str">
        <f t="shared" si="19"/>
        <v/>
      </c>
      <c r="Y79" s="58" t="str">
        <f t="shared" si="16"/>
        <v/>
      </c>
      <c r="Z79" s="60" t="str">
        <f t="shared" si="17"/>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5">
      <c r="A80" s="175">
        <v>17</v>
      </c>
      <c r="B80" s="449">
        <f>'INPUT DATA'!O27</f>
        <v>0</v>
      </c>
      <c r="C80" s="449"/>
      <c r="D80" s="449"/>
      <c r="E80" s="450"/>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284" t="str">
        <f t="shared" si="18"/>
        <v/>
      </c>
      <c r="X80" s="282" t="str">
        <f t="shared" si="19"/>
        <v/>
      </c>
      <c r="Y80" s="58" t="str">
        <f t="shared" si="16"/>
        <v/>
      </c>
      <c r="Z80" s="60" t="str">
        <f t="shared" si="17"/>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5">
      <c r="A81" s="175">
        <v>18</v>
      </c>
      <c r="B81" s="449">
        <f>'INPUT DATA'!O28</f>
        <v>0</v>
      </c>
      <c r="C81" s="449"/>
      <c r="D81" s="449"/>
      <c r="E81" s="450"/>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284" t="str">
        <f t="shared" si="18"/>
        <v/>
      </c>
      <c r="X81" s="282" t="str">
        <f t="shared" si="19"/>
        <v/>
      </c>
      <c r="Y81" s="58" t="str">
        <f t="shared" si="16"/>
        <v/>
      </c>
      <c r="Z81" s="60" t="str">
        <f t="shared" si="17"/>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5">
      <c r="A82" s="175">
        <v>19</v>
      </c>
      <c r="B82" s="449">
        <f>'INPUT DATA'!O29</f>
        <v>0</v>
      </c>
      <c r="C82" s="449"/>
      <c r="D82" s="449"/>
      <c r="E82" s="450"/>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284" t="str">
        <f t="shared" si="18"/>
        <v/>
      </c>
      <c r="X82" s="282" t="str">
        <f t="shared" si="19"/>
        <v/>
      </c>
      <c r="Y82" s="58" t="str">
        <f t="shared" si="16"/>
        <v/>
      </c>
      <c r="Z82" s="60" t="str">
        <f t="shared" si="17"/>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5">
      <c r="A83" s="175">
        <v>20</v>
      </c>
      <c r="B83" s="449">
        <f>'INPUT DATA'!O30</f>
        <v>0</v>
      </c>
      <c r="C83" s="449"/>
      <c r="D83" s="449"/>
      <c r="E83" s="450"/>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284" t="str">
        <f t="shared" si="18"/>
        <v/>
      </c>
      <c r="X83" s="282" t="str">
        <f t="shared" si="19"/>
        <v/>
      </c>
      <c r="Y83" s="58" t="str">
        <f t="shared" si="16"/>
        <v/>
      </c>
      <c r="Z83" s="60" t="str">
        <f t="shared" si="17"/>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5">
      <c r="A84" s="175">
        <v>21</v>
      </c>
      <c r="B84" s="449">
        <f>'INPUT DATA'!O31</f>
        <v>0</v>
      </c>
      <c r="C84" s="449"/>
      <c r="D84" s="449"/>
      <c r="E84" s="450"/>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284" t="str">
        <f t="shared" si="18"/>
        <v/>
      </c>
      <c r="X84" s="282" t="str">
        <f t="shared" si="19"/>
        <v/>
      </c>
      <c r="Y84" s="58" t="str">
        <f t="shared" si="16"/>
        <v/>
      </c>
      <c r="Z84" s="60" t="str">
        <f t="shared" si="17"/>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5">
      <c r="A85" s="175">
        <v>22</v>
      </c>
      <c r="B85" s="449">
        <f>'INPUT DATA'!O32</f>
        <v>0</v>
      </c>
      <c r="C85" s="449"/>
      <c r="D85" s="449"/>
      <c r="E85" s="450"/>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284" t="str">
        <f t="shared" si="18"/>
        <v/>
      </c>
      <c r="X85" s="282" t="str">
        <f t="shared" si="19"/>
        <v/>
      </c>
      <c r="Y85" s="58" t="str">
        <f t="shared" si="16"/>
        <v/>
      </c>
      <c r="Z85" s="60" t="str">
        <f t="shared" si="17"/>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5">
      <c r="A86" s="175">
        <v>23</v>
      </c>
      <c r="B86" s="449">
        <f>'INPUT DATA'!O33</f>
        <v>0</v>
      </c>
      <c r="C86" s="449"/>
      <c r="D86" s="449"/>
      <c r="E86" s="450"/>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284" t="str">
        <f t="shared" si="18"/>
        <v/>
      </c>
      <c r="X86" s="282" t="str">
        <f t="shared" si="19"/>
        <v/>
      </c>
      <c r="Y86" s="58" t="str">
        <f t="shared" si="16"/>
        <v/>
      </c>
      <c r="Z86" s="60" t="str">
        <f t="shared" si="17"/>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5">
      <c r="A87" s="175">
        <v>24</v>
      </c>
      <c r="B87" s="449">
        <f>'INPUT DATA'!O34</f>
        <v>0</v>
      </c>
      <c r="C87" s="449"/>
      <c r="D87" s="449"/>
      <c r="E87" s="450"/>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284" t="str">
        <f t="shared" si="18"/>
        <v/>
      </c>
      <c r="X87" s="282" t="str">
        <f t="shared" si="19"/>
        <v/>
      </c>
      <c r="Y87" s="58" t="str">
        <f t="shared" si="16"/>
        <v/>
      </c>
      <c r="Z87" s="60" t="str">
        <f t="shared" si="17"/>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5">
      <c r="A88" s="175">
        <v>25</v>
      </c>
      <c r="B88" s="449">
        <f>'INPUT DATA'!O35</f>
        <v>0</v>
      </c>
      <c r="C88" s="449"/>
      <c r="D88" s="449"/>
      <c r="E88" s="450"/>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284" t="str">
        <f t="shared" si="18"/>
        <v/>
      </c>
      <c r="X88" s="282" t="str">
        <f t="shared" si="19"/>
        <v/>
      </c>
      <c r="Y88" s="58" t="str">
        <f t="shared" si="16"/>
        <v/>
      </c>
      <c r="Z88" s="60" t="str">
        <f t="shared" si="17"/>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5">
      <c r="A89" s="175">
        <v>26</v>
      </c>
      <c r="B89" s="449">
        <f>'INPUT DATA'!O36</f>
        <v>0</v>
      </c>
      <c r="C89" s="449"/>
      <c r="D89" s="449"/>
      <c r="E89" s="450"/>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284" t="str">
        <f t="shared" si="18"/>
        <v/>
      </c>
      <c r="X89" s="282" t="str">
        <f t="shared" si="19"/>
        <v/>
      </c>
      <c r="Y89" s="58" t="str">
        <f t="shared" si="16"/>
        <v/>
      </c>
      <c r="Z89" s="60" t="str">
        <f t="shared" si="17"/>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5">
      <c r="A90" s="175">
        <v>27</v>
      </c>
      <c r="B90" s="449">
        <f>'INPUT DATA'!O37</f>
        <v>0</v>
      </c>
      <c r="C90" s="449"/>
      <c r="D90" s="449"/>
      <c r="E90" s="450"/>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284" t="str">
        <f t="shared" si="18"/>
        <v/>
      </c>
      <c r="X90" s="282" t="str">
        <f t="shared" si="19"/>
        <v/>
      </c>
      <c r="Y90" s="58" t="str">
        <f t="shared" si="16"/>
        <v/>
      </c>
      <c r="Z90" s="60" t="str">
        <f t="shared" si="17"/>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5">
      <c r="A91" s="175">
        <v>28</v>
      </c>
      <c r="B91" s="449">
        <f>'INPUT DATA'!O38</f>
        <v>0</v>
      </c>
      <c r="C91" s="449"/>
      <c r="D91" s="449"/>
      <c r="E91" s="450"/>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284" t="str">
        <f t="shared" si="18"/>
        <v/>
      </c>
      <c r="X91" s="282" t="str">
        <f t="shared" si="19"/>
        <v/>
      </c>
      <c r="Y91" s="58" t="str">
        <f t="shared" si="16"/>
        <v/>
      </c>
      <c r="Z91" s="60" t="str">
        <f t="shared" si="17"/>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5">
      <c r="A92" s="175">
        <v>29</v>
      </c>
      <c r="B92" s="449">
        <f>'INPUT DATA'!O39</f>
        <v>0</v>
      </c>
      <c r="C92" s="449"/>
      <c r="D92" s="449"/>
      <c r="E92" s="450"/>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284" t="str">
        <f t="shared" si="18"/>
        <v/>
      </c>
      <c r="X92" s="282" t="str">
        <f t="shared" si="19"/>
        <v/>
      </c>
      <c r="Y92" s="58" t="str">
        <f t="shared" si="16"/>
        <v/>
      </c>
      <c r="Z92" s="60" t="str">
        <f t="shared" si="17"/>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5">
      <c r="A93" s="175">
        <v>30</v>
      </c>
      <c r="B93" s="449">
        <f>'INPUT DATA'!O40</f>
        <v>0</v>
      </c>
      <c r="C93" s="449"/>
      <c r="D93" s="449"/>
      <c r="E93" s="450"/>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284" t="str">
        <f t="shared" si="18"/>
        <v/>
      </c>
      <c r="X93" s="282" t="str">
        <f t="shared" si="19"/>
        <v/>
      </c>
      <c r="Y93" s="58" t="str">
        <f t="shared" si="16"/>
        <v/>
      </c>
      <c r="Z93" s="60" t="str">
        <f t="shared" si="17"/>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5">
      <c r="A94" s="175">
        <v>31</v>
      </c>
      <c r="B94" s="449">
        <f>'INPUT DATA'!O41</f>
        <v>0</v>
      </c>
      <c r="C94" s="449"/>
      <c r="D94" s="449"/>
      <c r="E94" s="450"/>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284" t="str">
        <f t="shared" si="18"/>
        <v/>
      </c>
      <c r="X94" s="282" t="str">
        <f t="shared" si="19"/>
        <v/>
      </c>
      <c r="Y94" s="58" t="str">
        <f t="shared" si="16"/>
        <v/>
      </c>
      <c r="Z94" s="60" t="str">
        <f t="shared" si="17"/>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5">
      <c r="A95" s="175">
        <v>32</v>
      </c>
      <c r="B95" s="449">
        <f>'INPUT DATA'!O42</f>
        <v>0</v>
      </c>
      <c r="C95" s="449"/>
      <c r="D95" s="449"/>
      <c r="E95" s="450"/>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284" t="str">
        <f t="shared" si="18"/>
        <v/>
      </c>
      <c r="X95" s="282" t="str">
        <f t="shared" si="19"/>
        <v/>
      </c>
      <c r="Y95" s="58" t="str">
        <f t="shared" si="16"/>
        <v/>
      </c>
      <c r="Z95" s="60" t="str">
        <f t="shared" si="17"/>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5">
      <c r="A96" s="175">
        <v>33</v>
      </c>
      <c r="B96" s="449">
        <f>'INPUT DATA'!O43</f>
        <v>0</v>
      </c>
      <c r="C96" s="449"/>
      <c r="D96" s="449"/>
      <c r="E96" s="450"/>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284" t="str">
        <f t="shared" si="18"/>
        <v/>
      </c>
      <c r="X96" s="282" t="str">
        <f t="shared" si="19"/>
        <v/>
      </c>
      <c r="Y96" s="58" t="str">
        <f t="shared" si="16"/>
        <v/>
      </c>
      <c r="Z96" s="60" t="str">
        <f t="shared" si="17"/>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5">
      <c r="A97" s="175">
        <v>34</v>
      </c>
      <c r="B97" s="449">
        <f>'INPUT DATA'!O44</f>
        <v>0</v>
      </c>
      <c r="C97" s="449"/>
      <c r="D97" s="449"/>
      <c r="E97" s="450"/>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284" t="str">
        <f t="shared" si="18"/>
        <v/>
      </c>
      <c r="X97" s="282" t="str">
        <f t="shared" si="19"/>
        <v/>
      </c>
      <c r="Y97" s="58" t="str">
        <f t="shared" si="16"/>
        <v/>
      </c>
      <c r="Z97" s="60" t="str">
        <f t="shared" si="17"/>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5">
      <c r="A98" s="175">
        <v>35</v>
      </c>
      <c r="B98" s="449">
        <f>'INPUT DATA'!O45</f>
        <v>0</v>
      </c>
      <c r="C98" s="449"/>
      <c r="D98" s="449"/>
      <c r="E98" s="450"/>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284" t="str">
        <f t="shared" si="18"/>
        <v/>
      </c>
      <c r="X98" s="282" t="str">
        <f t="shared" si="19"/>
        <v/>
      </c>
      <c r="Y98" s="58" t="str">
        <f t="shared" si="16"/>
        <v/>
      </c>
      <c r="Z98" s="60" t="str">
        <f t="shared" si="17"/>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5">
      <c r="A99" s="175">
        <v>36</v>
      </c>
      <c r="B99" s="449">
        <f>'INPUT DATA'!O46</f>
        <v>0</v>
      </c>
      <c r="C99" s="449"/>
      <c r="D99" s="449"/>
      <c r="E99" s="450"/>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284" t="str">
        <f t="shared" si="18"/>
        <v/>
      </c>
      <c r="X99" s="282" t="str">
        <f t="shared" si="19"/>
        <v/>
      </c>
      <c r="Y99" s="58" t="str">
        <f t="shared" si="16"/>
        <v/>
      </c>
      <c r="Z99" s="60" t="str">
        <f t="shared" si="17"/>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5">
      <c r="A100" s="175">
        <v>37</v>
      </c>
      <c r="B100" s="449">
        <f>'INPUT DATA'!O47</f>
        <v>0</v>
      </c>
      <c r="C100" s="449"/>
      <c r="D100" s="449"/>
      <c r="E100" s="450"/>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284" t="str">
        <f t="shared" si="18"/>
        <v/>
      </c>
      <c r="X100" s="282" t="str">
        <f t="shared" si="19"/>
        <v/>
      </c>
      <c r="Y100" s="58" t="str">
        <f t="shared" si="16"/>
        <v/>
      </c>
      <c r="Z100" s="60" t="str">
        <f t="shared" si="17"/>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5">
      <c r="A101" s="175">
        <v>38</v>
      </c>
      <c r="B101" s="449">
        <f>'INPUT DATA'!O48</f>
        <v>0</v>
      </c>
      <c r="C101" s="449"/>
      <c r="D101" s="449"/>
      <c r="E101" s="450"/>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284" t="str">
        <f t="shared" si="18"/>
        <v/>
      </c>
      <c r="X101" s="282" t="str">
        <f t="shared" si="19"/>
        <v/>
      </c>
      <c r="Y101" s="58" t="str">
        <f t="shared" si="16"/>
        <v/>
      </c>
      <c r="Z101" s="60" t="str">
        <f t="shared" si="17"/>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5">
      <c r="A102" s="175">
        <v>39</v>
      </c>
      <c r="B102" s="449">
        <f>'INPUT DATA'!O49</f>
        <v>0</v>
      </c>
      <c r="C102" s="449"/>
      <c r="D102" s="449"/>
      <c r="E102" s="450"/>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284" t="str">
        <f t="shared" si="18"/>
        <v/>
      </c>
      <c r="X102" s="282" t="str">
        <f t="shared" si="19"/>
        <v/>
      </c>
      <c r="Y102" s="58" t="str">
        <f t="shared" si="16"/>
        <v/>
      </c>
      <c r="Z102" s="60" t="str">
        <f t="shared" si="17"/>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5">
      <c r="A103" s="175">
        <v>40</v>
      </c>
      <c r="B103" s="449">
        <f>'INPUT DATA'!O50</f>
        <v>0</v>
      </c>
      <c r="C103" s="449"/>
      <c r="D103" s="449"/>
      <c r="E103" s="450"/>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284" t="str">
        <f t="shared" si="18"/>
        <v/>
      </c>
      <c r="X103" s="282" t="str">
        <f t="shared" si="19"/>
        <v/>
      </c>
      <c r="Y103" s="58" t="str">
        <f t="shared" si="16"/>
        <v/>
      </c>
      <c r="Z103" s="60" t="str">
        <f t="shared" si="17"/>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5">
      <c r="A104" s="175">
        <v>41</v>
      </c>
      <c r="B104" s="449">
        <f>'INPUT DATA'!O51</f>
        <v>0</v>
      </c>
      <c r="C104" s="449"/>
      <c r="D104" s="449"/>
      <c r="E104" s="450"/>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284" t="str">
        <f t="shared" si="18"/>
        <v/>
      </c>
      <c r="X104" s="282" t="str">
        <f t="shared" si="19"/>
        <v/>
      </c>
      <c r="Y104" s="58" t="str">
        <f t="shared" si="16"/>
        <v/>
      </c>
      <c r="Z104" s="60" t="str">
        <f t="shared" si="17"/>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5">
      <c r="A105" s="175">
        <v>42</v>
      </c>
      <c r="B105" s="449">
        <f>'INPUT DATA'!O52</f>
        <v>0</v>
      </c>
      <c r="C105" s="449"/>
      <c r="D105" s="449"/>
      <c r="E105" s="450"/>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284" t="str">
        <f t="shared" si="18"/>
        <v/>
      </c>
      <c r="X105" s="282" t="str">
        <f t="shared" si="19"/>
        <v/>
      </c>
      <c r="Y105" s="58" t="str">
        <f t="shared" si="16"/>
        <v/>
      </c>
      <c r="Z105" s="60" t="str">
        <f t="shared" si="17"/>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5">
      <c r="A106" s="175">
        <v>43</v>
      </c>
      <c r="B106" s="449">
        <f>'INPUT DATA'!O53</f>
        <v>0</v>
      </c>
      <c r="C106" s="449"/>
      <c r="D106" s="449"/>
      <c r="E106" s="450"/>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284" t="str">
        <f t="shared" si="18"/>
        <v/>
      </c>
      <c r="X106" s="282" t="str">
        <f t="shared" si="19"/>
        <v/>
      </c>
      <c r="Y106" s="58" t="str">
        <f t="shared" si="16"/>
        <v/>
      </c>
      <c r="Z106" s="60" t="str">
        <f t="shared" si="17"/>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5">
      <c r="A107" s="175">
        <v>44</v>
      </c>
      <c r="B107" s="449">
        <f>'INPUT DATA'!O54</f>
        <v>0</v>
      </c>
      <c r="C107" s="449"/>
      <c r="D107" s="449"/>
      <c r="E107" s="450"/>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284" t="str">
        <f t="shared" si="18"/>
        <v/>
      </c>
      <c r="X107" s="282" t="str">
        <f t="shared" si="19"/>
        <v/>
      </c>
      <c r="Y107" s="58" t="str">
        <f t="shared" si="16"/>
        <v/>
      </c>
      <c r="Z107" s="60" t="str">
        <f t="shared" si="17"/>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5">
      <c r="A108" s="175">
        <v>45</v>
      </c>
      <c r="B108" s="449">
        <f>'INPUT DATA'!O55</f>
        <v>0</v>
      </c>
      <c r="C108" s="449"/>
      <c r="D108" s="449"/>
      <c r="E108" s="450"/>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284" t="str">
        <f t="shared" si="18"/>
        <v/>
      </c>
      <c r="X108" s="282" t="str">
        <f t="shared" si="19"/>
        <v/>
      </c>
      <c r="Y108" s="58" t="str">
        <f t="shared" si="16"/>
        <v/>
      </c>
      <c r="Z108" s="60" t="str">
        <f t="shared" si="17"/>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5">
      <c r="A109" s="175">
        <v>46</v>
      </c>
      <c r="B109" s="449">
        <f>'INPUT DATA'!O56</f>
        <v>0</v>
      </c>
      <c r="C109" s="449"/>
      <c r="D109" s="449"/>
      <c r="E109" s="450"/>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284" t="str">
        <f t="shared" si="18"/>
        <v/>
      </c>
      <c r="X109" s="282" t="str">
        <f t="shared" si="19"/>
        <v/>
      </c>
      <c r="Y109" s="58" t="str">
        <f t="shared" si="16"/>
        <v/>
      </c>
      <c r="Z109" s="60" t="str">
        <f t="shared" si="17"/>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5">
      <c r="A110" s="175">
        <v>47</v>
      </c>
      <c r="B110" s="449">
        <f>'INPUT DATA'!O57</f>
        <v>0</v>
      </c>
      <c r="C110" s="449"/>
      <c r="D110" s="449"/>
      <c r="E110" s="450"/>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284" t="str">
        <f t="shared" si="18"/>
        <v/>
      </c>
      <c r="X110" s="282" t="str">
        <f t="shared" si="19"/>
        <v/>
      </c>
      <c r="Y110" s="58" t="str">
        <f t="shared" si="16"/>
        <v/>
      </c>
      <c r="Z110" s="60" t="str">
        <f t="shared" si="17"/>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5">
      <c r="A111" s="175">
        <v>48</v>
      </c>
      <c r="B111" s="449">
        <f>'INPUT DATA'!O58</f>
        <v>0</v>
      </c>
      <c r="C111" s="449"/>
      <c r="D111" s="449"/>
      <c r="E111" s="450"/>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284" t="str">
        <f t="shared" si="18"/>
        <v/>
      </c>
      <c r="X111" s="282" t="str">
        <f t="shared" si="19"/>
        <v/>
      </c>
      <c r="Y111" s="58" t="str">
        <f t="shared" si="16"/>
        <v/>
      </c>
      <c r="Z111" s="60" t="str">
        <f t="shared" si="17"/>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5">
      <c r="A112" s="175">
        <v>49</v>
      </c>
      <c r="B112" s="449">
        <f>'INPUT DATA'!O59</f>
        <v>0</v>
      </c>
      <c r="C112" s="449"/>
      <c r="D112" s="449"/>
      <c r="E112" s="450"/>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284" t="str">
        <f t="shared" si="18"/>
        <v/>
      </c>
      <c r="X112" s="282" t="str">
        <f t="shared" si="19"/>
        <v/>
      </c>
      <c r="Y112" s="58" t="str">
        <f t="shared" si="16"/>
        <v/>
      </c>
      <c r="Z112" s="60" t="str">
        <f t="shared" si="17"/>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4">
      <c r="A113" s="178">
        <v>50</v>
      </c>
      <c r="B113" s="451">
        <f>'INPUT DATA'!O60</f>
        <v>0</v>
      </c>
      <c r="C113" s="451"/>
      <c r="D113" s="451"/>
      <c r="E113" s="452"/>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297" t="str">
        <f t="shared" si="18"/>
        <v/>
      </c>
      <c r="X113" s="298" t="str">
        <f t="shared" si="19"/>
        <v/>
      </c>
      <c r="Y113" s="183" t="str">
        <f t="shared" si="16"/>
        <v/>
      </c>
      <c r="Z113" s="184" t="str">
        <f t="shared" si="17"/>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 hidden="1" customHeight="1" x14ac:dyDescent="0.35">
      <c r="U114" s="295"/>
    </row>
    <row r="115" spans="1:48" ht="14" hidden="1" customHeight="1" x14ac:dyDescent="0.35">
      <c r="U115" s="274"/>
    </row>
    <row r="116" spans="1:48" ht="14" hidden="1" customHeight="1" x14ac:dyDescent="0.35">
      <c r="U116" s="274"/>
    </row>
    <row r="117" spans="1:48" ht="14" hidden="1" customHeight="1" x14ac:dyDescent="0.35">
      <c r="U117" s="294"/>
    </row>
    <row r="118" spans="1:48" ht="14" customHeight="1" x14ac:dyDescent="0.35"/>
    <row r="119" spans="1:48" ht="14" customHeight="1" x14ac:dyDescent="0.35"/>
    <row r="120" spans="1:48" ht="14" customHeight="1" x14ac:dyDescent="0.35"/>
    <row r="121" spans="1:48" ht="14" customHeight="1" x14ac:dyDescent="0.35"/>
    <row r="122" spans="1:48" ht="14" customHeight="1" x14ac:dyDescent="0.35"/>
    <row r="123" spans="1:48" ht="14" customHeight="1" x14ac:dyDescent="0.35"/>
    <row r="124" spans="1:48" ht="14" customHeight="1" x14ac:dyDescent="0.35"/>
    <row r="125" spans="1:48" ht="14" customHeight="1" x14ac:dyDescent="0.35"/>
    <row r="126" spans="1:48" ht="14" customHeight="1" x14ac:dyDescent="0.35"/>
    <row r="127" spans="1:48" ht="14" customHeight="1" x14ac:dyDescent="0.35"/>
    <row r="128" spans="1:48" ht="14" customHeight="1" x14ac:dyDescent="0.35"/>
    <row r="129" ht="14" customHeight="1" x14ac:dyDescent="0.35"/>
    <row r="130" ht="14" customHeight="1" x14ac:dyDescent="0.35"/>
  </sheetData>
  <sheetProtection algorithmName="SHA-512" hashValue="/Nxgcwg3qZ0OTzqcAuJiPXKhmsJQVDRWyRZpfRw1AiDJ3dQ4EFZucI54bwGerViurS/sAPjYqSX8lZiHdbMBRg==" saltValue="BmFvXa+4tVHQQ2D5wC0wlQ==" spinCount="100000" sheet="1" formatCells="0" formatRows="0"/>
  <dataConsolidate/>
  <mergeCells count="144">
    <mergeCell ref="A7:E8"/>
    <mergeCell ref="A1:AB2"/>
    <mergeCell ref="A3:AB3"/>
    <mergeCell ref="G5:M5"/>
    <mergeCell ref="G4:M4"/>
    <mergeCell ref="B14:E14"/>
    <mergeCell ref="AF14:AX14"/>
    <mergeCell ref="B15:E15"/>
    <mergeCell ref="AF15:AX15"/>
    <mergeCell ref="F7:J8"/>
    <mergeCell ref="Q8:R8"/>
    <mergeCell ref="S8:W8"/>
    <mergeCell ref="Z5:AB5"/>
    <mergeCell ref="R5:U5"/>
    <mergeCell ref="W5:Y5"/>
    <mergeCell ref="Z8:AB8"/>
    <mergeCell ref="X8:Y8"/>
    <mergeCell ref="Q7:R7"/>
    <mergeCell ref="R4:U4"/>
    <mergeCell ref="Z7:AB7"/>
    <mergeCell ref="X7:Y7"/>
    <mergeCell ref="S7:W7"/>
    <mergeCell ref="K7:P8"/>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B64:E64"/>
    <mergeCell ref="B65:E65"/>
    <mergeCell ref="B66:E66"/>
    <mergeCell ref="B55:E55"/>
    <mergeCell ref="B56:E56"/>
    <mergeCell ref="B57:E57"/>
    <mergeCell ref="B58:E58"/>
    <mergeCell ref="B59:E59"/>
    <mergeCell ref="B60:E60"/>
    <mergeCell ref="A63:AB63"/>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xr:uid="{5DFFAADD-0E93-AB42-A104-13B692FB1EA2}"/>
    <dataValidation allowBlank="1" showInputMessage="1" showErrorMessage="1" promptTitle="Go to INPUT DATA SHEET" prompt="Then select your TRACK from the Drop-down List." sqref="F9:S9" xr:uid="{22D76A07-5CEE-504A-A32F-27F3A74CBEDD}"/>
    <dataValidation type="list" allowBlank="1" showInputMessage="1" prompt="Either encode Highest Possible Score or Empty" sqref="F11:J11 N11:P11 T11:W11 W13:W62 W64:W113" xr:uid="{85008580-A33C-D745-A36B-94141666C05C}">
      <formula1>#REF!</formula1>
    </dataValidation>
    <dataValidation type="list" errorStyle="information" allowBlank="1" showInputMessage="1" prompt="Either encode Highest Possible Score or Empty" sqref="F11:J11 N11:P11 T11:W11 W13:W62 W64:W113" xr:uid="{1FBBD6ED-00BA-1244-B2BF-FBAFB80888B5}">
      <formula1>#REF!</formula1>
    </dataValidation>
    <dataValidation allowBlank="1" showInputMessage="1" showErrorMessage="1" promptTitle="Go to INPUT DATA sheet" prompt="Then select your TRACK from the Drop-down List." sqref="T9:Y9" xr:uid="{7659B0E7-3960-6543-8650-68B09A3FFF86}"/>
    <dataValidation allowBlank="1" showErrorMessage="1" sqref="A63 A12 AC63:XFD63 AC12:XFD12" xr:uid="{A612B6DB-193B-C844-BB79-64D1FFEBA7D8}"/>
    <dataValidation allowBlank="1" showInputMessage="1" prompt="INITIAL GRADE" sqref="Z13:AA62 Z64:AA113" xr:uid="{125254AB-66C7-1F41-B724-AF7E956FFCB5}"/>
    <dataValidation allowBlank="1" showInputMessage="1" prompt="Quarterly Assessment's Weighted Score" sqref="Y11" xr:uid="{301CB104-3F1B-9143-83A9-E066DA29D175}"/>
    <dataValidation allowBlank="1" showInputMessage="1" showErrorMessage="1" prompt="Quarterly Assessment's Weighted Score" sqref="Y11" xr:uid="{4BE43934-6B50-054D-BF95-818925992B15}"/>
    <dataValidation allowBlank="1" showInputMessage="1" prompt="Quarterly Assessment's Percentage Score" sqref="X11" xr:uid="{901C838C-EFF2-2741-8FF8-51582A89FBBB}"/>
    <dataValidation allowBlank="1" showInputMessage="1" showErrorMessage="1" prompt="Quarterly Assessment's Percentage Score" sqref="X11" xr:uid="{771556CC-A02F-F145-952F-AD0C6928EB81}"/>
    <dataValidation allowBlank="1" showInputMessage="1" prompt="Performance Tasks' Weighted Score" sqref="S11 S13:S62 S64:S113 Y13:Y62 Y64:Y113" xr:uid="{76ACAACF-A49B-5F48-9E79-B75FAC9E431B}"/>
    <dataValidation allowBlank="1" showInputMessage="1" showErrorMessage="1" prompt="Performance Tasks' Weighted Score" sqref="S11" xr:uid="{F34F7DDA-58CE-D444-BE7A-E49DB9AD7E81}"/>
    <dataValidation allowBlank="1" showInputMessage="1" prompt="Written Works' Weighted Score" sqref="M11 M13:M62 M64:M113" xr:uid="{5F211F0E-9A6C-1C46-9524-B1281ECC6BAD}"/>
    <dataValidation allowBlank="1" showInputMessage="1" showErrorMessage="1" prompt="Written Works' Weighted Score" sqref="M11" xr:uid="{EEDF8F89-C596-9F45-AED2-F8F5CDE5BFAC}"/>
    <dataValidation allowBlank="1" showInputMessage="1" prompt="Performance Tasks' Percentage Score" sqref="R11 R13:R62 R64:R113 X13:X62 X64:X113" xr:uid="{45175E0F-7A54-104C-A28C-4D6D324F936A}"/>
    <dataValidation allowBlank="1" showInputMessage="1" showErrorMessage="1" prompt="Performance Tasks' Percentage Score" sqref="R11" xr:uid="{8B186AA3-4D6D-9B4E-813D-9F5C76A4DE8F}"/>
    <dataValidation allowBlank="1" showInputMessage="1" prompt="Written Works' Percentage Score" sqref="L11 L64:L113 L13:L62" xr:uid="{206114E6-8A79-AF40-AD13-452DC35D5369}"/>
    <dataValidation allowBlank="1" showInputMessage="1" showErrorMessage="1" prompt="Written Works' Percentage Score" sqref="L11" xr:uid="{5E8C7F0F-0A96-2C4C-9D74-84ADE4E0C7A9}"/>
    <dataValidation allowBlank="1" showInputMessage="1" prompt="Performance Tasks' Highest Possible Score" sqref="Q11" xr:uid="{7B20DA45-C69D-2140-B47C-ED00C4DB7753}"/>
    <dataValidation allowBlank="1" showInputMessage="1" showErrorMessage="1" prompt="Performance Tasks' Total Highest Possible Score" sqref="Q11" xr:uid="{9DC2ED18-2BCC-CE42-B9BB-D8306E838A35}"/>
    <dataValidation allowBlank="1" showInputMessage="1" prompt="Written Works' Total Highest Possible Score" sqref="K11" xr:uid="{9D454BFE-1135-594D-A7A4-70381C75E43F}"/>
    <dataValidation allowBlank="1" showInputMessage="1" showErrorMessage="1" prompt="Written Works' Total Highest Possible Score" sqref="K11" xr:uid="{84037D64-B3F1-DB42-A109-5822634FDE49}"/>
    <dataValidation allowBlank="1" showInputMessage="1" prompt="Do not type name of learners here. Go to INPUT DATA sheet." sqref="B13:B62 B64:B113" xr:uid="{ED9475BF-A840-4F41-AA1E-2EC964987211}"/>
    <dataValidation allowBlank="1" showInputMessage="1" showErrorMessage="1" prompt="Performance Tasks' Total Raw Scores" sqref="Q13:Q62 Q64:Q113" xr:uid="{97245FFE-C984-7145-ACBF-25AEBF7175B6}"/>
    <dataValidation allowBlank="1" showInputMessage="1" showErrorMessage="1" prompt="Written Works' Total Raw Score" sqref="K13:K62 K64:K113" xr:uid="{9479AC3C-E836-594F-9184-F3BAAEE905FE}"/>
    <dataValidation allowBlank="1" sqref="A11 A13:A62 AC11:XFD11" xr:uid="{FF233626-540F-AA4C-B255-51EEE33360EB}"/>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6BEC591-CEC2-3D4E-89EC-E978C59D9206}">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1D503C17-CFA1-3E48-8016-827252E08FDC}">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946A4D38-EC46-0A40-9C63-5EDCBB2A06A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70FCCAE-4869-5B4A-AD4C-BFECA30B3058}">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7F5DE67A-0FA7-BA4A-A7B5-69C6F7B9BC4E}">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C019265-4487-4C44-8CE9-E433C7AD64CE}">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2F9A0C8B-BC13-4E4A-B864-734FE7DF2006}">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4348B2F4-DAAB-7A49-9AE9-4278ACE0574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77C592F0-17D5-4947-91AD-59D70CFB30FD}">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7E7460FA-A935-8C46-85C9-93B67415D89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33A43573-65D6-5E45-842D-300B854C5FF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22CEAE6A-FA1E-354D-8035-B0C53DBAB697}"/>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18664D8-9D75-8547-9171-91355385CA2D}"/>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60C4121-6D52-7F42-ADBC-0A23189F7EA8}"/>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2D24010E-EC67-3741-99ED-24C3C5D413AC}"/>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D24D8DA4-4433-E347-BC58-534D264DF2E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778A0A84-9C16-6A42-8B4E-2B81175B3A1B}"/>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3F3465E-ED67-5641-83F2-328531A3CDA7}"/>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7995365-3555-BC46-8C8C-0E416A9F12A5}"/>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A9623AEC-150D-0C46-A03E-A4461BDD80BB}"/>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5A5F053F-8FC1-8844-8A76-D0776673F38D}"/>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B963FD3-4376-434D-940B-E7D49206EBCE}"/>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EEF6BA9-45D5-984A-AC29-F98C7457179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38C1148-C0D8-964F-9DB6-AD39C4AF2014}"/>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7150B702-05C9-B848-B0CA-83AE9153BBA8}"/>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33FCC389-2BA3-1340-B39E-5B499C312D9B}"/>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AAA4-C954-A24C-AB70-A1778098E599}">
  <sheetPr>
    <tabColor rgb="FFFFFF00"/>
    <pageSetUpPr fitToPage="1"/>
  </sheetPr>
  <dimension ref="A1:WWV130"/>
  <sheetViews>
    <sheetView showGridLines="0" zoomScale="70" zoomScaleNormal="70" zoomScaleSheetLayoutView="100" workbookViewId="0">
      <pane ySplit="11" topLeftCell="A19" activePane="bottomLeft" state="frozen"/>
      <selection pane="bottomLeft" activeCell="W11" sqref="W11"/>
    </sheetView>
  </sheetViews>
  <sheetFormatPr defaultColWidth="0" defaultRowHeight="14" customHeight="1" zeroHeight="1" x14ac:dyDescent="0.35"/>
  <cols>
    <col min="1" max="1" width="4.1796875" style="39" customWidth="1"/>
    <col min="2" max="2" width="28.6328125" style="39" customWidth="1"/>
    <col min="3" max="5" width="3.36328125" style="39" customWidth="1"/>
    <col min="6" max="10" width="4.36328125" style="39" customWidth="1"/>
    <col min="11" max="11" width="6.36328125" style="39" customWidth="1"/>
    <col min="12" max="13" width="7.1796875" style="36" customWidth="1"/>
    <col min="14" max="16" width="4.36328125" style="39" customWidth="1"/>
    <col min="17" max="17" width="6.36328125" style="39" customWidth="1"/>
    <col min="18" max="18" width="7.1796875" style="36" customWidth="1"/>
    <col min="19" max="19" width="7.6328125" style="36" customWidth="1"/>
    <col min="20" max="22" width="5.6328125" style="39" customWidth="1"/>
    <col min="23" max="23" width="6.36328125" style="39" customWidth="1"/>
    <col min="24" max="25" width="7.1796875" style="36" customWidth="1"/>
    <col min="26" max="26" width="10.36328125" style="36" customWidth="1"/>
    <col min="27" max="27" width="11" style="288" customWidth="1"/>
    <col min="28" max="28" width="10.36328125" style="35" customWidth="1"/>
    <col min="29" max="29" width="4.6328125" style="38" customWidth="1"/>
    <col min="30" max="31" width="4.6328125" style="38" hidden="1"/>
    <col min="32" max="48" width="4.6328125" style="37" hidden="1"/>
    <col min="49" max="248" width="4.6328125" style="38" hidden="1"/>
    <col min="249" max="249" width="4.1796875" style="38" hidden="1"/>
    <col min="250" max="250" width="28.6328125" style="38" hidden="1"/>
    <col min="251" max="263" width="3.36328125" style="38" hidden="1"/>
    <col min="264" max="264" width="4.6328125" style="38" hidden="1"/>
    <col min="265" max="266" width="5.6328125" style="38" hidden="1"/>
    <col min="267" max="276" width="3.36328125" style="38" hidden="1"/>
    <col min="277" max="277" width="4.1796875" style="38" hidden="1"/>
    <col min="278" max="279" width="5.6328125" style="38" hidden="1"/>
    <col min="280" max="280" width="8.6328125" style="38" hidden="1"/>
    <col min="281" max="284" width="5.6328125" style="38" hidden="1"/>
    <col min="285" max="504" width="4.6328125" style="38" hidden="1"/>
    <col min="505" max="505" width="4.1796875" style="38" hidden="1"/>
    <col min="506" max="506" width="28.6328125" style="38" hidden="1"/>
    <col min="507" max="519" width="3.36328125" style="38" hidden="1"/>
    <col min="520" max="520" width="4.6328125" style="38" hidden="1"/>
    <col min="521" max="522" width="5.6328125" style="38" hidden="1"/>
    <col min="523" max="532" width="3.36328125" style="38" hidden="1"/>
    <col min="533" max="533" width="4.1796875" style="38" hidden="1"/>
    <col min="534" max="535" width="5.6328125" style="38" hidden="1"/>
    <col min="536" max="536" width="8.6328125" style="38" hidden="1"/>
    <col min="537" max="540" width="5.6328125" style="38" hidden="1"/>
    <col min="541" max="760" width="4.6328125" style="38" hidden="1"/>
    <col min="761" max="761" width="4.1796875" style="38" hidden="1"/>
    <col min="762" max="762" width="28.6328125" style="38" hidden="1"/>
    <col min="763" max="775" width="3.36328125" style="38" hidden="1"/>
    <col min="776" max="776" width="4.6328125" style="38" hidden="1"/>
    <col min="777" max="778" width="5.6328125" style="38" hidden="1"/>
    <col min="779" max="788" width="3.36328125" style="38" hidden="1"/>
    <col min="789" max="789" width="4.1796875" style="38" hidden="1"/>
    <col min="790" max="791" width="5.6328125" style="38" hidden="1"/>
    <col min="792" max="792" width="8.6328125" style="38" hidden="1"/>
    <col min="793" max="796" width="5.6328125" style="38" hidden="1"/>
    <col min="797" max="1016" width="4.6328125" style="38" hidden="1"/>
    <col min="1017" max="1017" width="4.1796875" style="38" hidden="1"/>
    <col min="1018" max="1018" width="28.6328125" style="38" hidden="1"/>
    <col min="1019" max="1031" width="3.36328125" style="38" hidden="1"/>
    <col min="1032" max="1032" width="4.6328125" style="38" hidden="1"/>
    <col min="1033" max="1034" width="5.6328125" style="38" hidden="1"/>
    <col min="1035" max="1044" width="3.36328125" style="38" hidden="1"/>
    <col min="1045" max="1045" width="4.1796875" style="38" hidden="1"/>
    <col min="1046" max="1047" width="5.6328125" style="38" hidden="1"/>
    <col min="1048" max="1048" width="8.6328125" style="38" hidden="1"/>
    <col min="1049" max="1052" width="5.6328125" style="38" hidden="1"/>
    <col min="1053" max="1272" width="4.6328125" style="38" hidden="1"/>
    <col min="1273" max="1273" width="4.1796875" style="38" hidden="1"/>
    <col min="1274" max="1274" width="28.6328125" style="38" hidden="1"/>
    <col min="1275" max="1287" width="3.36328125" style="38" hidden="1"/>
    <col min="1288" max="1288" width="4.6328125" style="38" hidden="1"/>
    <col min="1289" max="1290" width="5.6328125" style="38" hidden="1"/>
    <col min="1291" max="1300" width="3.36328125" style="38" hidden="1"/>
    <col min="1301" max="1301" width="4.1796875" style="38" hidden="1"/>
    <col min="1302" max="1303" width="5.6328125" style="38" hidden="1"/>
    <col min="1304" max="1304" width="8.6328125" style="38" hidden="1"/>
    <col min="1305" max="1308" width="5.6328125" style="38" hidden="1"/>
    <col min="1309" max="1528" width="4.6328125" style="38" hidden="1"/>
    <col min="1529" max="1529" width="4.1796875" style="38" hidden="1"/>
    <col min="1530" max="1530" width="28.6328125" style="38" hidden="1"/>
    <col min="1531" max="1543" width="3.36328125" style="38" hidden="1"/>
    <col min="1544" max="1544" width="4.6328125" style="38" hidden="1"/>
    <col min="1545" max="1546" width="5.6328125" style="38" hidden="1"/>
    <col min="1547" max="1556" width="3.36328125" style="38" hidden="1"/>
    <col min="1557" max="1557" width="4.1796875" style="38" hidden="1"/>
    <col min="1558" max="1559" width="5.6328125" style="38" hidden="1"/>
    <col min="1560" max="1560" width="8.6328125" style="38" hidden="1"/>
    <col min="1561" max="1564" width="5.6328125" style="38" hidden="1"/>
    <col min="1565" max="1784" width="4.6328125" style="38" hidden="1"/>
    <col min="1785" max="1785" width="4.1796875" style="38" hidden="1"/>
    <col min="1786" max="1786" width="28.6328125" style="38" hidden="1"/>
    <col min="1787" max="1799" width="3.36328125" style="38" hidden="1"/>
    <col min="1800" max="1800" width="4.6328125" style="38" hidden="1"/>
    <col min="1801" max="1802" width="5.6328125" style="38" hidden="1"/>
    <col min="1803" max="1812" width="3.36328125" style="38" hidden="1"/>
    <col min="1813" max="1813" width="4.1796875" style="38" hidden="1"/>
    <col min="1814" max="1815" width="5.6328125" style="38" hidden="1"/>
    <col min="1816" max="1816" width="8.6328125" style="38" hidden="1"/>
    <col min="1817" max="1820" width="5.6328125" style="38" hidden="1"/>
    <col min="1821" max="2040" width="4.6328125" style="38" hidden="1"/>
    <col min="2041" max="2041" width="4.1796875" style="38" hidden="1"/>
    <col min="2042" max="2042" width="28.6328125" style="38" hidden="1"/>
    <col min="2043" max="2055" width="3.36328125" style="38" hidden="1"/>
    <col min="2056" max="2056" width="4.6328125" style="38" hidden="1"/>
    <col min="2057" max="2058" width="5.6328125" style="38" hidden="1"/>
    <col min="2059" max="2068" width="3.36328125" style="38" hidden="1"/>
    <col min="2069" max="2069" width="4.1796875" style="38" hidden="1"/>
    <col min="2070" max="2071" width="5.6328125" style="38" hidden="1"/>
    <col min="2072" max="2072" width="8.6328125" style="38" hidden="1"/>
    <col min="2073" max="2076" width="5.6328125" style="38" hidden="1"/>
    <col min="2077" max="2296" width="4.6328125" style="38" hidden="1"/>
    <col min="2297" max="2297" width="4.1796875" style="38" hidden="1"/>
    <col min="2298" max="2298" width="28.6328125" style="38" hidden="1"/>
    <col min="2299" max="2311" width="3.36328125" style="38" hidden="1"/>
    <col min="2312" max="2312" width="4.6328125" style="38" hidden="1"/>
    <col min="2313" max="2314" width="5.6328125" style="38" hidden="1"/>
    <col min="2315" max="2324" width="3.36328125" style="38" hidden="1"/>
    <col min="2325" max="2325" width="4.1796875" style="38" hidden="1"/>
    <col min="2326" max="2327" width="5.6328125" style="38" hidden="1"/>
    <col min="2328" max="2328" width="8.6328125" style="38" hidden="1"/>
    <col min="2329" max="2332" width="5.6328125" style="38" hidden="1"/>
    <col min="2333" max="2552" width="4.6328125" style="38" hidden="1"/>
    <col min="2553" max="2553" width="4.1796875" style="38" hidden="1"/>
    <col min="2554" max="2554" width="28.6328125" style="38" hidden="1"/>
    <col min="2555" max="2567" width="3.36328125" style="38" hidden="1"/>
    <col min="2568" max="2568" width="4.6328125" style="38" hidden="1"/>
    <col min="2569" max="2570" width="5.6328125" style="38" hidden="1"/>
    <col min="2571" max="2580" width="3.36328125" style="38" hidden="1"/>
    <col min="2581" max="2581" width="4.1796875" style="38" hidden="1"/>
    <col min="2582" max="2583" width="5.6328125" style="38" hidden="1"/>
    <col min="2584" max="2584" width="8.6328125" style="38" hidden="1"/>
    <col min="2585" max="2588" width="5.6328125" style="38" hidden="1"/>
    <col min="2589" max="2808" width="4.6328125" style="38" hidden="1"/>
    <col min="2809" max="2809" width="4.1796875" style="38" hidden="1"/>
    <col min="2810" max="2810" width="28.6328125" style="38" hidden="1"/>
    <col min="2811" max="2823" width="3.36328125" style="38" hidden="1"/>
    <col min="2824" max="2824" width="4.6328125" style="38" hidden="1"/>
    <col min="2825" max="2826" width="5.6328125" style="38" hidden="1"/>
    <col min="2827" max="2836" width="3.36328125" style="38" hidden="1"/>
    <col min="2837" max="2837" width="4.1796875" style="38" hidden="1"/>
    <col min="2838" max="2839" width="5.6328125" style="38" hidden="1"/>
    <col min="2840" max="2840" width="8.6328125" style="38" hidden="1"/>
    <col min="2841" max="2844" width="5.6328125" style="38" hidden="1"/>
    <col min="2845" max="3064" width="4.6328125" style="38" hidden="1"/>
    <col min="3065" max="3065" width="4.1796875" style="38" hidden="1"/>
    <col min="3066" max="3066" width="28.6328125" style="38" hidden="1"/>
    <col min="3067" max="3079" width="3.36328125" style="38" hidden="1"/>
    <col min="3080" max="3080" width="4.6328125" style="38" hidden="1"/>
    <col min="3081" max="3082" width="5.6328125" style="38" hidden="1"/>
    <col min="3083" max="3092" width="3.36328125" style="38" hidden="1"/>
    <col min="3093" max="3093" width="4.1796875" style="38" hidden="1"/>
    <col min="3094" max="3095" width="5.6328125" style="38" hidden="1"/>
    <col min="3096" max="3096" width="8.6328125" style="38" hidden="1"/>
    <col min="3097" max="3100" width="5.6328125" style="38" hidden="1"/>
    <col min="3101" max="3320" width="4.6328125" style="38" hidden="1"/>
    <col min="3321" max="3321" width="4.1796875" style="38" hidden="1"/>
    <col min="3322" max="3322" width="28.6328125" style="38" hidden="1"/>
    <col min="3323" max="3335" width="3.36328125" style="38" hidden="1"/>
    <col min="3336" max="3336" width="4.6328125" style="38" hidden="1"/>
    <col min="3337" max="3338" width="5.6328125" style="38" hidden="1"/>
    <col min="3339" max="3348" width="3.36328125" style="38" hidden="1"/>
    <col min="3349" max="3349" width="4.1796875" style="38" hidden="1"/>
    <col min="3350" max="3351" width="5.6328125" style="38" hidden="1"/>
    <col min="3352" max="3352" width="8.6328125" style="38" hidden="1"/>
    <col min="3353" max="3356" width="5.6328125" style="38" hidden="1"/>
    <col min="3357" max="3576" width="4.6328125" style="38" hidden="1"/>
    <col min="3577" max="3577" width="4.1796875" style="38" hidden="1"/>
    <col min="3578" max="3578" width="28.6328125" style="38" hidden="1"/>
    <col min="3579" max="3591" width="3.36328125" style="38" hidden="1"/>
    <col min="3592" max="3592" width="4.6328125" style="38" hidden="1"/>
    <col min="3593" max="3594" width="5.6328125" style="38" hidden="1"/>
    <col min="3595" max="3604" width="3.36328125" style="38" hidden="1"/>
    <col min="3605" max="3605" width="4.1796875" style="38" hidden="1"/>
    <col min="3606" max="3607" width="5.6328125" style="38" hidden="1"/>
    <col min="3608" max="3608" width="8.6328125" style="38" hidden="1"/>
    <col min="3609" max="3612" width="5.6328125" style="38" hidden="1"/>
    <col min="3613" max="3832" width="4.6328125" style="38" hidden="1"/>
    <col min="3833" max="3833" width="4.1796875" style="38" hidden="1"/>
    <col min="3834" max="3834" width="28.6328125" style="38" hidden="1"/>
    <col min="3835" max="3847" width="3.36328125" style="38" hidden="1"/>
    <col min="3848" max="3848" width="4.6328125" style="38" hidden="1"/>
    <col min="3849" max="3850" width="5.6328125" style="38" hidden="1"/>
    <col min="3851" max="3860" width="3.36328125" style="38" hidden="1"/>
    <col min="3861" max="3861" width="4.1796875" style="38" hidden="1"/>
    <col min="3862" max="3863" width="5.6328125" style="38" hidden="1"/>
    <col min="3864" max="3864" width="8.6328125" style="38" hidden="1"/>
    <col min="3865" max="3868" width="5.6328125" style="38" hidden="1"/>
    <col min="3869" max="4088" width="4.6328125" style="38" hidden="1"/>
    <col min="4089" max="4089" width="4.1796875" style="38" hidden="1"/>
    <col min="4090" max="4090" width="28.6328125" style="38" hidden="1"/>
    <col min="4091" max="4103" width="3.36328125" style="38" hidden="1"/>
    <col min="4104" max="4104" width="4.6328125" style="38" hidden="1"/>
    <col min="4105" max="4106" width="5.6328125" style="38" hidden="1"/>
    <col min="4107" max="4116" width="3.36328125" style="38" hidden="1"/>
    <col min="4117" max="4117" width="4.1796875" style="38" hidden="1"/>
    <col min="4118" max="4119" width="5.6328125" style="38" hidden="1"/>
    <col min="4120" max="4120" width="8.6328125" style="38" hidden="1"/>
    <col min="4121" max="4124" width="5.6328125" style="38" hidden="1"/>
    <col min="4125" max="4344" width="4.6328125" style="38" hidden="1"/>
    <col min="4345" max="4345" width="4.1796875" style="38" hidden="1"/>
    <col min="4346" max="4346" width="28.6328125" style="38" hidden="1"/>
    <col min="4347" max="4359" width="3.36328125" style="38" hidden="1"/>
    <col min="4360" max="4360" width="4.6328125" style="38" hidden="1"/>
    <col min="4361" max="4362" width="5.6328125" style="38" hidden="1"/>
    <col min="4363" max="4372" width="3.36328125" style="38" hidden="1"/>
    <col min="4373" max="4373" width="4.1796875" style="38" hidden="1"/>
    <col min="4374" max="4375" width="5.6328125" style="38" hidden="1"/>
    <col min="4376" max="4376" width="8.6328125" style="38" hidden="1"/>
    <col min="4377" max="4380" width="5.6328125" style="38" hidden="1"/>
    <col min="4381" max="4600" width="4.6328125" style="38" hidden="1"/>
    <col min="4601" max="4601" width="4.1796875" style="38" hidden="1"/>
    <col min="4602" max="4602" width="28.6328125" style="38" hidden="1"/>
    <col min="4603" max="4615" width="3.36328125" style="38" hidden="1"/>
    <col min="4616" max="4616" width="4.6328125" style="38" hidden="1"/>
    <col min="4617" max="4618" width="5.6328125" style="38" hidden="1"/>
    <col min="4619" max="4628" width="3.36328125" style="38" hidden="1"/>
    <col min="4629" max="4629" width="4.1796875" style="38" hidden="1"/>
    <col min="4630" max="4631" width="5.6328125" style="38" hidden="1"/>
    <col min="4632" max="4632" width="8.6328125" style="38" hidden="1"/>
    <col min="4633" max="4636" width="5.6328125" style="38" hidden="1"/>
    <col min="4637" max="4856" width="4.6328125" style="38" hidden="1"/>
    <col min="4857" max="4857" width="4.1796875" style="38" hidden="1"/>
    <col min="4858" max="4858" width="28.6328125" style="38" hidden="1"/>
    <col min="4859" max="4871" width="3.36328125" style="38" hidden="1"/>
    <col min="4872" max="4872" width="4.6328125" style="38" hidden="1"/>
    <col min="4873" max="4874" width="5.6328125" style="38" hidden="1"/>
    <col min="4875" max="4884" width="3.36328125" style="38" hidden="1"/>
    <col min="4885" max="4885" width="4.1796875" style="38" hidden="1"/>
    <col min="4886" max="4887" width="5.6328125" style="38" hidden="1"/>
    <col min="4888" max="4888" width="8.6328125" style="38" hidden="1"/>
    <col min="4889" max="4892" width="5.6328125" style="38" hidden="1"/>
    <col min="4893" max="5112" width="4.6328125" style="38" hidden="1"/>
    <col min="5113" max="5113" width="4.1796875" style="38" hidden="1"/>
    <col min="5114" max="5114" width="28.6328125" style="38" hidden="1"/>
    <col min="5115" max="5127" width="3.36328125" style="38" hidden="1"/>
    <col min="5128" max="5128" width="4.6328125" style="38" hidden="1"/>
    <col min="5129" max="5130" width="5.6328125" style="38" hidden="1"/>
    <col min="5131" max="5140" width="3.36328125" style="38" hidden="1"/>
    <col min="5141" max="5141" width="4.1796875" style="38" hidden="1"/>
    <col min="5142" max="5143" width="5.6328125" style="38" hidden="1"/>
    <col min="5144" max="5144" width="8.6328125" style="38" hidden="1"/>
    <col min="5145" max="5148" width="5.6328125" style="38" hidden="1"/>
    <col min="5149" max="5368" width="4.6328125" style="38" hidden="1"/>
    <col min="5369" max="5369" width="4.1796875" style="38" hidden="1"/>
    <col min="5370" max="5370" width="28.6328125" style="38" hidden="1"/>
    <col min="5371" max="5383" width="3.36328125" style="38" hidden="1"/>
    <col min="5384" max="5384" width="4.6328125" style="38" hidden="1"/>
    <col min="5385" max="5386" width="5.6328125" style="38" hidden="1"/>
    <col min="5387" max="5396" width="3.36328125" style="38" hidden="1"/>
    <col min="5397" max="5397" width="4.1796875" style="38" hidden="1"/>
    <col min="5398" max="5399" width="5.6328125" style="38" hidden="1"/>
    <col min="5400" max="5400" width="8.6328125" style="38" hidden="1"/>
    <col min="5401" max="5404" width="5.6328125" style="38" hidden="1"/>
    <col min="5405" max="5624" width="4.6328125" style="38" hidden="1"/>
    <col min="5625" max="5625" width="4.1796875" style="38" hidden="1"/>
    <col min="5626" max="5626" width="28.6328125" style="38" hidden="1"/>
    <col min="5627" max="5639" width="3.36328125" style="38" hidden="1"/>
    <col min="5640" max="5640" width="4.6328125" style="38" hidden="1"/>
    <col min="5641" max="5642" width="5.6328125" style="38" hidden="1"/>
    <col min="5643" max="5652" width="3.36328125" style="38" hidden="1"/>
    <col min="5653" max="5653" width="4.1796875" style="38" hidden="1"/>
    <col min="5654" max="5655" width="5.6328125" style="38" hidden="1"/>
    <col min="5656" max="5656" width="8.6328125" style="38" hidden="1"/>
    <col min="5657" max="5660" width="5.6328125" style="38" hidden="1"/>
    <col min="5661" max="5880" width="4.6328125" style="38" hidden="1"/>
    <col min="5881" max="5881" width="4.1796875" style="38" hidden="1"/>
    <col min="5882" max="5882" width="28.6328125" style="38" hidden="1"/>
    <col min="5883" max="5895" width="3.36328125" style="38" hidden="1"/>
    <col min="5896" max="5896" width="4.6328125" style="38" hidden="1"/>
    <col min="5897" max="5898" width="5.6328125" style="38" hidden="1"/>
    <col min="5899" max="5908" width="3.36328125" style="38" hidden="1"/>
    <col min="5909" max="5909" width="4.1796875" style="38" hidden="1"/>
    <col min="5910" max="5911" width="5.6328125" style="38" hidden="1"/>
    <col min="5912" max="5912" width="8.6328125" style="38" hidden="1"/>
    <col min="5913" max="5916" width="5.6328125" style="38" hidden="1"/>
    <col min="5917" max="6136" width="4.6328125" style="38" hidden="1"/>
    <col min="6137" max="6137" width="4.1796875" style="38" hidden="1"/>
    <col min="6138" max="6138" width="28.6328125" style="38" hidden="1"/>
    <col min="6139" max="6151" width="3.36328125" style="38" hidden="1"/>
    <col min="6152" max="6152" width="4.6328125" style="38" hidden="1"/>
    <col min="6153" max="6154" width="5.6328125" style="38" hidden="1"/>
    <col min="6155" max="6164" width="3.36328125" style="38" hidden="1"/>
    <col min="6165" max="6165" width="4.1796875" style="38" hidden="1"/>
    <col min="6166" max="6167" width="5.6328125" style="38" hidden="1"/>
    <col min="6168" max="6168" width="8.6328125" style="38" hidden="1"/>
    <col min="6169" max="6172" width="5.6328125" style="38" hidden="1"/>
    <col min="6173" max="6392" width="4.6328125" style="38" hidden="1"/>
    <col min="6393" max="6393" width="4.1796875" style="38" hidden="1"/>
    <col min="6394" max="6394" width="28.6328125" style="38" hidden="1"/>
    <col min="6395" max="6407" width="3.36328125" style="38" hidden="1"/>
    <col min="6408" max="6408" width="4.6328125" style="38" hidden="1"/>
    <col min="6409" max="6410" width="5.6328125" style="38" hidden="1"/>
    <col min="6411" max="6420" width="3.36328125" style="38" hidden="1"/>
    <col min="6421" max="6421" width="4.1796875" style="38" hidden="1"/>
    <col min="6422" max="6423" width="5.6328125" style="38" hidden="1"/>
    <col min="6424" max="6424" width="8.6328125" style="38" hidden="1"/>
    <col min="6425" max="6428" width="5.6328125" style="38" hidden="1"/>
    <col min="6429" max="6648" width="4.6328125" style="38" hidden="1"/>
    <col min="6649" max="6649" width="4.1796875" style="38" hidden="1"/>
    <col min="6650" max="6650" width="28.6328125" style="38" hidden="1"/>
    <col min="6651" max="6663" width="3.36328125" style="38" hidden="1"/>
    <col min="6664" max="6664" width="4.6328125" style="38" hidden="1"/>
    <col min="6665" max="6666" width="5.6328125" style="38" hidden="1"/>
    <col min="6667" max="6676" width="3.36328125" style="38" hidden="1"/>
    <col min="6677" max="6677" width="4.1796875" style="38" hidden="1"/>
    <col min="6678" max="6679" width="5.6328125" style="38" hidden="1"/>
    <col min="6680" max="6680" width="8.6328125" style="38" hidden="1"/>
    <col min="6681" max="6684" width="5.6328125" style="38" hidden="1"/>
    <col min="6685" max="6904" width="4.6328125" style="38" hidden="1"/>
    <col min="6905" max="6905" width="4.1796875" style="38" hidden="1"/>
    <col min="6906" max="6906" width="28.6328125" style="38" hidden="1"/>
    <col min="6907" max="6919" width="3.36328125" style="38" hidden="1"/>
    <col min="6920" max="6920" width="4.6328125" style="38" hidden="1"/>
    <col min="6921" max="6922" width="5.6328125" style="38" hidden="1"/>
    <col min="6923" max="6932" width="3.36328125" style="38" hidden="1"/>
    <col min="6933" max="6933" width="4.1796875" style="38" hidden="1"/>
    <col min="6934" max="6935" width="5.6328125" style="38" hidden="1"/>
    <col min="6936" max="6936" width="8.6328125" style="38" hidden="1"/>
    <col min="6937" max="6940" width="5.6328125" style="38" hidden="1"/>
    <col min="6941" max="7160" width="4.6328125" style="38" hidden="1"/>
    <col min="7161" max="7161" width="4.1796875" style="38" hidden="1"/>
    <col min="7162" max="7162" width="28.6328125" style="38" hidden="1"/>
    <col min="7163" max="7175" width="3.36328125" style="38" hidden="1"/>
    <col min="7176" max="7176" width="4.6328125" style="38" hidden="1"/>
    <col min="7177" max="7178" width="5.6328125" style="38" hidden="1"/>
    <col min="7179" max="7188" width="3.36328125" style="38" hidden="1"/>
    <col min="7189" max="7189" width="4.1796875" style="38" hidden="1"/>
    <col min="7190" max="7191" width="5.6328125" style="38" hidden="1"/>
    <col min="7192" max="7192" width="8.6328125" style="38" hidden="1"/>
    <col min="7193" max="7196" width="5.6328125" style="38" hidden="1"/>
    <col min="7197" max="7416" width="4.6328125" style="38" hidden="1"/>
    <col min="7417" max="7417" width="4.1796875" style="38" hidden="1"/>
    <col min="7418" max="7418" width="28.6328125" style="38" hidden="1"/>
    <col min="7419" max="7431" width="3.36328125" style="38" hidden="1"/>
    <col min="7432" max="7432" width="4.6328125" style="38" hidden="1"/>
    <col min="7433" max="7434" width="5.6328125" style="38" hidden="1"/>
    <col min="7435" max="7444" width="3.36328125" style="38" hidden="1"/>
    <col min="7445" max="7445" width="4.1796875" style="38" hidden="1"/>
    <col min="7446" max="7447" width="5.6328125" style="38" hidden="1"/>
    <col min="7448" max="7448" width="8.6328125" style="38" hidden="1"/>
    <col min="7449" max="7452" width="5.6328125" style="38" hidden="1"/>
    <col min="7453" max="7672" width="4.6328125" style="38" hidden="1"/>
    <col min="7673" max="7673" width="4.1796875" style="38" hidden="1"/>
    <col min="7674" max="7674" width="28.6328125" style="38" hidden="1"/>
    <col min="7675" max="7687" width="3.36328125" style="38" hidden="1"/>
    <col min="7688" max="7688" width="4.6328125" style="38" hidden="1"/>
    <col min="7689" max="7690" width="5.6328125" style="38" hidden="1"/>
    <col min="7691" max="7700" width="3.36328125" style="38" hidden="1"/>
    <col min="7701" max="7701" width="4.1796875" style="38" hidden="1"/>
    <col min="7702" max="7703" width="5.6328125" style="38" hidden="1"/>
    <col min="7704" max="7704" width="8.6328125" style="38" hidden="1"/>
    <col min="7705" max="7708" width="5.6328125" style="38" hidden="1"/>
    <col min="7709" max="7928" width="4.6328125" style="38" hidden="1"/>
    <col min="7929" max="7929" width="4.1796875" style="38" hidden="1"/>
    <col min="7930" max="7930" width="28.6328125" style="38" hidden="1"/>
    <col min="7931" max="7943" width="3.36328125" style="38" hidden="1"/>
    <col min="7944" max="7944" width="4.6328125" style="38" hidden="1"/>
    <col min="7945" max="7946" width="5.6328125" style="38" hidden="1"/>
    <col min="7947" max="7956" width="3.36328125" style="38" hidden="1"/>
    <col min="7957" max="7957" width="4.1796875" style="38" hidden="1"/>
    <col min="7958" max="7959" width="5.6328125" style="38" hidden="1"/>
    <col min="7960" max="7960" width="8.6328125" style="38" hidden="1"/>
    <col min="7961" max="7964" width="5.6328125" style="38" hidden="1"/>
    <col min="7965" max="8184" width="4.6328125" style="38" hidden="1"/>
    <col min="8185" max="8185" width="4.1796875" style="38" hidden="1"/>
    <col min="8186" max="8186" width="28.6328125" style="38" hidden="1"/>
    <col min="8187" max="8199" width="3.36328125" style="38" hidden="1"/>
    <col min="8200" max="8200" width="4.6328125" style="38" hidden="1"/>
    <col min="8201" max="8202" width="5.6328125" style="38" hidden="1"/>
    <col min="8203" max="8212" width="3.36328125" style="38" hidden="1"/>
    <col min="8213" max="8213" width="4.1796875" style="38" hidden="1"/>
    <col min="8214" max="8215" width="5.6328125" style="38" hidden="1"/>
    <col min="8216" max="8216" width="8.6328125" style="38" hidden="1"/>
    <col min="8217" max="8220" width="5.6328125" style="38" hidden="1"/>
    <col min="8221" max="8440" width="4.6328125" style="38" hidden="1"/>
    <col min="8441" max="8441" width="4.1796875" style="38" hidden="1"/>
    <col min="8442" max="8442" width="28.6328125" style="38" hidden="1"/>
    <col min="8443" max="8455" width="3.36328125" style="38" hidden="1"/>
    <col min="8456" max="8456" width="4.6328125" style="38" hidden="1"/>
    <col min="8457" max="8458" width="5.6328125" style="38" hidden="1"/>
    <col min="8459" max="8468" width="3.36328125" style="38" hidden="1"/>
    <col min="8469" max="8469" width="4.1796875" style="38" hidden="1"/>
    <col min="8470" max="8471" width="5.6328125" style="38" hidden="1"/>
    <col min="8472" max="8472" width="8.6328125" style="38" hidden="1"/>
    <col min="8473" max="8476" width="5.6328125" style="38" hidden="1"/>
    <col min="8477" max="8696" width="4.6328125" style="38" hidden="1"/>
    <col min="8697" max="8697" width="4.1796875" style="38" hidden="1"/>
    <col min="8698" max="8698" width="28.6328125" style="38" hidden="1"/>
    <col min="8699" max="8711" width="3.36328125" style="38" hidden="1"/>
    <col min="8712" max="8712" width="4.6328125" style="38" hidden="1"/>
    <col min="8713" max="8714" width="5.6328125" style="38" hidden="1"/>
    <col min="8715" max="8724" width="3.36328125" style="38" hidden="1"/>
    <col min="8725" max="8725" width="4.1796875" style="38" hidden="1"/>
    <col min="8726" max="8727" width="5.6328125" style="38" hidden="1"/>
    <col min="8728" max="8728" width="8.6328125" style="38" hidden="1"/>
    <col min="8729" max="8732" width="5.6328125" style="38" hidden="1"/>
    <col min="8733" max="8952" width="4.6328125" style="38" hidden="1"/>
    <col min="8953" max="8953" width="4.1796875" style="38" hidden="1"/>
    <col min="8954" max="8954" width="28.6328125" style="38" hidden="1"/>
    <col min="8955" max="8967" width="3.36328125" style="38" hidden="1"/>
    <col min="8968" max="8968" width="4.6328125" style="38" hidden="1"/>
    <col min="8969" max="8970" width="5.6328125" style="38" hidden="1"/>
    <col min="8971" max="8980" width="3.36328125" style="38" hidden="1"/>
    <col min="8981" max="8981" width="4.1796875" style="38" hidden="1"/>
    <col min="8982" max="8983" width="5.6328125" style="38" hidden="1"/>
    <col min="8984" max="8984" width="8.6328125" style="38" hidden="1"/>
    <col min="8985" max="8988" width="5.6328125" style="38" hidden="1"/>
    <col min="8989" max="9208" width="4.6328125" style="38" hidden="1"/>
    <col min="9209" max="9209" width="4.1796875" style="38" hidden="1"/>
    <col min="9210" max="9210" width="28.6328125" style="38" hidden="1"/>
    <col min="9211" max="9223" width="3.36328125" style="38" hidden="1"/>
    <col min="9224" max="9224" width="4.6328125" style="38" hidden="1"/>
    <col min="9225" max="9226" width="5.6328125" style="38" hidden="1"/>
    <col min="9227" max="9236" width="3.36328125" style="38" hidden="1"/>
    <col min="9237" max="9237" width="4.1796875" style="38" hidden="1"/>
    <col min="9238" max="9239" width="5.6328125" style="38" hidden="1"/>
    <col min="9240" max="9240" width="8.6328125" style="38" hidden="1"/>
    <col min="9241" max="9244" width="5.6328125" style="38" hidden="1"/>
    <col min="9245" max="9464" width="4.6328125" style="38" hidden="1"/>
    <col min="9465" max="9465" width="4.1796875" style="38" hidden="1"/>
    <col min="9466" max="9466" width="28.6328125" style="38" hidden="1"/>
    <col min="9467" max="9479" width="3.36328125" style="38" hidden="1"/>
    <col min="9480" max="9480" width="4.6328125" style="38" hidden="1"/>
    <col min="9481" max="9482" width="5.6328125" style="38" hidden="1"/>
    <col min="9483" max="9492" width="3.36328125" style="38" hidden="1"/>
    <col min="9493" max="9493" width="4.1796875" style="38" hidden="1"/>
    <col min="9494" max="9495" width="5.6328125" style="38" hidden="1"/>
    <col min="9496" max="9496" width="8.6328125" style="38" hidden="1"/>
    <col min="9497" max="9500" width="5.6328125" style="38" hidden="1"/>
    <col min="9501" max="9720" width="4.6328125" style="38" hidden="1"/>
    <col min="9721" max="9721" width="4.1796875" style="38" hidden="1"/>
    <col min="9722" max="9722" width="28.6328125" style="38" hidden="1"/>
    <col min="9723" max="9735" width="3.36328125" style="38" hidden="1"/>
    <col min="9736" max="9736" width="4.6328125" style="38" hidden="1"/>
    <col min="9737" max="9738" width="5.6328125" style="38" hidden="1"/>
    <col min="9739" max="9748" width="3.36328125" style="38" hidden="1"/>
    <col min="9749" max="9749" width="4.1796875" style="38" hidden="1"/>
    <col min="9750" max="9751" width="5.6328125" style="38" hidden="1"/>
    <col min="9752" max="9752" width="8.6328125" style="38" hidden="1"/>
    <col min="9753" max="9756" width="5.6328125" style="38" hidden="1"/>
    <col min="9757" max="9976" width="4.6328125" style="38" hidden="1"/>
    <col min="9977" max="9977" width="4.1796875" style="38" hidden="1"/>
    <col min="9978" max="9978" width="28.6328125" style="38" hidden="1"/>
    <col min="9979" max="9991" width="3.36328125" style="38" hidden="1"/>
    <col min="9992" max="9992" width="4.6328125" style="38" hidden="1"/>
    <col min="9993" max="9994" width="5.6328125" style="38" hidden="1"/>
    <col min="9995" max="10004" width="3.36328125" style="38" hidden="1"/>
    <col min="10005" max="10005" width="4.1796875" style="38" hidden="1"/>
    <col min="10006" max="10007" width="5.6328125" style="38" hidden="1"/>
    <col min="10008" max="10008" width="8.6328125" style="38" hidden="1"/>
    <col min="10009" max="10012" width="5.6328125" style="38" hidden="1"/>
    <col min="10013" max="10232" width="4.6328125" style="38" hidden="1"/>
    <col min="10233" max="10233" width="4.1796875" style="38" hidden="1"/>
    <col min="10234" max="10234" width="28.6328125" style="38" hidden="1"/>
    <col min="10235" max="10247" width="3.36328125" style="38" hidden="1"/>
    <col min="10248" max="10248" width="4.6328125" style="38" hidden="1"/>
    <col min="10249" max="10250" width="5.6328125" style="38" hidden="1"/>
    <col min="10251" max="10260" width="3.36328125" style="38" hidden="1"/>
    <col min="10261" max="10261" width="4.1796875" style="38" hidden="1"/>
    <col min="10262" max="10263" width="5.6328125" style="38" hidden="1"/>
    <col min="10264" max="10264" width="8.6328125" style="38" hidden="1"/>
    <col min="10265" max="10268" width="5.6328125" style="38" hidden="1"/>
    <col min="10269" max="10488" width="4.6328125" style="38" hidden="1"/>
    <col min="10489" max="10489" width="4.1796875" style="38" hidden="1"/>
    <col min="10490" max="10490" width="28.6328125" style="38" hidden="1"/>
    <col min="10491" max="10503" width="3.36328125" style="38" hidden="1"/>
    <col min="10504" max="10504" width="4.6328125" style="38" hidden="1"/>
    <col min="10505" max="10506" width="5.6328125" style="38" hidden="1"/>
    <col min="10507" max="10516" width="3.36328125" style="38" hidden="1"/>
    <col min="10517" max="10517" width="4.1796875" style="38" hidden="1"/>
    <col min="10518" max="10519" width="5.6328125" style="38" hidden="1"/>
    <col min="10520" max="10520" width="8.6328125" style="38" hidden="1"/>
    <col min="10521" max="10524" width="5.6328125" style="38" hidden="1"/>
    <col min="10525" max="10744" width="4.6328125" style="38" hidden="1"/>
    <col min="10745" max="10745" width="4.1796875" style="38" hidden="1"/>
    <col min="10746" max="10746" width="28.6328125" style="38" hidden="1"/>
    <col min="10747" max="10759" width="3.36328125" style="38" hidden="1"/>
    <col min="10760" max="10760" width="4.6328125" style="38" hidden="1"/>
    <col min="10761" max="10762" width="5.6328125" style="38" hidden="1"/>
    <col min="10763" max="10772" width="3.36328125" style="38" hidden="1"/>
    <col min="10773" max="10773" width="4.1796875" style="38" hidden="1"/>
    <col min="10774" max="10775" width="5.6328125" style="38" hidden="1"/>
    <col min="10776" max="10776" width="8.6328125" style="38" hidden="1"/>
    <col min="10777" max="10780" width="5.6328125" style="38" hidden="1"/>
    <col min="10781" max="11000" width="4.6328125" style="38" hidden="1"/>
    <col min="11001" max="11001" width="4.1796875" style="38" hidden="1"/>
    <col min="11002" max="11002" width="28.6328125" style="38" hidden="1"/>
    <col min="11003" max="11015" width="3.36328125" style="38" hidden="1"/>
    <col min="11016" max="11016" width="4.6328125" style="38" hidden="1"/>
    <col min="11017" max="11018" width="5.6328125" style="38" hidden="1"/>
    <col min="11019" max="11028" width="3.36328125" style="38" hidden="1"/>
    <col min="11029" max="11029" width="4.1796875" style="38" hidden="1"/>
    <col min="11030" max="11031" width="5.6328125" style="38" hidden="1"/>
    <col min="11032" max="11032" width="8.6328125" style="38" hidden="1"/>
    <col min="11033" max="11036" width="5.6328125" style="38" hidden="1"/>
    <col min="11037" max="11256" width="4.6328125" style="38" hidden="1"/>
    <col min="11257" max="11257" width="4.1796875" style="38" hidden="1"/>
    <col min="11258" max="11258" width="28.6328125" style="38" hidden="1"/>
    <col min="11259" max="11271" width="3.36328125" style="38" hidden="1"/>
    <col min="11272" max="11272" width="4.6328125" style="38" hidden="1"/>
    <col min="11273" max="11274" width="5.6328125" style="38" hidden="1"/>
    <col min="11275" max="11284" width="3.36328125" style="38" hidden="1"/>
    <col min="11285" max="11285" width="4.1796875" style="38" hidden="1"/>
    <col min="11286" max="11287" width="5.6328125" style="38" hidden="1"/>
    <col min="11288" max="11288" width="8.6328125" style="38" hidden="1"/>
    <col min="11289" max="11292" width="5.6328125" style="38" hidden="1"/>
    <col min="11293" max="11512" width="4.6328125" style="38" hidden="1"/>
    <col min="11513" max="11513" width="4.1796875" style="38" hidden="1"/>
    <col min="11514" max="11514" width="28.6328125" style="38" hidden="1"/>
    <col min="11515" max="11527" width="3.36328125" style="38" hidden="1"/>
    <col min="11528" max="11528" width="4.6328125" style="38" hidden="1"/>
    <col min="11529" max="11530" width="5.6328125" style="38" hidden="1"/>
    <col min="11531" max="11540" width="3.36328125" style="38" hidden="1"/>
    <col min="11541" max="11541" width="4.1796875" style="38" hidden="1"/>
    <col min="11542" max="11543" width="5.6328125" style="38" hidden="1"/>
    <col min="11544" max="11544" width="8.6328125" style="38" hidden="1"/>
    <col min="11545" max="11548" width="5.6328125" style="38" hidden="1"/>
    <col min="11549" max="11768" width="4.6328125" style="38" hidden="1"/>
    <col min="11769" max="11769" width="4.1796875" style="38" hidden="1"/>
    <col min="11770" max="11770" width="28.6328125" style="38" hidden="1"/>
    <col min="11771" max="11783" width="3.36328125" style="38" hidden="1"/>
    <col min="11784" max="11784" width="4.6328125" style="38" hidden="1"/>
    <col min="11785" max="11786" width="5.6328125" style="38" hidden="1"/>
    <col min="11787" max="11796" width="3.36328125" style="38" hidden="1"/>
    <col min="11797" max="11797" width="4.1796875" style="38" hidden="1"/>
    <col min="11798" max="11799" width="5.6328125" style="38" hidden="1"/>
    <col min="11800" max="11800" width="8.6328125" style="38" hidden="1"/>
    <col min="11801" max="11804" width="5.6328125" style="38" hidden="1"/>
    <col min="11805" max="12024" width="4.6328125" style="38" hidden="1"/>
    <col min="12025" max="12025" width="4.1796875" style="38" hidden="1"/>
    <col min="12026" max="12026" width="28.6328125" style="38" hidden="1"/>
    <col min="12027" max="12039" width="3.36328125" style="38" hidden="1"/>
    <col min="12040" max="12040" width="4.6328125" style="38" hidden="1"/>
    <col min="12041" max="12042" width="5.6328125" style="38" hidden="1"/>
    <col min="12043" max="12052" width="3.36328125" style="38" hidden="1"/>
    <col min="12053" max="12053" width="4.1796875" style="38" hidden="1"/>
    <col min="12054" max="12055" width="5.6328125" style="38" hidden="1"/>
    <col min="12056" max="12056" width="8.6328125" style="38" hidden="1"/>
    <col min="12057" max="12060" width="5.6328125" style="38" hidden="1"/>
    <col min="12061" max="12280" width="4.6328125" style="38" hidden="1"/>
    <col min="12281" max="12281" width="4.1796875" style="38" hidden="1"/>
    <col min="12282" max="12282" width="28.6328125" style="38" hidden="1"/>
    <col min="12283" max="12295" width="3.36328125" style="38" hidden="1"/>
    <col min="12296" max="12296" width="4.6328125" style="38" hidden="1"/>
    <col min="12297" max="12298" width="5.6328125" style="38" hidden="1"/>
    <col min="12299" max="12308" width="3.36328125" style="38" hidden="1"/>
    <col min="12309" max="12309" width="4.1796875" style="38" hidden="1"/>
    <col min="12310" max="12311" width="5.6328125" style="38" hidden="1"/>
    <col min="12312" max="12312" width="8.6328125" style="38" hidden="1"/>
    <col min="12313" max="12316" width="5.6328125" style="38" hidden="1"/>
    <col min="12317" max="12536" width="4.6328125" style="38" hidden="1"/>
    <col min="12537" max="12537" width="4.1796875" style="38" hidden="1"/>
    <col min="12538" max="12538" width="28.6328125" style="38" hidden="1"/>
    <col min="12539" max="12551" width="3.36328125" style="38" hidden="1"/>
    <col min="12552" max="12552" width="4.6328125" style="38" hidden="1"/>
    <col min="12553" max="12554" width="5.6328125" style="38" hidden="1"/>
    <col min="12555" max="12564" width="3.36328125" style="38" hidden="1"/>
    <col min="12565" max="12565" width="4.1796875" style="38" hidden="1"/>
    <col min="12566" max="12567" width="5.6328125" style="38" hidden="1"/>
    <col min="12568" max="12568" width="8.6328125" style="38" hidden="1"/>
    <col min="12569" max="12572" width="5.6328125" style="38" hidden="1"/>
    <col min="12573" max="12792" width="4.6328125" style="38" hidden="1"/>
    <col min="12793" max="12793" width="4.1796875" style="38" hidden="1"/>
    <col min="12794" max="12794" width="28.6328125" style="38" hidden="1"/>
    <col min="12795" max="12807" width="3.36328125" style="38" hidden="1"/>
    <col min="12808" max="12808" width="4.6328125" style="38" hidden="1"/>
    <col min="12809" max="12810" width="5.6328125" style="38" hidden="1"/>
    <col min="12811" max="12820" width="3.36328125" style="38" hidden="1"/>
    <col min="12821" max="12821" width="4.1796875" style="38" hidden="1"/>
    <col min="12822" max="12823" width="5.6328125" style="38" hidden="1"/>
    <col min="12824" max="12824" width="8.6328125" style="38" hidden="1"/>
    <col min="12825" max="12828" width="5.6328125" style="38" hidden="1"/>
    <col min="12829" max="13048" width="4.6328125" style="38" hidden="1"/>
    <col min="13049" max="13049" width="4.1796875" style="38" hidden="1"/>
    <col min="13050" max="13050" width="28.6328125" style="38" hidden="1"/>
    <col min="13051" max="13063" width="3.36328125" style="38" hidden="1"/>
    <col min="13064" max="13064" width="4.6328125" style="38" hidden="1"/>
    <col min="13065" max="13066" width="5.6328125" style="38" hidden="1"/>
    <col min="13067" max="13076" width="3.36328125" style="38" hidden="1"/>
    <col min="13077" max="13077" width="4.1796875" style="38" hidden="1"/>
    <col min="13078" max="13079" width="5.6328125" style="38" hidden="1"/>
    <col min="13080" max="13080" width="8.6328125" style="38" hidden="1"/>
    <col min="13081" max="13084" width="5.6328125" style="38" hidden="1"/>
    <col min="13085" max="13304" width="4.6328125" style="38" hidden="1"/>
    <col min="13305" max="13305" width="4.1796875" style="38" hidden="1"/>
    <col min="13306" max="13306" width="28.6328125" style="38" hidden="1"/>
    <col min="13307" max="13319" width="3.36328125" style="38" hidden="1"/>
    <col min="13320" max="13320" width="4.6328125" style="38" hidden="1"/>
    <col min="13321" max="13322" width="5.6328125" style="38" hidden="1"/>
    <col min="13323" max="13332" width="3.36328125" style="38" hidden="1"/>
    <col min="13333" max="13333" width="4.1796875" style="38" hidden="1"/>
    <col min="13334" max="13335" width="5.6328125" style="38" hidden="1"/>
    <col min="13336" max="13336" width="8.6328125" style="38" hidden="1"/>
    <col min="13337" max="13340" width="5.6328125" style="38" hidden="1"/>
    <col min="13341" max="13560" width="4.6328125" style="38" hidden="1"/>
    <col min="13561" max="13561" width="4.1796875" style="38" hidden="1"/>
    <col min="13562" max="13562" width="28.6328125" style="38" hidden="1"/>
    <col min="13563" max="13575" width="3.36328125" style="38" hidden="1"/>
    <col min="13576" max="13576" width="4.6328125" style="38" hidden="1"/>
    <col min="13577" max="13578" width="5.6328125" style="38" hidden="1"/>
    <col min="13579" max="13588" width="3.36328125" style="38" hidden="1"/>
    <col min="13589" max="13589" width="4.1796875" style="38" hidden="1"/>
    <col min="13590" max="13591" width="5.6328125" style="38" hidden="1"/>
    <col min="13592" max="13592" width="8.6328125" style="38" hidden="1"/>
    <col min="13593" max="13596" width="5.6328125" style="38" hidden="1"/>
    <col min="13597" max="13816" width="4.6328125" style="38" hidden="1"/>
    <col min="13817" max="13817" width="4.1796875" style="38" hidden="1"/>
    <col min="13818" max="13818" width="28.6328125" style="38" hidden="1"/>
    <col min="13819" max="13831" width="3.36328125" style="38" hidden="1"/>
    <col min="13832" max="13832" width="4.6328125" style="38" hidden="1"/>
    <col min="13833" max="13834" width="5.6328125" style="38" hidden="1"/>
    <col min="13835" max="13844" width="3.36328125" style="38" hidden="1"/>
    <col min="13845" max="13845" width="4.1796875" style="38" hidden="1"/>
    <col min="13846" max="13847" width="5.6328125" style="38" hidden="1"/>
    <col min="13848" max="13848" width="8.6328125" style="38" hidden="1"/>
    <col min="13849" max="13852" width="5.6328125" style="38" hidden="1"/>
    <col min="13853" max="14072" width="4.6328125" style="38" hidden="1"/>
    <col min="14073" max="14073" width="4.1796875" style="38" hidden="1"/>
    <col min="14074" max="14074" width="28.6328125" style="38" hidden="1"/>
    <col min="14075" max="14087" width="3.36328125" style="38" hidden="1"/>
    <col min="14088" max="14088" width="4.6328125" style="38" hidden="1"/>
    <col min="14089" max="14090" width="5.6328125" style="38" hidden="1"/>
    <col min="14091" max="14100" width="3.36328125" style="38" hidden="1"/>
    <col min="14101" max="14101" width="4.1796875" style="38" hidden="1"/>
    <col min="14102" max="14103" width="5.6328125" style="38" hidden="1"/>
    <col min="14104" max="14104" width="8.6328125" style="38" hidden="1"/>
    <col min="14105" max="14108" width="5.6328125" style="38" hidden="1"/>
    <col min="14109" max="14328" width="4.6328125" style="38" hidden="1"/>
    <col min="14329" max="14329" width="4.1796875" style="38" hidden="1"/>
    <col min="14330" max="14330" width="28.6328125" style="38" hidden="1"/>
    <col min="14331" max="14343" width="3.36328125" style="38" hidden="1"/>
    <col min="14344" max="14344" width="4.6328125" style="38" hidden="1"/>
    <col min="14345" max="14346" width="5.6328125" style="38" hidden="1"/>
    <col min="14347" max="14356" width="3.36328125" style="38" hidden="1"/>
    <col min="14357" max="14357" width="4.1796875" style="38" hidden="1"/>
    <col min="14358" max="14359" width="5.6328125" style="38" hidden="1"/>
    <col min="14360" max="14360" width="8.6328125" style="38" hidden="1"/>
    <col min="14361" max="14364" width="5.6328125" style="38" hidden="1"/>
    <col min="14365" max="14584" width="4.6328125" style="38" hidden="1"/>
    <col min="14585" max="14585" width="4.1796875" style="38" hidden="1"/>
    <col min="14586" max="14586" width="28.6328125" style="38" hidden="1"/>
    <col min="14587" max="14599" width="3.36328125" style="38" hidden="1"/>
    <col min="14600" max="14600" width="4.6328125" style="38" hidden="1"/>
    <col min="14601" max="14602" width="5.6328125" style="38" hidden="1"/>
    <col min="14603" max="14612" width="3.36328125" style="38" hidden="1"/>
    <col min="14613" max="14613" width="4.1796875" style="38" hidden="1"/>
    <col min="14614" max="14615" width="5.6328125" style="38" hidden="1"/>
    <col min="14616" max="14616" width="8.6328125" style="38" hidden="1"/>
    <col min="14617" max="14620" width="5.6328125" style="38" hidden="1"/>
    <col min="14621" max="14840" width="4.6328125" style="38" hidden="1"/>
    <col min="14841" max="14841" width="4.1796875" style="38" hidden="1"/>
    <col min="14842" max="14842" width="28.6328125" style="38" hidden="1"/>
    <col min="14843" max="14855" width="3.36328125" style="38" hidden="1"/>
    <col min="14856" max="14856" width="4.6328125" style="38" hidden="1"/>
    <col min="14857" max="14858" width="5.6328125" style="38" hidden="1"/>
    <col min="14859" max="14868" width="3.36328125" style="38" hidden="1"/>
    <col min="14869" max="14869" width="4.1796875" style="38" hidden="1"/>
    <col min="14870" max="14871" width="5.6328125" style="38" hidden="1"/>
    <col min="14872" max="14872" width="8.6328125" style="38" hidden="1"/>
    <col min="14873" max="14876" width="5.6328125" style="38" hidden="1"/>
    <col min="14877" max="15096" width="4.6328125" style="38" hidden="1"/>
    <col min="15097" max="15097" width="4.1796875" style="38" hidden="1"/>
    <col min="15098" max="15098" width="28.6328125" style="38" hidden="1"/>
    <col min="15099" max="15111" width="3.36328125" style="38" hidden="1"/>
    <col min="15112" max="15112" width="4.6328125" style="38" hidden="1"/>
    <col min="15113" max="15114" width="5.6328125" style="38" hidden="1"/>
    <col min="15115" max="15124" width="3.36328125" style="38" hidden="1"/>
    <col min="15125" max="15125" width="4.1796875" style="38" hidden="1"/>
    <col min="15126" max="15127" width="5.6328125" style="38" hidden="1"/>
    <col min="15128" max="15128" width="8.6328125" style="38" hidden="1"/>
    <col min="15129" max="15132" width="5.6328125" style="38" hidden="1"/>
    <col min="15133" max="15352" width="4.6328125" style="38" hidden="1"/>
    <col min="15353" max="15353" width="4.1796875" style="38" hidden="1"/>
    <col min="15354" max="15354" width="28.6328125" style="38" hidden="1"/>
    <col min="15355" max="15367" width="3.36328125" style="38" hidden="1"/>
    <col min="15368" max="15368" width="4.6328125" style="38" hidden="1"/>
    <col min="15369" max="15370" width="5.6328125" style="38" hidden="1"/>
    <col min="15371" max="15380" width="3.36328125" style="38" hidden="1"/>
    <col min="15381" max="15381" width="4.1796875" style="38" hidden="1"/>
    <col min="15382" max="15383" width="5.6328125" style="38" hidden="1"/>
    <col min="15384" max="15384" width="8.6328125" style="38" hidden="1"/>
    <col min="15385" max="15388" width="5.6328125" style="38" hidden="1"/>
    <col min="15389" max="15608" width="4.6328125" style="38" hidden="1"/>
    <col min="15609" max="15609" width="4.1796875" style="38" hidden="1"/>
    <col min="15610" max="15610" width="28.6328125" style="38" hidden="1"/>
    <col min="15611" max="15623" width="3.36328125" style="38" hidden="1"/>
    <col min="15624" max="15624" width="4.6328125" style="38" hidden="1"/>
    <col min="15625" max="15626" width="5.6328125" style="38" hidden="1"/>
    <col min="15627" max="15636" width="3.36328125" style="38" hidden="1"/>
    <col min="15637" max="15637" width="4.1796875" style="38" hidden="1"/>
    <col min="15638" max="15639" width="5.6328125" style="38" hidden="1"/>
    <col min="15640" max="15640" width="8.6328125" style="38" hidden="1"/>
    <col min="15641" max="15644" width="5.6328125" style="38" hidden="1"/>
    <col min="15645" max="15864" width="4.6328125" style="38" hidden="1"/>
    <col min="15865" max="15865" width="4.1796875" style="38" hidden="1"/>
    <col min="15866" max="15866" width="28.6328125" style="38" hidden="1"/>
    <col min="15867" max="15879" width="3.36328125" style="38" hidden="1"/>
    <col min="15880" max="15880" width="4.6328125" style="38" hidden="1"/>
    <col min="15881" max="15882" width="5.6328125" style="38" hidden="1"/>
    <col min="15883" max="15892" width="3.36328125" style="38" hidden="1"/>
    <col min="15893" max="15893" width="4.1796875" style="38" hidden="1"/>
    <col min="15894" max="15895" width="5.6328125" style="38" hidden="1"/>
    <col min="15896" max="15896" width="8.6328125" style="38" hidden="1"/>
    <col min="15897" max="15900" width="5.6328125" style="38" hidden="1"/>
    <col min="15901" max="16120" width="4.6328125" style="38" hidden="1"/>
    <col min="16121" max="16121" width="4.1796875" style="38" hidden="1"/>
    <col min="16122" max="16122" width="28.6328125" style="38" hidden="1"/>
    <col min="16123" max="16135" width="3.36328125" style="38" hidden="1"/>
    <col min="16136" max="16136" width="4.6328125" style="38" hidden="1"/>
    <col min="16137" max="16138" width="5.6328125" style="38" hidden="1"/>
    <col min="16139" max="16148" width="3.36328125" style="38" hidden="1"/>
    <col min="16149" max="16149" width="4.1796875" style="38" hidden="1"/>
    <col min="16150" max="16151" width="5.6328125" style="38" hidden="1"/>
    <col min="16152" max="16152" width="8.6328125" style="38" hidden="1"/>
    <col min="16153" max="16156" width="5.6328125" style="38" hidden="1"/>
    <col min="16157" max="16157" width="8.6328125" style="38" hidden="1"/>
    <col min="16158" max="16163" width="5.6328125" style="38" hidden="1"/>
    <col min="16164" max="16164" width="8.6328125" style="38" hidden="1"/>
    <col min="16165" max="16168" width="5.6328125" style="38" hidden="1"/>
    <col min="16169" max="16384" width="4.6328125" style="38" hidden="1"/>
  </cols>
  <sheetData>
    <row r="1" spans="1:16168" s="37" customFormat="1" ht="15" customHeight="1" x14ac:dyDescent="0.35">
      <c r="A1" s="481" t="s">
        <v>62</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5">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4">
      <c r="A3" s="482" t="s">
        <v>63</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4">
      <c r="A4" s="39"/>
      <c r="B4" s="40"/>
      <c r="C4" s="39"/>
      <c r="D4" s="119"/>
      <c r="E4" s="119"/>
      <c r="F4" s="27" t="s">
        <v>4</v>
      </c>
      <c r="G4" s="486">
        <f>'INPUT DATA'!F10</f>
        <v>0</v>
      </c>
      <c r="H4" s="487"/>
      <c r="I4" s="487"/>
      <c r="J4" s="487"/>
      <c r="K4" s="487"/>
      <c r="L4" s="487"/>
      <c r="M4" s="488"/>
      <c r="N4" s="33"/>
      <c r="O4" s="289" t="s">
        <v>7</v>
      </c>
      <c r="P4" s="289"/>
      <c r="Q4" s="269"/>
      <c r="R4" s="511">
        <f>'INPUT DATA'!F11</f>
        <v>0</v>
      </c>
      <c r="S4" s="512"/>
      <c r="T4" s="512"/>
      <c r="U4" s="513"/>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4">
      <c r="A5" s="39"/>
      <c r="B5" s="39"/>
      <c r="C5" s="119"/>
      <c r="D5" s="119"/>
      <c r="E5" s="119"/>
      <c r="F5" s="27" t="s">
        <v>11</v>
      </c>
      <c r="G5" s="483">
        <f>'INPUT DATA'!F14</f>
        <v>0</v>
      </c>
      <c r="H5" s="484"/>
      <c r="I5" s="484"/>
      <c r="J5" s="484"/>
      <c r="K5" s="484"/>
      <c r="L5" s="484"/>
      <c r="M5" s="485"/>
      <c r="N5" s="41"/>
      <c r="O5" s="289" t="s">
        <v>9</v>
      </c>
      <c r="P5" s="289"/>
      <c r="Q5" s="32"/>
      <c r="R5" s="500" t="str">
        <f>IF('INPUT DATA'!F13="","", 'INPUT DATA'!F13)</f>
        <v/>
      </c>
      <c r="S5" s="501"/>
      <c r="T5" s="501"/>
      <c r="U5" s="502"/>
      <c r="V5" s="289"/>
      <c r="W5" s="503" t="s">
        <v>13</v>
      </c>
      <c r="X5" s="504"/>
      <c r="Y5" s="505"/>
      <c r="Z5" s="497">
        <f>'INPUT DATA'!F16</f>
        <v>0</v>
      </c>
      <c r="AA5" s="498"/>
      <c r="AB5" s="499"/>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4">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4">
      <c r="A7" s="475" t="s">
        <v>298</v>
      </c>
      <c r="B7" s="476"/>
      <c r="C7" s="476"/>
      <c r="D7" s="476"/>
      <c r="E7" s="477"/>
      <c r="F7" s="489" t="s">
        <v>277</v>
      </c>
      <c r="G7" s="490"/>
      <c r="H7" s="490"/>
      <c r="I7" s="490"/>
      <c r="J7" s="490"/>
      <c r="K7" s="520" t="str">
        <f>'INPUT DATA'!F24&amp;" - "&amp;'INPUT DATA'!F25</f>
        <v xml:space="preserve"> - DEPED TAMBAYAN</v>
      </c>
      <c r="L7" s="521"/>
      <c r="M7" s="521"/>
      <c r="N7" s="521"/>
      <c r="O7" s="521"/>
      <c r="P7" s="522"/>
      <c r="Q7" s="510" t="s">
        <v>65</v>
      </c>
      <c r="R7" s="510"/>
      <c r="S7" s="519" t="str">
        <f>IF('INPUT DATA'!F22="","", 'INPUT DATA'!F22)</f>
        <v>RICHARD R. RAQUENO</v>
      </c>
      <c r="T7" s="519"/>
      <c r="U7" s="519"/>
      <c r="V7" s="519"/>
      <c r="W7" s="519"/>
      <c r="X7" s="517" t="s">
        <v>66</v>
      </c>
      <c r="Y7" s="518"/>
      <c r="Z7" s="514">
        <f>IF('INPUT DATA'!F30&lt;&gt;"",'INPUT DATA'!F30,'INPUT DATA'!F28)</f>
        <v>0</v>
      </c>
      <c r="AA7" s="515"/>
      <c r="AB7" s="516"/>
    </row>
    <row r="8" spans="1:16168" ht="23.25" customHeight="1" thickBot="1" x14ac:dyDescent="0.35">
      <c r="A8" s="478"/>
      <c r="B8" s="479"/>
      <c r="C8" s="479"/>
      <c r="D8" s="479"/>
      <c r="E8" s="480"/>
      <c r="F8" s="491"/>
      <c r="G8" s="492"/>
      <c r="H8" s="492"/>
      <c r="I8" s="492"/>
      <c r="J8" s="492"/>
      <c r="K8" s="523"/>
      <c r="L8" s="524"/>
      <c r="M8" s="524"/>
      <c r="N8" s="524"/>
      <c r="O8" s="524"/>
      <c r="P8" s="525"/>
      <c r="Q8" s="493" t="s">
        <v>74</v>
      </c>
      <c r="R8" s="494"/>
      <c r="S8" s="526">
        <f>'INPUT DATA'!F23</f>
        <v>0</v>
      </c>
      <c r="T8" s="526"/>
      <c r="U8" s="526"/>
      <c r="V8" s="526"/>
      <c r="W8" s="526"/>
      <c r="X8" s="508" t="s">
        <v>67</v>
      </c>
      <c r="Y8" s="509"/>
      <c r="Z8" s="506">
        <f>'INPUT DATA'!F26</f>
        <v>0</v>
      </c>
      <c r="AA8" s="506"/>
      <c r="AB8" s="507"/>
    </row>
    <row r="9" spans="1:16168" s="35" customFormat="1" ht="55.5" customHeight="1" thickBot="1" x14ac:dyDescent="0.4">
      <c r="A9" s="463" t="s">
        <v>29</v>
      </c>
      <c r="B9" s="464"/>
      <c r="C9" s="464"/>
      <c r="D9" s="464"/>
      <c r="E9" s="464"/>
      <c r="F9" s="467" t="str">
        <f>IF('INPUT DATA'!$F$26="","",INDEX('Helper(IMPORTANT!)'!$CI$2:$CI$6,MATCH(Z8,'Helper(IMPORTANT!)'!$CH$2:$CH$6,0)))</f>
        <v/>
      </c>
      <c r="G9" s="464"/>
      <c r="H9" s="464"/>
      <c r="I9" s="464"/>
      <c r="J9" s="464"/>
      <c r="K9" s="464"/>
      <c r="L9" s="464"/>
      <c r="M9" s="468"/>
      <c r="N9" s="467" t="str">
        <f>IF('INPUT DATA'!$F$26="","",INDEX('Helper(IMPORTANT!)'!$CJ$2:$CJ$6,MATCH(Z8,'Helper(IMPORTANT!)'!$CH$2:$CH$6,0)))</f>
        <v/>
      </c>
      <c r="O9" s="464"/>
      <c r="P9" s="464"/>
      <c r="Q9" s="464"/>
      <c r="R9" s="464"/>
      <c r="S9" s="468"/>
      <c r="T9" s="469" t="str">
        <f>IF('INPUT DATA'!$F$26="","",INDEX('Helper(IMPORTANT!)'!$CK$2:$CK$6,MATCH(Z8,'Helper(IMPORTANT!)'!$CH$2:$CH$6,0)))</f>
        <v/>
      </c>
      <c r="U9" s="470"/>
      <c r="V9" s="470"/>
      <c r="W9" s="464"/>
      <c r="X9" s="464"/>
      <c r="Y9" s="468"/>
      <c r="Z9" s="471" t="s">
        <v>68</v>
      </c>
      <c r="AA9" s="459" t="s">
        <v>274</v>
      </c>
      <c r="AB9" s="459" t="s">
        <v>273</v>
      </c>
    </row>
    <row r="10" spans="1:16168" s="35" customFormat="1" ht="18" customHeight="1" thickBot="1" x14ac:dyDescent="0.4">
      <c r="A10" s="465"/>
      <c r="B10" s="466"/>
      <c r="C10" s="466"/>
      <c r="D10" s="466"/>
      <c r="E10" s="466"/>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471"/>
      <c r="AA10" s="459"/>
      <c r="AB10" s="459"/>
      <c r="AF10" s="457"/>
      <c r="AG10" s="457"/>
      <c r="AH10" s="457"/>
      <c r="AI10" s="457"/>
      <c r="AJ10" s="457"/>
      <c r="AK10" s="457"/>
      <c r="AL10" s="457"/>
      <c r="AM10" s="457"/>
      <c r="AN10" s="457"/>
      <c r="AO10" s="457"/>
      <c r="AP10" s="457"/>
      <c r="AQ10" s="457"/>
      <c r="AR10" s="457"/>
      <c r="AS10" s="457"/>
      <c r="AT10" s="457"/>
      <c r="AU10" s="457"/>
      <c r="AV10" s="457"/>
      <c r="AW10" s="457"/>
      <c r="AX10" s="457"/>
    </row>
    <row r="11" spans="1:16168" s="42" customFormat="1" ht="18" customHeight="1" thickBot="1" x14ac:dyDescent="0.4">
      <c r="A11" s="461" t="s">
        <v>53</v>
      </c>
      <c r="B11" s="462"/>
      <c r="C11" s="462"/>
      <c r="D11" s="462"/>
      <c r="E11" s="462"/>
      <c r="F11" s="267"/>
      <c r="G11" s="268"/>
      <c r="H11" s="268"/>
      <c r="I11" s="268"/>
      <c r="J11" s="268"/>
      <c r="K11" s="63" t="str">
        <f>IF(COUNT($F11:$J11)=0,"",SUM($F11:$J11))</f>
        <v/>
      </c>
      <c r="L11" s="62">
        <v>100</v>
      </c>
      <c r="M11" s="64" t="str">
        <f>IF('INPUT DATA'!$F$26="","",INDEX('Helper(IMPORTANT!)'!$CL$2:$CL$6,MATCH(Z8,'Helper(IMPORTANT!)'!$CH$2:$CH$6,0)))</f>
        <v/>
      </c>
      <c r="N11" s="267"/>
      <c r="O11" s="268"/>
      <c r="P11" s="268"/>
      <c r="Q11" s="63" t="str">
        <f>IF(COUNT($N11:$P11)=0,"",SUM($N11:$P11))</f>
        <v/>
      </c>
      <c r="R11" s="62">
        <v>100</v>
      </c>
      <c r="S11" s="64" t="str">
        <f>IF('INPUT DATA'!$F$26="","",INDEX('Helper(IMPORTANT!)'!$CM$2:$CM$6,MATCH(Z8,'Helper(IMPORTANT!)'!$CH$2:$CH$6,0)))</f>
        <v/>
      </c>
      <c r="T11" s="270"/>
      <c r="U11" s="268"/>
      <c r="V11" s="268"/>
      <c r="W11" s="284" t="str">
        <f>IF(COUNT($T11:$V11)=0,"",SUM($T11:$V11))</f>
        <v/>
      </c>
      <c r="X11" s="281">
        <v>100</v>
      </c>
      <c r="Y11" s="64" t="str">
        <f>IF('INPUT DATA'!$F$26="","",INDEX('Helper(IMPORTANT!)'!$CN$2:$CN$6,MATCH(Z8,'Helper(IMPORTANT!)'!$CH$2:$CH$6,0)))</f>
        <v/>
      </c>
      <c r="Z11" s="471"/>
      <c r="AA11" s="460"/>
      <c r="AB11" s="459"/>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4">
      <c r="A12" s="472" t="s">
        <v>72</v>
      </c>
      <c r="B12" s="473"/>
      <c r="C12" s="473"/>
      <c r="D12" s="473"/>
      <c r="E12" s="473"/>
      <c r="F12" s="473"/>
      <c r="G12" s="473"/>
      <c r="H12" s="473"/>
      <c r="I12" s="473"/>
      <c r="J12" s="473"/>
      <c r="K12" s="473"/>
      <c r="L12" s="473"/>
      <c r="M12" s="473"/>
      <c r="N12" s="473"/>
      <c r="O12" s="473"/>
      <c r="P12" s="473"/>
      <c r="Q12" s="473"/>
      <c r="R12" s="473"/>
      <c r="S12" s="473"/>
      <c r="T12" s="473"/>
      <c r="U12" s="473"/>
      <c r="V12" s="473"/>
      <c r="W12" s="473"/>
      <c r="X12" s="473"/>
      <c r="Y12" s="473"/>
      <c r="Z12" s="473"/>
      <c r="AA12" s="473"/>
      <c r="AB12" s="474"/>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5">
      <c r="A13" s="175">
        <v>1</v>
      </c>
      <c r="B13" s="449">
        <f>'INPUT DATA'!L11</f>
        <v>0</v>
      </c>
      <c r="C13" s="449"/>
      <c r="D13" s="449"/>
      <c r="E13" s="450"/>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310" t="str">
        <f t="shared" ref="W13:W62"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458"/>
      <c r="AG13" s="458"/>
      <c r="AH13" s="458"/>
      <c r="AI13" s="458"/>
      <c r="AJ13" s="458"/>
      <c r="AK13" s="458"/>
      <c r="AL13" s="458"/>
      <c r="AM13" s="458"/>
      <c r="AN13" s="458"/>
      <c r="AO13" s="458"/>
      <c r="AP13" s="458"/>
      <c r="AQ13" s="458"/>
      <c r="AR13" s="458"/>
      <c r="AS13" s="458"/>
      <c r="AT13" s="458"/>
      <c r="AU13" s="458"/>
      <c r="AV13" s="458"/>
      <c r="AW13" s="458"/>
      <c r="AX13" s="458"/>
    </row>
    <row r="14" spans="1:16168" ht="18" customHeight="1" x14ac:dyDescent="0.35">
      <c r="A14" s="175">
        <v>2</v>
      </c>
      <c r="B14" s="449">
        <f>'INPUT DATA'!L12</f>
        <v>0</v>
      </c>
      <c r="C14" s="449"/>
      <c r="D14" s="449"/>
      <c r="E14" s="450"/>
      <c r="F14" s="54"/>
      <c r="G14" s="46"/>
      <c r="H14" s="46"/>
      <c r="I14" s="46"/>
      <c r="J14" s="46"/>
      <c r="K14" s="48" t="str">
        <f t="shared" si="0"/>
        <v/>
      </c>
      <c r="L14" s="47" t="str">
        <f t="shared" ref="L14:L62" si="4">IFERROR(IF(K14="","",ROUND(K14/$K$11*100,2)),"")</f>
        <v/>
      </c>
      <c r="M14" s="58" t="str">
        <f t="shared" ref="M14:M62" si="5">IFERROR(IF(L14="","",ROUND(L14*$M$11,2)),"")</f>
        <v/>
      </c>
      <c r="N14" s="54"/>
      <c r="O14" s="46"/>
      <c r="P14" s="46"/>
      <c r="Q14" s="332" t="str">
        <f t="shared" si="1"/>
        <v/>
      </c>
      <c r="R14" s="47" t="str">
        <f t="shared" ref="R14:R62" si="6">IFERROR(IF(Q14="","",ROUND(Q14/$Q$11*100,2)),"")</f>
        <v/>
      </c>
      <c r="S14" s="58" t="str">
        <f t="shared" ref="S14:S62" si="7">IFERROR(IF(R14="","",ROUND(R14*$S$11,2)),"")</f>
        <v/>
      </c>
      <c r="T14" s="271"/>
      <c r="U14" s="46"/>
      <c r="V14" s="278"/>
      <c r="W14" s="310" t="str">
        <f t="shared" si="2"/>
        <v/>
      </c>
      <c r="X14" s="282" t="str">
        <f t="shared" ref="X14:X62"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458"/>
      <c r="AG14" s="458"/>
      <c r="AH14" s="458"/>
      <c r="AI14" s="458"/>
      <c r="AJ14" s="458"/>
      <c r="AK14" s="458"/>
      <c r="AL14" s="458"/>
      <c r="AM14" s="458"/>
      <c r="AN14" s="458"/>
      <c r="AO14" s="458"/>
      <c r="AP14" s="458"/>
      <c r="AQ14" s="458"/>
      <c r="AR14" s="458"/>
      <c r="AS14" s="458"/>
      <c r="AT14" s="458"/>
      <c r="AU14" s="458"/>
      <c r="AV14" s="458"/>
      <c r="AW14" s="458"/>
      <c r="AX14" s="458"/>
    </row>
    <row r="15" spans="1:16168" ht="18" customHeight="1" x14ac:dyDescent="0.35">
      <c r="A15" s="175">
        <v>3</v>
      </c>
      <c r="B15" s="449">
        <f>'INPUT DATA'!L13</f>
        <v>0</v>
      </c>
      <c r="C15" s="449"/>
      <c r="D15" s="449"/>
      <c r="E15" s="450"/>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71"/>
      <c r="U15" s="46"/>
      <c r="V15" s="278"/>
      <c r="W15" s="310"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458"/>
      <c r="AG15" s="458"/>
      <c r="AH15" s="458"/>
      <c r="AI15" s="458"/>
      <c r="AJ15" s="458"/>
      <c r="AK15" s="458"/>
      <c r="AL15" s="458"/>
      <c r="AM15" s="458"/>
      <c r="AN15" s="458"/>
      <c r="AO15" s="458"/>
      <c r="AP15" s="458"/>
      <c r="AQ15" s="458"/>
      <c r="AR15" s="458"/>
      <c r="AS15" s="458"/>
      <c r="AT15" s="458"/>
      <c r="AU15" s="458"/>
      <c r="AV15" s="458"/>
      <c r="AW15" s="458"/>
      <c r="AX15" s="458"/>
    </row>
    <row r="16" spans="1:16168" ht="18" customHeight="1" x14ac:dyDescent="0.35">
      <c r="A16" s="175">
        <v>4</v>
      </c>
      <c r="B16" s="449">
        <f>'INPUT DATA'!L14</f>
        <v>0</v>
      </c>
      <c r="C16" s="449"/>
      <c r="D16" s="449"/>
      <c r="E16" s="450"/>
      <c r="F16" s="54"/>
      <c r="G16" s="46"/>
      <c r="H16" s="46"/>
      <c r="I16" s="49"/>
      <c r="J16" s="49"/>
      <c r="K16" s="48" t="str">
        <f t="shared" si="0"/>
        <v/>
      </c>
      <c r="L16" s="47" t="str">
        <f t="shared" si="4"/>
        <v/>
      </c>
      <c r="M16" s="58" t="str">
        <f t="shared" si="5"/>
        <v/>
      </c>
      <c r="N16" s="54"/>
      <c r="O16" s="46"/>
      <c r="P16" s="46"/>
      <c r="Q16" s="48" t="str">
        <f t="shared" si="1"/>
        <v/>
      </c>
      <c r="R16" s="47" t="str">
        <f t="shared" si="6"/>
        <v/>
      </c>
      <c r="S16" s="58" t="str">
        <f t="shared" si="7"/>
        <v/>
      </c>
      <c r="T16" s="54"/>
      <c r="U16" s="46"/>
      <c r="V16" s="46"/>
      <c r="W16" s="310"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458"/>
      <c r="AG16" s="458"/>
      <c r="AH16" s="458"/>
      <c r="AI16" s="458"/>
      <c r="AJ16" s="458"/>
      <c r="AK16" s="458"/>
      <c r="AL16" s="458"/>
      <c r="AM16" s="458"/>
      <c r="AN16" s="458"/>
      <c r="AO16" s="458"/>
      <c r="AP16" s="458"/>
      <c r="AQ16" s="458"/>
      <c r="AR16" s="458"/>
      <c r="AS16" s="458"/>
      <c r="AT16" s="458"/>
      <c r="AU16" s="458"/>
      <c r="AV16" s="458"/>
      <c r="AW16" s="458"/>
      <c r="AX16" s="458"/>
    </row>
    <row r="17" spans="1:50" ht="18" customHeight="1" x14ac:dyDescent="0.35">
      <c r="A17" s="175">
        <v>5</v>
      </c>
      <c r="B17" s="449">
        <f>'INPUT DATA'!L15</f>
        <v>0</v>
      </c>
      <c r="C17" s="449"/>
      <c r="D17" s="449"/>
      <c r="E17" s="450"/>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310"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458"/>
      <c r="AG17" s="458"/>
      <c r="AH17" s="458"/>
      <c r="AI17" s="458"/>
      <c r="AJ17" s="458"/>
      <c r="AK17" s="458"/>
      <c r="AL17" s="458"/>
      <c r="AM17" s="458"/>
      <c r="AN17" s="458"/>
      <c r="AO17" s="458"/>
      <c r="AP17" s="458"/>
      <c r="AQ17" s="458"/>
      <c r="AR17" s="458"/>
      <c r="AS17" s="458"/>
      <c r="AT17" s="458"/>
      <c r="AU17" s="458"/>
      <c r="AV17" s="458"/>
      <c r="AW17" s="458"/>
      <c r="AX17" s="458"/>
    </row>
    <row r="18" spans="1:50" ht="18" customHeight="1" x14ac:dyDescent="0.35">
      <c r="A18" s="175">
        <v>6</v>
      </c>
      <c r="B18" s="449">
        <f>'INPUT DATA'!L16</f>
        <v>0</v>
      </c>
      <c r="C18" s="449"/>
      <c r="D18" s="449"/>
      <c r="E18" s="450"/>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310"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458"/>
      <c r="AG18" s="458"/>
      <c r="AH18" s="458"/>
      <c r="AI18" s="458"/>
      <c r="AJ18" s="458"/>
      <c r="AK18" s="458"/>
      <c r="AL18" s="458"/>
      <c r="AM18" s="458"/>
      <c r="AN18" s="458"/>
      <c r="AO18" s="458"/>
      <c r="AP18" s="458"/>
      <c r="AQ18" s="458"/>
      <c r="AR18" s="458"/>
      <c r="AS18" s="458"/>
      <c r="AT18" s="458"/>
      <c r="AU18" s="458"/>
      <c r="AV18" s="458"/>
      <c r="AW18" s="458"/>
      <c r="AX18" s="458"/>
    </row>
    <row r="19" spans="1:50" ht="18" customHeight="1" x14ac:dyDescent="0.35">
      <c r="A19" s="175">
        <v>7</v>
      </c>
      <c r="B19" s="449">
        <f>'INPUT DATA'!L17</f>
        <v>0</v>
      </c>
      <c r="C19" s="449"/>
      <c r="D19" s="449"/>
      <c r="E19" s="450"/>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310"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458"/>
      <c r="AG19" s="458"/>
      <c r="AH19" s="458"/>
      <c r="AI19" s="458"/>
      <c r="AJ19" s="458"/>
      <c r="AK19" s="458"/>
      <c r="AL19" s="458"/>
      <c r="AM19" s="458"/>
      <c r="AN19" s="458"/>
      <c r="AO19" s="458"/>
      <c r="AP19" s="458"/>
      <c r="AQ19" s="458"/>
      <c r="AR19" s="458"/>
      <c r="AS19" s="458"/>
      <c r="AT19" s="458"/>
      <c r="AU19" s="458"/>
      <c r="AV19" s="458"/>
      <c r="AW19" s="458"/>
      <c r="AX19" s="458"/>
    </row>
    <row r="20" spans="1:50" ht="18" customHeight="1" x14ac:dyDescent="0.35">
      <c r="A20" s="175">
        <v>8</v>
      </c>
      <c r="B20" s="449">
        <f>'INPUT DATA'!L18</f>
        <v>0</v>
      </c>
      <c r="C20" s="449"/>
      <c r="D20" s="449"/>
      <c r="E20" s="450"/>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310"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458"/>
      <c r="AG20" s="458"/>
      <c r="AH20" s="458"/>
      <c r="AI20" s="458"/>
      <c r="AJ20" s="458"/>
      <c r="AK20" s="458"/>
      <c r="AL20" s="458"/>
      <c r="AM20" s="458"/>
      <c r="AN20" s="458"/>
      <c r="AO20" s="458"/>
      <c r="AP20" s="458"/>
      <c r="AQ20" s="458"/>
      <c r="AR20" s="458"/>
      <c r="AS20" s="458"/>
      <c r="AT20" s="458"/>
      <c r="AU20" s="458"/>
      <c r="AV20" s="458"/>
      <c r="AW20" s="458"/>
      <c r="AX20" s="458"/>
    </row>
    <row r="21" spans="1:50" ht="18" customHeight="1" x14ac:dyDescent="0.35">
      <c r="A21" s="175">
        <v>9</v>
      </c>
      <c r="B21" s="449">
        <f>'INPUT DATA'!L19</f>
        <v>0</v>
      </c>
      <c r="C21" s="449"/>
      <c r="D21" s="449"/>
      <c r="E21" s="450"/>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310"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458"/>
      <c r="AG21" s="458"/>
      <c r="AH21" s="458"/>
      <c r="AI21" s="458"/>
      <c r="AJ21" s="458"/>
      <c r="AK21" s="458"/>
      <c r="AL21" s="458"/>
      <c r="AM21" s="458"/>
      <c r="AN21" s="458"/>
      <c r="AO21" s="458"/>
      <c r="AP21" s="458"/>
      <c r="AQ21" s="458"/>
      <c r="AR21" s="458"/>
      <c r="AS21" s="458"/>
      <c r="AT21" s="458"/>
      <c r="AU21" s="458"/>
      <c r="AV21" s="458"/>
      <c r="AW21" s="458"/>
      <c r="AX21" s="458"/>
    </row>
    <row r="22" spans="1:50" ht="18" customHeight="1" x14ac:dyDescent="0.35">
      <c r="A22" s="175">
        <v>10</v>
      </c>
      <c r="B22" s="449">
        <f>'INPUT DATA'!L20</f>
        <v>0</v>
      </c>
      <c r="C22" s="449"/>
      <c r="D22" s="449"/>
      <c r="E22" s="450"/>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310"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458"/>
      <c r="AG22" s="458"/>
      <c r="AH22" s="458"/>
      <c r="AI22" s="458"/>
      <c r="AJ22" s="458"/>
      <c r="AK22" s="458"/>
      <c r="AL22" s="458"/>
      <c r="AM22" s="458"/>
      <c r="AN22" s="458"/>
      <c r="AO22" s="458"/>
      <c r="AP22" s="458"/>
      <c r="AQ22" s="458"/>
      <c r="AR22" s="458"/>
      <c r="AS22" s="458"/>
      <c r="AT22" s="458"/>
      <c r="AU22" s="458"/>
      <c r="AV22" s="458"/>
      <c r="AW22" s="458"/>
      <c r="AX22" s="458"/>
    </row>
    <row r="23" spans="1:50" ht="18" customHeight="1" x14ac:dyDescent="0.35">
      <c r="A23" s="175">
        <v>11</v>
      </c>
      <c r="B23" s="449">
        <f>'INPUT DATA'!L21</f>
        <v>0</v>
      </c>
      <c r="C23" s="449"/>
      <c r="D23" s="449"/>
      <c r="E23" s="450"/>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310"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457"/>
      <c r="AG23" s="457"/>
      <c r="AH23" s="457"/>
      <c r="AI23" s="457"/>
      <c r="AJ23" s="457"/>
      <c r="AK23" s="457"/>
      <c r="AL23" s="457"/>
      <c r="AM23" s="457"/>
      <c r="AN23" s="457"/>
      <c r="AO23" s="457"/>
      <c r="AP23" s="457"/>
      <c r="AQ23" s="457"/>
      <c r="AR23" s="457"/>
      <c r="AS23" s="457"/>
      <c r="AT23" s="457"/>
      <c r="AU23" s="457"/>
      <c r="AV23" s="457"/>
      <c r="AW23" s="457"/>
      <c r="AX23" s="457"/>
    </row>
    <row r="24" spans="1:50" ht="18" customHeight="1" x14ac:dyDescent="0.35">
      <c r="A24" s="175">
        <v>12</v>
      </c>
      <c r="B24" s="449">
        <f>'INPUT DATA'!L22</f>
        <v>0</v>
      </c>
      <c r="C24" s="449"/>
      <c r="D24" s="449"/>
      <c r="E24" s="450"/>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310"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456"/>
      <c r="AG24" s="456"/>
      <c r="AH24" s="456"/>
      <c r="AI24" s="456"/>
      <c r="AJ24" s="456"/>
      <c r="AK24" s="456"/>
      <c r="AL24" s="456"/>
      <c r="AM24" s="456"/>
      <c r="AN24" s="456"/>
      <c r="AO24" s="456"/>
      <c r="AP24" s="456"/>
      <c r="AQ24" s="456"/>
      <c r="AR24" s="456"/>
      <c r="AS24" s="456"/>
      <c r="AT24" s="456"/>
      <c r="AU24" s="456"/>
      <c r="AV24" s="456"/>
      <c r="AW24" s="456"/>
      <c r="AX24" s="456"/>
    </row>
    <row r="25" spans="1:50" ht="18" customHeight="1" x14ac:dyDescent="0.35">
      <c r="A25" s="175">
        <v>13</v>
      </c>
      <c r="B25" s="449">
        <f>'INPUT DATA'!L23</f>
        <v>0</v>
      </c>
      <c r="C25" s="449"/>
      <c r="D25" s="449"/>
      <c r="E25" s="450"/>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310"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456"/>
      <c r="AG25" s="456"/>
      <c r="AH25" s="456"/>
      <c r="AI25" s="456"/>
      <c r="AJ25" s="456"/>
      <c r="AK25" s="456"/>
      <c r="AL25" s="456"/>
      <c r="AM25" s="456"/>
      <c r="AN25" s="456"/>
      <c r="AO25" s="456"/>
      <c r="AP25" s="456"/>
      <c r="AQ25" s="456"/>
      <c r="AR25" s="456"/>
      <c r="AS25" s="456"/>
      <c r="AT25" s="456"/>
      <c r="AU25" s="456"/>
      <c r="AV25" s="456"/>
      <c r="AW25" s="456"/>
      <c r="AX25" s="456"/>
    </row>
    <row r="26" spans="1:50" ht="18" customHeight="1" x14ac:dyDescent="0.35">
      <c r="A26" s="175">
        <v>14</v>
      </c>
      <c r="B26" s="449">
        <f>'INPUT DATA'!L24</f>
        <v>0</v>
      </c>
      <c r="C26" s="449"/>
      <c r="D26" s="449"/>
      <c r="E26" s="450"/>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310"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456"/>
      <c r="AG26" s="456"/>
      <c r="AH26" s="456"/>
      <c r="AI26" s="456"/>
      <c r="AJ26" s="456"/>
      <c r="AK26" s="456"/>
      <c r="AL26" s="456"/>
      <c r="AM26" s="456"/>
      <c r="AN26" s="456"/>
      <c r="AO26" s="456"/>
      <c r="AP26" s="456"/>
      <c r="AQ26" s="456"/>
      <c r="AR26" s="456"/>
      <c r="AS26" s="456"/>
      <c r="AT26" s="456"/>
      <c r="AU26" s="456"/>
      <c r="AV26" s="456"/>
      <c r="AW26" s="456"/>
      <c r="AX26" s="456"/>
    </row>
    <row r="27" spans="1:50" ht="18" customHeight="1" x14ac:dyDescent="0.35">
      <c r="A27" s="175">
        <v>15</v>
      </c>
      <c r="B27" s="449">
        <f>'INPUT DATA'!L25</f>
        <v>0</v>
      </c>
      <c r="C27" s="449"/>
      <c r="D27" s="449"/>
      <c r="E27" s="450"/>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310"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35">
      <c r="A28" s="175">
        <v>16</v>
      </c>
      <c r="B28" s="449">
        <f>'INPUT DATA'!L26</f>
        <v>0</v>
      </c>
      <c r="C28" s="449"/>
      <c r="D28" s="449"/>
      <c r="E28" s="450"/>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310"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35">
      <c r="A29" s="175">
        <v>17</v>
      </c>
      <c r="B29" s="449">
        <f>'INPUT DATA'!L27</f>
        <v>0</v>
      </c>
      <c r="C29" s="449"/>
      <c r="D29" s="449"/>
      <c r="E29" s="450"/>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310"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35">
      <c r="A30" s="175">
        <v>18</v>
      </c>
      <c r="B30" s="449">
        <f>'INPUT DATA'!L28</f>
        <v>0</v>
      </c>
      <c r="C30" s="449"/>
      <c r="D30" s="449"/>
      <c r="E30" s="450"/>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310"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35">
      <c r="A31" s="175">
        <v>19</v>
      </c>
      <c r="B31" s="449">
        <f>'INPUT DATA'!L29</f>
        <v>0</v>
      </c>
      <c r="C31" s="449"/>
      <c r="D31" s="449"/>
      <c r="E31" s="450"/>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310"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35">
      <c r="A32" s="175">
        <v>20</v>
      </c>
      <c r="B32" s="449">
        <f>'INPUT DATA'!L30</f>
        <v>0</v>
      </c>
      <c r="C32" s="449"/>
      <c r="D32" s="449"/>
      <c r="E32" s="450"/>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310"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35">
      <c r="A33" s="175">
        <v>21</v>
      </c>
      <c r="B33" s="449">
        <f>'INPUT DATA'!L31</f>
        <v>0</v>
      </c>
      <c r="C33" s="449"/>
      <c r="D33" s="449"/>
      <c r="E33" s="450"/>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310"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35">
      <c r="A34" s="175">
        <v>22</v>
      </c>
      <c r="B34" s="449">
        <f>'INPUT DATA'!L32</f>
        <v>0</v>
      </c>
      <c r="C34" s="449"/>
      <c r="D34" s="449"/>
      <c r="E34" s="450"/>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310"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5">
      <c r="A35" s="175">
        <v>23</v>
      </c>
      <c r="B35" s="449">
        <f>'INPUT DATA'!L33</f>
        <v>0</v>
      </c>
      <c r="C35" s="449"/>
      <c r="D35" s="449"/>
      <c r="E35" s="450"/>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310"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5">
      <c r="A36" s="175">
        <v>24</v>
      </c>
      <c r="B36" s="449">
        <f>'INPUT DATA'!L34</f>
        <v>0</v>
      </c>
      <c r="C36" s="449"/>
      <c r="D36" s="449"/>
      <c r="E36" s="450"/>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310"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5">
      <c r="A37" s="175">
        <v>25</v>
      </c>
      <c r="B37" s="449">
        <f>'INPUT DATA'!L35</f>
        <v>0</v>
      </c>
      <c r="C37" s="449"/>
      <c r="D37" s="449"/>
      <c r="E37" s="450"/>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310"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5">
      <c r="A38" s="175">
        <v>26</v>
      </c>
      <c r="B38" s="449">
        <f>'INPUT DATA'!L36</f>
        <v>0</v>
      </c>
      <c r="C38" s="449"/>
      <c r="D38" s="449"/>
      <c r="E38" s="450"/>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310"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5">
      <c r="A39" s="175">
        <v>27</v>
      </c>
      <c r="B39" s="449">
        <f>'INPUT DATA'!L37</f>
        <v>0</v>
      </c>
      <c r="C39" s="449"/>
      <c r="D39" s="449"/>
      <c r="E39" s="450"/>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310"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5">
      <c r="A40" s="175">
        <v>28</v>
      </c>
      <c r="B40" s="449">
        <f>'INPUT DATA'!L38</f>
        <v>0</v>
      </c>
      <c r="C40" s="449"/>
      <c r="D40" s="449"/>
      <c r="E40" s="450"/>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310"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5">
      <c r="A41" s="175">
        <v>29</v>
      </c>
      <c r="B41" s="449">
        <f>'INPUT DATA'!L39</f>
        <v>0</v>
      </c>
      <c r="C41" s="449"/>
      <c r="D41" s="449"/>
      <c r="E41" s="450"/>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310"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5">
      <c r="A42" s="175">
        <v>30</v>
      </c>
      <c r="B42" s="449">
        <f>'INPUT DATA'!L40</f>
        <v>0</v>
      </c>
      <c r="C42" s="449"/>
      <c r="D42" s="449"/>
      <c r="E42" s="450"/>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310"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5">
      <c r="A43" s="175">
        <v>31</v>
      </c>
      <c r="B43" s="449">
        <f>'INPUT DATA'!L41</f>
        <v>0</v>
      </c>
      <c r="C43" s="449"/>
      <c r="D43" s="449"/>
      <c r="E43" s="450"/>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310"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5">
      <c r="A44" s="175">
        <v>32</v>
      </c>
      <c r="B44" s="449">
        <f>'INPUT DATA'!L42</f>
        <v>0</v>
      </c>
      <c r="C44" s="449"/>
      <c r="D44" s="449"/>
      <c r="E44" s="450"/>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310"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5">
      <c r="A45" s="175">
        <v>33</v>
      </c>
      <c r="B45" s="449">
        <f>'INPUT DATA'!L43</f>
        <v>0</v>
      </c>
      <c r="C45" s="449"/>
      <c r="D45" s="449"/>
      <c r="E45" s="450"/>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310"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5">
      <c r="A46" s="175">
        <v>34</v>
      </c>
      <c r="B46" s="449">
        <f>'INPUT DATA'!L44</f>
        <v>0</v>
      </c>
      <c r="C46" s="449"/>
      <c r="D46" s="449"/>
      <c r="E46" s="450"/>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310"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5">
      <c r="A47" s="175">
        <v>35</v>
      </c>
      <c r="B47" s="449">
        <f>'INPUT DATA'!L45</f>
        <v>0</v>
      </c>
      <c r="C47" s="449"/>
      <c r="D47" s="449"/>
      <c r="E47" s="450"/>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310"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5">
      <c r="A48" s="175">
        <v>36</v>
      </c>
      <c r="B48" s="449">
        <f>'INPUT DATA'!L46</f>
        <v>0</v>
      </c>
      <c r="C48" s="449"/>
      <c r="D48" s="449"/>
      <c r="E48" s="450"/>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310"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5">
      <c r="A49" s="175">
        <v>37</v>
      </c>
      <c r="B49" s="449">
        <f>'INPUT DATA'!L47</f>
        <v>0</v>
      </c>
      <c r="C49" s="449"/>
      <c r="D49" s="449"/>
      <c r="E49" s="450"/>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310"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5">
      <c r="A50" s="175">
        <v>38</v>
      </c>
      <c r="B50" s="449">
        <f>'INPUT DATA'!L48</f>
        <v>0</v>
      </c>
      <c r="C50" s="449"/>
      <c r="D50" s="449"/>
      <c r="E50" s="450"/>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310"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5">
      <c r="A51" s="175">
        <v>39</v>
      </c>
      <c r="B51" s="449">
        <f>'INPUT DATA'!L49</f>
        <v>0</v>
      </c>
      <c r="C51" s="449"/>
      <c r="D51" s="449"/>
      <c r="E51" s="450"/>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310"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5">
      <c r="A52" s="175">
        <v>40</v>
      </c>
      <c r="B52" s="449">
        <f>'INPUT DATA'!L50</f>
        <v>0</v>
      </c>
      <c r="C52" s="449"/>
      <c r="D52" s="449"/>
      <c r="E52" s="450"/>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310"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5">
      <c r="A53" s="175">
        <v>41</v>
      </c>
      <c r="B53" s="449">
        <f>'INPUT DATA'!L51</f>
        <v>0</v>
      </c>
      <c r="C53" s="449"/>
      <c r="D53" s="449"/>
      <c r="E53" s="450"/>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310"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5">
      <c r="A54" s="175">
        <v>42</v>
      </c>
      <c r="B54" s="449">
        <f>'INPUT DATA'!L52</f>
        <v>0</v>
      </c>
      <c r="C54" s="449"/>
      <c r="D54" s="449"/>
      <c r="E54" s="450"/>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310"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5">
      <c r="A55" s="175">
        <v>43</v>
      </c>
      <c r="B55" s="449">
        <f>'INPUT DATA'!L53</f>
        <v>0</v>
      </c>
      <c r="C55" s="449"/>
      <c r="D55" s="449"/>
      <c r="E55" s="450"/>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310"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5">
      <c r="A56" s="175">
        <v>44</v>
      </c>
      <c r="B56" s="449">
        <f>'INPUT DATA'!L54</f>
        <v>0</v>
      </c>
      <c r="C56" s="449"/>
      <c r="D56" s="449"/>
      <c r="E56" s="450"/>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310"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5">
      <c r="A57" s="175">
        <v>45</v>
      </c>
      <c r="B57" s="449">
        <f>'INPUT DATA'!L55</f>
        <v>0</v>
      </c>
      <c r="C57" s="449"/>
      <c r="D57" s="449"/>
      <c r="E57" s="450"/>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310"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5">
      <c r="A58" s="175">
        <v>46</v>
      </c>
      <c r="B58" s="449">
        <f>'INPUT DATA'!L56</f>
        <v>0</v>
      </c>
      <c r="C58" s="449"/>
      <c r="D58" s="449"/>
      <c r="E58" s="450"/>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310"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5">
      <c r="A59" s="175">
        <v>47</v>
      </c>
      <c r="B59" s="449">
        <f>'INPUT DATA'!L57</f>
        <v>0</v>
      </c>
      <c r="C59" s="449"/>
      <c r="D59" s="449"/>
      <c r="E59" s="450"/>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310"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5">
      <c r="A60" s="175">
        <v>48</v>
      </c>
      <c r="B60" s="449">
        <f>'INPUT DATA'!L58</f>
        <v>0</v>
      </c>
      <c r="C60" s="449"/>
      <c r="D60" s="449"/>
      <c r="E60" s="450"/>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310"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5">
      <c r="A61" s="175">
        <v>49</v>
      </c>
      <c r="B61" s="449">
        <f>'INPUT DATA'!L59</f>
        <v>0</v>
      </c>
      <c r="C61" s="449"/>
      <c r="D61" s="449"/>
      <c r="E61" s="450"/>
      <c r="F61" s="55">
        <v>5</v>
      </c>
      <c r="G61" s="49"/>
      <c r="H61" s="49"/>
      <c r="I61" s="49"/>
      <c r="J61" s="49"/>
      <c r="K61" s="48">
        <f t="shared" si="0"/>
        <v>5</v>
      </c>
      <c r="L61" s="47" t="str">
        <f t="shared" si="4"/>
        <v/>
      </c>
      <c r="M61" s="58" t="str">
        <f t="shared" si="5"/>
        <v/>
      </c>
      <c r="N61" s="55">
        <v>8</v>
      </c>
      <c r="O61" s="49"/>
      <c r="P61" s="49"/>
      <c r="Q61" s="48">
        <f t="shared" si="1"/>
        <v>8</v>
      </c>
      <c r="R61" s="47" t="str">
        <f t="shared" si="6"/>
        <v/>
      </c>
      <c r="S61" s="58" t="str">
        <f t="shared" si="7"/>
        <v/>
      </c>
      <c r="T61" s="271">
        <v>9</v>
      </c>
      <c r="U61" s="46"/>
      <c r="V61" s="278"/>
      <c r="W61" s="310">
        <f t="shared" si="2"/>
        <v>9</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5">
      <c r="A62" s="177">
        <v>50</v>
      </c>
      <c r="B62" s="449" t="str">
        <f>'INPUT DATA'!L60</f>
        <v>RAQUENO, RICHARD R.</v>
      </c>
      <c r="C62" s="449"/>
      <c r="D62" s="449"/>
      <c r="E62" s="450"/>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310"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5">
      <c r="A63" s="453" t="s">
        <v>60</v>
      </c>
      <c r="B63" s="454"/>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5"/>
      <c r="AD63" s="39"/>
      <c r="AG63" s="38"/>
      <c r="AH63" s="38"/>
      <c r="AI63" s="38"/>
      <c r="AJ63" s="38"/>
      <c r="AK63" s="38"/>
      <c r="AL63" s="38"/>
      <c r="AM63" s="38"/>
      <c r="AN63" s="38"/>
      <c r="AO63" s="38"/>
      <c r="AP63" s="38"/>
      <c r="AQ63" s="38"/>
      <c r="AR63" s="38"/>
      <c r="AS63" s="38"/>
      <c r="AT63" s="38"/>
      <c r="AU63" s="38"/>
      <c r="AV63" s="38"/>
    </row>
    <row r="64" spans="1:48" ht="18" customHeight="1" x14ac:dyDescent="0.35">
      <c r="A64" s="175">
        <v>1</v>
      </c>
      <c r="B64" s="449">
        <f>'INPUT DATA'!O11</f>
        <v>0</v>
      </c>
      <c r="C64" s="449"/>
      <c r="D64" s="449"/>
      <c r="E64" s="450"/>
      <c r="F64" s="55">
        <v>9</v>
      </c>
      <c r="G64" s="49">
        <v>9</v>
      </c>
      <c r="H64" s="49">
        <v>9</v>
      </c>
      <c r="I64" s="49"/>
      <c r="J64" s="49"/>
      <c r="K64" s="48">
        <f t="shared" ref="K64:K113" si="10">IF(COUNT($F64:$J64)=0,"",SUM($F64:$J64))</f>
        <v>27</v>
      </c>
      <c r="L64" s="47" t="str">
        <f t="shared" ref="L64:L113" si="11">IFERROR(IF(K64="","",ROUND(K64/$K$11*100,2)),"")</f>
        <v/>
      </c>
      <c r="M64" s="58" t="str">
        <f t="shared" ref="M64:M113" si="12">IFERROR(IF(L64="","",ROUND(L64*$M$11,2)),"")</f>
        <v/>
      </c>
      <c r="N64" s="55">
        <v>8</v>
      </c>
      <c r="O64" s="49">
        <v>8</v>
      </c>
      <c r="P64" s="49">
        <v>9</v>
      </c>
      <c r="Q64" s="48">
        <f t="shared" ref="Q64:Q113" si="13">IF(COUNT($N64:$P64)=0,"",SUM($N64:$P64))</f>
        <v>25</v>
      </c>
      <c r="R64" s="47" t="str">
        <f t="shared" ref="R64:R113" si="14">IFERROR(IF(Q64="","",ROUND(Q64/$Q$11*100,2)),"")</f>
        <v/>
      </c>
      <c r="S64" s="58" t="str">
        <f t="shared" ref="S64:S113" si="15">IFERROR(IF(R64="","",ROUND(R64*$S$11,2)),"")</f>
        <v/>
      </c>
      <c r="T64" s="271">
        <v>8</v>
      </c>
      <c r="U64" s="46">
        <v>8</v>
      </c>
      <c r="V64" s="278">
        <v>9</v>
      </c>
      <c r="W64" s="310">
        <f t="shared" ref="W64:W113" si="16">IF(COUNT($T64:$V64)=0,"",SUM($T64:$V64))</f>
        <v>25</v>
      </c>
      <c r="X64" s="282" t="str">
        <f t="shared" ref="X64:X113" si="17">IFERROR(IF(W64="","",ROUND(W64/$W$11*100,2)),"")</f>
        <v/>
      </c>
      <c r="Y64" s="58" t="str">
        <f t="shared" ref="Y64:Y113" si="18">IFERROR(IF(X64="","",ROUND(X64*$Y$11,2)),"")</f>
        <v/>
      </c>
      <c r="Z64" s="60" t="str">
        <f t="shared" ref="Z64:Z113" si="19">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5">
      <c r="A65" s="175">
        <v>2</v>
      </c>
      <c r="B65" s="449">
        <f>'INPUT DATA'!O12</f>
        <v>0</v>
      </c>
      <c r="C65" s="449"/>
      <c r="D65" s="449"/>
      <c r="E65" s="450"/>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310" t="str">
        <f t="shared" si="16"/>
        <v/>
      </c>
      <c r="X65" s="282" t="str">
        <f t="shared" si="17"/>
        <v/>
      </c>
      <c r="Y65" s="58" t="str">
        <f t="shared" si="18"/>
        <v/>
      </c>
      <c r="Z65" s="60" t="str">
        <f t="shared" si="19"/>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5">
      <c r="A66" s="175">
        <v>3</v>
      </c>
      <c r="B66" s="449">
        <f>'INPUT DATA'!O13</f>
        <v>0</v>
      </c>
      <c r="C66" s="449"/>
      <c r="D66" s="449"/>
      <c r="E66" s="450"/>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310" t="str">
        <f t="shared" si="16"/>
        <v/>
      </c>
      <c r="X66" s="282" t="str">
        <f t="shared" si="17"/>
        <v/>
      </c>
      <c r="Y66" s="58" t="str">
        <f t="shared" si="18"/>
        <v/>
      </c>
      <c r="Z66" s="60" t="str">
        <f t="shared" si="19"/>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5">
      <c r="A67" s="175">
        <v>4</v>
      </c>
      <c r="B67" s="449">
        <f>'INPUT DATA'!O14</f>
        <v>0</v>
      </c>
      <c r="C67" s="449"/>
      <c r="D67" s="449"/>
      <c r="E67" s="450"/>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310" t="str">
        <f t="shared" si="16"/>
        <v/>
      </c>
      <c r="X67" s="282" t="str">
        <f t="shared" si="17"/>
        <v/>
      </c>
      <c r="Y67" s="58" t="str">
        <f t="shared" si="18"/>
        <v/>
      </c>
      <c r="Z67" s="60" t="str">
        <f t="shared" si="19"/>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5">
      <c r="A68" s="175">
        <v>5</v>
      </c>
      <c r="B68" s="449">
        <f>'INPUT DATA'!O15</f>
        <v>0</v>
      </c>
      <c r="C68" s="449"/>
      <c r="D68" s="449"/>
      <c r="E68" s="450"/>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310" t="str">
        <f t="shared" si="16"/>
        <v/>
      </c>
      <c r="X68" s="282" t="str">
        <f t="shared" si="17"/>
        <v/>
      </c>
      <c r="Y68" s="58" t="str">
        <f t="shared" si="18"/>
        <v/>
      </c>
      <c r="Z68" s="60" t="str">
        <f t="shared" si="19"/>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5">
      <c r="A69" s="175">
        <v>6</v>
      </c>
      <c r="B69" s="449">
        <f>'INPUT DATA'!O16</f>
        <v>0</v>
      </c>
      <c r="C69" s="449"/>
      <c r="D69" s="449"/>
      <c r="E69" s="450"/>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310" t="str">
        <f t="shared" si="16"/>
        <v/>
      </c>
      <c r="X69" s="282" t="str">
        <f t="shared" si="17"/>
        <v/>
      </c>
      <c r="Y69" s="58" t="str">
        <f t="shared" si="18"/>
        <v/>
      </c>
      <c r="Z69" s="60" t="str">
        <f t="shared" si="19"/>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5">
      <c r="A70" s="175">
        <v>7</v>
      </c>
      <c r="B70" s="449">
        <f>'INPUT DATA'!O17</f>
        <v>0</v>
      </c>
      <c r="C70" s="449"/>
      <c r="D70" s="449"/>
      <c r="E70" s="450"/>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310" t="str">
        <f t="shared" si="16"/>
        <v/>
      </c>
      <c r="X70" s="282" t="str">
        <f t="shared" si="17"/>
        <v/>
      </c>
      <c r="Y70" s="58" t="str">
        <f t="shared" si="18"/>
        <v/>
      </c>
      <c r="Z70" s="60" t="str">
        <f t="shared" si="19"/>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5">
      <c r="A71" s="175">
        <v>8</v>
      </c>
      <c r="B71" s="449">
        <f>'INPUT DATA'!O18</f>
        <v>0</v>
      </c>
      <c r="C71" s="449"/>
      <c r="D71" s="449"/>
      <c r="E71" s="450"/>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310" t="str">
        <f t="shared" si="16"/>
        <v/>
      </c>
      <c r="X71" s="282" t="str">
        <f t="shared" si="17"/>
        <v/>
      </c>
      <c r="Y71" s="58" t="str">
        <f t="shared" si="18"/>
        <v/>
      </c>
      <c r="Z71" s="60" t="str">
        <f t="shared" si="19"/>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5">
      <c r="A72" s="175">
        <v>9</v>
      </c>
      <c r="B72" s="449">
        <f>'INPUT DATA'!O19</f>
        <v>0</v>
      </c>
      <c r="C72" s="449"/>
      <c r="D72" s="449"/>
      <c r="E72" s="450"/>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310" t="str">
        <f t="shared" si="16"/>
        <v/>
      </c>
      <c r="X72" s="282" t="str">
        <f t="shared" si="17"/>
        <v/>
      </c>
      <c r="Y72" s="58" t="str">
        <f t="shared" si="18"/>
        <v/>
      </c>
      <c r="Z72" s="60" t="str">
        <f t="shared" si="19"/>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5">
      <c r="A73" s="175">
        <v>10</v>
      </c>
      <c r="B73" s="449">
        <f>'INPUT DATA'!O20</f>
        <v>0</v>
      </c>
      <c r="C73" s="449"/>
      <c r="D73" s="449"/>
      <c r="E73" s="450"/>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310" t="str">
        <f t="shared" si="16"/>
        <v/>
      </c>
      <c r="X73" s="282" t="str">
        <f t="shared" si="17"/>
        <v/>
      </c>
      <c r="Y73" s="58" t="str">
        <f t="shared" si="18"/>
        <v/>
      </c>
      <c r="Z73" s="60" t="str">
        <f t="shared" si="19"/>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5">
      <c r="A74" s="175">
        <v>11</v>
      </c>
      <c r="B74" s="449">
        <f>'INPUT DATA'!O21</f>
        <v>0</v>
      </c>
      <c r="C74" s="449"/>
      <c r="D74" s="449"/>
      <c r="E74" s="450"/>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310" t="str">
        <f t="shared" si="16"/>
        <v/>
      </c>
      <c r="X74" s="282" t="str">
        <f t="shared" si="17"/>
        <v/>
      </c>
      <c r="Y74" s="58" t="str">
        <f t="shared" si="18"/>
        <v/>
      </c>
      <c r="Z74" s="60" t="str">
        <f t="shared" si="19"/>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5">
      <c r="A75" s="175">
        <v>12</v>
      </c>
      <c r="B75" s="449">
        <f>'INPUT DATA'!O22</f>
        <v>0</v>
      </c>
      <c r="C75" s="449"/>
      <c r="D75" s="449"/>
      <c r="E75" s="450"/>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310" t="str">
        <f t="shared" si="16"/>
        <v/>
      </c>
      <c r="X75" s="282" t="str">
        <f t="shared" si="17"/>
        <v/>
      </c>
      <c r="Y75" s="58" t="str">
        <f t="shared" si="18"/>
        <v/>
      </c>
      <c r="Z75" s="60" t="str">
        <f t="shared" si="19"/>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5">
      <c r="A76" s="175">
        <v>13</v>
      </c>
      <c r="B76" s="449">
        <f>'INPUT DATA'!O23</f>
        <v>0</v>
      </c>
      <c r="C76" s="449"/>
      <c r="D76" s="449"/>
      <c r="E76" s="450"/>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310" t="str">
        <f t="shared" si="16"/>
        <v/>
      </c>
      <c r="X76" s="282" t="str">
        <f t="shared" si="17"/>
        <v/>
      </c>
      <c r="Y76" s="58" t="str">
        <f t="shared" si="18"/>
        <v/>
      </c>
      <c r="Z76" s="60" t="str">
        <f t="shared" si="19"/>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5">
      <c r="A77" s="175">
        <v>14</v>
      </c>
      <c r="B77" s="449">
        <f>'INPUT DATA'!O24</f>
        <v>0</v>
      </c>
      <c r="C77" s="449"/>
      <c r="D77" s="449"/>
      <c r="E77" s="450"/>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310" t="str">
        <f t="shared" si="16"/>
        <v/>
      </c>
      <c r="X77" s="282" t="str">
        <f t="shared" si="17"/>
        <v/>
      </c>
      <c r="Y77" s="58" t="str">
        <f t="shared" si="18"/>
        <v/>
      </c>
      <c r="Z77" s="60" t="str">
        <f t="shared" si="19"/>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5">
      <c r="A78" s="175">
        <v>15</v>
      </c>
      <c r="B78" s="449">
        <f>'INPUT DATA'!O25</f>
        <v>0</v>
      </c>
      <c r="C78" s="449"/>
      <c r="D78" s="449"/>
      <c r="E78" s="450"/>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310" t="str">
        <f t="shared" si="16"/>
        <v/>
      </c>
      <c r="X78" s="282" t="str">
        <f t="shared" si="17"/>
        <v/>
      </c>
      <c r="Y78" s="58" t="str">
        <f t="shared" si="18"/>
        <v/>
      </c>
      <c r="Z78" s="60" t="str">
        <f t="shared" si="19"/>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5">
      <c r="A79" s="175">
        <v>16</v>
      </c>
      <c r="B79" s="449">
        <f>'INPUT DATA'!O26</f>
        <v>0</v>
      </c>
      <c r="C79" s="449"/>
      <c r="D79" s="449"/>
      <c r="E79" s="450"/>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310" t="str">
        <f t="shared" si="16"/>
        <v/>
      </c>
      <c r="X79" s="282" t="str">
        <f t="shared" si="17"/>
        <v/>
      </c>
      <c r="Y79" s="58" t="str">
        <f t="shared" si="18"/>
        <v/>
      </c>
      <c r="Z79" s="60" t="str">
        <f t="shared" si="19"/>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5">
      <c r="A80" s="175">
        <v>17</v>
      </c>
      <c r="B80" s="449">
        <f>'INPUT DATA'!O27</f>
        <v>0</v>
      </c>
      <c r="C80" s="449"/>
      <c r="D80" s="449"/>
      <c r="E80" s="450"/>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310" t="str">
        <f t="shared" si="16"/>
        <v/>
      </c>
      <c r="X80" s="282" t="str">
        <f t="shared" si="17"/>
        <v/>
      </c>
      <c r="Y80" s="58" t="str">
        <f t="shared" si="18"/>
        <v/>
      </c>
      <c r="Z80" s="60" t="str">
        <f t="shared" si="19"/>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5">
      <c r="A81" s="175">
        <v>18</v>
      </c>
      <c r="B81" s="449">
        <f>'INPUT DATA'!O28</f>
        <v>0</v>
      </c>
      <c r="C81" s="449"/>
      <c r="D81" s="449"/>
      <c r="E81" s="450"/>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310" t="str">
        <f t="shared" si="16"/>
        <v/>
      </c>
      <c r="X81" s="282" t="str">
        <f t="shared" si="17"/>
        <v/>
      </c>
      <c r="Y81" s="58" t="str">
        <f t="shared" si="18"/>
        <v/>
      </c>
      <c r="Z81" s="60" t="str">
        <f t="shared" si="19"/>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5">
      <c r="A82" s="175">
        <v>19</v>
      </c>
      <c r="B82" s="449">
        <f>'INPUT DATA'!O29</f>
        <v>0</v>
      </c>
      <c r="C82" s="449"/>
      <c r="D82" s="449"/>
      <c r="E82" s="450"/>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310" t="str">
        <f t="shared" si="16"/>
        <v/>
      </c>
      <c r="X82" s="282" t="str">
        <f t="shared" si="17"/>
        <v/>
      </c>
      <c r="Y82" s="58" t="str">
        <f t="shared" si="18"/>
        <v/>
      </c>
      <c r="Z82" s="60" t="str">
        <f t="shared" si="19"/>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5">
      <c r="A83" s="175">
        <v>20</v>
      </c>
      <c r="B83" s="449">
        <f>'INPUT DATA'!O30</f>
        <v>0</v>
      </c>
      <c r="C83" s="449"/>
      <c r="D83" s="449"/>
      <c r="E83" s="450"/>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310" t="str">
        <f t="shared" si="16"/>
        <v/>
      </c>
      <c r="X83" s="282" t="str">
        <f t="shared" si="17"/>
        <v/>
      </c>
      <c r="Y83" s="58" t="str">
        <f t="shared" si="18"/>
        <v/>
      </c>
      <c r="Z83" s="60" t="str">
        <f t="shared" si="19"/>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5">
      <c r="A84" s="175">
        <v>21</v>
      </c>
      <c r="B84" s="449">
        <f>'INPUT DATA'!O31</f>
        <v>0</v>
      </c>
      <c r="C84" s="449"/>
      <c r="D84" s="449"/>
      <c r="E84" s="450"/>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310" t="str">
        <f t="shared" si="16"/>
        <v/>
      </c>
      <c r="X84" s="282" t="str">
        <f t="shared" si="17"/>
        <v/>
      </c>
      <c r="Y84" s="58" t="str">
        <f t="shared" si="18"/>
        <v/>
      </c>
      <c r="Z84" s="60" t="str">
        <f t="shared" si="19"/>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5">
      <c r="A85" s="175">
        <v>22</v>
      </c>
      <c r="B85" s="449">
        <f>'INPUT DATA'!O32</f>
        <v>0</v>
      </c>
      <c r="C85" s="449"/>
      <c r="D85" s="449"/>
      <c r="E85" s="450"/>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310" t="str">
        <f t="shared" si="16"/>
        <v/>
      </c>
      <c r="X85" s="282" t="str">
        <f t="shared" si="17"/>
        <v/>
      </c>
      <c r="Y85" s="58" t="str">
        <f t="shared" si="18"/>
        <v/>
      </c>
      <c r="Z85" s="60" t="str">
        <f t="shared" si="19"/>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5">
      <c r="A86" s="175">
        <v>23</v>
      </c>
      <c r="B86" s="449">
        <f>'INPUT DATA'!O33</f>
        <v>0</v>
      </c>
      <c r="C86" s="449"/>
      <c r="D86" s="449"/>
      <c r="E86" s="450"/>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310" t="str">
        <f t="shared" si="16"/>
        <v/>
      </c>
      <c r="X86" s="282" t="str">
        <f t="shared" si="17"/>
        <v/>
      </c>
      <c r="Y86" s="58" t="str">
        <f t="shared" si="18"/>
        <v/>
      </c>
      <c r="Z86" s="60" t="str">
        <f t="shared" si="19"/>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5">
      <c r="A87" s="175">
        <v>24</v>
      </c>
      <c r="B87" s="449">
        <f>'INPUT DATA'!O34</f>
        <v>0</v>
      </c>
      <c r="C87" s="449"/>
      <c r="D87" s="449"/>
      <c r="E87" s="450"/>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310" t="str">
        <f t="shared" si="16"/>
        <v/>
      </c>
      <c r="X87" s="282" t="str">
        <f t="shared" si="17"/>
        <v/>
      </c>
      <c r="Y87" s="58" t="str">
        <f t="shared" si="18"/>
        <v/>
      </c>
      <c r="Z87" s="60" t="str">
        <f t="shared" si="19"/>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5">
      <c r="A88" s="175">
        <v>25</v>
      </c>
      <c r="B88" s="449">
        <f>'INPUT DATA'!O35</f>
        <v>0</v>
      </c>
      <c r="C88" s="449"/>
      <c r="D88" s="449"/>
      <c r="E88" s="450"/>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310" t="str">
        <f t="shared" si="16"/>
        <v/>
      </c>
      <c r="X88" s="282" t="str">
        <f t="shared" si="17"/>
        <v/>
      </c>
      <c r="Y88" s="58" t="str">
        <f t="shared" si="18"/>
        <v/>
      </c>
      <c r="Z88" s="60" t="str">
        <f t="shared" si="19"/>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5">
      <c r="A89" s="175">
        <v>26</v>
      </c>
      <c r="B89" s="449">
        <f>'INPUT DATA'!O36</f>
        <v>0</v>
      </c>
      <c r="C89" s="449"/>
      <c r="D89" s="449"/>
      <c r="E89" s="450"/>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310" t="str">
        <f t="shared" si="16"/>
        <v/>
      </c>
      <c r="X89" s="282" t="str">
        <f t="shared" si="17"/>
        <v/>
      </c>
      <c r="Y89" s="58" t="str">
        <f t="shared" si="18"/>
        <v/>
      </c>
      <c r="Z89" s="60" t="str">
        <f t="shared" si="19"/>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5">
      <c r="A90" s="175">
        <v>27</v>
      </c>
      <c r="B90" s="449">
        <f>'INPUT DATA'!O37</f>
        <v>0</v>
      </c>
      <c r="C90" s="449"/>
      <c r="D90" s="449"/>
      <c r="E90" s="450"/>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310" t="str">
        <f t="shared" si="16"/>
        <v/>
      </c>
      <c r="X90" s="282" t="str">
        <f t="shared" si="17"/>
        <v/>
      </c>
      <c r="Y90" s="58" t="str">
        <f t="shared" si="18"/>
        <v/>
      </c>
      <c r="Z90" s="60" t="str">
        <f t="shared" si="19"/>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5">
      <c r="A91" s="175">
        <v>28</v>
      </c>
      <c r="B91" s="449">
        <f>'INPUT DATA'!O38</f>
        <v>0</v>
      </c>
      <c r="C91" s="449"/>
      <c r="D91" s="449"/>
      <c r="E91" s="450"/>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310" t="str">
        <f t="shared" si="16"/>
        <v/>
      </c>
      <c r="X91" s="282" t="str">
        <f t="shared" si="17"/>
        <v/>
      </c>
      <c r="Y91" s="58" t="str">
        <f t="shared" si="18"/>
        <v/>
      </c>
      <c r="Z91" s="60" t="str">
        <f t="shared" si="19"/>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5">
      <c r="A92" s="175">
        <v>29</v>
      </c>
      <c r="B92" s="449">
        <f>'INPUT DATA'!O39</f>
        <v>0</v>
      </c>
      <c r="C92" s="449"/>
      <c r="D92" s="449"/>
      <c r="E92" s="450"/>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310" t="str">
        <f t="shared" si="16"/>
        <v/>
      </c>
      <c r="X92" s="282" t="str">
        <f t="shared" si="17"/>
        <v/>
      </c>
      <c r="Y92" s="58" t="str">
        <f t="shared" si="18"/>
        <v/>
      </c>
      <c r="Z92" s="60" t="str">
        <f t="shared" si="19"/>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5">
      <c r="A93" s="175">
        <v>30</v>
      </c>
      <c r="B93" s="449">
        <f>'INPUT DATA'!O40</f>
        <v>0</v>
      </c>
      <c r="C93" s="449"/>
      <c r="D93" s="449"/>
      <c r="E93" s="450"/>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310" t="str">
        <f t="shared" si="16"/>
        <v/>
      </c>
      <c r="X93" s="282" t="str">
        <f t="shared" si="17"/>
        <v/>
      </c>
      <c r="Y93" s="58" t="str">
        <f t="shared" si="18"/>
        <v/>
      </c>
      <c r="Z93" s="60" t="str">
        <f t="shared" si="19"/>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5">
      <c r="A94" s="175">
        <v>31</v>
      </c>
      <c r="B94" s="449">
        <f>'INPUT DATA'!O41</f>
        <v>0</v>
      </c>
      <c r="C94" s="449"/>
      <c r="D94" s="449"/>
      <c r="E94" s="450"/>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310" t="str">
        <f t="shared" si="16"/>
        <v/>
      </c>
      <c r="X94" s="282" t="str">
        <f t="shared" si="17"/>
        <v/>
      </c>
      <c r="Y94" s="58" t="str">
        <f t="shared" si="18"/>
        <v/>
      </c>
      <c r="Z94" s="60" t="str">
        <f t="shared" si="19"/>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5">
      <c r="A95" s="175">
        <v>32</v>
      </c>
      <c r="B95" s="449">
        <f>'INPUT DATA'!O42</f>
        <v>0</v>
      </c>
      <c r="C95" s="449"/>
      <c r="D95" s="449"/>
      <c r="E95" s="450"/>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310" t="str">
        <f t="shared" si="16"/>
        <v/>
      </c>
      <c r="X95" s="282" t="str">
        <f t="shared" si="17"/>
        <v/>
      </c>
      <c r="Y95" s="58" t="str">
        <f t="shared" si="18"/>
        <v/>
      </c>
      <c r="Z95" s="60" t="str">
        <f t="shared" si="19"/>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5">
      <c r="A96" s="175">
        <v>33</v>
      </c>
      <c r="B96" s="449">
        <f>'INPUT DATA'!O43</f>
        <v>0</v>
      </c>
      <c r="C96" s="449"/>
      <c r="D96" s="449"/>
      <c r="E96" s="450"/>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310" t="str">
        <f t="shared" si="16"/>
        <v/>
      </c>
      <c r="X96" s="282" t="str">
        <f t="shared" si="17"/>
        <v/>
      </c>
      <c r="Y96" s="58" t="str">
        <f t="shared" si="18"/>
        <v/>
      </c>
      <c r="Z96" s="60" t="str">
        <f t="shared" si="19"/>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5">
      <c r="A97" s="175">
        <v>34</v>
      </c>
      <c r="B97" s="449">
        <f>'INPUT DATA'!O44</f>
        <v>0</v>
      </c>
      <c r="C97" s="449"/>
      <c r="D97" s="449"/>
      <c r="E97" s="450"/>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310" t="str">
        <f t="shared" si="16"/>
        <v/>
      </c>
      <c r="X97" s="282" t="str">
        <f t="shared" si="17"/>
        <v/>
      </c>
      <c r="Y97" s="58" t="str">
        <f t="shared" si="18"/>
        <v/>
      </c>
      <c r="Z97" s="60" t="str">
        <f t="shared" si="19"/>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5">
      <c r="A98" s="175">
        <v>35</v>
      </c>
      <c r="B98" s="449">
        <f>'INPUT DATA'!O45</f>
        <v>0</v>
      </c>
      <c r="C98" s="449"/>
      <c r="D98" s="449"/>
      <c r="E98" s="450"/>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310" t="str">
        <f t="shared" si="16"/>
        <v/>
      </c>
      <c r="X98" s="282" t="str">
        <f t="shared" si="17"/>
        <v/>
      </c>
      <c r="Y98" s="58" t="str">
        <f t="shared" si="18"/>
        <v/>
      </c>
      <c r="Z98" s="60" t="str">
        <f t="shared" si="19"/>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5">
      <c r="A99" s="175">
        <v>36</v>
      </c>
      <c r="B99" s="449">
        <f>'INPUT DATA'!O46</f>
        <v>0</v>
      </c>
      <c r="C99" s="449"/>
      <c r="D99" s="449"/>
      <c r="E99" s="450"/>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310" t="str">
        <f t="shared" si="16"/>
        <v/>
      </c>
      <c r="X99" s="282" t="str">
        <f t="shared" si="17"/>
        <v/>
      </c>
      <c r="Y99" s="58" t="str">
        <f t="shared" si="18"/>
        <v/>
      </c>
      <c r="Z99" s="60" t="str">
        <f t="shared" si="19"/>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5">
      <c r="A100" s="175">
        <v>37</v>
      </c>
      <c r="B100" s="449">
        <f>'INPUT DATA'!O47</f>
        <v>0</v>
      </c>
      <c r="C100" s="449"/>
      <c r="D100" s="449"/>
      <c r="E100" s="450"/>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310" t="str">
        <f t="shared" si="16"/>
        <v/>
      </c>
      <c r="X100" s="282" t="str">
        <f t="shared" si="17"/>
        <v/>
      </c>
      <c r="Y100" s="58" t="str">
        <f t="shared" si="18"/>
        <v/>
      </c>
      <c r="Z100" s="60" t="str">
        <f t="shared" si="19"/>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5">
      <c r="A101" s="175">
        <v>38</v>
      </c>
      <c r="B101" s="449">
        <f>'INPUT DATA'!O48</f>
        <v>0</v>
      </c>
      <c r="C101" s="449"/>
      <c r="D101" s="449"/>
      <c r="E101" s="450"/>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310" t="str">
        <f t="shared" si="16"/>
        <v/>
      </c>
      <c r="X101" s="282" t="str">
        <f t="shared" si="17"/>
        <v/>
      </c>
      <c r="Y101" s="58" t="str">
        <f t="shared" si="18"/>
        <v/>
      </c>
      <c r="Z101" s="60" t="str">
        <f t="shared" si="19"/>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5">
      <c r="A102" s="175">
        <v>39</v>
      </c>
      <c r="B102" s="449">
        <f>'INPUT DATA'!O49</f>
        <v>0</v>
      </c>
      <c r="C102" s="449"/>
      <c r="D102" s="449"/>
      <c r="E102" s="450"/>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310" t="str">
        <f t="shared" si="16"/>
        <v/>
      </c>
      <c r="X102" s="282" t="str">
        <f t="shared" si="17"/>
        <v/>
      </c>
      <c r="Y102" s="58" t="str">
        <f t="shared" si="18"/>
        <v/>
      </c>
      <c r="Z102" s="60" t="str">
        <f t="shared" si="19"/>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5">
      <c r="A103" s="175">
        <v>40</v>
      </c>
      <c r="B103" s="449">
        <f>'INPUT DATA'!O50</f>
        <v>0</v>
      </c>
      <c r="C103" s="449"/>
      <c r="D103" s="449"/>
      <c r="E103" s="450"/>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310" t="str">
        <f t="shared" si="16"/>
        <v/>
      </c>
      <c r="X103" s="282" t="str">
        <f t="shared" si="17"/>
        <v/>
      </c>
      <c r="Y103" s="58" t="str">
        <f t="shared" si="18"/>
        <v/>
      </c>
      <c r="Z103" s="60" t="str">
        <f t="shared" si="19"/>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5">
      <c r="A104" s="175">
        <v>41</v>
      </c>
      <c r="B104" s="449">
        <f>'INPUT DATA'!O51</f>
        <v>0</v>
      </c>
      <c r="C104" s="449"/>
      <c r="D104" s="449"/>
      <c r="E104" s="450"/>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310" t="str">
        <f t="shared" si="16"/>
        <v/>
      </c>
      <c r="X104" s="282" t="str">
        <f t="shared" si="17"/>
        <v/>
      </c>
      <c r="Y104" s="58" t="str">
        <f t="shared" si="18"/>
        <v/>
      </c>
      <c r="Z104" s="60" t="str">
        <f t="shared" si="19"/>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5">
      <c r="A105" s="175">
        <v>42</v>
      </c>
      <c r="B105" s="449">
        <f>'INPUT DATA'!O52</f>
        <v>0</v>
      </c>
      <c r="C105" s="449"/>
      <c r="D105" s="449"/>
      <c r="E105" s="450"/>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310" t="str">
        <f t="shared" si="16"/>
        <v/>
      </c>
      <c r="X105" s="282" t="str">
        <f t="shared" si="17"/>
        <v/>
      </c>
      <c r="Y105" s="58" t="str">
        <f t="shared" si="18"/>
        <v/>
      </c>
      <c r="Z105" s="60" t="str">
        <f t="shared" si="19"/>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5">
      <c r="A106" s="175">
        <v>43</v>
      </c>
      <c r="B106" s="449">
        <f>'INPUT DATA'!O53</f>
        <v>0</v>
      </c>
      <c r="C106" s="449"/>
      <c r="D106" s="449"/>
      <c r="E106" s="450"/>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310" t="str">
        <f t="shared" si="16"/>
        <v/>
      </c>
      <c r="X106" s="282" t="str">
        <f t="shared" si="17"/>
        <v/>
      </c>
      <c r="Y106" s="58" t="str">
        <f t="shared" si="18"/>
        <v/>
      </c>
      <c r="Z106" s="60" t="str">
        <f t="shared" si="19"/>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5">
      <c r="A107" s="175">
        <v>44</v>
      </c>
      <c r="B107" s="449">
        <f>'INPUT DATA'!O54</f>
        <v>0</v>
      </c>
      <c r="C107" s="449"/>
      <c r="D107" s="449"/>
      <c r="E107" s="450"/>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310" t="str">
        <f t="shared" si="16"/>
        <v/>
      </c>
      <c r="X107" s="282" t="str">
        <f t="shared" si="17"/>
        <v/>
      </c>
      <c r="Y107" s="58" t="str">
        <f t="shared" si="18"/>
        <v/>
      </c>
      <c r="Z107" s="60" t="str">
        <f t="shared" si="19"/>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5">
      <c r="A108" s="175">
        <v>45</v>
      </c>
      <c r="B108" s="449">
        <f>'INPUT DATA'!O55</f>
        <v>0</v>
      </c>
      <c r="C108" s="449"/>
      <c r="D108" s="449"/>
      <c r="E108" s="450"/>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310" t="str">
        <f t="shared" si="16"/>
        <v/>
      </c>
      <c r="X108" s="282" t="str">
        <f t="shared" si="17"/>
        <v/>
      </c>
      <c r="Y108" s="58" t="str">
        <f t="shared" si="18"/>
        <v/>
      </c>
      <c r="Z108" s="60" t="str">
        <f t="shared" si="19"/>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5">
      <c r="A109" s="175">
        <v>46</v>
      </c>
      <c r="B109" s="449">
        <f>'INPUT DATA'!O56</f>
        <v>0</v>
      </c>
      <c r="C109" s="449"/>
      <c r="D109" s="449"/>
      <c r="E109" s="450"/>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310" t="str">
        <f t="shared" si="16"/>
        <v/>
      </c>
      <c r="X109" s="282" t="str">
        <f t="shared" si="17"/>
        <v/>
      </c>
      <c r="Y109" s="58" t="str">
        <f t="shared" si="18"/>
        <v/>
      </c>
      <c r="Z109" s="60" t="str">
        <f t="shared" si="19"/>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5">
      <c r="A110" s="175">
        <v>47</v>
      </c>
      <c r="B110" s="449">
        <f>'INPUT DATA'!O57</f>
        <v>0</v>
      </c>
      <c r="C110" s="449"/>
      <c r="D110" s="449"/>
      <c r="E110" s="450"/>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310" t="str">
        <f t="shared" si="16"/>
        <v/>
      </c>
      <c r="X110" s="282" t="str">
        <f t="shared" si="17"/>
        <v/>
      </c>
      <c r="Y110" s="58" t="str">
        <f t="shared" si="18"/>
        <v/>
      </c>
      <c r="Z110" s="60" t="str">
        <f t="shared" si="19"/>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5">
      <c r="A111" s="175">
        <v>48</v>
      </c>
      <c r="B111" s="449">
        <f>'INPUT DATA'!O58</f>
        <v>0</v>
      </c>
      <c r="C111" s="449"/>
      <c r="D111" s="449"/>
      <c r="E111" s="450"/>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310" t="str">
        <f t="shared" si="16"/>
        <v/>
      </c>
      <c r="X111" s="282" t="str">
        <f t="shared" si="17"/>
        <v/>
      </c>
      <c r="Y111" s="58" t="str">
        <f t="shared" si="18"/>
        <v/>
      </c>
      <c r="Z111" s="60" t="str">
        <f t="shared" si="19"/>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5">
      <c r="A112" s="175">
        <v>49</v>
      </c>
      <c r="B112" s="449">
        <f>'INPUT DATA'!O59</f>
        <v>0</v>
      </c>
      <c r="C112" s="449"/>
      <c r="D112" s="449"/>
      <c r="E112" s="450"/>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310" t="str">
        <f t="shared" si="16"/>
        <v/>
      </c>
      <c r="X112" s="282" t="str">
        <f t="shared" si="17"/>
        <v/>
      </c>
      <c r="Y112" s="58" t="str">
        <f t="shared" si="18"/>
        <v/>
      </c>
      <c r="Z112" s="60" t="str">
        <f t="shared" si="19"/>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4">
      <c r="A113" s="178">
        <v>50</v>
      </c>
      <c r="B113" s="451">
        <f>'INPUT DATA'!O60</f>
        <v>0</v>
      </c>
      <c r="C113" s="451"/>
      <c r="D113" s="451"/>
      <c r="E113" s="452"/>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311" t="str">
        <f t="shared" si="16"/>
        <v/>
      </c>
      <c r="X113" s="298" t="str">
        <f t="shared" si="17"/>
        <v/>
      </c>
      <c r="Y113" s="183" t="str">
        <f t="shared" si="18"/>
        <v/>
      </c>
      <c r="Z113" s="184" t="str">
        <f t="shared" si="19"/>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 hidden="1" customHeight="1" x14ac:dyDescent="0.35">
      <c r="U114" s="295"/>
    </row>
    <row r="115" spans="1:48" ht="14" hidden="1" customHeight="1" x14ac:dyDescent="0.35">
      <c r="U115" s="274"/>
    </row>
    <row r="116" spans="1:48" ht="14" hidden="1" customHeight="1" x14ac:dyDescent="0.35">
      <c r="U116" s="274"/>
    </row>
    <row r="117" spans="1:48" ht="14" hidden="1" customHeight="1" x14ac:dyDescent="0.35">
      <c r="U117" s="294"/>
    </row>
    <row r="118" spans="1:48" ht="14" customHeight="1" x14ac:dyDescent="0.35"/>
    <row r="119" spans="1:48" ht="14" customHeight="1" x14ac:dyDescent="0.35"/>
    <row r="120" spans="1:48" ht="14" customHeight="1" x14ac:dyDescent="0.35"/>
    <row r="121" spans="1:48" ht="14" customHeight="1" x14ac:dyDescent="0.35"/>
    <row r="122" spans="1:48" ht="14" customHeight="1" x14ac:dyDescent="0.35"/>
    <row r="123" spans="1:48" ht="14" customHeight="1" x14ac:dyDescent="0.35"/>
    <row r="124" spans="1:48" ht="14" customHeight="1" x14ac:dyDescent="0.35"/>
    <row r="125" spans="1:48" ht="14" customHeight="1" x14ac:dyDescent="0.35"/>
    <row r="126" spans="1:48" ht="14" customHeight="1" x14ac:dyDescent="0.35"/>
    <row r="127" spans="1:48" ht="14" customHeight="1" x14ac:dyDescent="0.35"/>
    <row r="128" spans="1:48" ht="14" customHeight="1" x14ac:dyDescent="0.35"/>
    <row r="129" ht="14" customHeight="1" x14ac:dyDescent="0.35"/>
    <row r="130" ht="14" customHeight="1" x14ac:dyDescent="0.35"/>
  </sheetData>
  <sheetProtection algorithmName="SHA-512" hashValue="R2TYV/vt4dd5/KP3chJuZlZOhz+KmzAPyAvvM8XOscD/a4PZQz0/V1I+HcGaSSaLUSDEbHuk2bKkZipBF492SQ==" saltValue="cTAO2yDgwN4UuA9kDfJgJA==" spinCount="100000" sheet="1" formatCells="0" formatRows="0"/>
  <dataConsolidate/>
  <mergeCells count="144">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AB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Y11 T13:Y15 W16:Y16 T17: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xr:uid="{13816B78-F1EF-944C-9CA3-D89E4F0FCE30}"/>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7F7C3AD9-D5DE-3F4A-932F-F1C62C85AFAB}"/>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B6A85666-AD4A-8D4E-B55A-9BB50FC111A4}"/>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8EEBADF9-F51C-2C47-B6F8-EDD7C01D6703}"/>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8B75E7B4-EC88-CC46-9AAA-F86544B307D3}"/>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35A24DE8-1A98-A248-A089-B1AF991957A1}"/>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F1AE46A6-C0AE-F746-B33B-ED43AF02A451}"/>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B2D6B19F-F335-1340-8AFC-E4F857A87BE1}"/>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A0B2DA13-A3A2-AA4A-AAD0-885E9402518A}"/>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E82756E-B7B4-0746-9145-EF612A09601A}"/>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5F616418-F2CC-B843-97C3-FDF7C3FE4727}"/>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98EA0639-CFA5-9B43-920E-3C38F3FD4BA7}">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01AAABAE-2225-2E42-B3AE-D935B889128F}"/>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2B0333BA-3538-7A4A-8B9B-6932E3DC515C}"/>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48A719EF-0B8F-AA4C-BBCB-C8C47CE5DC78}"/>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6D5208B6-BE9A-C44C-BE2A-79201EBE7947}"/>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F11AFAB-2E62-BE43-984E-1C5660D497EC}"/>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DC8A7BC-AAD2-174B-B0C1-3525CF48F420}"/>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FE8FCB46-F498-C74D-BD0A-BEB09713FBFC}">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1456110B-AE38-C043-8066-A673D4A1F40D}">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DE15C539-2CE0-D946-B402-942BA4FA1189}">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5233058-1F05-1A47-892B-089DD9737CBF}">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5E222F23-2BD2-8940-A6B2-EBE7E292F3D4}">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A713E46B-8222-A041-A4D8-4BF46EE9FFBA}">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F679D943-F54B-9643-AC7E-7503E6BCC639}">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C9F08923-3525-EC45-A761-44B375E13C29}">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510B25D-EF0C-AB41-8B04-F1FF843D57C0}">
      <formula1>$P$11</formula1>
    </dataValidation>
    <dataValidation allowBlank="1" sqref="A11 A13:A62 AC11:XFD11" xr:uid="{6F62F79F-C713-DA45-81A1-FB3C99B6A7F2}"/>
    <dataValidation allowBlank="1" showInputMessage="1" showErrorMessage="1" prompt="Written Works' Total Raw Score" sqref="K13:K62 K64:K113" xr:uid="{E5AF1765-AE15-9F47-9102-FDC6AC9C125B}"/>
    <dataValidation allowBlank="1" showInputMessage="1" showErrorMessage="1" prompt="Performance Tasks' Total Raw Scores" sqref="Q13:Q62 Q64:Q113" xr:uid="{1C384A0A-F8B3-B541-B59E-969896C5BAC5}"/>
    <dataValidation allowBlank="1" showInputMessage="1" prompt="Do not type name of learners here. Go to INPUT DATA sheet." sqref="B13:B62 B64:B113" xr:uid="{3AC6B19C-57AB-FC48-A544-EF32884ED558}"/>
    <dataValidation allowBlank="1" showInputMessage="1" showErrorMessage="1" prompt="Written Works' Total Highest Possible Score" sqref="K11" xr:uid="{8A95E72D-C7D3-8942-8934-4B6A68F08988}"/>
    <dataValidation allowBlank="1" showInputMessage="1" prompt="Written Works' Total Highest Possible Score" sqref="K11" xr:uid="{2440E273-3118-4640-82A0-0204882D239E}"/>
    <dataValidation allowBlank="1" showInputMessage="1" showErrorMessage="1" prompt="Performance Tasks' Total Highest Possible Score" sqref="Q11" xr:uid="{6B1418E5-3EB4-BC49-9555-75A81DA1EB73}"/>
    <dataValidation allowBlank="1" showInputMessage="1" prompt="Performance Tasks' Highest Possible Score" sqref="Q11" xr:uid="{8B9F260E-40F6-064A-B112-045B69587A2C}"/>
    <dataValidation allowBlank="1" showInputMessage="1" showErrorMessage="1" prompt="Written Works' Percentage Score" sqref="L11" xr:uid="{9D98F8A8-A3AF-304B-A9DA-38D8B49F33E3}"/>
    <dataValidation allowBlank="1" showInputMessage="1" prompt="Written Works' Percentage Score" sqref="L11 L64:L113 L13:L62" xr:uid="{88A33F58-1122-2E4A-9059-EFAFBAF63AF0}"/>
    <dataValidation allowBlank="1" showInputMessage="1" showErrorMessage="1" prompt="Performance Tasks' Percentage Score" sqref="R11" xr:uid="{AC91A8A5-3877-B64E-B8F1-5715F25F1ADB}"/>
    <dataValidation allowBlank="1" showInputMessage="1" prompt="Performance Tasks' Percentage Score" sqref="R11 R13:R62 R64:R113 X13:X62 X64:X113" xr:uid="{669A5F34-AC94-FF48-A3F6-D8B3063DD408}"/>
    <dataValidation allowBlank="1" showInputMessage="1" showErrorMessage="1" prompt="Written Works' Weighted Score" sqref="M11" xr:uid="{1CA885AB-788B-374E-8C8D-69E6C9C177F1}"/>
    <dataValidation allowBlank="1" showInputMessage="1" prompt="Written Works' Weighted Score" sqref="M11 M13:M62 M64:M113" xr:uid="{C1E32C1D-4DAA-1648-9AB9-46DB060EACF6}"/>
    <dataValidation allowBlank="1" showInputMessage="1" showErrorMessage="1" prompt="Performance Tasks' Weighted Score" sqref="S11" xr:uid="{4028E493-FEF6-184C-8545-0F9E35DFAE75}"/>
    <dataValidation allowBlank="1" showInputMessage="1" prompt="Performance Tasks' Weighted Score" sqref="S11 S13:S62 S64:S113 Y13:Y62 Y64:Y113" xr:uid="{371FEF65-05F7-EB48-B23F-3603EE47CE7A}"/>
    <dataValidation allowBlank="1" showInputMessage="1" showErrorMessage="1" prompt="Quarterly Assessment's Percentage Score" sqref="X11" xr:uid="{4F0D7541-D661-1D4B-8F89-D9B7B8494467}"/>
    <dataValidation allowBlank="1" showInputMessage="1" prompt="Quarterly Assessment's Percentage Score" sqref="X11" xr:uid="{FA5AE5B4-8C67-FD47-82B1-697F1E860567}"/>
    <dataValidation allowBlank="1" showInputMessage="1" showErrorMessage="1" prompt="Quarterly Assessment's Weighted Score" sqref="Y11" xr:uid="{876BF381-C77F-C643-B846-3D7CA8EB3C33}"/>
    <dataValidation allowBlank="1" showInputMessage="1" prompt="Quarterly Assessment's Weighted Score" sqref="Y11" xr:uid="{1121F8CC-817C-AA40-A35A-8BB08790E894}"/>
    <dataValidation allowBlank="1" showInputMessage="1" prompt="INITIAL GRADE" sqref="Z64:AA113 Z13:AA62" xr:uid="{2E70FA9D-846A-6B48-A2DF-BE3B00950269}"/>
    <dataValidation allowBlank="1" showErrorMessage="1" sqref="A63 A12 AC63:XFD63 AC12:XFD12" xr:uid="{06F6F332-18B9-1D47-AA3D-70599C8F9629}"/>
    <dataValidation allowBlank="1" showInputMessage="1" showErrorMessage="1" promptTitle="Go to INPUT DATA sheet" prompt="Then select your TRACK from the Drop-down List." sqref="T9:Y9" xr:uid="{B8212F18-25D4-D74D-B1C0-D2E82CC4B81E}"/>
    <dataValidation type="list" errorStyle="information" allowBlank="1" showInputMessage="1" prompt="Either encode Highest Possible Score or Empty" sqref="F11:J11 N11:P11 T11:W11 W13:W62 W64:W113" xr:uid="{5C6C0A44-A48A-E14D-9F95-26D83561342A}">
      <formula1>#REF!</formula1>
    </dataValidation>
    <dataValidation type="list" allowBlank="1" showInputMessage="1" prompt="Either encode Highest Possible Score or Empty" sqref="F11:J11 N11:P11 T11:W11 W13:W62 W64:W113" xr:uid="{9B6F5627-5F81-FE4D-AC90-FCAC25233207}">
      <formula1>#REF!</formula1>
    </dataValidation>
    <dataValidation allowBlank="1" showInputMessage="1" showErrorMessage="1" promptTitle="Go to INPUT DATA SHEET" prompt="Then select your TRACK from the Drop-down List." sqref="F9:S9" xr:uid="{B22CBAC6-4E64-2047-8072-47402EA51394}"/>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33ED-4B8D-274F-9162-BABEC5500808}">
  <sheetPr>
    <tabColor theme="5" tint="-0.249977111117893"/>
    <pageSetUpPr fitToPage="1"/>
  </sheetPr>
  <dimension ref="A1:WWV130"/>
  <sheetViews>
    <sheetView showGridLines="0" tabSelected="1" zoomScale="85" zoomScaleNormal="85" zoomScaleSheetLayoutView="100" workbookViewId="0">
      <pane ySplit="11" topLeftCell="A30" activePane="bottomLeft" state="frozen"/>
      <selection pane="bottomLeft" activeCell="S7" sqref="S7:W7"/>
    </sheetView>
  </sheetViews>
  <sheetFormatPr defaultColWidth="0" defaultRowHeight="14" customHeight="1" zeroHeight="1" x14ac:dyDescent="0.35"/>
  <cols>
    <col min="1" max="1" width="4.1796875" style="39" customWidth="1"/>
    <col min="2" max="2" width="28.6328125" style="39" customWidth="1"/>
    <col min="3" max="5" width="3.36328125" style="39" customWidth="1"/>
    <col min="6" max="10" width="4.36328125" style="39" customWidth="1"/>
    <col min="11" max="11" width="6.36328125" style="39" customWidth="1"/>
    <col min="12" max="13" width="7.1796875" style="36" customWidth="1"/>
    <col min="14" max="16" width="4.36328125" style="39" customWidth="1"/>
    <col min="17" max="17" width="6.36328125" style="39" customWidth="1"/>
    <col min="18" max="18" width="7.1796875" style="36" customWidth="1"/>
    <col min="19" max="19" width="7.6328125" style="36" customWidth="1"/>
    <col min="20" max="22" width="5.6328125" style="39" customWidth="1"/>
    <col min="23" max="23" width="6.36328125" style="39" customWidth="1"/>
    <col min="24" max="25" width="7.1796875" style="36" customWidth="1"/>
    <col min="26" max="26" width="10.36328125" style="36" customWidth="1"/>
    <col min="27" max="27" width="11" style="288" customWidth="1"/>
    <col min="28" max="28" width="10.36328125" style="35" customWidth="1"/>
    <col min="29" max="29" width="4.6328125" style="38" customWidth="1"/>
    <col min="30" max="31" width="4.6328125" style="38" hidden="1"/>
    <col min="32" max="48" width="4.6328125" style="37" hidden="1"/>
    <col min="49" max="248" width="4.6328125" style="38" hidden="1"/>
    <col min="249" max="249" width="4.1796875" style="38" hidden="1"/>
    <col min="250" max="250" width="28.6328125" style="38" hidden="1"/>
    <col min="251" max="263" width="3.36328125" style="38" hidden="1"/>
    <col min="264" max="264" width="4.6328125" style="38" hidden="1"/>
    <col min="265" max="266" width="5.6328125" style="38" hidden="1"/>
    <col min="267" max="276" width="3.36328125" style="38" hidden="1"/>
    <col min="277" max="277" width="4.1796875" style="38" hidden="1"/>
    <col min="278" max="279" width="5.6328125" style="38" hidden="1"/>
    <col min="280" max="280" width="8.6328125" style="38" hidden="1"/>
    <col min="281" max="284" width="5.6328125" style="38" hidden="1"/>
    <col min="285" max="504" width="4.6328125" style="38" hidden="1"/>
    <col min="505" max="505" width="4.1796875" style="38" hidden="1"/>
    <col min="506" max="506" width="28.6328125" style="38" hidden="1"/>
    <col min="507" max="519" width="3.36328125" style="38" hidden="1"/>
    <col min="520" max="520" width="4.6328125" style="38" hidden="1"/>
    <col min="521" max="522" width="5.6328125" style="38" hidden="1"/>
    <col min="523" max="532" width="3.36328125" style="38" hidden="1"/>
    <col min="533" max="533" width="4.1796875" style="38" hidden="1"/>
    <col min="534" max="535" width="5.6328125" style="38" hidden="1"/>
    <col min="536" max="536" width="8.6328125" style="38" hidden="1"/>
    <col min="537" max="540" width="5.6328125" style="38" hidden="1"/>
    <col min="541" max="760" width="4.6328125" style="38" hidden="1"/>
    <col min="761" max="761" width="4.1796875" style="38" hidden="1"/>
    <col min="762" max="762" width="28.6328125" style="38" hidden="1"/>
    <col min="763" max="775" width="3.36328125" style="38" hidden="1"/>
    <col min="776" max="776" width="4.6328125" style="38" hidden="1"/>
    <col min="777" max="778" width="5.6328125" style="38" hidden="1"/>
    <col min="779" max="788" width="3.36328125" style="38" hidden="1"/>
    <col min="789" max="789" width="4.1796875" style="38" hidden="1"/>
    <col min="790" max="791" width="5.6328125" style="38" hidden="1"/>
    <col min="792" max="792" width="8.6328125" style="38" hidden="1"/>
    <col min="793" max="796" width="5.6328125" style="38" hidden="1"/>
    <col min="797" max="1016" width="4.6328125" style="38" hidden="1"/>
    <col min="1017" max="1017" width="4.1796875" style="38" hidden="1"/>
    <col min="1018" max="1018" width="28.6328125" style="38" hidden="1"/>
    <col min="1019" max="1031" width="3.36328125" style="38" hidden="1"/>
    <col min="1032" max="1032" width="4.6328125" style="38" hidden="1"/>
    <col min="1033" max="1034" width="5.6328125" style="38" hidden="1"/>
    <col min="1035" max="1044" width="3.36328125" style="38" hidden="1"/>
    <col min="1045" max="1045" width="4.1796875" style="38" hidden="1"/>
    <col min="1046" max="1047" width="5.6328125" style="38" hidden="1"/>
    <col min="1048" max="1048" width="8.6328125" style="38" hidden="1"/>
    <col min="1049" max="1052" width="5.6328125" style="38" hidden="1"/>
    <col min="1053" max="1272" width="4.6328125" style="38" hidden="1"/>
    <col min="1273" max="1273" width="4.1796875" style="38" hidden="1"/>
    <col min="1274" max="1274" width="28.6328125" style="38" hidden="1"/>
    <col min="1275" max="1287" width="3.36328125" style="38" hidden="1"/>
    <col min="1288" max="1288" width="4.6328125" style="38" hidden="1"/>
    <col min="1289" max="1290" width="5.6328125" style="38" hidden="1"/>
    <col min="1291" max="1300" width="3.36328125" style="38" hidden="1"/>
    <col min="1301" max="1301" width="4.1796875" style="38" hidden="1"/>
    <col min="1302" max="1303" width="5.6328125" style="38" hidden="1"/>
    <col min="1304" max="1304" width="8.6328125" style="38" hidden="1"/>
    <col min="1305" max="1308" width="5.6328125" style="38" hidden="1"/>
    <col min="1309" max="1528" width="4.6328125" style="38" hidden="1"/>
    <col min="1529" max="1529" width="4.1796875" style="38" hidden="1"/>
    <col min="1530" max="1530" width="28.6328125" style="38" hidden="1"/>
    <col min="1531" max="1543" width="3.36328125" style="38" hidden="1"/>
    <col min="1544" max="1544" width="4.6328125" style="38" hidden="1"/>
    <col min="1545" max="1546" width="5.6328125" style="38" hidden="1"/>
    <col min="1547" max="1556" width="3.36328125" style="38" hidden="1"/>
    <col min="1557" max="1557" width="4.1796875" style="38" hidden="1"/>
    <col min="1558" max="1559" width="5.6328125" style="38" hidden="1"/>
    <col min="1560" max="1560" width="8.6328125" style="38" hidden="1"/>
    <col min="1561" max="1564" width="5.6328125" style="38" hidden="1"/>
    <col min="1565" max="1784" width="4.6328125" style="38" hidden="1"/>
    <col min="1785" max="1785" width="4.1796875" style="38" hidden="1"/>
    <col min="1786" max="1786" width="28.6328125" style="38" hidden="1"/>
    <col min="1787" max="1799" width="3.36328125" style="38" hidden="1"/>
    <col min="1800" max="1800" width="4.6328125" style="38" hidden="1"/>
    <col min="1801" max="1802" width="5.6328125" style="38" hidden="1"/>
    <col min="1803" max="1812" width="3.36328125" style="38" hidden="1"/>
    <col min="1813" max="1813" width="4.1796875" style="38" hidden="1"/>
    <col min="1814" max="1815" width="5.6328125" style="38" hidden="1"/>
    <col min="1816" max="1816" width="8.6328125" style="38" hidden="1"/>
    <col min="1817" max="1820" width="5.6328125" style="38" hidden="1"/>
    <col min="1821" max="2040" width="4.6328125" style="38" hidden="1"/>
    <col min="2041" max="2041" width="4.1796875" style="38" hidden="1"/>
    <col min="2042" max="2042" width="28.6328125" style="38" hidden="1"/>
    <col min="2043" max="2055" width="3.36328125" style="38" hidden="1"/>
    <col min="2056" max="2056" width="4.6328125" style="38" hidden="1"/>
    <col min="2057" max="2058" width="5.6328125" style="38" hidden="1"/>
    <col min="2059" max="2068" width="3.36328125" style="38" hidden="1"/>
    <col min="2069" max="2069" width="4.1796875" style="38" hidden="1"/>
    <col min="2070" max="2071" width="5.6328125" style="38" hidden="1"/>
    <col min="2072" max="2072" width="8.6328125" style="38" hidden="1"/>
    <col min="2073" max="2076" width="5.6328125" style="38" hidden="1"/>
    <col min="2077" max="2296" width="4.6328125" style="38" hidden="1"/>
    <col min="2297" max="2297" width="4.1796875" style="38" hidden="1"/>
    <col min="2298" max="2298" width="28.6328125" style="38" hidden="1"/>
    <col min="2299" max="2311" width="3.36328125" style="38" hidden="1"/>
    <col min="2312" max="2312" width="4.6328125" style="38" hidden="1"/>
    <col min="2313" max="2314" width="5.6328125" style="38" hidden="1"/>
    <col min="2315" max="2324" width="3.36328125" style="38" hidden="1"/>
    <col min="2325" max="2325" width="4.1796875" style="38" hidden="1"/>
    <col min="2326" max="2327" width="5.6328125" style="38" hidden="1"/>
    <col min="2328" max="2328" width="8.6328125" style="38" hidden="1"/>
    <col min="2329" max="2332" width="5.6328125" style="38" hidden="1"/>
    <col min="2333" max="2552" width="4.6328125" style="38" hidden="1"/>
    <col min="2553" max="2553" width="4.1796875" style="38" hidden="1"/>
    <col min="2554" max="2554" width="28.6328125" style="38" hidden="1"/>
    <col min="2555" max="2567" width="3.36328125" style="38" hidden="1"/>
    <col min="2568" max="2568" width="4.6328125" style="38" hidden="1"/>
    <col min="2569" max="2570" width="5.6328125" style="38" hidden="1"/>
    <col min="2571" max="2580" width="3.36328125" style="38" hidden="1"/>
    <col min="2581" max="2581" width="4.1796875" style="38" hidden="1"/>
    <col min="2582" max="2583" width="5.6328125" style="38" hidden="1"/>
    <col min="2584" max="2584" width="8.6328125" style="38" hidden="1"/>
    <col min="2585" max="2588" width="5.6328125" style="38" hidden="1"/>
    <col min="2589" max="2808" width="4.6328125" style="38" hidden="1"/>
    <col min="2809" max="2809" width="4.1796875" style="38" hidden="1"/>
    <col min="2810" max="2810" width="28.6328125" style="38" hidden="1"/>
    <col min="2811" max="2823" width="3.36328125" style="38" hidden="1"/>
    <col min="2824" max="2824" width="4.6328125" style="38" hidden="1"/>
    <col min="2825" max="2826" width="5.6328125" style="38" hidden="1"/>
    <col min="2827" max="2836" width="3.36328125" style="38" hidden="1"/>
    <col min="2837" max="2837" width="4.1796875" style="38" hidden="1"/>
    <col min="2838" max="2839" width="5.6328125" style="38" hidden="1"/>
    <col min="2840" max="2840" width="8.6328125" style="38" hidden="1"/>
    <col min="2841" max="2844" width="5.6328125" style="38" hidden="1"/>
    <col min="2845" max="3064" width="4.6328125" style="38" hidden="1"/>
    <col min="3065" max="3065" width="4.1796875" style="38" hidden="1"/>
    <col min="3066" max="3066" width="28.6328125" style="38" hidden="1"/>
    <col min="3067" max="3079" width="3.36328125" style="38" hidden="1"/>
    <col min="3080" max="3080" width="4.6328125" style="38" hidden="1"/>
    <col min="3081" max="3082" width="5.6328125" style="38" hidden="1"/>
    <col min="3083" max="3092" width="3.36328125" style="38" hidden="1"/>
    <col min="3093" max="3093" width="4.1796875" style="38" hidden="1"/>
    <col min="3094" max="3095" width="5.6328125" style="38" hidden="1"/>
    <col min="3096" max="3096" width="8.6328125" style="38" hidden="1"/>
    <col min="3097" max="3100" width="5.6328125" style="38" hidden="1"/>
    <col min="3101" max="3320" width="4.6328125" style="38" hidden="1"/>
    <col min="3321" max="3321" width="4.1796875" style="38" hidden="1"/>
    <col min="3322" max="3322" width="28.6328125" style="38" hidden="1"/>
    <col min="3323" max="3335" width="3.36328125" style="38" hidden="1"/>
    <col min="3336" max="3336" width="4.6328125" style="38" hidden="1"/>
    <col min="3337" max="3338" width="5.6328125" style="38" hidden="1"/>
    <col min="3339" max="3348" width="3.36328125" style="38" hidden="1"/>
    <col min="3349" max="3349" width="4.1796875" style="38" hidden="1"/>
    <col min="3350" max="3351" width="5.6328125" style="38" hidden="1"/>
    <col min="3352" max="3352" width="8.6328125" style="38" hidden="1"/>
    <col min="3353" max="3356" width="5.6328125" style="38" hidden="1"/>
    <col min="3357" max="3576" width="4.6328125" style="38" hidden="1"/>
    <col min="3577" max="3577" width="4.1796875" style="38" hidden="1"/>
    <col min="3578" max="3578" width="28.6328125" style="38" hidden="1"/>
    <col min="3579" max="3591" width="3.36328125" style="38" hidden="1"/>
    <col min="3592" max="3592" width="4.6328125" style="38" hidden="1"/>
    <col min="3593" max="3594" width="5.6328125" style="38" hidden="1"/>
    <col min="3595" max="3604" width="3.36328125" style="38" hidden="1"/>
    <col min="3605" max="3605" width="4.1796875" style="38" hidden="1"/>
    <col min="3606" max="3607" width="5.6328125" style="38" hidden="1"/>
    <col min="3608" max="3608" width="8.6328125" style="38" hidden="1"/>
    <col min="3609" max="3612" width="5.6328125" style="38" hidden="1"/>
    <col min="3613" max="3832" width="4.6328125" style="38" hidden="1"/>
    <col min="3833" max="3833" width="4.1796875" style="38" hidden="1"/>
    <col min="3834" max="3834" width="28.6328125" style="38" hidden="1"/>
    <col min="3835" max="3847" width="3.36328125" style="38" hidden="1"/>
    <col min="3848" max="3848" width="4.6328125" style="38" hidden="1"/>
    <col min="3849" max="3850" width="5.6328125" style="38" hidden="1"/>
    <col min="3851" max="3860" width="3.36328125" style="38" hidden="1"/>
    <col min="3861" max="3861" width="4.1796875" style="38" hidden="1"/>
    <col min="3862" max="3863" width="5.6328125" style="38" hidden="1"/>
    <col min="3864" max="3864" width="8.6328125" style="38" hidden="1"/>
    <col min="3865" max="3868" width="5.6328125" style="38" hidden="1"/>
    <col min="3869" max="4088" width="4.6328125" style="38" hidden="1"/>
    <col min="4089" max="4089" width="4.1796875" style="38" hidden="1"/>
    <col min="4090" max="4090" width="28.6328125" style="38" hidden="1"/>
    <col min="4091" max="4103" width="3.36328125" style="38" hidden="1"/>
    <col min="4104" max="4104" width="4.6328125" style="38" hidden="1"/>
    <col min="4105" max="4106" width="5.6328125" style="38" hidden="1"/>
    <col min="4107" max="4116" width="3.36328125" style="38" hidden="1"/>
    <col min="4117" max="4117" width="4.1796875" style="38" hidden="1"/>
    <col min="4118" max="4119" width="5.6328125" style="38" hidden="1"/>
    <col min="4120" max="4120" width="8.6328125" style="38" hidden="1"/>
    <col min="4121" max="4124" width="5.6328125" style="38" hidden="1"/>
    <col min="4125" max="4344" width="4.6328125" style="38" hidden="1"/>
    <col min="4345" max="4345" width="4.1796875" style="38" hidden="1"/>
    <col min="4346" max="4346" width="28.6328125" style="38" hidden="1"/>
    <col min="4347" max="4359" width="3.36328125" style="38" hidden="1"/>
    <col min="4360" max="4360" width="4.6328125" style="38" hidden="1"/>
    <col min="4361" max="4362" width="5.6328125" style="38" hidden="1"/>
    <col min="4363" max="4372" width="3.36328125" style="38" hidden="1"/>
    <col min="4373" max="4373" width="4.1796875" style="38" hidden="1"/>
    <col min="4374" max="4375" width="5.6328125" style="38" hidden="1"/>
    <col min="4376" max="4376" width="8.6328125" style="38" hidden="1"/>
    <col min="4377" max="4380" width="5.6328125" style="38" hidden="1"/>
    <col min="4381" max="4600" width="4.6328125" style="38" hidden="1"/>
    <col min="4601" max="4601" width="4.1796875" style="38" hidden="1"/>
    <col min="4602" max="4602" width="28.6328125" style="38" hidden="1"/>
    <col min="4603" max="4615" width="3.36328125" style="38" hidden="1"/>
    <col min="4616" max="4616" width="4.6328125" style="38" hidden="1"/>
    <col min="4617" max="4618" width="5.6328125" style="38" hidden="1"/>
    <col min="4619" max="4628" width="3.36328125" style="38" hidden="1"/>
    <col min="4629" max="4629" width="4.1796875" style="38" hidden="1"/>
    <col min="4630" max="4631" width="5.6328125" style="38" hidden="1"/>
    <col min="4632" max="4632" width="8.6328125" style="38" hidden="1"/>
    <col min="4633" max="4636" width="5.6328125" style="38" hidden="1"/>
    <col min="4637" max="4856" width="4.6328125" style="38" hidden="1"/>
    <col min="4857" max="4857" width="4.1796875" style="38" hidden="1"/>
    <col min="4858" max="4858" width="28.6328125" style="38" hidden="1"/>
    <col min="4859" max="4871" width="3.36328125" style="38" hidden="1"/>
    <col min="4872" max="4872" width="4.6328125" style="38" hidden="1"/>
    <col min="4873" max="4874" width="5.6328125" style="38" hidden="1"/>
    <col min="4875" max="4884" width="3.36328125" style="38" hidden="1"/>
    <col min="4885" max="4885" width="4.1796875" style="38" hidden="1"/>
    <col min="4886" max="4887" width="5.6328125" style="38" hidden="1"/>
    <col min="4888" max="4888" width="8.6328125" style="38" hidden="1"/>
    <col min="4889" max="4892" width="5.6328125" style="38" hidden="1"/>
    <col min="4893" max="5112" width="4.6328125" style="38" hidden="1"/>
    <col min="5113" max="5113" width="4.1796875" style="38" hidden="1"/>
    <col min="5114" max="5114" width="28.6328125" style="38" hidden="1"/>
    <col min="5115" max="5127" width="3.36328125" style="38" hidden="1"/>
    <col min="5128" max="5128" width="4.6328125" style="38" hidden="1"/>
    <col min="5129" max="5130" width="5.6328125" style="38" hidden="1"/>
    <col min="5131" max="5140" width="3.36328125" style="38" hidden="1"/>
    <col min="5141" max="5141" width="4.1796875" style="38" hidden="1"/>
    <col min="5142" max="5143" width="5.6328125" style="38" hidden="1"/>
    <col min="5144" max="5144" width="8.6328125" style="38" hidden="1"/>
    <col min="5145" max="5148" width="5.6328125" style="38" hidden="1"/>
    <col min="5149" max="5368" width="4.6328125" style="38" hidden="1"/>
    <col min="5369" max="5369" width="4.1796875" style="38" hidden="1"/>
    <col min="5370" max="5370" width="28.6328125" style="38" hidden="1"/>
    <col min="5371" max="5383" width="3.36328125" style="38" hidden="1"/>
    <col min="5384" max="5384" width="4.6328125" style="38" hidden="1"/>
    <col min="5385" max="5386" width="5.6328125" style="38" hidden="1"/>
    <col min="5387" max="5396" width="3.36328125" style="38" hidden="1"/>
    <col min="5397" max="5397" width="4.1796875" style="38" hidden="1"/>
    <col min="5398" max="5399" width="5.6328125" style="38" hidden="1"/>
    <col min="5400" max="5400" width="8.6328125" style="38" hidden="1"/>
    <col min="5401" max="5404" width="5.6328125" style="38" hidden="1"/>
    <col min="5405" max="5624" width="4.6328125" style="38" hidden="1"/>
    <col min="5625" max="5625" width="4.1796875" style="38" hidden="1"/>
    <col min="5626" max="5626" width="28.6328125" style="38" hidden="1"/>
    <col min="5627" max="5639" width="3.36328125" style="38" hidden="1"/>
    <col min="5640" max="5640" width="4.6328125" style="38" hidden="1"/>
    <col min="5641" max="5642" width="5.6328125" style="38" hidden="1"/>
    <col min="5643" max="5652" width="3.36328125" style="38" hidden="1"/>
    <col min="5653" max="5653" width="4.1796875" style="38" hidden="1"/>
    <col min="5654" max="5655" width="5.6328125" style="38" hidden="1"/>
    <col min="5656" max="5656" width="8.6328125" style="38" hidden="1"/>
    <col min="5657" max="5660" width="5.6328125" style="38" hidden="1"/>
    <col min="5661" max="5880" width="4.6328125" style="38" hidden="1"/>
    <col min="5881" max="5881" width="4.1796875" style="38" hidden="1"/>
    <col min="5882" max="5882" width="28.6328125" style="38" hidden="1"/>
    <col min="5883" max="5895" width="3.36328125" style="38" hidden="1"/>
    <col min="5896" max="5896" width="4.6328125" style="38" hidden="1"/>
    <col min="5897" max="5898" width="5.6328125" style="38" hidden="1"/>
    <col min="5899" max="5908" width="3.36328125" style="38" hidden="1"/>
    <col min="5909" max="5909" width="4.1796875" style="38" hidden="1"/>
    <col min="5910" max="5911" width="5.6328125" style="38" hidden="1"/>
    <col min="5912" max="5912" width="8.6328125" style="38" hidden="1"/>
    <col min="5913" max="5916" width="5.6328125" style="38" hidden="1"/>
    <col min="5917" max="6136" width="4.6328125" style="38" hidden="1"/>
    <col min="6137" max="6137" width="4.1796875" style="38" hidden="1"/>
    <col min="6138" max="6138" width="28.6328125" style="38" hidden="1"/>
    <col min="6139" max="6151" width="3.36328125" style="38" hidden="1"/>
    <col min="6152" max="6152" width="4.6328125" style="38" hidden="1"/>
    <col min="6153" max="6154" width="5.6328125" style="38" hidden="1"/>
    <col min="6155" max="6164" width="3.36328125" style="38" hidden="1"/>
    <col min="6165" max="6165" width="4.1796875" style="38" hidden="1"/>
    <col min="6166" max="6167" width="5.6328125" style="38" hidden="1"/>
    <col min="6168" max="6168" width="8.6328125" style="38" hidden="1"/>
    <col min="6169" max="6172" width="5.6328125" style="38" hidden="1"/>
    <col min="6173" max="6392" width="4.6328125" style="38" hidden="1"/>
    <col min="6393" max="6393" width="4.1796875" style="38" hidden="1"/>
    <col min="6394" max="6394" width="28.6328125" style="38" hidden="1"/>
    <col min="6395" max="6407" width="3.36328125" style="38" hidden="1"/>
    <col min="6408" max="6408" width="4.6328125" style="38" hidden="1"/>
    <col min="6409" max="6410" width="5.6328125" style="38" hidden="1"/>
    <col min="6411" max="6420" width="3.36328125" style="38" hidden="1"/>
    <col min="6421" max="6421" width="4.1796875" style="38" hidden="1"/>
    <col min="6422" max="6423" width="5.6328125" style="38" hidden="1"/>
    <col min="6424" max="6424" width="8.6328125" style="38" hidden="1"/>
    <col min="6425" max="6428" width="5.6328125" style="38" hidden="1"/>
    <col min="6429" max="6648" width="4.6328125" style="38" hidden="1"/>
    <col min="6649" max="6649" width="4.1796875" style="38" hidden="1"/>
    <col min="6650" max="6650" width="28.6328125" style="38" hidden="1"/>
    <col min="6651" max="6663" width="3.36328125" style="38" hidden="1"/>
    <col min="6664" max="6664" width="4.6328125" style="38" hidden="1"/>
    <col min="6665" max="6666" width="5.6328125" style="38" hidden="1"/>
    <col min="6667" max="6676" width="3.36328125" style="38" hidden="1"/>
    <col min="6677" max="6677" width="4.1796875" style="38" hidden="1"/>
    <col min="6678" max="6679" width="5.6328125" style="38" hidden="1"/>
    <col min="6680" max="6680" width="8.6328125" style="38" hidden="1"/>
    <col min="6681" max="6684" width="5.6328125" style="38" hidden="1"/>
    <col min="6685" max="6904" width="4.6328125" style="38" hidden="1"/>
    <col min="6905" max="6905" width="4.1796875" style="38" hidden="1"/>
    <col min="6906" max="6906" width="28.6328125" style="38" hidden="1"/>
    <col min="6907" max="6919" width="3.36328125" style="38" hidden="1"/>
    <col min="6920" max="6920" width="4.6328125" style="38" hidden="1"/>
    <col min="6921" max="6922" width="5.6328125" style="38" hidden="1"/>
    <col min="6923" max="6932" width="3.36328125" style="38" hidden="1"/>
    <col min="6933" max="6933" width="4.1796875" style="38" hidden="1"/>
    <col min="6934" max="6935" width="5.6328125" style="38" hidden="1"/>
    <col min="6936" max="6936" width="8.6328125" style="38" hidden="1"/>
    <col min="6937" max="6940" width="5.6328125" style="38" hidden="1"/>
    <col min="6941" max="7160" width="4.6328125" style="38" hidden="1"/>
    <col min="7161" max="7161" width="4.1796875" style="38" hidden="1"/>
    <col min="7162" max="7162" width="28.6328125" style="38" hidden="1"/>
    <col min="7163" max="7175" width="3.36328125" style="38" hidden="1"/>
    <col min="7176" max="7176" width="4.6328125" style="38" hidden="1"/>
    <col min="7177" max="7178" width="5.6328125" style="38" hidden="1"/>
    <col min="7179" max="7188" width="3.36328125" style="38" hidden="1"/>
    <col min="7189" max="7189" width="4.1796875" style="38" hidden="1"/>
    <col min="7190" max="7191" width="5.6328125" style="38" hidden="1"/>
    <col min="7192" max="7192" width="8.6328125" style="38" hidden="1"/>
    <col min="7193" max="7196" width="5.6328125" style="38" hidden="1"/>
    <col min="7197" max="7416" width="4.6328125" style="38" hidden="1"/>
    <col min="7417" max="7417" width="4.1796875" style="38" hidden="1"/>
    <col min="7418" max="7418" width="28.6328125" style="38" hidden="1"/>
    <col min="7419" max="7431" width="3.36328125" style="38" hidden="1"/>
    <col min="7432" max="7432" width="4.6328125" style="38" hidden="1"/>
    <col min="7433" max="7434" width="5.6328125" style="38" hidden="1"/>
    <col min="7435" max="7444" width="3.36328125" style="38" hidden="1"/>
    <col min="7445" max="7445" width="4.1796875" style="38" hidden="1"/>
    <col min="7446" max="7447" width="5.6328125" style="38" hidden="1"/>
    <col min="7448" max="7448" width="8.6328125" style="38" hidden="1"/>
    <col min="7449" max="7452" width="5.6328125" style="38" hidden="1"/>
    <col min="7453" max="7672" width="4.6328125" style="38" hidden="1"/>
    <col min="7673" max="7673" width="4.1796875" style="38" hidden="1"/>
    <col min="7674" max="7674" width="28.6328125" style="38" hidden="1"/>
    <col min="7675" max="7687" width="3.36328125" style="38" hidden="1"/>
    <col min="7688" max="7688" width="4.6328125" style="38" hidden="1"/>
    <col min="7689" max="7690" width="5.6328125" style="38" hidden="1"/>
    <col min="7691" max="7700" width="3.36328125" style="38" hidden="1"/>
    <col min="7701" max="7701" width="4.1796875" style="38" hidden="1"/>
    <col min="7702" max="7703" width="5.6328125" style="38" hidden="1"/>
    <col min="7704" max="7704" width="8.6328125" style="38" hidden="1"/>
    <col min="7705" max="7708" width="5.6328125" style="38" hidden="1"/>
    <col min="7709" max="7928" width="4.6328125" style="38" hidden="1"/>
    <col min="7929" max="7929" width="4.1796875" style="38" hidden="1"/>
    <col min="7930" max="7930" width="28.6328125" style="38" hidden="1"/>
    <col min="7931" max="7943" width="3.36328125" style="38" hidden="1"/>
    <col min="7944" max="7944" width="4.6328125" style="38" hidden="1"/>
    <col min="7945" max="7946" width="5.6328125" style="38" hidden="1"/>
    <col min="7947" max="7956" width="3.36328125" style="38" hidden="1"/>
    <col min="7957" max="7957" width="4.1796875" style="38" hidden="1"/>
    <col min="7958" max="7959" width="5.6328125" style="38" hidden="1"/>
    <col min="7960" max="7960" width="8.6328125" style="38" hidden="1"/>
    <col min="7961" max="7964" width="5.6328125" style="38" hidden="1"/>
    <col min="7965" max="8184" width="4.6328125" style="38" hidden="1"/>
    <col min="8185" max="8185" width="4.1796875" style="38" hidden="1"/>
    <col min="8186" max="8186" width="28.6328125" style="38" hidden="1"/>
    <col min="8187" max="8199" width="3.36328125" style="38" hidden="1"/>
    <col min="8200" max="8200" width="4.6328125" style="38" hidden="1"/>
    <col min="8201" max="8202" width="5.6328125" style="38" hidden="1"/>
    <col min="8203" max="8212" width="3.36328125" style="38" hidden="1"/>
    <col min="8213" max="8213" width="4.1796875" style="38" hidden="1"/>
    <col min="8214" max="8215" width="5.6328125" style="38" hidden="1"/>
    <col min="8216" max="8216" width="8.6328125" style="38" hidden="1"/>
    <col min="8217" max="8220" width="5.6328125" style="38" hidden="1"/>
    <col min="8221" max="8440" width="4.6328125" style="38" hidden="1"/>
    <col min="8441" max="8441" width="4.1796875" style="38" hidden="1"/>
    <col min="8442" max="8442" width="28.6328125" style="38" hidden="1"/>
    <col min="8443" max="8455" width="3.36328125" style="38" hidden="1"/>
    <col min="8456" max="8456" width="4.6328125" style="38" hidden="1"/>
    <col min="8457" max="8458" width="5.6328125" style="38" hidden="1"/>
    <col min="8459" max="8468" width="3.36328125" style="38" hidden="1"/>
    <col min="8469" max="8469" width="4.1796875" style="38" hidden="1"/>
    <col min="8470" max="8471" width="5.6328125" style="38" hidden="1"/>
    <col min="8472" max="8472" width="8.6328125" style="38" hidden="1"/>
    <col min="8473" max="8476" width="5.6328125" style="38" hidden="1"/>
    <col min="8477" max="8696" width="4.6328125" style="38" hidden="1"/>
    <col min="8697" max="8697" width="4.1796875" style="38" hidden="1"/>
    <col min="8698" max="8698" width="28.6328125" style="38" hidden="1"/>
    <col min="8699" max="8711" width="3.36328125" style="38" hidden="1"/>
    <col min="8712" max="8712" width="4.6328125" style="38" hidden="1"/>
    <col min="8713" max="8714" width="5.6328125" style="38" hidden="1"/>
    <col min="8715" max="8724" width="3.36328125" style="38" hidden="1"/>
    <col min="8725" max="8725" width="4.1796875" style="38" hidden="1"/>
    <col min="8726" max="8727" width="5.6328125" style="38" hidden="1"/>
    <col min="8728" max="8728" width="8.6328125" style="38" hidden="1"/>
    <col min="8729" max="8732" width="5.6328125" style="38" hidden="1"/>
    <col min="8733" max="8952" width="4.6328125" style="38" hidden="1"/>
    <col min="8953" max="8953" width="4.1796875" style="38" hidden="1"/>
    <col min="8954" max="8954" width="28.6328125" style="38" hidden="1"/>
    <col min="8955" max="8967" width="3.36328125" style="38" hidden="1"/>
    <col min="8968" max="8968" width="4.6328125" style="38" hidden="1"/>
    <col min="8969" max="8970" width="5.6328125" style="38" hidden="1"/>
    <col min="8971" max="8980" width="3.36328125" style="38" hidden="1"/>
    <col min="8981" max="8981" width="4.1796875" style="38" hidden="1"/>
    <col min="8982" max="8983" width="5.6328125" style="38" hidden="1"/>
    <col min="8984" max="8984" width="8.6328125" style="38" hidden="1"/>
    <col min="8985" max="8988" width="5.6328125" style="38" hidden="1"/>
    <col min="8989" max="9208" width="4.6328125" style="38" hidden="1"/>
    <col min="9209" max="9209" width="4.1796875" style="38" hidden="1"/>
    <col min="9210" max="9210" width="28.6328125" style="38" hidden="1"/>
    <col min="9211" max="9223" width="3.36328125" style="38" hidden="1"/>
    <col min="9224" max="9224" width="4.6328125" style="38" hidden="1"/>
    <col min="9225" max="9226" width="5.6328125" style="38" hidden="1"/>
    <col min="9227" max="9236" width="3.36328125" style="38" hidden="1"/>
    <col min="9237" max="9237" width="4.1796875" style="38" hidden="1"/>
    <col min="9238" max="9239" width="5.6328125" style="38" hidden="1"/>
    <col min="9240" max="9240" width="8.6328125" style="38" hidden="1"/>
    <col min="9241" max="9244" width="5.6328125" style="38" hidden="1"/>
    <col min="9245" max="9464" width="4.6328125" style="38" hidden="1"/>
    <col min="9465" max="9465" width="4.1796875" style="38" hidden="1"/>
    <col min="9466" max="9466" width="28.6328125" style="38" hidden="1"/>
    <col min="9467" max="9479" width="3.36328125" style="38" hidden="1"/>
    <col min="9480" max="9480" width="4.6328125" style="38" hidden="1"/>
    <col min="9481" max="9482" width="5.6328125" style="38" hidden="1"/>
    <col min="9483" max="9492" width="3.36328125" style="38" hidden="1"/>
    <col min="9493" max="9493" width="4.1796875" style="38" hidden="1"/>
    <col min="9494" max="9495" width="5.6328125" style="38" hidden="1"/>
    <col min="9496" max="9496" width="8.6328125" style="38" hidden="1"/>
    <col min="9497" max="9500" width="5.6328125" style="38" hidden="1"/>
    <col min="9501" max="9720" width="4.6328125" style="38" hidden="1"/>
    <col min="9721" max="9721" width="4.1796875" style="38" hidden="1"/>
    <col min="9722" max="9722" width="28.6328125" style="38" hidden="1"/>
    <col min="9723" max="9735" width="3.36328125" style="38" hidden="1"/>
    <col min="9736" max="9736" width="4.6328125" style="38" hidden="1"/>
    <col min="9737" max="9738" width="5.6328125" style="38" hidden="1"/>
    <col min="9739" max="9748" width="3.36328125" style="38" hidden="1"/>
    <col min="9749" max="9749" width="4.1796875" style="38" hidden="1"/>
    <col min="9750" max="9751" width="5.6328125" style="38" hidden="1"/>
    <col min="9752" max="9752" width="8.6328125" style="38" hidden="1"/>
    <col min="9753" max="9756" width="5.6328125" style="38" hidden="1"/>
    <col min="9757" max="9976" width="4.6328125" style="38" hidden="1"/>
    <col min="9977" max="9977" width="4.1796875" style="38" hidden="1"/>
    <col min="9978" max="9978" width="28.6328125" style="38" hidden="1"/>
    <col min="9979" max="9991" width="3.36328125" style="38" hidden="1"/>
    <col min="9992" max="9992" width="4.6328125" style="38" hidden="1"/>
    <col min="9993" max="9994" width="5.6328125" style="38" hidden="1"/>
    <col min="9995" max="10004" width="3.36328125" style="38" hidden="1"/>
    <col min="10005" max="10005" width="4.1796875" style="38" hidden="1"/>
    <col min="10006" max="10007" width="5.6328125" style="38" hidden="1"/>
    <col min="10008" max="10008" width="8.6328125" style="38" hidden="1"/>
    <col min="10009" max="10012" width="5.6328125" style="38" hidden="1"/>
    <col min="10013" max="10232" width="4.6328125" style="38" hidden="1"/>
    <col min="10233" max="10233" width="4.1796875" style="38" hidden="1"/>
    <col min="10234" max="10234" width="28.6328125" style="38" hidden="1"/>
    <col min="10235" max="10247" width="3.36328125" style="38" hidden="1"/>
    <col min="10248" max="10248" width="4.6328125" style="38" hidden="1"/>
    <col min="10249" max="10250" width="5.6328125" style="38" hidden="1"/>
    <col min="10251" max="10260" width="3.36328125" style="38" hidden="1"/>
    <col min="10261" max="10261" width="4.1796875" style="38" hidden="1"/>
    <col min="10262" max="10263" width="5.6328125" style="38" hidden="1"/>
    <col min="10264" max="10264" width="8.6328125" style="38" hidden="1"/>
    <col min="10265" max="10268" width="5.6328125" style="38" hidden="1"/>
    <col min="10269" max="10488" width="4.6328125" style="38" hidden="1"/>
    <col min="10489" max="10489" width="4.1796875" style="38" hidden="1"/>
    <col min="10490" max="10490" width="28.6328125" style="38" hidden="1"/>
    <col min="10491" max="10503" width="3.36328125" style="38" hidden="1"/>
    <col min="10504" max="10504" width="4.6328125" style="38" hidden="1"/>
    <col min="10505" max="10506" width="5.6328125" style="38" hidden="1"/>
    <col min="10507" max="10516" width="3.36328125" style="38" hidden="1"/>
    <col min="10517" max="10517" width="4.1796875" style="38" hidden="1"/>
    <col min="10518" max="10519" width="5.6328125" style="38" hidden="1"/>
    <col min="10520" max="10520" width="8.6328125" style="38" hidden="1"/>
    <col min="10521" max="10524" width="5.6328125" style="38" hidden="1"/>
    <col min="10525" max="10744" width="4.6328125" style="38" hidden="1"/>
    <col min="10745" max="10745" width="4.1796875" style="38" hidden="1"/>
    <col min="10746" max="10746" width="28.6328125" style="38" hidden="1"/>
    <col min="10747" max="10759" width="3.36328125" style="38" hidden="1"/>
    <col min="10760" max="10760" width="4.6328125" style="38" hidden="1"/>
    <col min="10761" max="10762" width="5.6328125" style="38" hidden="1"/>
    <col min="10763" max="10772" width="3.36328125" style="38" hidden="1"/>
    <col min="10773" max="10773" width="4.1796875" style="38" hidden="1"/>
    <col min="10774" max="10775" width="5.6328125" style="38" hidden="1"/>
    <col min="10776" max="10776" width="8.6328125" style="38" hidden="1"/>
    <col min="10777" max="10780" width="5.6328125" style="38" hidden="1"/>
    <col min="10781" max="11000" width="4.6328125" style="38" hidden="1"/>
    <col min="11001" max="11001" width="4.1796875" style="38" hidden="1"/>
    <col min="11002" max="11002" width="28.6328125" style="38" hidden="1"/>
    <col min="11003" max="11015" width="3.36328125" style="38" hidden="1"/>
    <col min="11016" max="11016" width="4.6328125" style="38" hidden="1"/>
    <col min="11017" max="11018" width="5.6328125" style="38" hidden="1"/>
    <col min="11019" max="11028" width="3.36328125" style="38" hidden="1"/>
    <col min="11029" max="11029" width="4.1796875" style="38" hidden="1"/>
    <col min="11030" max="11031" width="5.6328125" style="38" hidden="1"/>
    <col min="11032" max="11032" width="8.6328125" style="38" hidden="1"/>
    <col min="11033" max="11036" width="5.6328125" style="38" hidden="1"/>
    <col min="11037" max="11256" width="4.6328125" style="38" hidden="1"/>
    <col min="11257" max="11257" width="4.1796875" style="38" hidden="1"/>
    <col min="11258" max="11258" width="28.6328125" style="38" hidden="1"/>
    <col min="11259" max="11271" width="3.36328125" style="38" hidden="1"/>
    <col min="11272" max="11272" width="4.6328125" style="38" hidden="1"/>
    <col min="11273" max="11274" width="5.6328125" style="38" hidden="1"/>
    <col min="11275" max="11284" width="3.36328125" style="38" hidden="1"/>
    <col min="11285" max="11285" width="4.1796875" style="38" hidden="1"/>
    <col min="11286" max="11287" width="5.6328125" style="38" hidden="1"/>
    <col min="11288" max="11288" width="8.6328125" style="38" hidden="1"/>
    <col min="11289" max="11292" width="5.6328125" style="38" hidden="1"/>
    <col min="11293" max="11512" width="4.6328125" style="38" hidden="1"/>
    <col min="11513" max="11513" width="4.1796875" style="38" hidden="1"/>
    <col min="11514" max="11514" width="28.6328125" style="38" hidden="1"/>
    <col min="11515" max="11527" width="3.36328125" style="38" hidden="1"/>
    <col min="11528" max="11528" width="4.6328125" style="38" hidden="1"/>
    <col min="11529" max="11530" width="5.6328125" style="38" hidden="1"/>
    <col min="11531" max="11540" width="3.36328125" style="38" hidden="1"/>
    <col min="11541" max="11541" width="4.1796875" style="38" hidden="1"/>
    <col min="11542" max="11543" width="5.6328125" style="38" hidden="1"/>
    <col min="11544" max="11544" width="8.6328125" style="38" hidden="1"/>
    <col min="11545" max="11548" width="5.6328125" style="38" hidden="1"/>
    <col min="11549" max="11768" width="4.6328125" style="38" hidden="1"/>
    <col min="11769" max="11769" width="4.1796875" style="38" hidden="1"/>
    <col min="11770" max="11770" width="28.6328125" style="38" hidden="1"/>
    <col min="11771" max="11783" width="3.36328125" style="38" hidden="1"/>
    <col min="11784" max="11784" width="4.6328125" style="38" hidden="1"/>
    <col min="11785" max="11786" width="5.6328125" style="38" hidden="1"/>
    <col min="11787" max="11796" width="3.36328125" style="38" hidden="1"/>
    <col min="11797" max="11797" width="4.1796875" style="38" hidden="1"/>
    <col min="11798" max="11799" width="5.6328125" style="38" hidden="1"/>
    <col min="11800" max="11800" width="8.6328125" style="38" hidden="1"/>
    <col min="11801" max="11804" width="5.6328125" style="38" hidden="1"/>
    <col min="11805" max="12024" width="4.6328125" style="38" hidden="1"/>
    <col min="12025" max="12025" width="4.1796875" style="38" hidden="1"/>
    <col min="12026" max="12026" width="28.6328125" style="38" hidden="1"/>
    <col min="12027" max="12039" width="3.36328125" style="38" hidden="1"/>
    <col min="12040" max="12040" width="4.6328125" style="38" hidden="1"/>
    <col min="12041" max="12042" width="5.6328125" style="38" hidden="1"/>
    <col min="12043" max="12052" width="3.36328125" style="38" hidden="1"/>
    <col min="12053" max="12053" width="4.1796875" style="38" hidden="1"/>
    <col min="12054" max="12055" width="5.6328125" style="38" hidden="1"/>
    <col min="12056" max="12056" width="8.6328125" style="38" hidden="1"/>
    <col min="12057" max="12060" width="5.6328125" style="38" hidden="1"/>
    <col min="12061" max="12280" width="4.6328125" style="38" hidden="1"/>
    <col min="12281" max="12281" width="4.1796875" style="38" hidden="1"/>
    <col min="12282" max="12282" width="28.6328125" style="38" hidden="1"/>
    <col min="12283" max="12295" width="3.36328125" style="38" hidden="1"/>
    <col min="12296" max="12296" width="4.6328125" style="38" hidden="1"/>
    <col min="12297" max="12298" width="5.6328125" style="38" hidden="1"/>
    <col min="12299" max="12308" width="3.36328125" style="38" hidden="1"/>
    <col min="12309" max="12309" width="4.1796875" style="38" hidden="1"/>
    <col min="12310" max="12311" width="5.6328125" style="38" hidden="1"/>
    <col min="12312" max="12312" width="8.6328125" style="38" hidden="1"/>
    <col min="12313" max="12316" width="5.6328125" style="38" hidden="1"/>
    <col min="12317" max="12536" width="4.6328125" style="38" hidden="1"/>
    <col min="12537" max="12537" width="4.1796875" style="38" hidden="1"/>
    <col min="12538" max="12538" width="28.6328125" style="38" hidden="1"/>
    <col min="12539" max="12551" width="3.36328125" style="38" hidden="1"/>
    <col min="12552" max="12552" width="4.6328125" style="38" hidden="1"/>
    <col min="12553" max="12554" width="5.6328125" style="38" hidden="1"/>
    <col min="12555" max="12564" width="3.36328125" style="38" hidden="1"/>
    <col min="12565" max="12565" width="4.1796875" style="38" hidden="1"/>
    <col min="12566" max="12567" width="5.6328125" style="38" hidden="1"/>
    <col min="12568" max="12568" width="8.6328125" style="38" hidden="1"/>
    <col min="12569" max="12572" width="5.6328125" style="38" hidden="1"/>
    <col min="12573" max="12792" width="4.6328125" style="38" hidden="1"/>
    <col min="12793" max="12793" width="4.1796875" style="38" hidden="1"/>
    <col min="12794" max="12794" width="28.6328125" style="38" hidden="1"/>
    <col min="12795" max="12807" width="3.36328125" style="38" hidden="1"/>
    <col min="12808" max="12808" width="4.6328125" style="38" hidden="1"/>
    <col min="12809" max="12810" width="5.6328125" style="38" hidden="1"/>
    <col min="12811" max="12820" width="3.36328125" style="38" hidden="1"/>
    <col min="12821" max="12821" width="4.1796875" style="38" hidden="1"/>
    <col min="12822" max="12823" width="5.6328125" style="38" hidden="1"/>
    <col min="12824" max="12824" width="8.6328125" style="38" hidden="1"/>
    <col min="12825" max="12828" width="5.6328125" style="38" hidden="1"/>
    <col min="12829" max="13048" width="4.6328125" style="38" hidden="1"/>
    <col min="13049" max="13049" width="4.1796875" style="38" hidden="1"/>
    <col min="13050" max="13050" width="28.6328125" style="38" hidden="1"/>
    <col min="13051" max="13063" width="3.36328125" style="38" hidden="1"/>
    <col min="13064" max="13064" width="4.6328125" style="38" hidden="1"/>
    <col min="13065" max="13066" width="5.6328125" style="38" hidden="1"/>
    <col min="13067" max="13076" width="3.36328125" style="38" hidden="1"/>
    <col min="13077" max="13077" width="4.1796875" style="38" hidden="1"/>
    <col min="13078" max="13079" width="5.6328125" style="38" hidden="1"/>
    <col min="13080" max="13080" width="8.6328125" style="38" hidden="1"/>
    <col min="13081" max="13084" width="5.6328125" style="38" hidden="1"/>
    <col min="13085" max="13304" width="4.6328125" style="38" hidden="1"/>
    <col min="13305" max="13305" width="4.1796875" style="38" hidden="1"/>
    <col min="13306" max="13306" width="28.6328125" style="38" hidden="1"/>
    <col min="13307" max="13319" width="3.36328125" style="38" hidden="1"/>
    <col min="13320" max="13320" width="4.6328125" style="38" hidden="1"/>
    <col min="13321" max="13322" width="5.6328125" style="38" hidden="1"/>
    <col min="13323" max="13332" width="3.36328125" style="38" hidden="1"/>
    <col min="13333" max="13333" width="4.1796875" style="38" hidden="1"/>
    <col min="13334" max="13335" width="5.6328125" style="38" hidden="1"/>
    <col min="13336" max="13336" width="8.6328125" style="38" hidden="1"/>
    <col min="13337" max="13340" width="5.6328125" style="38" hidden="1"/>
    <col min="13341" max="13560" width="4.6328125" style="38" hidden="1"/>
    <col min="13561" max="13561" width="4.1796875" style="38" hidden="1"/>
    <col min="13562" max="13562" width="28.6328125" style="38" hidden="1"/>
    <col min="13563" max="13575" width="3.36328125" style="38" hidden="1"/>
    <col min="13576" max="13576" width="4.6328125" style="38" hidden="1"/>
    <col min="13577" max="13578" width="5.6328125" style="38" hidden="1"/>
    <col min="13579" max="13588" width="3.36328125" style="38" hidden="1"/>
    <col min="13589" max="13589" width="4.1796875" style="38" hidden="1"/>
    <col min="13590" max="13591" width="5.6328125" style="38" hidden="1"/>
    <col min="13592" max="13592" width="8.6328125" style="38" hidden="1"/>
    <col min="13593" max="13596" width="5.6328125" style="38" hidden="1"/>
    <col min="13597" max="13816" width="4.6328125" style="38" hidden="1"/>
    <col min="13817" max="13817" width="4.1796875" style="38" hidden="1"/>
    <col min="13818" max="13818" width="28.6328125" style="38" hidden="1"/>
    <col min="13819" max="13831" width="3.36328125" style="38" hidden="1"/>
    <col min="13832" max="13832" width="4.6328125" style="38" hidden="1"/>
    <col min="13833" max="13834" width="5.6328125" style="38" hidden="1"/>
    <col min="13835" max="13844" width="3.36328125" style="38" hidden="1"/>
    <col min="13845" max="13845" width="4.1796875" style="38" hidden="1"/>
    <col min="13846" max="13847" width="5.6328125" style="38" hidden="1"/>
    <col min="13848" max="13848" width="8.6328125" style="38" hidden="1"/>
    <col min="13849" max="13852" width="5.6328125" style="38" hidden="1"/>
    <col min="13853" max="14072" width="4.6328125" style="38" hidden="1"/>
    <col min="14073" max="14073" width="4.1796875" style="38" hidden="1"/>
    <col min="14074" max="14074" width="28.6328125" style="38" hidden="1"/>
    <col min="14075" max="14087" width="3.36328125" style="38" hidden="1"/>
    <col min="14088" max="14088" width="4.6328125" style="38" hidden="1"/>
    <col min="14089" max="14090" width="5.6328125" style="38" hidden="1"/>
    <col min="14091" max="14100" width="3.36328125" style="38" hidden="1"/>
    <col min="14101" max="14101" width="4.1796875" style="38" hidden="1"/>
    <col min="14102" max="14103" width="5.6328125" style="38" hidden="1"/>
    <col min="14104" max="14104" width="8.6328125" style="38" hidden="1"/>
    <col min="14105" max="14108" width="5.6328125" style="38" hidden="1"/>
    <col min="14109" max="14328" width="4.6328125" style="38" hidden="1"/>
    <col min="14329" max="14329" width="4.1796875" style="38" hidden="1"/>
    <col min="14330" max="14330" width="28.6328125" style="38" hidden="1"/>
    <col min="14331" max="14343" width="3.36328125" style="38" hidden="1"/>
    <col min="14344" max="14344" width="4.6328125" style="38" hidden="1"/>
    <col min="14345" max="14346" width="5.6328125" style="38" hidden="1"/>
    <col min="14347" max="14356" width="3.36328125" style="38" hidden="1"/>
    <col min="14357" max="14357" width="4.1796875" style="38" hidden="1"/>
    <col min="14358" max="14359" width="5.6328125" style="38" hidden="1"/>
    <col min="14360" max="14360" width="8.6328125" style="38" hidden="1"/>
    <col min="14361" max="14364" width="5.6328125" style="38" hidden="1"/>
    <col min="14365" max="14584" width="4.6328125" style="38" hidden="1"/>
    <col min="14585" max="14585" width="4.1796875" style="38" hidden="1"/>
    <col min="14586" max="14586" width="28.6328125" style="38" hidden="1"/>
    <col min="14587" max="14599" width="3.36328125" style="38" hidden="1"/>
    <col min="14600" max="14600" width="4.6328125" style="38" hidden="1"/>
    <col min="14601" max="14602" width="5.6328125" style="38" hidden="1"/>
    <col min="14603" max="14612" width="3.36328125" style="38" hidden="1"/>
    <col min="14613" max="14613" width="4.1796875" style="38" hidden="1"/>
    <col min="14614" max="14615" width="5.6328125" style="38" hidden="1"/>
    <col min="14616" max="14616" width="8.6328125" style="38" hidden="1"/>
    <col min="14617" max="14620" width="5.6328125" style="38" hidden="1"/>
    <col min="14621" max="14840" width="4.6328125" style="38" hidden="1"/>
    <col min="14841" max="14841" width="4.1796875" style="38" hidden="1"/>
    <col min="14842" max="14842" width="28.6328125" style="38" hidden="1"/>
    <col min="14843" max="14855" width="3.36328125" style="38" hidden="1"/>
    <col min="14856" max="14856" width="4.6328125" style="38" hidden="1"/>
    <col min="14857" max="14858" width="5.6328125" style="38" hidden="1"/>
    <col min="14859" max="14868" width="3.36328125" style="38" hidden="1"/>
    <col min="14869" max="14869" width="4.1796875" style="38" hidden="1"/>
    <col min="14870" max="14871" width="5.6328125" style="38" hidden="1"/>
    <col min="14872" max="14872" width="8.6328125" style="38" hidden="1"/>
    <col min="14873" max="14876" width="5.6328125" style="38" hidden="1"/>
    <col min="14877" max="15096" width="4.6328125" style="38" hidden="1"/>
    <col min="15097" max="15097" width="4.1796875" style="38" hidden="1"/>
    <col min="15098" max="15098" width="28.6328125" style="38" hidden="1"/>
    <col min="15099" max="15111" width="3.36328125" style="38" hidden="1"/>
    <col min="15112" max="15112" width="4.6328125" style="38" hidden="1"/>
    <col min="15113" max="15114" width="5.6328125" style="38" hidden="1"/>
    <col min="15115" max="15124" width="3.36328125" style="38" hidden="1"/>
    <col min="15125" max="15125" width="4.1796875" style="38" hidden="1"/>
    <col min="15126" max="15127" width="5.6328125" style="38" hidden="1"/>
    <col min="15128" max="15128" width="8.6328125" style="38" hidden="1"/>
    <col min="15129" max="15132" width="5.6328125" style="38" hidden="1"/>
    <col min="15133" max="15352" width="4.6328125" style="38" hidden="1"/>
    <col min="15353" max="15353" width="4.1796875" style="38" hidden="1"/>
    <col min="15354" max="15354" width="28.6328125" style="38" hidden="1"/>
    <col min="15355" max="15367" width="3.36328125" style="38" hidden="1"/>
    <col min="15368" max="15368" width="4.6328125" style="38" hidden="1"/>
    <col min="15369" max="15370" width="5.6328125" style="38" hidden="1"/>
    <col min="15371" max="15380" width="3.36328125" style="38" hidden="1"/>
    <col min="15381" max="15381" width="4.1796875" style="38" hidden="1"/>
    <col min="15382" max="15383" width="5.6328125" style="38" hidden="1"/>
    <col min="15384" max="15384" width="8.6328125" style="38" hidden="1"/>
    <col min="15385" max="15388" width="5.6328125" style="38" hidden="1"/>
    <col min="15389" max="15608" width="4.6328125" style="38" hidden="1"/>
    <col min="15609" max="15609" width="4.1796875" style="38" hidden="1"/>
    <col min="15610" max="15610" width="28.6328125" style="38" hidden="1"/>
    <col min="15611" max="15623" width="3.36328125" style="38" hidden="1"/>
    <col min="15624" max="15624" width="4.6328125" style="38" hidden="1"/>
    <col min="15625" max="15626" width="5.6328125" style="38" hidden="1"/>
    <col min="15627" max="15636" width="3.36328125" style="38" hidden="1"/>
    <col min="15637" max="15637" width="4.1796875" style="38" hidden="1"/>
    <col min="15638" max="15639" width="5.6328125" style="38" hidden="1"/>
    <col min="15640" max="15640" width="8.6328125" style="38" hidden="1"/>
    <col min="15641" max="15644" width="5.6328125" style="38" hidden="1"/>
    <col min="15645" max="15864" width="4.6328125" style="38" hidden="1"/>
    <col min="15865" max="15865" width="4.1796875" style="38" hidden="1"/>
    <col min="15866" max="15866" width="28.6328125" style="38" hidden="1"/>
    <col min="15867" max="15879" width="3.36328125" style="38" hidden="1"/>
    <col min="15880" max="15880" width="4.6328125" style="38" hidden="1"/>
    <col min="15881" max="15882" width="5.6328125" style="38" hidden="1"/>
    <col min="15883" max="15892" width="3.36328125" style="38" hidden="1"/>
    <col min="15893" max="15893" width="4.1796875" style="38" hidden="1"/>
    <col min="15894" max="15895" width="5.6328125" style="38" hidden="1"/>
    <col min="15896" max="15896" width="8.6328125" style="38" hidden="1"/>
    <col min="15897" max="15900" width="5.6328125" style="38" hidden="1"/>
    <col min="15901" max="16120" width="4.6328125" style="38" hidden="1"/>
    <col min="16121" max="16121" width="4.1796875" style="38" hidden="1"/>
    <col min="16122" max="16122" width="28.6328125" style="38" hidden="1"/>
    <col min="16123" max="16135" width="3.36328125" style="38" hidden="1"/>
    <col min="16136" max="16136" width="4.6328125" style="38" hidden="1"/>
    <col min="16137" max="16138" width="5.6328125" style="38" hidden="1"/>
    <col min="16139" max="16148" width="3.36328125" style="38" hidden="1"/>
    <col min="16149" max="16149" width="4.1796875" style="38" hidden="1"/>
    <col min="16150" max="16151" width="5.6328125" style="38" hidden="1"/>
    <col min="16152" max="16152" width="8.6328125" style="38" hidden="1"/>
    <col min="16153" max="16156" width="5.6328125" style="38" hidden="1"/>
    <col min="16157" max="16157" width="8.6328125" style="38" hidden="1"/>
    <col min="16158" max="16163" width="5.6328125" style="38" hidden="1"/>
    <col min="16164" max="16164" width="8.6328125" style="38" hidden="1"/>
    <col min="16165" max="16168" width="5.6328125" style="38" hidden="1"/>
    <col min="16169" max="16384" width="4.6328125" style="38" hidden="1"/>
  </cols>
  <sheetData>
    <row r="1" spans="1:16168" s="37" customFormat="1" ht="15" customHeight="1" x14ac:dyDescent="0.35">
      <c r="A1" s="481" t="s">
        <v>62</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5">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4">
      <c r="A3" s="482" t="s">
        <v>63</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4">
      <c r="A4" s="39"/>
      <c r="B4" s="40"/>
      <c r="C4" s="39"/>
      <c r="D4" s="119"/>
      <c r="E4" s="119"/>
      <c r="F4" s="27" t="s">
        <v>4</v>
      </c>
      <c r="G4" s="486">
        <f>'INPUT DATA'!F10</f>
        <v>0</v>
      </c>
      <c r="H4" s="487"/>
      <c r="I4" s="487"/>
      <c r="J4" s="487"/>
      <c r="K4" s="487"/>
      <c r="L4" s="487"/>
      <c r="M4" s="488"/>
      <c r="N4" s="33"/>
      <c r="O4" s="289" t="s">
        <v>7</v>
      </c>
      <c r="P4" s="289"/>
      <c r="Q4" s="269"/>
      <c r="R4" s="511">
        <f>'INPUT DATA'!F11</f>
        <v>0</v>
      </c>
      <c r="S4" s="512"/>
      <c r="T4" s="512"/>
      <c r="U4" s="513"/>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4">
      <c r="A5" s="39"/>
      <c r="B5" s="39"/>
      <c r="C5" s="119"/>
      <c r="D5" s="119"/>
      <c r="E5" s="119"/>
      <c r="F5" s="27" t="s">
        <v>11</v>
      </c>
      <c r="G5" s="483">
        <f>'INPUT DATA'!F14</f>
        <v>0</v>
      </c>
      <c r="H5" s="484"/>
      <c r="I5" s="484"/>
      <c r="J5" s="484"/>
      <c r="K5" s="484"/>
      <c r="L5" s="484"/>
      <c r="M5" s="485"/>
      <c r="N5" s="41"/>
      <c r="O5" s="289" t="s">
        <v>9</v>
      </c>
      <c r="P5" s="289"/>
      <c r="Q5" s="32"/>
      <c r="R5" s="500" t="str">
        <f>IF('INPUT DATA'!F13="","", 'INPUT DATA'!F13)</f>
        <v/>
      </c>
      <c r="S5" s="501"/>
      <c r="T5" s="501"/>
      <c r="U5" s="502"/>
      <c r="V5" s="289"/>
      <c r="W5" s="503" t="s">
        <v>13</v>
      </c>
      <c r="X5" s="504"/>
      <c r="Y5" s="505"/>
      <c r="Z5" s="497">
        <f>'INPUT DATA'!F16</f>
        <v>0</v>
      </c>
      <c r="AA5" s="498"/>
      <c r="AB5" s="499"/>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4">
      <c r="A6" s="174"/>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4">
      <c r="A7" s="475" t="s">
        <v>297</v>
      </c>
      <c r="B7" s="476"/>
      <c r="C7" s="476"/>
      <c r="D7" s="476"/>
      <c r="E7" s="477"/>
      <c r="F7" s="489" t="s">
        <v>277</v>
      </c>
      <c r="G7" s="490"/>
      <c r="H7" s="490"/>
      <c r="I7" s="490"/>
      <c r="J7" s="490"/>
      <c r="K7" s="520" t="str">
        <f>'INPUT DATA'!F24&amp;" - "&amp;'INPUT DATA'!F25</f>
        <v xml:space="preserve"> - DEPED TAMBAYAN</v>
      </c>
      <c r="L7" s="521"/>
      <c r="M7" s="521"/>
      <c r="N7" s="521"/>
      <c r="O7" s="521"/>
      <c r="P7" s="522"/>
      <c r="Q7" s="510" t="s">
        <v>65</v>
      </c>
      <c r="R7" s="510"/>
      <c r="S7" s="519" t="str">
        <f>IF('INPUT DATA'!F22="","", 'INPUT DATA'!F22)</f>
        <v>RICHARD R. RAQUENO</v>
      </c>
      <c r="T7" s="519"/>
      <c r="U7" s="519"/>
      <c r="V7" s="519"/>
      <c r="W7" s="519"/>
      <c r="X7" s="517" t="s">
        <v>66</v>
      </c>
      <c r="Y7" s="518"/>
      <c r="Z7" s="514">
        <f>IF('INPUT DATA'!F30&lt;&gt;"",'INPUT DATA'!F30,'INPUT DATA'!F28)</f>
        <v>0</v>
      </c>
      <c r="AA7" s="515"/>
      <c r="AB7" s="516"/>
    </row>
    <row r="8" spans="1:16168" ht="23.25" customHeight="1" thickBot="1" x14ac:dyDescent="0.35">
      <c r="A8" s="478"/>
      <c r="B8" s="479"/>
      <c r="C8" s="479"/>
      <c r="D8" s="479"/>
      <c r="E8" s="480"/>
      <c r="F8" s="491"/>
      <c r="G8" s="492"/>
      <c r="H8" s="492"/>
      <c r="I8" s="492"/>
      <c r="J8" s="492"/>
      <c r="K8" s="523"/>
      <c r="L8" s="524"/>
      <c r="M8" s="524"/>
      <c r="N8" s="524"/>
      <c r="O8" s="524"/>
      <c r="P8" s="525"/>
      <c r="Q8" s="493" t="s">
        <v>74</v>
      </c>
      <c r="R8" s="494"/>
      <c r="S8" s="526">
        <f>'INPUT DATA'!F23</f>
        <v>0</v>
      </c>
      <c r="T8" s="526"/>
      <c r="U8" s="526"/>
      <c r="V8" s="526"/>
      <c r="W8" s="526"/>
      <c r="X8" s="508" t="s">
        <v>67</v>
      </c>
      <c r="Y8" s="509"/>
      <c r="Z8" s="506">
        <f>'INPUT DATA'!F26</f>
        <v>0</v>
      </c>
      <c r="AA8" s="506"/>
      <c r="AB8" s="507"/>
    </row>
    <row r="9" spans="1:16168" s="35" customFormat="1" ht="55.5" customHeight="1" thickBot="1" x14ac:dyDescent="0.4">
      <c r="A9" s="463" t="s">
        <v>29</v>
      </c>
      <c r="B9" s="464"/>
      <c r="C9" s="464"/>
      <c r="D9" s="464"/>
      <c r="E9" s="464"/>
      <c r="F9" s="467" t="str">
        <f>IF('INPUT DATA'!$F$26="","",INDEX('Helper(IMPORTANT!)'!$CI$2:$CI$6,MATCH(Z8,'Helper(IMPORTANT!)'!$CH$2:$CH$6,0)))</f>
        <v/>
      </c>
      <c r="G9" s="464"/>
      <c r="H9" s="464"/>
      <c r="I9" s="464"/>
      <c r="J9" s="464"/>
      <c r="K9" s="464"/>
      <c r="L9" s="464"/>
      <c r="M9" s="468"/>
      <c r="N9" s="467" t="str">
        <f>IF('INPUT DATA'!$F$26="","",INDEX('Helper(IMPORTANT!)'!$CJ$2:$CJ$6,MATCH(Z8,'Helper(IMPORTANT!)'!$CH$2:$CH$6,0)))</f>
        <v/>
      </c>
      <c r="O9" s="464"/>
      <c r="P9" s="464"/>
      <c r="Q9" s="464"/>
      <c r="R9" s="464"/>
      <c r="S9" s="468"/>
      <c r="T9" s="469" t="str">
        <f>IF('INPUT DATA'!$F$26="","",INDEX('Helper(IMPORTANT!)'!$CK$2:$CK$6,MATCH(Z8,'Helper(IMPORTANT!)'!$CH$2:$CH$6,0)))</f>
        <v/>
      </c>
      <c r="U9" s="470"/>
      <c r="V9" s="470"/>
      <c r="W9" s="464"/>
      <c r="X9" s="464"/>
      <c r="Y9" s="468"/>
      <c r="Z9" s="471" t="s">
        <v>68</v>
      </c>
      <c r="AA9" s="459" t="s">
        <v>274</v>
      </c>
      <c r="AB9" s="459" t="s">
        <v>273</v>
      </c>
    </row>
    <row r="10" spans="1:16168" s="35" customFormat="1" ht="18" customHeight="1" thickBot="1" x14ac:dyDescent="0.4">
      <c r="A10" s="465"/>
      <c r="B10" s="466"/>
      <c r="C10" s="466"/>
      <c r="D10" s="466"/>
      <c r="E10" s="466"/>
      <c r="F10" s="53">
        <v>1</v>
      </c>
      <c r="G10" s="44">
        <v>2</v>
      </c>
      <c r="H10" s="44">
        <v>3</v>
      </c>
      <c r="I10" s="44">
        <v>4</v>
      </c>
      <c r="J10" s="44">
        <v>5</v>
      </c>
      <c r="K10" s="34" t="s">
        <v>69</v>
      </c>
      <c r="L10" s="43" t="s">
        <v>70</v>
      </c>
      <c r="M10" s="57" t="s">
        <v>71</v>
      </c>
      <c r="N10" s="53">
        <v>1</v>
      </c>
      <c r="O10" s="44">
        <v>2</v>
      </c>
      <c r="P10" s="44">
        <v>3</v>
      </c>
      <c r="Q10" s="34" t="s">
        <v>69</v>
      </c>
      <c r="R10" s="43" t="s">
        <v>70</v>
      </c>
      <c r="S10" s="57" t="s">
        <v>71</v>
      </c>
      <c r="T10" s="275" t="s">
        <v>265</v>
      </c>
      <c r="U10" s="277" t="s">
        <v>266</v>
      </c>
      <c r="V10" s="276" t="s">
        <v>267</v>
      </c>
      <c r="W10" s="283" t="s">
        <v>69</v>
      </c>
      <c r="X10" s="43" t="s">
        <v>70</v>
      </c>
      <c r="Y10" s="57" t="s">
        <v>71</v>
      </c>
      <c r="Z10" s="471"/>
      <c r="AA10" s="459"/>
      <c r="AB10" s="459"/>
      <c r="AF10" s="457"/>
      <c r="AG10" s="457"/>
      <c r="AH10" s="457"/>
      <c r="AI10" s="457"/>
      <c r="AJ10" s="457"/>
      <c r="AK10" s="457"/>
      <c r="AL10" s="457"/>
      <c r="AM10" s="457"/>
      <c r="AN10" s="457"/>
      <c r="AO10" s="457"/>
      <c r="AP10" s="457"/>
      <c r="AQ10" s="457"/>
      <c r="AR10" s="457"/>
      <c r="AS10" s="457"/>
      <c r="AT10" s="457"/>
      <c r="AU10" s="457"/>
      <c r="AV10" s="457"/>
      <c r="AW10" s="457"/>
      <c r="AX10" s="457"/>
    </row>
    <row r="11" spans="1:16168" s="42" customFormat="1" ht="18" customHeight="1" thickBot="1" x14ac:dyDescent="0.4">
      <c r="A11" s="461" t="s">
        <v>53</v>
      </c>
      <c r="B11" s="462"/>
      <c r="C11" s="462"/>
      <c r="D11" s="462"/>
      <c r="E11" s="462"/>
      <c r="F11" s="267"/>
      <c r="G11" s="268"/>
      <c r="H11" s="268"/>
      <c r="I11" s="268"/>
      <c r="J11" s="268"/>
      <c r="K11" s="63" t="str">
        <f>IF(COUNT($F11:$J11)=0,"",SUM($F11:$J11))</f>
        <v/>
      </c>
      <c r="L11" s="62">
        <v>100</v>
      </c>
      <c r="M11" s="64" t="str">
        <f>IF('INPUT DATA'!$F$26="","",INDEX('Helper(IMPORTANT!)'!$CL$2:$CL$6,MATCH(Z8,'Helper(IMPORTANT!)'!$CH$2:$CH$6,0)))</f>
        <v/>
      </c>
      <c r="N11" s="267"/>
      <c r="O11" s="268"/>
      <c r="P11" s="268"/>
      <c r="Q11" s="63" t="str">
        <f>IF(COUNT($N11:$P11)=0,"",SUM($N11:$P11))</f>
        <v/>
      </c>
      <c r="R11" s="62">
        <v>100</v>
      </c>
      <c r="S11" s="64" t="str">
        <f>IF('INPUT DATA'!$F$26="","",INDEX('Helper(IMPORTANT!)'!$CM$2:$CM$6,MATCH(Z8,'Helper(IMPORTANT!)'!$CH$2:$CH$6,0)))</f>
        <v/>
      </c>
      <c r="T11" s="270"/>
      <c r="U11" s="268"/>
      <c r="V11" s="268"/>
      <c r="W11" s="284" t="str">
        <f>IF(COUNT($T11:$V11)=0,"",SUM($T11:$V11))</f>
        <v/>
      </c>
      <c r="X11" s="281">
        <v>100</v>
      </c>
      <c r="Y11" s="64" t="str">
        <f>IF('INPUT DATA'!$F$26="","",INDEX('Helper(IMPORTANT!)'!$CN$2:$CN$6,MATCH(Z8,'Helper(IMPORTANT!)'!$CH$2:$CH$6,0)))</f>
        <v/>
      </c>
      <c r="Z11" s="471"/>
      <c r="AA11" s="460"/>
      <c r="AB11" s="459"/>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4">
      <c r="A12" s="472" t="s">
        <v>72</v>
      </c>
      <c r="B12" s="473"/>
      <c r="C12" s="473"/>
      <c r="D12" s="473"/>
      <c r="E12" s="473"/>
      <c r="F12" s="473"/>
      <c r="G12" s="473"/>
      <c r="H12" s="473"/>
      <c r="I12" s="473"/>
      <c r="J12" s="473"/>
      <c r="K12" s="473"/>
      <c r="L12" s="473"/>
      <c r="M12" s="473"/>
      <c r="N12" s="473"/>
      <c r="O12" s="473"/>
      <c r="P12" s="473"/>
      <c r="Q12" s="473"/>
      <c r="R12" s="473"/>
      <c r="S12" s="473"/>
      <c r="T12" s="473"/>
      <c r="U12" s="473"/>
      <c r="V12" s="473"/>
      <c r="W12" s="473"/>
      <c r="X12" s="473"/>
      <c r="Y12" s="473"/>
      <c r="Z12" s="473"/>
      <c r="AA12" s="473"/>
      <c r="AB12" s="474"/>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5">
      <c r="A13" s="175">
        <v>1</v>
      </c>
      <c r="B13" s="449">
        <f>'INPUT DATA'!L11</f>
        <v>0</v>
      </c>
      <c r="C13" s="449"/>
      <c r="D13" s="449"/>
      <c r="E13" s="450"/>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300"/>
      <c r="U13" s="45"/>
      <c r="V13" s="285"/>
      <c r="W13" s="284" t="str">
        <f t="shared" ref="W13:W62" si="2">IF(COUNT($T13:$V13)=0,"",SUM($T13:$V13))</f>
        <v/>
      </c>
      <c r="X13" s="282" t="str">
        <f>IFERROR(IF(W13="","",ROUND(W13/$W$11*100,2)),"")</f>
        <v/>
      </c>
      <c r="Y13" s="58" t="str">
        <f>IFERROR(IF(X13="","",ROUND(X13*$Y$11,2)),"")</f>
        <v/>
      </c>
      <c r="Z13" s="60" t="str">
        <f t="shared" ref="Z13:Z62" si="3">IFERROR(M13+S13+Y13,"")</f>
        <v/>
      </c>
      <c r="AA13" s="286" t="str">
        <f>IFERROR(VLOOKUP(Z13,'Helper(IMPORTANT!)'!$CQ$1:$CR$41,2,TRUE),"")</f>
        <v/>
      </c>
      <c r="AB13" s="176" t="str" cm="1">
        <f t="array" ref="AB13">IF(AA13="", "", _xlfn.IFS(AA13&gt;=90, "A", AA13&gt;=80, "B", AA13&gt;=75, "C", AA13&gt;=65, "D", AA13&gt;=0, "E"))</f>
        <v/>
      </c>
      <c r="AD13" s="39"/>
      <c r="AF13" s="458"/>
      <c r="AG13" s="458"/>
      <c r="AH13" s="458"/>
      <c r="AI13" s="458"/>
      <c r="AJ13" s="458"/>
      <c r="AK13" s="458"/>
      <c r="AL13" s="458"/>
      <c r="AM13" s="458"/>
      <c r="AN13" s="458"/>
      <c r="AO13" s="458"/>
      <c r="AP13" s="458"/>
      <c r="AQ13" s="458"/>
      <c r="AR13" s="458"/>
      <c r="AS13" s="458"/>
      <c r="AT13" s="458"/>
      <c r="AU13" s="458"/>
      <c r="AV13" s="458"/>
      <c r="AW13" s="458"/>
      <c r="AX13" s="458"/>
    </row>
    <row r="14" spans="1:16168" ht="18" customHeight="1" x14ac:dyDescent="0.35">
      <c r="A14" s="175">
        <v>2</v>
      </c>
      <c r="B14" s="449">
        <f>'INPUT DATA'!L12</f>
        <v>0</v>
      </c>
      <c r="C14" s="449"/>
      <c r="D14" s="449"/>
      <c r="E14" s="450"/>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54"/>
      <c r="U14" s="46"/>
      <c r="V14" s="46"/>
      <c r="W14" s="284" t="str">
        <f t="shared" si="2"/>
        <v/>
      </c>
      <c r="X14" s="282" t="str">
        <f t="shared" ref="X14:X62" si="8">IFERROR(IF(W14="","",ROUND(W14/$W$11*100,2)),"")</f>
        <v/>
      </c>
      <c r="Y14" s="58" t="str">
        <f t="shared" ref="Y14:Y62" si="9">IFERROR(IF(X14="","",ROUND(X14*$Y$11,2)),"")</f>
        <v/>
      </c>
      <c r="Z14" s="60" t="str">
        <f t="shared" si="3"/>
        <v/>
      </c>
      <c r="AA14" s="286" t="str">
        <f>IFERROR(VLOOKUP(Z14,'Helper(IMPORTANT!)'!$CQ$1:$CR$41,2,TRUE),"")</f>
        <v/>
      </c>
      <c r="AB14" s="176" t="str" cm="1">
        <f t="array" ref="AB14">IF(AA14="", "", _xlfn.IFS(AA14&gt;=90, "A", AA14&gt;=80, "B", AA14&gt;=75, "C", AA14&gt;=65, "D", AA14&gt;=0, "E"))</f>
        <v/>
      </c>
      <c r="AD14" s="39"/>
      <c r="AF14" s="458"/>
      <c r="AG14" s="458"/>
      <c r="AH14" s="458"/>
      <c r="AI14" s="458"/>
      <c r="AJ14" s="458"/>
      <c r="AK14" s="458"/>
      <c r="AL14" s="458"/>
      <c r="AM14" s="458"/>
      <c r="AN14" s="458"/>
      <c r="AO14" s="458"/>
      <c r="AP14" s="458"/>
      <c r="AQ14" s="458"/>
      <c r="AR14" s="458"/>
      <c r="AS14" s="458"/>
      <c r="AT14" s="458"/>
      <c r="AU14" s="458"/>
      <c r="AV14" s="458"/>
      <c r="AW14" s="458"/>
      <c r="AX14" s="458"/>
    </row>
    <row r="15" spans="1:16168" ht="18" customHeight="1" x14ac:dyDescent="0.35">
      <c r="A15" s="175">
        <v>3</v>
      </c>
      <c r="B15" s="449">
        <f>'INPUT DATA'!L13</f>
        <v>0</v>
      </c>
      <c r="C15" s="449"/>
      <c r="D15" s="449"/>
      <c r="E15" s="450"/>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54"/>
      <c r="U15" s="46"/>
      <c r="V15" s="46"/>
      <c r="W15" s="284" t="str">
        <f t="shared" si="2"/>
        <v/>
      </c>
      <c r="X15" s="282" t="str">
        <f t="shared" si="8"/>
        <v/>
      </c>
      <c r="Y15" s="58" t="str">
        <f t="shared" si="9"/>
        <v/>
      </c>
      <c r="Z15" s="60" t="str">
        <f t="shared" si="3"/>
        <v/>
      </c>
      <c r="AA15" s="286" t="str">
        <f>IFERROR(VLOOKUP(Z15,'Helper(IMPORTANT!)'!$CQ$1:$CR$41,2,TRUE),"")</f>
        <v/>
      </c>
      <c r="AB15" s="176" t="str" cm="1">
        <f t="array" ref="AB15">IF(AA15="", "", _xlfn.IFS(AA15&gt;=90, "A", AA15&gt;=80, "B", AA15&gt;=75, "C", AA15&gt;=65, "D", AA15&gt;=0, "E"))</f>
        <v/>
      </c>
      <c r="AD15" s="39"/>
      <c r="AF15" s="458"/>
      <c r="AG15" s="458"/>
      <c r="AH15" s="458"/>
      <c r="AI15" s="458"/>
      <c r="AJ15" s="458"/>
      <c r="AK15" s="458"/>
      <c r="AL15" s="458"/>
      <c r="AM15" s="458"/>
      <c r="AN15" s="458"/>
      <c r="AO15" s="458"/>
      <c r="AP15" s="458"/>
      <c r="AQ15" s="458"/>
      <c r="AR15" s="458"/>
      <c r="AS15" s="458"/>
      <c r="AT15" s="458"/>
      <c r="AU15" s="458"/>
      <c r="AV15" s="458"/>
      <c r="AW15" s="458"/>
      <c r="AX15" s="458"/>
    </row>
    <row r="16" spans="1:16168" ht="18" customHeight="1" x14ac:dyDescent="0.35">
      <c r="A16" s="175">
        <v>4</v>
      </c>
      <c r="B16" s="449">
        <f>'INPUT DATA'!L14</f>
        <v>0</v>
      </c>
      <c r="C16" s="449"/>
      <c r="D16" s="449"/>
      <c r="E16" s="450"/>
      <c r="F16" s="55"/>
      <c r="G16" s="46"/>
      <c r="H16" s="46"/>
      <c r="I16" s="46"/>
      <c r="J16" s="46"/>
      <c r="K16" s="48" t="str">
        <f t="shared" si="0"/>
        <v/>
      </c>
      <c r="L16" s="47" t="str">
        <f t="shared" si="4"/>
        <v/>
      </c>
      <c r="M16" s="58" t="str">
        <f t="shared" si="5"/>
        <v/>
      </c>
      <c r="N16" s="55"/>
      <c r="O16" s="49"/>
      <c r="P16" s="49"/>
      <c r="Q16" s="48" t="str">
        <f t="shared" si="1"/>
        <v/>
      </c>
      <c r="R16" s="47" t="str">
        <f t="shared" si="6"/>
        <v/>
      </c>
      <c r="S16" s="58" t="str">
        <f t="shared" si="7"/>
        <v/>
      </c>
      <c r="T16" s="271"/>
      <c r="U16" s="46"/>
      <c r="V16" s="278"/>
      <c r="W16" s="284" t="str">
        <f t="shared" si="2"/>
        <v/>
      </c>
      <c r="X16" s="282" t="str">
        <f t="shared" si="8"/>
        <v/>
      </c>
      <c r="Y16" s="58" t="str">
        <f t="shared" si="9"/>
        <v/>
      </c>
      <c r="Z16" s="60" t="str">
        <f t="shared" si="3"/>
        <v/>
      </c>
      <c r="AA16" s="286" t="str">
        <f>IFERROR(VLOOKUP(Z16,'Helper(IMPORTANT!)'!$CQ$1:$CR$41,2,TRUE),"")</f>
        <v/>
      </c>
      <c r="AB16" s="176" t="str" cm="1">
        <f t="array" ref="AB16">IF(AA16="", "", _xlfn.IFS(AA16&gt;=90, "A", AA16&gt;=80, "B", AA16&gt;=75, "C", AA16&gt;=65, "D", AA16&gt;=0, "E"))</f>
        <v/>
      </c>
      <c r="AD16" s="39"/>
      <c r="AF16" s="458"/>
      <c r="AG16" s="458"/>
      <c r="AH16" s="458"/>
      <c r="AI16" s="458"/>
      <c r="AJ16" s="458"/>
      <c r="AK16" s="458"/>
      <c r="AL16" s="458"/>
      <c r="AM16" s="458"/>
      <c r="AN16" s="458"/>
      <c r="AO16" s="458"/>
      <c r="AP16" s="458"/>
      <c r="AQ16" s="458"/>
      <c r="AR16" s="458"/>
      <c r="AS16" s="458"/>
      <c r="AT16" s="458"/>
      <c r="AU16" s="458"/>
      <c r="AV16" s="458"/>
      <c r="AW16" s="458"/>
      <c r="AX16" s="458"/>
    </row>
    <row r="17" spans="1:50" ht="18" customHeight="1" x14ac:dyDescent="0.35">
      <c r="A17" s="175">
        <v>5</v>
      </c>
      <c r="B17" s="449">
        <f>'INPUT DATA'!L15</f>
        <v>0</v>
      </c>
      <c r="C17" s="449"/>
      <c r="D17" s="449"/>
      <c r="E17" s="450"/>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71"/>
      <c r="U17" s="46"/>
      <c r="V17" s="278"/>
      <c r="W17" s="284" t="str">
        <f t="shared" si="2"/>
        <v/>
      </c>
      <c r="X17" s="282" t="str">
        <f t="shared" si="8"/>
        <v/>
      </c>
      <c r="Y17" s="58" t="str">
        <f t="shared" si="9"/>
        <v/>
      </c>
      <c r="Z17" s="60" t="str">
        <f t="shared" si="3"/>
        <v/>
      </c>
      <c r="AA17" s="286" t="str">
        <f>IFERROR(VLOOKUP(Z17,'Helper(IMPORTANT!)'!$CQ$1:$CR$41,2,TRUE),"")</f>
        <v/>
      </c>
      <c r="AB17" s="176" t="str" cm="1">
        <f t="array" ref="AB17">IF(AA17="", "", _xlfn.IFS(AA17&gt;=90, "A", AA17&gt;=80, "B", AA17&gt;=75, "C", AA17&gt;=65, "D", AA17&gt;=0, "E"))</f>
        <v/>
      </c>
      <c r="AD17" s="39"/>
      <c r="AF17" s="458"/>
      <c r="AG17" s="458"/>
      <c r="AH17" s="458"/>
      <c r="AI17" s="458"/>
      <c r="AJ17" s="458"/>
      <c r="AK17" s="458"/>
      <c r="AL17" s="458"/>
      <c r="AM17" s="458"/>
      <c r="AN17" s="458"/>
      <c r="AO17" s="458"/>
      <c r="AP17" s="458"/>
      <c r="AQ17" s="458"/>
      <c r="AR17" s="458"/>
      <c r="AS17" s="458"/>
      <c r="AT17" s="458"/>
      <c r="AU17" s="458"/>
      <c r="AV17" s="458"/>
      <c r="AW17" s="458"/>
      <c r="AX17" s="458"/>
    </row>
    <row r="18" spans="1:50" ht="18" customHeight="1" x14ac:dyDescent="0.35">
      <c r="A18" s="175">
        <v>6</v>
      </c>
      <c r="B18" s="449">
        <f>'INPUT DATA'!L16</f>
        <v>0</v>
      </c>
      <c r="C18" s="449"/>
      <c r="D18" s="449"/>
      <c r="E18" s="450"/>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71"/>
      <c r="U18" s="46"/>
      <c r="V18" s="278"/>
      <c r="W18" s="284" t="str">
        <f t="shared" si="2"/>
        <v/>
      </c>
      <c r="X18" s="282" t="str">
        <f t="shared" si="8"/>
        <v/>
      </c>
      <c r="Y18" s="58" t="str">
        <f t="shared" si="9"/>
        <v/>
      </c>
      <c r="Z18" s="60" t="str">
        <f t="shared" si="3"/>
        <v/>
      </c>
      <c r="AA18" s="286" t="str">
        <f>IFERROR(VLOOKUP(Z18,'Helper(IMPORTANT!)'!$CQ$1:$CR$41,2,TRUE),"")</f>
        <v/>
      </c>
      <c r="AB18" s="176" t="str" cm="1">
        <f t="array" ref="AB18">IF(AA18="", "", _xlfn.IFS(AA18&gt;=90, "A", AA18&gt;=80, "B", AA18&gt;=75, "C", AA18&gt;=65, "D", AA18&gt;=0, "E"))</f>
        <v/>
      </c>
      <c r="AD18" s="39"/>
      <c r="AF18" s="458"/>
      <c r="AG18" s="458"/>
      <c r="AH18" s="458"/>
      <c r="AI18" s="458"/>
      <c r="AJ18" s="458"/>
      <c r="AK18" s="458"/>
      <c r="AL18" s="458"/>
      <c r="AM18" s="458"/>
      <c r="AN18" s="458"/>
      <c r="AO18" s="458"/>
      <c r="AP18" s="458"/>
      <c r="AQ18" s="458"/>
      <c r="AR18" s="458"/>
      <c r="AS18" s="458"/>
      <c r="AT18" s="458"/>
      <c r="AU18" s="458"/>
      <c r="AV18" s="458"/>
      <c r="AW18" s="458"/>
      <c r="AX18" s="458"/>
    </row>
    <row r="19" spans="1:50" ht="18" customHeight="1" x14ac:dyDescent="0.35">
      <c r="A19" s="175">
        <v>7</v>
      </c>
      <c r="B19" s="449">
        <f>'INPUT DATA'!L17</f>
        <v>0</v>
      </c>
      <c r="C19" s="449"/>
      <c r="D19" s="449"/>
      <c r="E19" s="450"/>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71"/>
      <c r="U19" s="46"/>
      <c r="V19" s="278"/>
      <c r="W19" s="284" t="str">
        <f t="shared" si="2"/>
        <v/>
      </c>
      <c r="X19" s="282" t="str">
        <f t="shared" si="8"/>
        <v/>
      </c>
      <c r="Y19" s="58" t="str">
        <f t="shared" si="9"/>
        <v/>
      </c>
      <c r="Z19" s="60" t="str">
        <f t="shared" si="3"/>
        <v/>
      </c>
      <c r="AA19" s="286" t="str">
        <f>IFERROR(VLOOKUP(Z19,'Helper(IMPORTANT!)'!$CQ$1:$CR$41,2,TRUE),"")</f>
        <v/>
      </c>
      <c r="AB19" s="176" t="str" cm="1">
        <f t="array" ref="AB19">IF(AA19="", "", _xlfn.IFS(AA19&gt;=90, "A", AA19&gt;=80, "B", AA19&gt;=75, "C", AA19&gt;=65, "D", AA19&gt;=0, "E"))</f>
        <v/>
      </c>
      <c r="AD19" s="39"/>
      <c r="AF19" s="458"/>
      <c r="AG19" s="458"/>
      <c r="AH19" s="458"/>
      <c r="AI19" s="458"/>
      <c r="AJ19" s="458"/>
      <c r="AK19" s="458"/>
      <c r="AL19" s="458"/>
      <c r="AM19" s="458"/>
      <c r="AN19" s="458"/>
      <c r="AO19" s="458"/>
      <c r="AP19" s="458"/>
      <c r="AQ19" s="458"/>
      <c r="AR19" s="458"/>
      <c r="AS19" s="458"/>
      <c r="AT19" s="458"/>
      <c r="AU19" s="458"/>
      <c r="AV19" s="458"/>
      <c r="AW19" s="458"/>
      <c r="AX19" s="458"/>
    </row>
    <row r="20" spans="1:50" ht="18" customHeight="1" x14ac:dyDescent="0.35">
      <c r="A20" s="175">
        <v>8</v>
      </c>
      <c r="B20" s="449">
        <f>'INPUT DATA'!L18</f>
        <v>0</v>
      </c>
      <c r="C20" s="449"/>
      <c r="D20" s="449"/>
      <c r="E20" s="450"/>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71"/>
      <c r="U20" s="46"/>
      <c r="V20" s="278"/>
      <c r="W20" s="284" t="str">
        <f t="shared" si="2"/>
        <v/>
      </c>
      <c r="X20" s="282" t="str">
        <f t="shared" si="8"/>
        <v/>
      </c>
      <c r="Y20" s="58" t="str">
        <f t="shared" si="9"/>
        <v/>
      </c>
      <c r="Z20" s="60" t="str">
        <f t="shared" si="3"/>
        <v/>
      </c>
      <c r="AA20" s="286" t="str">
        <f>IFERROR(VLOOKUP(Z20,'Helper(IMPORTANT!)'!$CQ$1:$CR$41,2,TRUE),"")</f>
        <v/>
      </c>
      <c r="AB20" s="176" t="str" cm="1">
        <f t="array" ref="AB20">IF(AA20="", "", _xlfn.IFS(AA20&gt;=90, "A", AA20&gt;=80, "B", AA20&gt;=75, "C", AA20&gt;=65, "D", AA20&gt;=0, "E"))</f>
        <v/>
      </c>
      <c r="AD20" s="39"/>
      <c r="AF20" s="458"/>
      <c r="AG20" s="458"/>
      <c r="AH20" s="458"/>
      <c r="AI20" s="458"/>
      <c r="AJ20" s="458"/>
      <c r="AK20" s="458"/>
      <c r="AL20" s="458"/>
      <c r="AM20" s="458"/>
      <c r="AN20" s="458"/>
      <c r="AO20" s="458"/>
      <c r="AP20" s="458"/>
      <c r="AQ20" s="458"/>
      <c r="AR20" s="458"/>
      <c r="AS20" s="458"/>
      <c r="AT20" s="458"/>
      <c r="AU20" s="458"/>
      <c r="AV20" s="458"/>
      <c r="AW20" s="458"/>
      <c r="AX20" s="458"/>
    </row>
    <row r="21" spans="1:50" ht="18" customHeight="1" x14ac:dyDescent="0.35">
      <c r="A21" s="175">
        <v>9</v>
      </c>
      <c r="B21" s="449">
        <f>'INPUT DATA'!L19</f>
        <v>0</v>
      </c>
      <c r="C21" s="449"/>
      <c r="D21" s="449"/>
      <c r="E21" s="450"/>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71"/>
      <c r="U21" s="46"/>
      <c r="V21" s="278"/>
      <c r="W21" s="284" t="str">
        <f t="shared" si="2"/>
        <v/>
      </c>
      <c r="X21" s="282" t="str">
        <f t="shared" si="8"/>
        <v/>
      </c>
      <c r="Y21" s="58" t="str">
        <f t="shared" si="9"/>
        <v/>
      </c>
      <c r="Z21" s="60" t="str">
        <f t="shared" si="3"/>
        <v/>
      </c>
      <c r="AA21" s="286" t="str">
        <f>IFERROR(VLOOKUP(Z21,'Helper(IMPORTANT!)'!$CQ$1:$CR$41,2,TRUE),"")</f>
        <v/>
      </c>
      <c r="AB21" s="176" t="str" cm="1">
        <f t="array" ref="AB21">IF(AA21="", "", _xlfn.IFS(AA21&gt;=90, "A", AA21&gt;=80, "B", AA21&gt;=75, "C", AA21&gt;=65, "D", AA21&gt;=0, "E"))</f>
        <v/>
      </c>
      <c r="AD21" s="39"/>
      <c r="AF21" s="458"/>
      <c r="AG21" s="458"/>
      <c r="AH21" s="458"/>
      <c r="AI21" s="458"/>
      <c r="AJ21" s="458"/>
      <c r="AK21" s="458"/>
      <c r="AL21" s="458"/>
      <c r="AM21" s="458"/>
      <c r="AN21" s="458"/>
      <c r="AO21" s="458"/>
      <c r="AP21" s="458"/>
      <c r="AQ21" s="458"/>
      <c r="AR21" s="458"/>
      <c r="AS21" s="458"/>
      <c r="AT21" s="458"/>
      <c r="AU21" s="458"/>
      <c r="AV21" s="458"/>
      <c r="AW21" s="458"/>
      <c r="AX21" s="458"/>
    </row>
    <row r="22" spans="1:50" ht="18" customHeight="1" x14ac:dyDescent="0.35">
      <c r="A22" s="175">
        <v>10</v>
      </c>
      <c r="B22" s="449">
        <f>'INPUT DATA'!L20</f>
        <v>0</v>
      </c>
      <c r="C22" s="449"/>
      <c r="D22" s="449"/>
      <c r="E22" s="450"/>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71"/>
      <c r="U22" s="46"/>
      <c r="V22" s="278"/>
      <c r="W22" s="284" t="str">
        <f t="shared" si="2"/>
        <v/>
      </c>
      <c r="X22" s="282" t="str">
        <f t="shared" si="8"/>
        <v/>
      </c>
      <c r="Y22" s="58" t="str">
        <f t="shared" si="9"/>
        <v/>
      </c>
      <c r="Z22" s="60" t="str">
        <f t="shared" si="3"/>
        <v/>
      </c>
      <c r="AA22" s="286" t="str">
        <f>IFERROR(VLOOKUP(Z22,'Helper(IMPORTANT!)'!$CQ$1:$CR$41,2,TRUE),"")</f>
        <v/>
      </c>
      <c r="AB22" s="176" t="str" cm="1">
        <f t="array" ref="AB22">IF(AA22="", "", _xlfn.IFS(AA22&gt;=90, "A", AA22&gt;=80, "B", AA22&gt;=75, "C", AA22&gt;=65, "D", AA22&gt;=0, "E"))</f>
        <v/>
      </c>
      <c r="AD22" s="39"/>
      <c r="AF22" s="458"/>
      <c r="AG22" s="458"/>
      <c r="AH22" s="458"/>
      <c r="AI22" s="458"/>
      <c r="AJ22" s="458"/>
      <c r="AK22" s="458"/>
      <c r="AL22" s="458"/>
      <c r="AM22" s="458"/>
      <c r="AN22" s="458"/>
      <c r="AO22" s="458"/>
      <c r="AP22" s="458"/>
      <c r="AQ22" s="458"/>
      <c r="AR22" s="458"/>
      <c r="AS22" s="458"/>
      <c r="AT22" s="458"/>
      <c r="AU22" s="458"/>
      <c r="AV22" s="458"/>
      <c r="AW22" s="458"/>
      <c r="AX22" s="458"/>
    </row>
    <row r="23" spans="1:50" ht="18" customHeight="1" x14ac:dyDescent="0.35">
      <c r="A23" s="175">
        <v>11</v>
      </c>
      <c r="B23" s="449">
        <f>'INPUT DATA'!L21</f>
        <v>0</v>
      </c>
      <c r="C23" s="449"/>
      <c r="D23" s="449"/>
      <c r="E23" s="450"/>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71"/>
      <c r="U23" s="46"/>
      <c r="V23" s="278"/>
      <c r="W23" s="284" t="str">
        <f t="shared" si="2"/>
        <v/>
      </c>
      <c r="X23" s="282" t="str">
        <f t="shared" si="8"/>
        <v/>
      </c>
      <c r="Y23" s="58" t="str">
        <f t="shared" si="9"/>
        <v/>
      </c>
      <c r="Z23" s="60" t="str">
        <f t="shared" si="3"/>
        <v/>
      </c>
      <c r="AA23" s="286" t="str">
        <f>IFERROR(VLOOKUP(Z23,'Helper(IMPORTANT!)'!$CQ$1:$CR$41,2,TRUE),"")</f>
        <v/>
      </c>
      <c r="AB23" s="176" t="str" cm="1">
        <f t="array" ref="AB23">IF(AA23="", "", _xlfn.IFS(AA23&gt;=90, "A", AA23&gt;=80, "B", AA23&gt;=75, "C", AA23&gt;=65, "D", AA23&gt;=0, "E"))</f>
        <v/>
      </c>
      <c r="AD23" s="39"/>
      <c r="AF23" s="457"/>
      <c r="AG23" s="457"/>
      <c r="AH23" s="457"/>
      <c r="AI23" s="457"/>
      <c r="AJ23" s="457"/>
      <c r="AK23" s="457"/>
      <c r="AL23" s="457"/>
      <c r="AM23" s="457"/>
      <c r="AN23" s="457"/>
      <c r="AO23" s="457"/>
      <c r="AP23" s="457"/>
      <c r="AQ23" s="457"/>
      <c r="AR23" s="457"/>
      <c r="AS23" s="457"/>
      <c r="AT23" s="457"/>
      <c r="AU23" s="457"/>
      <c r="AV23" s="457"/>
      <c r="AW23" s="457"/>
      <c r="AX23" s="457"/>
    </row>
    <row r="24" spans="1:50" ht="18" customHeight="1" x14ac:dyDescent="0.35">
      <c r="A24" s="175">
        <v>12</v>
      </c>
      <c r="B24" s="449">
        <f>'INPUT DATA'!L22</f>
        <v>0</v>
      </c>
      <c r="C24" s="449"/>
      <c r="D24" s="449"/>
      <c r="E24" s="450"/>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71"/>
      <c r="U24" s="46"/>
      <c r="V24" s="278"/>
      <c r="W24" s="284" t="str">
        <f t="shared" si="2"/>
        <v/>
      </c>
      <c r="X24" s="282" t="str">
        <f t="shared" si="8"/>
        <v/>
      </c>
      <c r="Y24" s="58" t="str">
        <f t="shared" si="9"/>
        <v/>
      </c>
      <c r="Z24" s="60" t="str">
        <f t="shared" si="3"/>
        <v/>
      </c>
      <c r="AA24" s="286" t="str">
        <f>IFERROR(VLOOKUP(Z24,'Helper(IMPORTANT!)'!$CQ$1:$CR$41,2,TRUE),"")</f>
        <v/>
      </c>
      <c r="AB24" s="176" t="str" cm="1">
        <f t="array" ref="AB24">IF(AA24="", "", _xlfn.IFS(AA24&gt;=90, "A", AA24&gt;=80, "B", AA24&gt;=75, "C", AA24&gt;=65, "D", AA24&gt;=0, "E"))</f>
        <v/>
      </c>
      <c r="AD24" s="39"/>
      <c r="AF24" s="456"/>
      <c r="AG24" s="456"/>
      <c r="AH24" s="456"/>
      <c r="AI24" s="456"/>
      <c r="AJ24" s="456"/>
      <c r="AK24" s="456"/>
      <c r="AL24" s="456"/>
      <c r="AM24" s="456"/>
      <c r="AN24" s="456"/>
      <c r="AO24" s="456"/>
      <c r="AP24" s="456"/>
      <c r="AQ24" s="456"/>
      <c r="AR24" s="456"/>
      <c r="AS24" s="456"/>
      <c r="AT24" s="456"/>
      <c r="AU24" s="456"/>
      <c r="AV24" s="456"/>
      <c r="AW24" s="456"/>
      <c r="AX24" s="456"/>
    </row>
    <row r="25" spans="1:50" ht="18" customHeight="1" x14ac:dyDescent="0.35">
      <c r="A25" s="175">
        <v>13</v>
      </c>
      <c r="B25" s="449">
        <f>'INPUT DATA'!L23</f>
        <v>0</v>
      </c>
      <c r="C25" s="449"/>
      <c r="D25" s="449"/>
      <c r="E25" s="450"/>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71"/>
      <c r="U25" s="46"/>
      <c r="V25" s="278"/>
      <c r="W25" s="284" t="str">
        <f t="shared" si="2"/>
        <v/>
      </c>
      <c r="X25" s="282" t="str">
        <f t="shared" si="8"/>
        <v/>
      </c>
      <c r="Y25" s="58" t="str">
        <f t="shared" si="9"/>
        <v/>
      </c>
      <c r="Z25" s="60" t="str">
        <f t="shared" si="3"/>
        <v/>
      </c>
      <c r="AA25" s="286" t="str">
        <f>IFERROR(VLOOKUP(Z25,'Helper(IMPORTANT!)'!$CQ$1:$CR$41,2,TRUE),"")</f>
        <v/>
      </c>
      <c r="AB25" s="176" t="str" cm="1">
        <f t="array" ref="AB25">IF(AA25="", "", _xlfn.IFS(AA25&gt;=90, "A", AA25&gt;=80, "B", AA25&gt;=75, "C", AA25&gt;=65, "D", AA25&gt;=0, "E"))</f>
        <v/>
      </c>
      <c r="AD25" s="39"/>
      <c r="AF25" s="456"/>
      <c r="AG25" s="456"/>
      <c r="AH25" s="456"/>
      <c r="AI25" s="456"/>
      <c r="AJ25" s="456"/>
      <c r="AK25" s="456"/>
      <c r="AL25" s="456"/>
      <c r="AM25" s="456"/>
      <c r="AN25" s="456"/>
      <c r="AO25" s="456"/>
      <c r="AP25" s="456"/>
      <c r="AQ25" s="456"/>
      <c r="AR25" s="456"/>
      <c r="AS25" s="456"/>
      <c r="AT25" s="456"/>
      <c r="AU25" s="456"/>
      <c r="AV25" s="456"/>
      <c r="AW25" s="456"/>
      <c r="AX25" s="456"/>
    </row>
    <row r="26" spans="1:50" ht="18" customHeight="1" x14ac:dyDescent="0.35">
      <c r="A26" s="175">
        <v>14</v>
      </c>
      <c r="B26" s="449">
        <f>'INPUT DATA'!L24</f>
        <v>0</v>
      </c>
      <c r="C26" s="449"/>
      <c r="D26" s="449"/>
      <c r="E26" s="450"/>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71"/>
      <c r="U26" s="46"/>
      <c r="V26" s="278"/>
      <c r="W26" s="284" t="str">
        <f t="shared" si="2"/>
        <v/>
      </c>
      <c r="X26" s="282" t="str">
        <f t="shared" si="8"/>
        <v/>
      </c>
      <c r="Y26" s="58" t="str">
        <f t="shared" si="9"/>
        <v/>
      </c>
      <c r="Z26" s="60" t="str">
        <f t="shared" si="3"/>
        <v/>
      </c>
      <c r="AA26" s="286" t="str">
        <f>IFERROR(VLOOKUP(Z26,'Helper(IMPORTANT!)'!$CQ$1:$CR$41,2,TRUE),"")</f>
        <v/>
      </c>
      <c r="AB26" s="176" t="str" cm="1">
        <f t="array" ref="AB26">IF(AA26="", "", _xlfn.IFS(AA26&gt;=90, "A", AA26&gt;=80, "B", AA26&gt;=75, "C", AA26&gt;=65, "D", AA26&gt;=0, "E"))</f>
        <v/>
      </c>
      <c r="AD26" s="39"/>
      <c r="AF26" s="456"/>
      <c r="AG26" s="456"/>
      <c r="AH26" s="456"/>
      <c r="AI26" s="456"/>
      <c r="AJ26" s="456"/>
      <c r="AK26" s="456"/>
      <c r="AL26" s="456"/>
      <c r="AM26" s="456"/>
      <c r="AN26" s="456"/>
      <c r="AO26" s="456"/>
      <c r="AP26" s="456"/>
      <c r="AQ26" s="456"/>
      <c r="AR26" s="456"/>
      <c r="AS26" s="456"/>
      <c r="AT26" s="456"/>
      <c r="AU26" s="456"/>
      <c r="AV26" s="456"/>
      <c r="AW26" s="456"/>
      <c r="AX26" s="456"/>
    </row>
    <row r="27" spans="1:50" ht="18" customHeight="1" x14ac:dyDescent="0.35">
      <c r="A27" s="175">
        <v>15</v>
      </c>
      <c r="B27" s="449">
        <f>'INPUT DATA'!L25</f>
        <v>0</v>
      </c>
      <c r="C27" s="449"/>
      <c r="D27" s="449"/>
      <c r="E27" s="450"/>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71"/>
      <c r="U27" s="46"/>
      <c r="V27" s="278"/>
      <c r="W27" s="284" t="str">
        <f t="shared" si="2"/>
        <v/>
      </c>
      <c r="X27" s="282" t="str">
        <f t="shared" si="8"/>
        <v/>
      </c>
      <c r="Y27" s="58" t="str">
        <f t="shared" si="9"/>
        <v/>
      </c>
      <c r="Z27" s="60" t="str">
        <f t="shared" si="3"/>
        <v/>
      </c>
      <c r="AA27" s="286" t="str">
        <f>IFERROR(VLOOKUP(Z27,'Helper(IMPORTANT!)'!$CQ$1:$CR$41,2,TRUE),"")</f>
        <v/>
      </c>
      <c r="AB27" s="176" t="str" cm="1">
        <f t="array" ref="AB27">IF(AA27="", "", _xlfn.IFS(AA27&gt;=90, "A", AA27&gt;=80, "B", AA27&gt;=75, "C", AA27&gt;=65, "D", AA27&gt;=0, "E"))</f>
        <v/>
      </c>
      <c r="AD27" s="39"/>
    </row>
    <row r="28" spans="1:50" ht="18" customHeight="1" x14ac:dyDescent="0.35">
      <c r="A28" s="175">
        <v>16</v>
      </c>
      <c r="B28" s="449">
        <f>'INPUT DATA'!L26</f>
        <v>0</v>
      </c>
      <c r="C28" s="449"/>
      <c r="D28" s="449"/>
      <c r="E28" s="450"/>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71"/>
      <c r="U28" s="46"/>
      <c r="V28" s="278"/>
      <c r="W28" s="284" t="str">
        <f t="shared" si="2"/>
        <v/>
      </c>
      <c r="X28" s="282" t="str">
        <f t="shared" si="8"/>
        <v/>
      </c>
      <c r="Y28" s="58" t="str">
        <f t="shared" si="9"/>
        <v/>
      </c>
      <c r="Z28" s="60" t="str">
        <f t="shared" si="3"/>
        <v/>
      </c>
      <c r="AA28" s="286" t="str">
        <f>IFERROR(VLOOKUP(Z28,'Helper(IMPORTANT!)'!$CQ$1:$CR$41,2,TRUE),"")</f>
        <v/>
      </c>
      <c r="AB28" s="176" t="str" cm="1">
        <f t="array" ref="AB28">IF(AA28="", "", _xlfn.IFS(AA28&gt;=90, "A", AA28&gt;=80, "B", AA28&gt;=75, "C", AA28&gt;=65, "D", AA28&gt;=0, "E"))</f>
        <v/>
      </c>
      <c r="AD28" s="39"/>
    </row>
    <row r="29" spans="1:50" ht="18" customHeight="1" x14ac:dyDescent="0.35">
      <c r="A29" s="175">
        <v>17</v>
      </c>
      <c r="B29" s="449">
        <f>'INPUT DATA'!L27</f>
        <v>0</v>
      </c>
      <c r="C29" s="449"/>
      <c r="D29" s="449"/>
      <c r="E29" s="450"/>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71"/>
      <c r="U29" s="46"/>
      <c r="V29" s="278"/>
      <c r="W29" s="284" t="str">
        <f t="shared" si="2"/>
        <v/>
      </c>
      <c r="X29" s="282" t="str">
        <f t="shared" si="8"/>
        <v/>
      </c>
      <c r="Y29" s="58" t="str">
        <f t="shared" si="9"/>
        <v/>
      </c>
      <c r="Z29" s="60" t="str">
        <f t="shared" si="3"/>
        <v/>
      </c>
      <c r="AA29" s="286" t="str">
        <f>IFERROR(VLOOKUP(Z29,'Helper(IMPORTANT!)'!$CQ$1:$CR$41,2,TRUE),"")</f>
        <v/>
      </c>
      <c r="AB29" s="176" t="str" cm="1">
        <f t="array" ref="AB29">IF(AA29="", "", _xlfn.IFS(AA29&gt;=90, "A", AA29&gt;=80, "B", AA29&gt;=75, "C", AA29&gt;=65, "D", AA29&gt;=0, "E"))</f>
        <v/>
      </c>
      <c r="AD29" s="39"/>
    </row>
    <row r="30" spans="1:50" ht="18" customHeight="1" x14ac:dyDescent="0.35">
      <c r="A30" s="175">
        <v>18</v>
      </c>
      <c r="B30" s="449">
        <f>'INPUT DATA'!L28</f>
        <v>0</v>
      </c>
      <c r="C30" s="449"/>
      <c r="D30" s="449"/>
      <c r="E30" s="450"/>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71"/>
      <c r="U30" s="46"/>
      <c r="V30" s="278"/>
      <c r="W30" s="284" t="str">
        <f t="shared" si="2"/>
        <v/>
      </c>
      <c r="X30" s="282" t="str">
        <f t="shared" si="8"/>
        <v/>
      </c>
      <c r="Y30" s="58" t="str">
        <f t="shared" si="9"/>
        <v/>
      </c>
      <c r="Z30" s="60" t="str">
        <f t="shared" si="3"/>
        <v/>
      </c>
      <c r="AA30" s="286" t="str">
        <f>IFERROR(VLOOKUP(Z30,'Helper(IMPORTANT!)'!$CQ$1:$CR$41,2,TRUE),"")</f>
        <v/>
      </c>
      <c r="AB30" s="176" t="str" cm="1">
        <f t="array" ref="AB30">IF(AA30="", "", _xlfn.IFS(AA30&gt;=90, "A", AA30&gt;=80, "B", AA30&gt;=75, "C", AA30&gt;=65, "D", AA30&gt;=0, "E"))</f>
        <v/>
      </c>
      <c r="AD30" s="39"/>
    </row>
    <row r="31" spans="1:50" ht="18" customHeight="1" x14ac:dyDescent="0.35">
      <c r="A31" s="175">
        <v>19</v>
      </c>
      <c r="B31" s="449">
        <f>'INPUT DATA'!L29</f>
        <v>0</v>
      </c>
      <c r="C31" s="449"/>
      <c r="D31" s="449"/>
      <c r="E31" s="450"/>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71"/>
      <c r="U31" s="46"/>
      <c r="V31" s="278"/>
      <c r="W31" s="284" t="str">
        <f t="shared" si="2"/>
        <v/>
      </c>
      <c r="X31" s="282" t="str">
        <f t="shared" si="8"/>
        <v/>
      </c>
      <c r="Y31" s="58" t="str">
        <f t="shared" si="9"/>
        <v/>
      </c>
      <c r="Z31" s="60" t="str">
        <f t="shared" si="3"/>
        <v/>
      </c>
      <c r="AA31" s="286" t="str">
        <f>IFERROR(VLOOKUP(Z31,'Helper(IMPORTANT!)'!$CQ$1:$CR$41,2,TRUE),"")</f>
        <v/>
      </c>
      <c r="AB31" s="176" t="str" cm="1">
        <f t="array" ref="AB31">IF(AA31="", "", _xlfn.IFS(AA31&gt;=90, "A", AA31&gt;=80, "B", AA31&gt;=75, "C", AA31&gt;=65, "D", AA31&gt;=0, "E"))</f>
        <v/>
      </c>
      <c r="AD31" s="39"/>
    </row>
    <row r="32" spans="1:50" ht="18" customHeight="1" x14ac:dyDescent="0.35">
      <c r="A32" s="175">
        <v>20</v>
      </c>
      <c r="B32" s="449">
        <f>'INPUT DATA'!L30</f>
        <v>0</v>
      </c>
      <c r="C32" s="449"/>
      <c r="D32" s="449"/>
      <c r="E32" s="450"/>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71"/>
      <c r="U32" s="46"/>
      <c r="V32" s="278"/>
      <c r="W32" s="284" t="str">
        <f t="shared" si="2"/>
        <v/>
      </c>
      <c r="X32" s="282" t="str">
        <f t="shared" si="8"/>
        <v/>
      </c>
      <c r="Y32" s="58" t="str">
        <f t="shared" si="9"/>
        <v/>
      </c>
      <c r="Z32" s="60" t="str">
        <f t="shared" si="3"/>
        <v/>
      </c>
      <c r="AA32" s="286" t="str">
        <f>IFERROR(VLOOKUP(Z32,'Helper(IMPORTANT!)'!$CQ$1:$CR$41,2,TRUE),"")</f>
        <v/>
      </c>
      <c r="AB32" s="176" t="str" cm="1">
        <f t="array" ref="AB32">IF(AA32="", "", _xlfn.IFS(AA32&gt;=90, "A", AA32&gt;=80, "B", AA32&gt;=75, "C", AA32&gt;=65, "D", AA32&gt;=0, "E"))</f>
        <v/>
      </c>
      <c r="AD32" s="39"/>
    </row>
    <row r="33" spans="1:48" ht="18" customHeight="1" x14ac:dyDescent="0.35">
      <c r="A33" s="175">
        <v>21</v>
      </c>
      <c r="B33" s="449">
        <f>'INPUT DATA'!L31</f>
        <v>0</v>
      </c>
      <c r="C33" s="449"/>
      <c r="D33" s="449"/>
      <c r="E33" s="450"/>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71"/>
      <c r="U33" s="46"/>
      <c r="V33" s="278"/>
      <c r="W33" s="284" t="str">
        <f t="shared" si="2"/>
        <v/>
      </c>
      <c r="X33" s="282" t="str">
        <f t="shared" si="8"/>
        <v/>
      </c>
      <c r="Y33" s="58" t="str">
        <f t="shared" si="9"/>
        <v/>
      </c>
      <c r="Z33" s="60" t="str">
        <f t="shared" si="3"/>
        <v/>
      </c>
      <c r="AA33" s="286" t="str">
        <f>IFERROR(VLOOKUP(Z33,'Helper(IMPORTANT!)'!$CQ$1:$CR$41,2,TRUE),"")</f>
        <v/>
      </c>
      <c r="AB33" s="176" t="str" cm="1">
        <f t="array" ref="AB33">IF(AA33="", "", _xlfn.IFS(AA33&gt;=90, "A", AA33&gt;=80, "B", AA33&gt;=75, "C", AA33&gt;=65, "D", AA33&gt;=0, "E"))</f>
        <v/>
      </c>
      <c r="AD33" s="39"/>
    </row>
    <row r="34" spans="1:48" ht="18" customHeight="1" x14ac:dyDescent="0.35">
      <c r="A34" s="175">
        <v>22</v>
      </c>
      <c r="B34" s="449">
        <f>'INPUT DATA'!L32</f>
        <v>0</v>
      </c>
      <c r="C34" s="449"/>
      <c r="D34" s="449"/>
      <c r="E34" s="450"/>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71"/>
      <c r="U34" s="46"/>
      <c r="V34" s="278"/>
      <c r="W34" s="284" t="str">
        <f t="shared" si="2"/>
        <v/>
      </c>
      <c r="X34" s="282" t="str">
        <f t="shared" si="8"/>
        <v/>
      </c>
      <c r="Y34" s="58" t="str">
        <f t="shared" si="9"/>
        <v/>
      </c>
      <c r="Z34" s="60" t="str">
        <f t="shared" si="3"/>
        <v/>
      </c>
      <c r="AA34" s="286" t="str">
        <f>IFERROR(VLOOKUP(Z34,'Helper(IMPORTANT!)'!$CQ$1:$CR$41,2,TRUE),"")</f>
        <v/>
      </c>
      <c r="AB34" s="176"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5">
      <c r="A35" s="175">
        <v>23</v>
      </c>
      <c r="B35" s="449">
        <f>'INPUT DATA'!L33</f>
        <v>0</v>
      </c>
      <c r="C35" s="449"/>
      <c r="D35" s="449"/>
      <c r="E35" s="450"/>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71"/>
      <c r="U35" s="46"/>
      <c r="V35" s="278"/>
      <c r="W35" s="284" t="str">
        <f t="shared" si="2"/>
        <v/>
      </c>
      <c r="X35" s="282" t="str">
        <f t="shared" si="8"/>
        <v/>
      </c>
      <c r="Y35" s="58" t="str">
        <f t="shared" si="9"/>
        <v/>
      </c>
      <c r="Z35" s="60" t="str">
        <f t="shared" si="3"/>
        <v/>
      </c>
      <c r="AA35" s="286" t="str">
        <f>IFERROR(VLOOKUP(Z35,'Helper(IMPORTANT!)'!$CQ$1:$CR$41,2,TRUE),"")</f>
        <v/>
      </c>
      <c r="AB35" s="176"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5">
      <c r="A36" s="175">
        <v>24</v>
      </c>
      <c r="B36" s="449">
        <f>'INPUT DATA'!L34</f>
        <v>0</v>
      </c>
      <c r="C36" s="449"/>
      <c r="D36" s="449"/>
      <c r="E36" s="450"/>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71"/>
      <c r="U36" s="46"/>
      <c r="V36" s="278"/>
      <c r="W36" s="284" t="str">
        <f t="shared" si="2"/>
        <v/>
      </c>
      <c r="X36" s="282" t="str">
        <f t="shared" si="8"/>
        <v/>
      </c>
      <c r="Y36" s="58" t="str">
        <f t="shared" si="9"/>
        <v/>
      </c>
      <c r="Z36" s="60" t="str">
        <f t="shared" si="3"/>
        <v/>
      </c>
      <c r="AA36" s="286" t="str">
        <f>IFERROR(VLOOKUP(Z36,'Helper(IMPORTANT!)'!$CQ$1:$CR$41,2,TRUE),"")</f>
        <v/>
      </c>
      <c r="AB36" s="176"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5">
      <c r="A37" s="175">
        <v>25</v>
      </c>
      <c r="B37" s="449">
        <f>'INPUT DATA'!L35</f>
        <v>0</v>
      </c>
      <c r="C37" s="449"/>
      <c r="D37" s="449"/>
      <c r="E37" s="450"/>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71"/>
      <c r="U37" s="46"/>
      <c r="V37" s="278"/>
      <c r="W37" s="284" t="str">
        <f t="shared" si="2"/>
        <v/>
      </c>
      <c r="X37" s="282" t="str">
        <f t="shared" si="8"/>
        <v/>
      </c>
      <c r="Y37" s="58" t="str">
        <f t="shared" si="9"/>
        <v/>
      </c>
      <c r="Z37" s="60" t="str">
        <f t="shared" si="3"/>
        <v/>
      </c>
      <c r="AA37" s="286" t="str">
        <f>IFERROR(VLOOKUP(Z37,'Helper(IMPORTANT!)'!$CQ$1:$CR$41,2,TRUE),"")</f>
        <v/>
      </c>
      <c r="AB37" s="176"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5">
      <c r="A38" s="175">
        <v>26</v>
      </c>
      <c r="B38" s="449">
        <f>'INPUT DATA'!L36</f>
        <v>0</v>
      </c>
      <c r="C38" s="449"/>
      <c r="D38" s="449"/>
      <c r="E38" s="450"/>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71"/>
      <c r="U38" s="46"/>
      <c r="V38" s="278"/>
      <c r="W38" s="284" t="str">
        <f t="shared" si="2"/>
        <v/>
      </c>
      <c r="X38" s="282" t="str">
        <f t="shared" si="8"/>
        <v/>
      </c>
      <c r="Y38" s="58" t="str">
        <f t="shared" si="9"/>
        <v/>
      </c>
      <c r="Z38" s="60" t="str">
        <f t="shared" si="3"/>
        <v/>
      </c>
      <c r="AA38" s="286" t="str">
        <f>IFERROR(VLOOKUP(Z38,'Helper(IMPORTANT!)'!$CQ$1:$CR$41,2,TRUE),"")</f>
        <v/>
      </c>
      <c r="AB38" s="176"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5">
      <c r="A39" s="175">
        <v>27</v>
      </c>
      <c r="B39" s="449">
        <f>'INPUT DATA'!L37</f>
        <v>0</v>
      </c>
      <c r="C39" s="449"/>
      <c r="D39" s="449"/>
      <c r="E39" s="450"/>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71"/>
      <c r="U39" s="46"/>
      <c r="V39" s="278"/>
      <c r="W39" s="284" t="str">
        <f t="shared" si="2"/>
        <v/>
      </c>
      <c r="X39" s="282" t="str">
        <f t="shared" si="8"/>
        <v/>
      </c>
      <c r="Y39" s="58" t="str">
        <f t="shared" si="9"/>
        <v/>
      </c>
      <c r="Z39" s="60" t="str">
        <f t="shared" si="3"/>
        <v/>
      </c>
      <c r="AA39" s="286" t="str">
        <f>IFERROR(VLOOKUP(Z39,'Helper(IMPORTANT!)'!$CQ$1:$CR$41,2,TRUE),"")</f>
        <v/>
      </c>
      <c r="AB39" s="176"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5">
      <c r="A40" s="175">
        <v>28</v>
      </c>
      <c r="B40" s="449">
        <f>'INPUT DATA'!L38</f>
        <v>0</v>
      </c>
      <c r="C40" s="449"/>
      <c r="D40" s="449"/>
      <c r="E40" s="450"/>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71"/>
      <c r="U40" s="46"/>
      <c r="V40" s="278"/>
      <c r="W40" s="284" t="str">
        <f t="shared" si="2"/>
        <v/>
      </c>
      <c r="X40" s="282" t="str">
        <f t="shared" si="8"/>
        <v/>
      </c>
      <c r="Y40" s="58" t="str">
        <f t="shared" si="9"/>
        <v/>
      </c>
      <c r="Z40" s="60" t="str">
        <f t="shared" si="3"/>
        <v/>
      </c>
      <c r="AA40" s="286" t="str">
        <f>IFERROR(VLOOKUP(Z40,'Helper(IMPORTANT!)'!$CQ$1:$CR$41,2,TRUE),"")</f>
        <v/>
      </c>
      <c r="AB40" s="176"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5">
      <c r="A41" s="175">
        <v>29</v>
      </c>
      <c r="B41" s="449">
        <f>'INPUT DATA'!L39</f>
        <v>0</v>
      </c>
      <c r="C41" s="449"/>
      <c r="D41" s="449"/>
      <c r="E41" s="450"/>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71"/>
      <c r="U41" s="46"/>
      <c r="V41" s="278"/>
      <c r="W41" s="284" t="str">
        <f t="shared" si="2"/>
        <v/>
      </c>
      <c r="X41" s="282" t="str">
        <f t="shared" si="8"/>
        <v/>
      </c>
      <c r="Y41" s="58" t="str">
        <f t="shared" si="9"/>
        <v/>
      </c>
      <c r="Z41" s="60" t="str">
        <f t="shared" si="3"/>
        <v/>
      </c>
      <c r="AA41" s="286" t="str">
        <f>IFERROR(VLOOKUP(Z41,'Helper(IMPORTANT!)'!$CQ$1:$CR$41,2,TRUE),"")</f>
        <v/>
      </c>
      <c r="AB41" s="176"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5">
      <c r="A42" s="175">
        <v>30</v>
      </c>
      <c r="B42" s="449">
        <f>'INPUT DATA'!L40</f>
        <v>0</v>
      </c>
      <c r="C42" s="449"/>
      <c r="D42" s="449"/>
      <c r="E42" s="450"/>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71"/>
      <c r="U42" s="46"/>
      <c r="V42" s="278"/>
      <c r="W42" s="284" t="str">
        <f t="shared" si="2"/>
        <v/>
      </c>
      <c r="X42" s="282" t="str">
        <f t="shared" si="8"/>
        <v/>
      </c>
      <c r="Y42" s="58" t="str">
        <f t="shared" si="9"/>
        <v/>
      </c>
      <c r="Z42" s="60" t="str">
        <f t="shared" si="3"/>
        <v/>
      </c>
      <c r="AA42" s="286" t="str">
        <f>IFERROR(VLOOKUP(Z42,'Helper(IMPORTANT!)'!$CQ$1:$CR$41,2,TRUE),"")</f>
        <v/>
      </c>
      <c r="AB42" s="176"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5">
      <c r="A43" s="175">
        <v>31</v>
      </c>
      <c r="B43" s="449">
        <f>'INPUT DATA'!L41</f>
        <v>0</v>
      </c>
      <c r="C43" s="449"/>
      <c r="D43" s="449"/>
      <c r="E43" s="450"/>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71"/>
      <c r="U43" s="46"/>
      <c r="V43" s="278"/>
      <c r="W43" s="284" t="str">
        <f t="shared" si="2"/>
        <v/>
      </c>
      <c r="X43" s="282" t="str">
        <f t="shared" si="8"/>
        <v/>
      </c>
      <c r="Y43" s="58" t="str">
        <f t="shared" si="9"/>
        <v/>
      </c>
      <c r="Z43" s="60" t="str">
        <f t="shared" si="3"/>
        <v/>
      </c>
      <c r="AA43" s="286" t="str">
        <f>IFERROR(VLOOKUP(Z43,'Helper(IMPORTANT!)'!$CQ$1:$CR$41,2,TRUE),"")</f>
        <v/>
      </c>
      <c r="AB43" s="176"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5">
      <c r="A44" s="175">
        <v>32</v>
      </c>
      <c r="B44" s="449">
        <f>'INPUT DATA'!L42</f>
        <v>0</v>
      </c>
      <c r="C44" s="449"/>
      <c r="D44" s="449"/>
      <c r="E44" s="450"/>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71"/>
      <c r="U44" s="46"/>
      <c r="V44" s="278"/>
      <c r="W44" s="284" t="str">
        <f t="shared" si="2"/>
        <v/>
      </c>
      <c r="X44" s="282" t="str">
        <f t="shared" si="8"/>
        <v/>
      </c>
      <c r="Y44" s="58" t="str">
        <f t="shared" si="9"/>
        <v/>
      </c>
      <c r="Z44" s="60" t="str">
        <f t="shared" si="3"/>
        <v/>
      </c>
      <c r="AA44" s="286" t="str">
        <f>IFERROR(VLOOKUP(Z44,'Helper(IMPORTANT!)'!$CQ$1:$CR$41,2,TRUE),"")</f>
        <v/>
      </c>
      <c r="AB44" s="176"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5">
      <c r="A45" s="175">
        <v>33</v>
      </c>
      <c r="B45" s="449">
        <f>'INPUT DATA'!L43</f>
        <v>0</v>
      </c>
      <c r="C45" s="449"/>
      <c r="D45" s="449"/>
      <c r="E45" s="450"/>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71"/>
      <c r="U45" s="46"/>
      <c r="V45" s="278"/>
      <c r="W45" s="284" t="str">
        <f t="shared" si="2"/>
        <v/>
      </c>
      <c r="X45" s="282" t="str">
        <f t="shared" si="8"/>
        <v/>
      </c>
      <c r="Y45" s="58" t="str">
        <f t="shared" si="9"/>
        <v/>
      </c>
      <c r="Z45" s="60" t="str">
        <f t="shared" si="3"/>
        <v/>
      </c>
      <c r="AA45" s="286" t="str">
        <f>IFERROR(VLOOKUP(Z45,'Helper(IMPORTANT!)'!$CQ$1:$CR$41,2,TRUE),"")</f>
        <v/>
      </c>
      <c r="AB45" s="176"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5">
      <c r="A46" s="175">
        <v>34</v>
      </c>
      <c r="B46" s="449">
        <f>'INPUT DATA'!L44</f>
        <v>0</v>
      </c>
      <c r="C46" s="449"/>
      <c r="D46" s="449"/>
      <c r="E46" s="450"/>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71"/>
      <c r="U46" s="46"/>
      <c r="V46" s="278"/>
      <c r="W46" s="284" t="str">
        <f t="shared" si="2"/>
        <v/>
      </c>
      <c r="X46" s="282" t="str">
        <f t="shared" si="8"/>
        <v/>
      </c>
      <c r="Y46" s="58" t="str">
        <f t="shared" si="9"/>
        <v/>
      </c>
      <c r="Z46" s="60" t="str">
        <f t="shared" si="3"/>
        <v/>
      </c>
      <c r="AA46" s="286" t="str">
        <f>IFERROR(VLOOKUP(Z46,'Helper(IMPORTANT!)'!$CQ$1:$CR$41,2,TRUE),"")</f>
        <v/>
      </c>
      <c r="AB46" s="176"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5">
      <c r="A47" s="175">
        <v>35</v>
      </c>
      <c r="B47" s="449">
        <f>'INPUT DATA'!L45</f>
        <v>0</v>
      </c>
      <c r="C47" s="449"/>
      <c r="D47" s="449"/>
      <c r="E47" s="450"/>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71"/>
      <c r="U47" s="46"/>
      <c r="V47" s="278"/>
      <c r="W47" s="284" t="str">
        <f t="shared" si="2"/>
        <v/>
      </c>
      <c r="X47" s="282" t="str">
        <f t="shared" si="8"/>
        <v/>
      </c>
      <c r="Y47" s="58" t="str">
        <f t="shared" si="9"/>
        <v/>
      </c>
      <c r="Z47" s="60" t="str">
        <f t="shared" si="3"/>
        <v/>
      </c>
      <c r="AA47" s="286" t="str">
        <f>IFERROR(VLOOKUP(Z47,'Helper(IMPORTANT!)'!$CQ$1:$CR$41,2,TRUE),"")</f>
        <v/>
      </c>
      <c r="AB47" s="176"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5">
      <c r="A48" s="175">
        <v>36</v>
      </c>
      <c r="B48" s="449">
        <f>'INPUT DATA'!L46</f>
        <v>0</v>
      </c>
      <c r="C48" s="449"/>
      <c r="D48" s="449"/>
      <c r="E48" s="450"/>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71"/>
      <c r="U48" s="46"/>
      <c r="V48" s="278"/>
      <c r="W48" s="284" t="str">
        <f t="shared" si="2"/>
        <v/>
      </c>
      <c r="X48" s="282" t="str">
        <f t="shared" si="8"/>
        <v/>
      </c>
      <c r="Y48" s="58" t="str">
        <f t="shared" si="9"/>
        <v/>
      </c>
      <c r="Z48" s="60" t="str">
        <f t="shared" si="3"/>
        <v/>
      </c>
      <c r="AA48" s="286" t="str">
        <f>IFERROR(VLOOKUP(Z48,'Helper(IMPORTANT!)'!$CQ$1:$CR$41,2,TRUE),"")</f>
        <v/>
      </c>
      <c r="AB48" s="176"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5">
      <c r="A49" s="175">
        <v>37</v>
      </c>
      <c r="B49" s="449">
        <f>'INPUT DATA'!L47</f>
        <v>0</v>
      </c>
      <c r="C49" s="449"/>
      <c r="D49" s="449"/>
      <c r="E49" s="450"/>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71"/>
      <c r="U49" s="46"/>
      <c r="V49" s="278"/>
      <c r="W49" s="284" t="str">
        <f t="shared" si="2"/>
        <v/>
      </c>
      <c r="X49" s="282" t="str">
        <f t="shared" si="8"/>
        <v/>
      </c>
      <c r="Y49" s="58" t="str">
        <f t="shared" si="9"/>
        <v/>
      </c>
      <c r="Z49" s="60" t="str">
        <f t="shared" si="3"/>
        <v/>
      </c>
      <c r="AA49" s="286" t="str">
        <f>IFERROR(VLOOKUP(Z49,'Helper(IMPORTANT!)'!$CQ$1:$CR$41,2,TRUE),"")</f>
        <v/>
      </c>
      <c r="AB49" s="176"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5">
      <c r="A50" s="175">
        <v>38</v>
      </c>
      <c r="B50" s="449">
        <f>'INPUT DATA'!L48</f>
        <v>0</v>
      </c>
      <c r="C50" s="449"/>
      <c r="D50" s="449"/>
      <c r="E50" s="450"/>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71"/>
      <c r="U50" s="46"/>
      <c r="V50" s="278"/>
      <c r="W50" s="284" t="str">
        <f t="shared" si="2"/>
        <v/>
      </c>
      <c r="X50" s="282" t="str">
        <f t="shared" si="8"/>
        <v/>
      </c>
      <c r="Y50" s="58" t="str">
        <f t="shared" si="9"/>
        <v/>
      </c>
      <c r="Z50" s="60" t="str">
        <f t="shared" si="3"/>
        <v/>
      </c>
      <c r="AA50" s="286" t="str">
        <f>IFERROR(VLOOKUP(Z50,'Helper(IMPORTANT!)'!$CQ$1:$CR$41,2,TRUE),"")</f>
        <v/>
      </c>
      <c r="AB50" s="176"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5">
      <c r="A51" s="175">
        <v>39</v>
      </c>
      <c r="B51" s="449">
        <f>'INPUT DATA'!L49</f>
        <v>0</v>
      </c>
      <c r="C51" s="449"/>
      <c r="D51" s="449"/>
      <c r="E51" s="450"/>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71"/>
      <c r="U51" s="46"/>
      <c r="V51" s="278"/>
      <c r="W51" s="284" t="str">
        <f t="shared" si="2"/>
        <v/>
      </c>
      <c r="X51" s="282" t="str">
        <f t="shared" si="8"/>
        <v/>
      </c>
      <c r="Y51" s="58" t="str">
        <f t="shared" si="9"/>
        <v/>
      </c>
      <c r="Z51" s="60" t="str">
        <f t="shared" si="3"/>
        <v/>
      </c>
      <c r="AA51" s="286" t="str">
        <f>IFERROR(VLOOKUP(Z51,'Helper(IMPORTANT!)'!$CQ$1:$CR$41,2,TRUE),"")</f>
        <v/>
      </c>
      <c r="AB51" s="176"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5">
      <c r="A52" s="175">
        <v>40</v>
      </c>
      <c r="B52" s="449">
        <f>'INPUT DATA'!L50</f>
        <v>0</v>
      </c>
      <c r="C52" s="449"/>
      <c r="D52" s="449"/>
      <c r="E52" s="450"/>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71"/>
      <c r="U52" s="46"/>
      <c r="V52" s="278"/>
      <c r="W52" s="284" t="str">
        <f t="shared" si="2"/>
        <v/>
      </c>
      <c r="X52" s="282" t="str">
        <f t="shared" si="8"/>
        <v/>
      </c>
      <c r="Y52" s="58" t="str">
        <f t="shared" si="9"/>
        <v/>
      </c>
      <c r="Z52" s="60" t="str">
        <f t="shared" si="3"/>
        <v/>
      </c>
      <c r="AA52" s="286" t="str">
        <f>IFERROR(VLOOKUP(Z52,'Helper(IMPORTANT!)'!$CQ$1:$CR$41,2,TRUE),"")</f>
        <v/>
      </c>
      <c r="AB52" s="176"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5">
      <c r="A53" s="175">
        <v>41</v>
      </c>
      <c r="B53" s="449">
        <f>'INPUT DATA'!L51</f>
        <v>0</v>
      </c>
      <c r="C53" s="449"/>
      <c r="D53" s="449"/>
      <c r="E53" s="450"/>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71"/>
      <c r="U53" s="46"/>
      <c r="V53" s="278"/>
      <c r="W53" s="284" t="str">
        <f t="shared" si="2"/>
        <v/>
      </c>
      <c r="X53" s="282" t="str">
        <f t="shared" si="8"/>
        <v/>
      </c>
      <c r="Y53" s="58" t="str">
        <f t="shared" si="9"/>
        <v/>
      </c>
      <c r="Z53" s="60" t="str">
        <f t="shared" si="3"/>
        <v/>
      </c>
      <c r="AA53" s="286" t="str">
        <f>IFERROR(VLOOKUP(Z53,'Helper(IMPORTANT!)'!$CQ$1:$CR$41,2,TRUE),"")</f>
        <v/>
      </c>
      <c r="AB53" s="176"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5">
      <c r="A54" s="175">
        <v>42</v>
      </c>
      <c r="B54" s="449">
        <f>'INPUT DATA'!L52</f>
        <v>0</v>
      </c>
      <c r="C54" s="449"/>
      <c r="D54" s="449"/>
      <c r="E54" s="450"/>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71"/>
      <c r="U54" s="46"/>
      <c r="V54" s="278"/>
      <c r="W54" s="284" t="str">
        <f t="shared" si="2"/>
        <v/>
      </c>
      <c r="X54" s="282" t="str">
        <f t="shared" si="8"/>
        <v/>
      </c>
      <c r="Y54" s="58" t="str">
        <f t="shared" si="9"/>
        <v/>
      </c>
      <c r="Z54" s="60" t="str">
        <f t="shared" si="3"/>
        <v/>
      </c>
      <c r="AA54" s="286" t="str">
        <f>IFERROR(VLOOKUP(Z54,'Helper(IMPORTANT!)'!$CQ$1:$CR$41,2,TRUE),"")</f>
        <v/>
      </c>
      <c r="AB54" s="176"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5">
      <c r="A55" s="175">
        <v>43</v>
      </c>
      <c r="B55" s="449">
        <f>'INPUT DATA'!L53</f>
        <v>0</v>
      </c>
      <c r="C55" s="449"/>
      <c r="D55" s="449"/>
      <c r="E55" s="450"/>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71"/>
      <c r="U55" s="46"/>
      <c r="V55" s="278"/>
      <c r="W55" s="284" t="str">
        <f t="shared" si="2"/>
        <v/>
      </c>
      <c r="X55" s="282" t="str">
        <f t="shared" si="8"/>
        <v/>
      </c>
      <c r="Y55" s="58" t="str">
        <f t="shared" si="9"/>
        <v/>
      </c>
      <c r="Z55" s="60" t="str">
        <f t="shared" si="3"/>
        <v/>
      </c>
      <c r="AA55" s="286" t="str">
        <f>IFERROR(VLOOKUP(Z55,'Helper(IMPORTANT!)'!$CQ$1:$CR$41,2,TRUE),"")</f>
        <v/>
      </c>
      <c r="AB55" s="176"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5">
      <c r="A56" s="175">
        <v>44</v>
      </c>
      <c r="B56" s="449">
        <f>'INPUT DATA'!L54</f>
        <v>0</v>
      </c>
      <c r="C56" s="449"/>
      <c r="D56" s="449"/>
      <c r="E56" s="450"/>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71"/>
      <c r="U56" s="46"/>
      <c r="V56" s="278"/>
      <c r="W56" s="284" t="str">
        <f t="shared" si="2"/>
        <v/>
      </c>
      <c r="X56" s="282" t="str">
        <f t="shared" si="8"/>
        <v/>
      </c>
      <c r="Y56" s="58" t="str">
        <f t="shared" si="9"/>
        <v/>
      </c>
      <c r="Z56" s="60" t="str">
        <f t="shared" si="3"/>
        <v/>
      </c>
      <c r="AA56" s="286" t="str">
        <f>IFERROR(VLOOKUP(Z56,'Helper(IMPORTANT!)'!$CQ$1:$CR$41,2,TRUE),"")</f>
        <v/>
      </c>
      <c r="AB56" s="176"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5">
      <c r="A57" s="175">
        <v>45</v>
      </c>
      <c r="B57" s="449">
        <f>'INPUT DATA'!L55</f>
        <v>0</v>
      </c>
      <c r="C57" s="449"/>
      <c r="D57" s="449"/>
      <c r="E57" s="450"/>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71"/>
      <c r="U57" s="46"/>
      <c r="V57" s="278"/>
      <c r="W57" s="284" t="str">
        <f t="shared" si="2"/>
        <v/>
      </c>
      <c r="X57" s="282" t="str">
        <f t="shared" si="8"/>
        <v/>
      </c>
      <c r="Y57" s="58" t="str">
        <f t="shared" si="9"/>
        <v/>
      </c>
      <c r="Z57" s="60" t="str">
        <f t="shared" si="3"/>
        <v/>
      </c>
      <c r="AA57" s="286" t="str">
        <f>IFERROR(VLOOKUP(Z57,'Helper(IMPORTANT!)'!$CQ$1:$CR$41,2,TRUE),"")</f>
        <v/>
      </c>
      <c r="AB57" s="176"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5">
      <c r="A58" s="175">
        <v>46</v>
      </c>
      <c r="B58" s="449">
        <f>'INPUT DATA'!L56</f>
        <v>0</v>
      </c>
      <c r="C58" s="449"/>
      <c r="D58" s="449"/>
      <c r="E58" s="450"/>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71"/>
      <c r="U58" s="46"/>
      <c r="V58" s="278"/>
      <c r="W58" s="284" t="str">
        <f t="shared" si="2"/>
        <v/>
      </c>
      <c r="X58" s="282" t="str">
        <f t="shared" si="8"/>
        <v/>
      </c>
      <c r="Y58" s="58" t="str">
        <f t="shared" si="9"/>
        <v/>
      </c>
      <c r="Z58" s="60" t="str">
        <f t="shared" si="3"/>
        <v/>
      </c>
      <c r="AA58" s="286" t="str">
        <f>IFERROR(VLOOKUP(Z58,'Helper(IMPORTANT!)'!$CQ$1:$CR$41,2,TRUE),"")</f>
        <v/>
      </c>
      <c r="AB58" s="176"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5">
      <c r="A59" s="175">
        <v>47</v>
      </c>
      <c r="B59" s="449">
        <f>'INPUT DATA'!L57</f>
        <v>0</v>
      </c>
      <c r="C59" s="449"/>
      <c r="D59" s="449"/>
      <c r="E59" s="450"/>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71"/>
      <c r="U59" s="46"/>
      <c r="V59" s="278"/>
      <c r="W59" s="284" t="str">
        <f t="shared" si="2"/>
        <v/>
      </c>
      <c r="X59" s="282" t="str">
        <f t="shared" si="8"/>
        <v/>
      </c>
      <c r="Y59" s="58" t="str">
        <f t="shared" si="9"/>
        <v/>
      </c>
      <c r="Z59" s="60" t="str">
        <f t="shared" si="3"/>
        <v/>
      </c>
      <c r="AA59" s="286" t="str">
        <f>IFERROR(VLOOKUP(Z59,'Helper(IMPORTANT!)'!$CQ$1:$CR$41,2,TRUE),"")</f>
        <v/>
      </c>
      <c r="AB59" s="176"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5">
      <c r="A60" s="175">
        <v>48</v>
      </c>
      <c r="B60" s="449">
        <f>'INPUT DATA'!L58</f>
        <v>0</v>
      </c>
      <c r="C60" s="449"/>
      <c r="D60" s="449"/>
      <c r="E60" s="450"/>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71"/>
      <c r="U60" s="46"/>
      <c r="V60" s="278"/>
      <c r="W60" s="284" t="str">
        <f t="shared" si="2"/>
        <v/>
      </c>
      <c r="X60" s="282" t="str">
        <f t="shared" si="8"/>
        <v/>
      </c>
      <c r="Y60" s="58" t="str">
        <f t="shared" si="9"/>
        <v/>
      </c>
      <c r="Z60" s="60" t="str">
        <f t="shared" si="3"/>
        <v/>
      </c>
      <c r="AA60" s="286" t="str">
        <f>IFERROR(VLOOKUP(Z60,'Helper(IMPORTANT!)'!$CQ$1:$CR$41,2,TRUE),"")</f>
        <v/>
      </c>
      <c r="AB60" s="176"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5">
      <c r="A61" s="175">
        <v>49</v>
      </c>
      <c r="B61" s="449">
        <f>'INPUT DATA'!L59</f>
        <v>0</v>
      </c>
      <c r="C61" s="449"/>
      <c r="D61" s="449"/>
      <c r="E61" s="450"/>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71"/>
      <c r="U61" s="46"/>
      <c r="V61" s="278"/>
      <c r="W61" s="284" t="str">
        <f t="shared" si="2"/>
        <v/>
      </c>
      <c r="X61" s="282" t="str">
        <f t="shared" si="8"/>
        <v/>
      </c>
      <c r="Y61" s="58" t="str">
        <f t="shared" si="9"/>
        <v/>
      </c>
      <c r="Z61" s="60" t="str">
        <f t="shared" si="3"/>
        <v/>
      </c>
      <c r="AA61" s="286" t="str">
        <f>IFERROR(VLOOKUP(Z61,'Helper(IMPORTANT!)'!$CQ$1:$CR$41,2,TRUE),"")</f>
        <v/>
      </c>
      <c r="AB61" s="176"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5">
      <c r="A62" s="177">
        <v>50</v>
      </c>
      <c r="B62" s="449" t="str">
        <f>'INPUT DATA'!L60</f>
        <v>RAQUENO, RICHARD R.</v>
      </c>
      <c r="C62" s="449"/>
      <c r="D62" s="449"/>
      <c r="E62" s="450"/>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72"/>
      <c r="U62" s="46"/>
      <c r="V62" s="279"/>
      <c r="W62" s="284" t="str">
        <f t="shared" si="2"/>
        <v/>
      </c>
      <c r="X62" s="282" t="str">
        <f t="shared" si="8"/>
        <v/>
      </c>
      <c r="Y62" s="58" t="str">
        <f t="shared" si="9"/>
        <v/>
      </c>
      <c r="Z62" s="61" t="str">
        <f t="shared" si="3"/>
        <v/>
      </c>
      <c r="AA62" s="286" t="str">
        <f>IFERROR(VLOOKUP(Z62,'Helper(IMPORTANT!)'!$CQ$1:$CR$41,2,TRUE),"")</f>
        <v/>
      </c>
      <c r="AB62" s="176"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5">
      <c r="A63" s="453" t="s">
        <v>60</v>
      </c>
      <c r="B63" s="454"/>
      <c r="C63" s="454"/>
      <c r="D63" s="454"/>
      <c r="E63" s="454"/>
      <c r="F63" s="454"/>
      <c r="G63" s="454"/>
      <c r="H63" s="454"/>
      <c r="I63" s="454"/>
      <c r="J63" s="454"/>
      <c r="K63" s="454"/>
      <c r="L63" s="454"/>
      <c r="M63" s="454"/>
      <c r="N63" s="454"/>
      <c r="O63" s="454"/>
      <c r="P63" s="454"/>
      <c r="Q63" s="454"/>
      <c r="R63" s="454"/>
      <c r="S63" s="454"/>
      <c r="T63" s="454"/>
      <c r="U63" s="454"/>
      <c r="V63" s="454"/>
      <c r="W63" s="454"/>
      <c r="X63" s="454"/>
      <c r="Y63" s="454"/>
      <c r="Z63" s="454"/>
      <c r="AA63" s="454"/>
      <c r="AB63" s="455"/>
      <c r="AD63" s="39"/>
      <c r="AG63" s="38"/>
      <c r="AH63" s="38"/>
      <c r="AI63" s="38"/>
      <c r="AJ63" s="38"/>
      <c r="AK63" s="38"/>
      <c r="AL63" s="38"/>
      <c r="AM63" s="38"/>
      <c r="AN63" s="38"/>
      <c r="AO63" s="38"/>
      <c r="AP63" s="38"/>
      <c r="AQ63" s="38"/>
      <c r="AR63" s="38"/>
      <c r="AS63" s="38"/>
      <c r="AT63" s="38"/>
      <c r="AU63" s="38"/>
      <c r="AV63" s="38"/>
    </row>
    <row r="64" spans="1:48" ht="18" customHeight="1" x14ac:dyDescent="0.35">
      <c r="A64" s="175">
        <v>1</v>
      </c>
      <c r="B64" s="449">
        <f>'INPUT DATA'!O11</f>
        <v>0</v>
      </c>
      <c r="C64" s="449"/>
      <c r="D64" s="449"/>
      <c r="E64" s="450"/>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71"/>
      <c r="U64" s="46"/>
      <c r="V64" s="278"/>
      <c r="W64" s="284" t="str">
        <f t="shared" ref="W64:W113" si="16">IF(COUNT($T64:$V64)=0,"",SUM($T64:$V64))</f>
        <v/>
      </c>
      <c r="X64" s="282" t="str">
        <f t="shared" ref="X64:X113" si="17">IFERROR(IF(W64="","",ROUND(W64/$W$11*100,2)),"")</f>
        <v/>
      </c>
      <c r="Y64" s="58" t="str">
        <f t="shared" ref="Y64:Y113" si="18">IFERROR(IF(X64="","",ROUND(X64*$Y$11,2)),"")</f>
        <v/>
      </c>
      <c r="Z64" s="60" t="str">
        <f t="shared" ref="Z64:Z113" si="19">IFERROR(M64+S64+Y64,"")</f>
        <v/>
      </c>
      <c r="AA64" s="286" t="str">
        <f>IFERROR(VLOOKUP(Z64,'Helper(IMPORTANT!)'!$CQ$1:$CR$41,2,TRUE),"")</f>
        <v/>
      </c>
      <c r="AB64" s="176"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5">
      <c r="A65" s="175">
        <v>2</v>
      </c>
      <c r="B65" s="449">
        <f>'INPUT DATA'!O12</f>
        <v>0</v>
      </c>
      <c r="C65" s="449"/>
      <c r="D65" s="449"/>
      <c r="E65" s="450"/>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71"/>
      <c r="U65" s="46"/>
      <c r="V65" s="278"/>
      <c r="W65" s="284" t="str">
        <f t="shared" si="16"/>
        <v/>
      </c>
      <c r="X65" s="282" t="str">
        <f t="shared" si="17"/>
        <v/>
      </c>
      <c r="Y65" s="58" t="str">
        <f t="shared" si="18"/>
        <v/>
      </c>
      <c r="Z65" s="60" t="str">
        <f t="shared" si="19"/>
        <v/>
      </c>
      <c r="AA65" s="286" t="str">
        <f>IFERROR(VLOOKUP(Z65,'Helper(IMPORTANT!)'!$CQ$1:$CR$41,2,TRUE),"")</f>
        <v/>
      </c>
      <c r="AB65" s="176"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5">
      <c r="A66" s="175">
        <v>3</v>
      </c>
      <c r="B66" s="449">
        <f>'INPUT DATA'!O13</f>
        <v>0</v>
      </c>
      <c r="C66" s="449"/>
      <c r="D66" s="449"/>
      <c r="E66" s="450"/>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71"/>
      <c r="U66" s="46"/>
      <c r="V66" s="278"/>
      <c r="W66" s="284" t="str">
        <f t="shared" si="16"/>
        <v/>
      </c>
      <c r="X66" s="282" t="str">
        <f t="shared" si="17"/>
        <v/>
      </c>
      <c r="Y66" s="58" t="str">
        <f t="shared" si="18"/>
        <v/>
      </c>
      <c r="Z66" s="60" t="str">
        <f t="shared" si="19"/>
        <v/>
      </c>
      <c r="AA66" s="286" t="str">
        <f>IFERROR(VLOOKUP(Z66,'Helper(IMPORTANT!)'!$CQ$1:$CR$41,2,TRUE),"")</f>
        <v/>
      </c>
      <c r="AB66" s="176"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5">
      <c r="A67" s="175">
        <v>4</v>
      </c>
      <c r="B67" s="449">
        <f>'INPUT DATA'!O14</f>
        <v>0</v>
      </c>
      <c r="C67" s="449"/>
      <c r="D67" s="449"/>
      <c r="E67" s="450"/>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71"/>
      <c r="U67" s="46"/>
      <c r="V67" s="278"/>
      <c r="W67" s="284" t="str">
        <f t="shared" si="16"/>
        <v/>
      </c>
      <c r="X67" s="282" t="str">
        <f t="shared" si="17"/>
        <v/>
      </c>
      <c r="Y67" s="58" t="str">
        <f t="shared" si="18"/>
        <v/>
      </c>
      <c r="Z67" s="60" t="str">
        <f t="shared" si="19"/>
        <v/>
      </c>
      <c r="AA67" s="286" t="str">
        <f>IFERROR(VLOOKUP(Z67,'Helper(IMPORTANT!)'!$CQ$1:$CR$41,2,TRUE),"")</f>
        <v/>
      </c>
      <c r="AB67" s="176"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5">
      <c r="A68" s="175">
        <v>5</v>
      </c>
      <c r="B68" s="449">
        <f>'INPUT DATA'!O15</f>
        <v>0</v>
      </c>
      <c r="C68" s="449"/>
      <c r="D68" s="449"/>
      <c r="E68" s="450"/>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71"/>
      <c r="U68" s="46"/>
      <c r="V68" s="278"/>
      <c r="W68" s="284" t="str">
        <f t="shared" si="16"/>
        <v/>
      </c>
      <c r="X68" s="282" t="str">
        <f t="shared" si="17"/>
        <v/>
      </c>
      <c r="Y68" s="58" t="str">
        <f t="shared" si="18"/>
        <v/>
      </c>
      <c r="Z68" s="60" t="str">
        <f t="shared" si="19"/>
        <v/>
      </c>
      <c r="AA68" s="286" t="str">
        <f>IFERROR(VLOOKUP(Z68,'Helper(IMPORTANT!)'!$CQ$1:$CR$41,2,TRUE),"")</f>
        <v/>
      </c>
      <c r="AB68" s="176"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5">
      <c r="A69" s="175">
        <v>6</v>
      </c>
      <c r="B69" s="449">
        <f>'INPUT DATA'!O16</f>
        <v>0</v>
      </c>
      <c r="C69" s="449"/>
      <c r="D69" s="449"/>
      <c r="E69" s="450"/>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71"/>
      <c r="U69" s="46"/>
      <c r="V69" s="278"/>
      <c r="W69" s="284" t="str">
        <f t="shared" si="16"/>
        <v/>
      </c>
      <c r="X69" s="282" t="str">
        <f t="shared" si="17"/>
        <v/>
      </c>
      <c r="Y69" s="58" t="str">
        <f t="shared" si="18"/>
        <v/>
      </c>
      <c r="Z69" s="60" t="str">
        <f t="shared" si="19"/>
        <v/>
      </c>
      <c r="AA69" s="286" t="str">
        <f>IFERROR(VLOOKUP(Z69,'Helper(IMPORTANT!)'!$CQ$1:$CR$41,2,TRUE),"")</f>
        <v/>
      </c>
      <c r="AB69" s="176"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5">
      <c r="A70" s="175">
        <v>7</v>
      </c>
      <c r="B70" s="449">
        <f>'INPUT DATA'!O17</f>
        <v>0</v>
      </c>
      <c r="C70" s="449"/>
      <c r="D70" s="449"/>
      <c r="E70" s="450"/>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71"/>
      <c r="U70" s="46"/>
      <c r="V70" s="278"/>
      <c r="W70" s="284" t="str">
        <f t="shared" si="16"/>
        <v/>
      </c>
      <c r="X70" s="282" t="str">
        <f t="shared" si="17"/>
        <v/>
      </c>
      <c r="Y70" s="58" t="str">
        <f t="shared" si="18"/>
        <v/>
      </c>
      <c r="Z70" s="60" t="str">
        <f t="shared" si="19"/>
        <v/>
      </c>
      <c r="AA70" s="286" t="str">
        <f>IFERROR(VLOOKUP(Z70,'Helper(IMPORTANT!)'!$CQ$1:$CR$41,2,TRUE),"")</f>
        <v/>
      </c>
      <c r="AB70" s="176"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5">
      <c r="A71" s="175">
        <v>8</v>
      </c>
      <c r="B71" s="449">
        <f>'INPUT DATA'!O18</f>
        <v>0</v>
      </c>
      <c r="C71" s="449"/>
      <c r="D71" s="449"/>
      <c r="E71" s="450"/>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71"/>
      <c r="U71" s="46"/>
      <c r="V71" s="278"/>
      <c r="W71" s="284" t="str">
        <f t="shared" si="16"/>
        <v/>
      </c>
      <c r="X71" s="282" t="str">
        <f t="shared" si="17"/>
        <v/>
      </c>
      <c r="Y71" s="58" t="str">
        <f t="shared" si="18"/>
        <v/>
      </c>
      <c r="Z71" s="60" t="str">
        <f t="shared" si="19"/>
        <v/>
      </c>
      <c r="AA71" s="286" t="str">
        <f>IFERROR(VLOOKUP(Z71,'Helper(IMPORTANT!)'!$CQ$1:$CR$41,2,TRUE),"")</f>
        <v/>
      </c>
      <c r="AB71" s="176"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5">
      <c r="A72" s="175">
        <v>9</v>
      </c>
      <c r="B72" s="449">
        <f>'INPUT DATA'!O19</f>
        <v>0</v>
      </c>
      <c r="C72" s="449"/>
      <c r="D72" s="449"/>
      <c r="E72" s="450"/>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71"/>
      <c r="U72" s="46"/>
      <c r="V72" s="278"/>
      <c r="W72" s="284" t="str">
        <f t="shared" si="16"/>
        <v/>
      </c>
      <c r="X72" s="282" t="str">
        <f t="shared" si="17"/>
        <v/>
      </c>
      <c r="Y72" s="58" t="str">
        <f t="shared" si="18"/>
        <v/>
      </c>
      <c r="Z72" s="60" t="str">
        <f t="shared" si="19"/>
        <v/>
      </c>
      <c r="AA72" s="286" t="str">
        <f>IFERROR(VLOOKUP(Z72,'Helper(IMPORTANT!)'!$CQ$1:$CR$41,2,TRUE),"")</f>
        <v/>
      </c>
      <c r="AB72" s="176"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5">
      <c r="A73" s="175">
        <v>10</v>
      </c>
      <c r="B73" s="449">
        <f>'INPUT DATA'!O20</f>
        <v>0</v>
      </c>
      <c r="C73" s="449"/>
      <c r="D73" s="449"/>
      <c r="E73" s="450"/>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71"/>
      <c r="U73" s="46"/>
      <c r="V73" s="278"/>
      <c r="W73" s="284" t="str">
        <f t="shared" si="16"/>
        <v/>
      </c>
      <c r="X73" s="282" t="str">
        <f t="shared" si="17"/>
        <v/>
      </c>
      <c r="Y73" s="58" t="str">
        <f t="shared" si="18"/>
        <v/>
      </c>
      <c r="Z73" s="60" t="str">
        <f t="shared" si="19"/>
        <v/>
      </c>
      <c r="AA73" s="286" t="str">
        <f>IFERROR(VLOOKUP(Z73,'Helper(IMPORTANT!)'!$CQ$1:$CR$41,2,TRUE),"")</f>
        <v/>
      </c>
      <c r="AB73" s="176"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5">
      <c r="A74" s="175">
        <v>11</v>
      </c>
      <c r="B74" s="449">
        <f>'INPUT DATA'!O21</f>
        <v>0</v>
      </c>
      <c r="C74" s="449"/>
      <c r="D74" s="449"/>
      <c r="E74" s="450"/>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71"/>
      <c r="U74" s="46"/>
      <c r="V74" s="278"/>
      <c r="W74" s="284" t="str">
        <f t="shared" si="16"/>
        <v/>
      </c>
      <c r="X74" s="282" t="str">
        <f t="shared" si="17"/>
        <v/>
      </c>
      <c r="Y74" s="58" t="str">
        <f t="shared" si="18"/>
        <v/>
      </c>
      <c r="Z74" s="60" t="str">
        <f t="shared" si="19"/>
        <v/>
      </c>
      <c r="AA74" s="286" t="str">
        <f>IFERROR(VLOOKUP(Z74,'Helper(IMPORTANT!)'!$CQ$1:$CR$41,2,TRUE),"")</f>
        <v/>
      </c>
      <c r="AB74" s="176"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5">
      <c r="A75" s="175">
        <v>12</v>
      </c>
      <c r="B75" s="449">
        <f>'INPUT DATA'!O22</f>
        <v>0</v>
      </c>
      <c r="C75" s="449"/>
      <c r="D75" s="449"/>
      <c r="E75" s="450"/>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71"/>
      <c r="U75" s="46"/>
      <c r="V75" s="278"/>
      <c r="W75" s="284" t="str">
        <f t="shared" si="16"/>
        <v/>
      </c>
      <c r="X75" s="282" t="str">
        <f t="shared" si="17"/>
        <v/>
      </c>
      <c r="Y75" s="58" t="str">
        <f t="shared" si="18"/>
        <v/>
      </c>
      <c r="Z75" s="60" t="str">
        <f t="shared" si="19"/>
        <v/>
      </c>
      <c r="AA75" s="286" t="str">
        <f>IFERROR(VLOOKUP(Z75,'Helper(IMPORTANT!)'!$CQ$1:$CR$41,2,TRUE),"")</f>
        <v/>
      </c>
      <c r="AB75" s="176"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5">
      <c r="A76" s="175">
        <v>13</v>
      </c>
      <c r="B76" s="449">
        <f>'INPUT DATA'!O23</f>
        <v>0</v>
      </c>
      <c r="C76" s="449"/>
      <c r="D76" s="449"/>
      <c r="E76" s="450"/>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71"/>
      <c r="U76" s="46"/>
      <c r="V76" s="278"/>
      <c r="W76" s="284" t="str">
        <f t="shared" si="16"/>
        <v/>
      </c>
      <c r="X76" s="282" t="str">
        <f t="shared" si="17"/>
        <v/>
      </c>
      <c r="Y76" s="58" t="str">
        <f t="shared" si="18"/>
        <v/>
      </c>
      <c r="Z76" s="60" t="str">
        <f t="shared" si="19"/>
        <v/>
      </c>
      <c r="AA76" s="286" t="str">
        <f>IFERROR(VLOOKUP(Z76,'Helper(IMPORTANT!)'!$CQ$1:$CR$41,2,TRUE),"")</f>
        <v/>
      </c>
      <c r="AB76" s="176"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5">
      <c r="A77" s="175">
        <v>14</v>
      </c>
      <c r="B77" s="449">
        <f>'INPUT DATA'!O24</f>
        <v>0</v>
      </c>
      <c r="C77" s="449"/>
      <c r="D77" s="449"/>
      <c r="E77" s="450"/>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71"/>
      <c r="U77" s="46"/>
      <c r="V77" s="278"/>
      <c r="W77" s="284" t="str">
        <f t="shared" si="16"/>
        <v/>
      </c>
      <c r="X77" s="282" t="str">
        <f t="shared" si="17"/>
        <v/>
      </c>
      <c r="Y77" s="58" t="str">
        <f t="shared" si="18"/>
        <v/>
      </c>
      <c r="Z77" s="60" t="str">
        <f t="shared" si="19"/>
        <v/>
      </c>
      <c r="AA77" s="286" t="str">
        <f>IFERROR(VLOOKUP(Z77,'Helper(IMPORTANT!)'!$CQ$1:$CR$41,2,TRUE),"")</f>
        <v/>
      </c>
      <c r="AB77" s="176"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5">
      <c r="A78" s="175">
        <v>15</v>
      </c>
      <c r="B78" s="449">
        <f>'INPUT DATA'!O25</f>
        <v>0</v>
      </c>
      <c r="C78" s="449"/>
      <c r="D78" s="449"/>
      <c r="E78" s="450"/>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71"/>
      <c r="U78" s="46"/>
      <c r="V78" s="278"/>
      <c r="W78" s="284" t="str">
        <f t="shared" si="16"/>
        <v/>
      </c>
      <c r="X78" s="282" t="str">
        <f t="shared" si="17"/>
        <v/>
      </c>
      <c r="Y78" s="58" t="str">
        <f t="shared" si="18"/>
        <v/>
      </c>
      <c r="Z78" s="60" t="str">
        <f t="shared" si="19"/>
        <v/>
      </c>
      <c r="AA78" s="286" t="str">
        <f>IFERROR(VLOOKUP(Z78,'Helper(IMPORTANT!)'!$CQ$1:$CR$41,2,TRUE),"")</f>
        <v/>
      </c>
      <c r="AB78" s="176"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5">
      <c r="A79" s="175">
        <v>16</v>
      </c>
      <c r="B79" s="449">
        <f>'INPUT DATA'!O26</f>
        <v>0</v>
      </c>
      <c r="C79" s="449"/>
      <c r="D79" s="449"/>
      <c r="E79" s="450"/>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71"/>
      <c r="U79" s="46"/>
      <c r="V79" s="278"/>
      <c r="W79" s="284" t="str">
        <f t="shared" si="16"/>
        <v/>
      </c>
      <c r="X79" s="282" t="str">
        <f t="shared" si="17"/>
        <v/>
      </c>
      <c r="Y79" s="58" t="str">
        <f t="shared" si="18"/>
        <v/>
      </c>
      <c r="Z79" s="60" t="str">
        <f t="shared" si="19"/>
        <v/>
      </c>
      <c r="AA79" s="286" t="str">
        <f>IFERROR(VLOOKUP(Z79,'Helper(IMPORTANT!)'!$CQ$1:$CR$41,2,TRUE),"")</f>
        <v/>
      </c>
      <c r="AB79" s="176"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5">
      <c r="A80" s="175">
        <v>17</v>
      </c>
      <c r="B80" s="449">
        <f>'INPUT DATA'!O27</f>
        <v>0</v>
      </c>
      <c r="C80" s="449"/>
      <c r="D80" s="449"/>
      <c r="E80" s="450"/>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71"/>
      <c r="U80" s="46"/>
      <c r="V80" s="278"/>
      <c r="W80" s="284" t="str">
        <f t="shared" si="16"/>
        <v/>
      </c>
      <c r="X80" s="282" t="str">
        <f t="shared" si="17"/>
        <v/>
      </c>
      <c r="Y80" s="58" t="str">
        <f t="shared" si="18"/>
        <v/>
      </c>
      <c r="Z80" s="60" t="str">
        <f t="shared" si="19"/>
        <v/>
      </c>
      <c r="AA80" s="286" t="str">
        <f>IFERROR(VLOOKUP(Z80,'Helper(IMPORTANT!)'!$CQ$1:$CR$41,2,TRUE),"")</f>
        <v/>
      </c>
      <c r="AB80" s="176"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5">
      <c r="A81" s="175">
        <v>18</v>
      </c>
      <c r="B81" s="449">
        <f>'INPUT DATA'!O28</f>
        <v>0</v>
      </c>
      <c r="C81" s="449"/>
      <c r="D81" s="449"/>
      <c r="E81" s="450"/>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71"/>
      <c r="U81" s="46"/>
      <c r="V81" s="278"/>
      <c r="W81" s="284" t="str">
        <f t="shared" si="16"/>
        <v/>
      </c>
      <c r="X81" s="282" t="str">
        <f t="shared" si="17"/>
        <v/>
      </c>
      <c r="Y81" s="58" t="str">
        <f t="shared" si="18"/>
        <v/>
      </c>
      <c r="Z81" s="60" t="str">
        <f t="shared" si="19"/>
        <v/>
      </c>
      <c r="AA81" s="286" t="str">
        <f>IFERROR(VLOOKUP(Z81,'Helper(IMPORTANT!)'!$CQ$1:$CR$41,2,TRUE),"")</f>
        <v/>
      </c>
      <c r="AB81" s="176"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5">
      <c r="A82" s="175">
        <v>19</v>
      </c>
      <c r="B82" s="449">
        <f>'INPUT DATA'!O29</f>
        <v>0</v>
      </c>
      <c r="C82" s="449"/>
      <c r="D82" s="449"/>
      <c r="E82" s="450"/>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71"/>
      <c r="U82" s="46"/>
      <c r="V82" s="278"/>
      <c r="W82" s="284" t="str">
        <f t="shared" si="16"/>
        <v/>
      </c>
      <c r="X82" s="282" t="str">
        <f t="shared" si="17"/>
        <v/>
      </c>
      <c r="Y82" s="58" t="str">
        <f t="shared" si="18"/>
        <v/>
      </c>
      <c r="Z82" s="60" t="str">
        <f t="shared" si="19"/>
        <v/>
      </c>
      <c r="AA82" s="286" t="str">
        <f>IFERROR(VLOOKUP(Z82,'Helper(IMPORTANT!)'!$CQ$1:$CR$41,2,TRUE),"")</f>
        <v/>
      </c>
      <c r="AB82" s="176"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5">
      <c r="A83" s="175">
        <v>20</v>
      </c>
      <c r="B83" s="449">
        <f>'INPUT DATA'!O30</f>
        <v>0</v>
      </c>
      <c r="C83" s="449"/>
      <c r="D83" s="449"/>
      <c r="E83" s="450"/>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71"/>
      <c r="U83" s="46"/>
      <c r="V83" s="278"/>
      <c r="W83" s="284" t="str">
        <f t="shared" si="16"/>
        <v/>
      </c>
      <c r="X83" s="282" t="str">
        <f t="shared" si="17"/>
        <v/>
      </c>
      <c r="Y83" s="58" t="str">
        <f t="shared" si="18"/>
        <v/>
      </c>
      <c r="Z83" s="60" t="str">
        <f t="shared" si="19"/>
        <v/>
      </c>
      <c r="AA83" s="286" t="str">
        <f>IFERROR(VLOOKUP(Z83,'Helper(IMPORTANT!)'!$CQ$1:$CR$41,2,TRUE),"")</f>
        <v/>
      </c>
      <c r="AB83" s="176"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5">
      <c r="A84" s="175">
        <v>21</v>
      </c>
      <c r="B84" s="449">
        <f>'INPUT DATA'!O31</f>
        <v>0</v>
      </c>
      <c r="C84" s="449"/>
      <c r="D84" s="449"/>
      <c r="E84" s="450"/>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71"/>
      <c r="U84" s="46"/>
      <c r="V84" s="278"/>
      <c r="W84" s="284" t="str">
        <f t="shared" si="16"/>
        <v/>
      </c>
      <c r="X84" s="282" t="str">
        <f t="shared" si="17"/>
        <v/>
      </c>
      <c r="Y84" s="58" t="str">
        <f t="shared" si="18"/>
        <v/>
      </c>
      <c r="Z84" s="60" t="str">
        <f t="shared" si="19"/>
        <v/>
      </c>
      <c r="AA84" s="286" t="str">
        <f>IFERROR(VLOOKUP(Z84,'Helper(IMPORTANT!)'!$CQ$1:$CR$41,2,TRUE),"")</f>
        <v/>
      </c>
      <c r="AB84" s="176"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5">
      <c r="A85" s="175">
        <v>22</v>
      </c>
      <c r="B85" s="449">
        <f>'INPUT DATA'!O32</f>
        <v>0</v>
      </c>
      <c r="C85" s="449"/>
      <c r="D85" s="449"/>
      <c r="E85" s="450"/>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71"/>
      <c r="U85" s="46"/>
      <c r="V85" s="278"/>
      <c r="W85" s="284" t="str">
        <f t="shared" si="16"/>
        <v/>
      </c>
      <c r="X85" s="282" t="str">
        <f t="shared" si="17"/>
        <v/>
      </c>
      <c r="Y85" s="58" t="str">
        <f t="shared" si="18"/>
        <v/>
      </c>
      <c r="Z85" s="60" t="str">
        <f t="shared" si="19"/>
        <v/>
      </c>
      <c r="AA85" s="286" t="str">
        <f>IFERROR(VLOOKUP(Z85,'Helper(IMPORTANT!)'!$CQ$1:$CR$41,2,TRUE),"")</f>
        <v/>
      </c>
      <c r="AB85" s="176"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5">
      <c r="A86" s="175">
        <v>23</v>
      </c>
      <c r="B86" s="449">
        <f>'INPUT DATA'!O33</f>
        <v>0</v>
      </c>
      <c r="C86" s="449"/>
      <c r="D86" s="449"/>
      <c r="E86" s="450"/>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71"/>
      <c r="U86" s="46"/>
      <c r="V86" s="278"/>
      <c r="W86" s="284" t="str">
        <f t="shared" si="16"/>
        <v/>
      </c>
      <c r="X86" s="282" t="str">
        <f t="shared" si="17"/>
        <v/>
      </c>
      <c r="Y86" s="58" t="str">
        <f t="shared" si="18"/>
        <v/>
      </c>
      <c r="Z86" s="60" t="str">
        <f t="shared" si="19"/>
        <v/>
      </c>
      <c r="AA86" s="286" t="str">
        <f>IFERROR(VLOOKUP(Z86,'Helper(IMPORTANT!)'!$CQ$1:$CR$41,2,TRUE),"")</f>
        <v/>
      </c>
      <c r="AB86" s="176"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5">
      <c r="A87" s="175">
        <v>24</v>
      </c>
      <c r="B87" s="449">
        <f>'INPUT DATA'!O34</f>
        <v>0</v>
      </c>
      <c r="C87" s="449"/>
      <c r="D87" s="449"/>
      <c r="E87" s="450"/>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71"/>
      <c r="U87" s="46"/>
      <c r="V87" s="278"/>
      <c r="W87" s="284" t="str">
        <f t="shared" si="16"/>
        <v/>
      </c>
      <c r="X87" s="282" t="str">
        <f t="shared" si="17"/>
        <v/>
      </c>
      <c r="Y87" s="58" t="str">
        <f t="shared" si="18"/>
        <v/>
      </c>
      <c r="Z87" s="60" t="str">
        <f t="shared" si="19"/>
        <v/>
      </c>
      <c r="AA87" s="286" t="str">
        <f>IFERROR(VLOOKUP(Z87,'Helper(IMPORTANT!)'!$CQ$1:$CR$41,2,TRUE),"")</f>
        <v/>
      </c>
      <c r="AB87" s="176"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5">
      <c r="A88" s="175">
        <v>25</v>
      </c>
      <c r="B88" s="449">
        <f>'INPUT DATA'!O35</f>
        <v>0</v>
      </c>
      <c r="C88" s="449"/>
      <c r="D88" s="449"/>
      <c r="E88" s="450"/>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71"/>
      <c r="U88" s="46"/>
      <c r="V88" s="278"/>
      <c r="W88" s="284" t="str">
        <f t="shared" si="16"/>
        <v/>
      </c>
      <c r="X88" s="282" t="str">
        <f t="shared" si="17"/>
        <v/>
      </c>
      <c r="Y88" s="58" t="str">
        <f t="shared" si="18"/>
        <v/>
      </c>
      <c r="Z88" s="60" t="str">
        <f t="shared" si="19"/>
        <v/>
      </c>
      <c r="AA88" s="286" t="str">
        <f>IFERROR(VLOOKUP(Z88,'Helper(IMPORTANT!)'!$CQ$1:$CR$41,2,TRUE),"")</f>
        <v/>
      </c>
      <c r="AB88" s="176"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5">
      <c r="A89" s="175">
        <v>26</v>
      </c>
      <c r="B89" s="449">
        <f>'INPUT DATA'!O36</f>
        <v>0</v>
      </c>
      <c r="C89" s="449"/>
      <c r="D89" s="449"/>
      <c r="E89" s="450"/>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71"/>
      <c r="U89" s="46"/>
      <c r="V89" s="278"/>
      <c r="W89" s="284" t="str">
        <f t="shared" si="16"/>
        <v/>
      </c>
      <c r="X89" s="282" t="str">
        <f t="shared" si="17"/>
        <v/>
      </c>
      <c r="Y89" s="58" t="str">
        <f t="shared" si="18"/>
        <v/>
      </c>
      <c r="Z89" s="60" t="str">
        <f t="shared" si="19"/>
        <v/>
      </c>
      <c r="AA89" s="286" t="str">
        <f>IFERROR(VLOOKUP(Z89,'Helper(IMPORTANT!)'!$CQ$1:$CR$41,2,TRUE),"")</f>
        <v/>
      </c>
      <c r="AB89" s="176"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5">
      <c r="A90" s="175">
        <v>27</v>
      </c>
      <c r="B90" s="449">
        <f>'INPUT DATA'!O37</f>
        <v>0</v>
      </c>
      <c r="C90" s="449"/>
      <c r="D90" s="449"/>
      <c r="E90" s="450"/>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71"/>
      <c r="U90" s="46"/>
      <c r="V90" s="278"/>
      <c r="W90" s="284" t="str">
        <f t="shared" si="16"/>
        <v/>
      </c>
      <c r="X90" s="282" t="str">
        <f t="shared" si="17"/>
        <v/>
      </c>
      <c r="Y90" s="58" t="str">
        <f t="shared" si="18"/>
        <v/>
      </c>
      <c r="Z90" s="60" t="str">
        <f t="shared" si="19"/>
        <v/>
      </c>
      <c r="AA90" s="286" t="str">
        <f>IFERROR(VLOOKUP(Z90,'Helper(IMPORTANT!)'!$CQ$1:$CR$41,2,TRUE),"")</f>
        <v/>
      </c>
      <c r="AB90" s="176"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5">
      <c r="A91" s="175">
        <v>28</v>
      </c>
      <c r="B91" s="449">
        <f>'INPUT DATA'!O38</f>
        <v>0</v>
      </c>
      <c r="C91" s="449"/>
      <c r="D91" s="449"/>
      <c r="E91" s="450"/>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71"/>
      <c r="U91" s="46"/>
      <c r="V91" s="278"/>
      <c r="W91" s="284" t="str">
        <f t="shared" si="16"/>
        <v/>
      </c>
      <c r="X91" s="282" t="str">
        <f t="shared" si="17"/>
        <v/>
      </c>
      <c r="Y91" s="58" t="str">
        <f t="shared" si="18"/>
        <v/>
      </c>
      <c r="Z91" s="60" t="str">
        <f t="shared" si="19"/>
        <v/>
      </c>
      <c r="AA91" s="286" t="str">
        <f>IFERROR(VLOOKUP(Z91,'Helper(IMPORTANT!)'!$CQ$1:$CR$41,2,TRUE),"")</f>
        <v/>
      </c>
      <c r="AB91" s="176"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5">
      <c r="A92" s="175">
        <v>29</v>
      </c>
      <c r="B92" s="449">
        <f>'INPUT DATA'!O39</f>
        <v>0</v>
      </c>
      <c r="C92" s="449"/>
      <c r="D92" s="449"/>
      <c r="E92" s="450"/>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71"/>
      <c r="U92" s="46"/>
      <c r="V92" s="278"/>
      <c r="W92" s="284" t="str">
        <f t="shared" si="16"/>
        <v/>
      </c>
      <c r="X92" s="282" t="str">
        <f t="shared" si="17"/>
        <v/>
      </c>
      <c r="Y92" s="58" t="str">
        <f t="shared" si="18"/>
        <v/>
      </c>
      <c r="Z92" s="60" t="str">
        <f t="shared" si="19"/>
        <v/>
      </c>
      <c r="AA92" s="286" t="str">
        <f>IFERROR(VLOOKUP(Z92,'Helper(IMPORTANT!)'!$CQ$1:$CR$41,2,TRUE),"")</f>
        <v/>
      </c>
      <c r="AB92" s="176"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5">
      <c r="A93" s="175">
        <v>30</v>
      </c>
      <c r="B93" s="449">
        <f>'INPUT DATA'!O40</f>
        <v>0</v>
      </c>
      <c r="C93" s="449"/>
      <c r="D93" s="449"/>
      <c r="E93" s="450"/>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71"/>
      <c r="U93" s="46"/>
      <c r="V93" s="278"/>
      <c r="W93" s="284" t="str">
        <f t="shared" si="16"/>
        <v/>
      </c>
      <c r="X93" s="282" t="str">
        <f t="shared" si="17"/>
        <v/>
      </c>
      <c r="Y93" s="58" t="str">
        <f t="shared" si="18"/>
        <v/>
      </c>
      <c r="Z93" s="60" t="str">
        <f t="shared" si="19"/>
        <v/>
      </c>
      <c r="AA93" s="286" t="str">
        <f>IFERROR(VLOOKUP(Z93,'Helper(IMPORTANT!)'!$CQ$1:$CR$41,2,TRUE),"")</f>
        <v/>
      </c>
      <c r="AB93" s="176"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5">
      <c r="A94" s="175">
        <v>31</v>
      </c>
      <c r="B94" s="449">
        <f>'INPUT DATA'!O41</f>
        <v>0</v>
      </c>
      <c r="C94" s="449"/>
      <c r="D94" s="449"/>
      <c r="E94" s="450"/>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71"/>
      <c r="U94" s="46"/>
      <c r="V94" s="278"/>
      <c r="W94" s="284" t="str">
        <f t="shared" si="16"/>
        <v/>
      </c>
      <c r="X94" s="282" t="str">
        <f t="shared" si="17"/>
        <v/>
      </c>
      <c r="Y94" s="58" t="str">
        <f t="shared" si="18"/>
        <v/>
      </c>
      <c r="Z94" s="60" t="str">
        <f t="shared" si="19"/>
        <v/>
      </c>
      <c r="AA94" s="286" t="str">
        <f>IFERROR(VLOOKUP(Z94,'Helper(IMPORTANT!)'!$CQ$1:$CR$41,2,TRUE),"")</f>
        <v/>
      </c>
      <c r="AB94" s="176"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5">
      <c r="A95" s="175">
        <v>32</v>
      </c>
      <c r="B95" s="449">
        <f>'INPUT DATA'!O42</f>
        <v>0</v>
      </c>
      <c r="C95" s="449"/>
      <c r="D95" s="449"/>
      <c r="E95" s="450"/>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71"/>
      <c r="U95" s="46"/>
      <c r="V95" s="278"/>
      <c r="W95" s="284" t="str">
        <f t="shared" si="16"/>
        <v/>
      </c>
      <c r="X95" s="282" t="str">
        <f t="shared" si="17"/>
        <v/>
      </c>
      <c r="Y95" s="58" t="str">
        <f t="shared" si="18"/>
        <v/>
      </c>
      <c r="Z95" s="60" t="str">
        <f t="shared" si="19"/>
        <v/>
      </c>
      <c r="AA95" s="286" t="str">
        <f>IFERROR(VLOOKUP(Z95,'Helper(IMPORTANT!)'!$CQ$1:$CR$41,2,TRUE),"")</f>
        <v/>
      </c>
      <c r="AB95" s="176"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5">
      <c r="A96" s="175">
        <v>33</v>
      </c>
      <c r="B96" s="449">
        <f>'INPUT DATA'!O43</f>
        <v>0</v>
      </c>
      <c r="C96" s="449"/>
      <c r="D96" s="449"/>
      <c r="E96" s="450"/>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71"/>
      <c r="U96" s="46"/>
      <c r="V96" s="278"/>
      <c r="W96" s="284" t="str">
        <f t="shared" si="16"/>
        <v/>
      </c>
      <c r="X96" s="282" t="str">
        <f t="shared" si="17"/>
        <v/>
      </c>
      <c r="Y96" s="58" t="str">
        <f t="shared" si="18"/>
        <v/>
      </c>
      <c r="Z96" s="60" t="str">
        <f t="shared" si="19"/>
        <v/>
      </c>
      <c r="AA96" s="286" t="str">
        <f>IFERROR(VLOOKUP(Z96,'Helper(IMPORTANT!)'!$CQ$1:$CR$41,2,TRUE),"")</f>
        <v/>
      </c>
      <c r="AB96" s="176"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5">
      <c r="A97" s="175">
        <v>34</v>
      </c>
      <c r="B97" s="449">
        <f>'INPUT DATA'!O44</f>
        <v>0</v>
      </c>
      <c r="C97" s="449"/>
      <c r="D97" s="449"/>
      <c r="E97" s="450"/>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71"/>
      <c r="U97" s="46"/>
      <c r="V97" s="278"/>
      <c r="W97" s="284" t="str">
        <f t="shared" si="16"/>
        <v/>
      </c>
      <c r="X97" s="282" t="str">
        <f t="shared" si="17"/>
        <v/>
      </c>
      <c r="Y97" s="58" t="str">
        <f t="shared" si="18"/>
        <v/>
      </c>
      <c r="Z97" s="60" t="str">
        <f t="shared" si="19"/>
        <v/>
      </c>
      <c r="AA97" s="286" t="str">
        <f>IFERROR(VLOOKUP(Z97,'Helper(IMPORTANT!)'!$CQ$1:$CR$41,2,TRUE),"")</f>
        <v/>
      </c>
      <c r="AB97" s="176"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5">
      <c r="A98" s="175">
        <v>35</v>
      </c>
      <c r="B98" s="449">
        <f>'INPUT DATA'!O45</f>
        <v>0</v>
      </c>
      <c r="C98" s="449"/>
      <c r="D98" s="449"/>
      <c r="E98" s="450"/>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71"/>
      <c r="U98" s="46"/>
      <c r="V98" s="278"/>
      <c r="W98" s="284" t="str">
        <f t="shared" si="16"/>
        <v/>
      </c>
      <c r="X98" s="282" t="str">
        <f t="shared" si="17"/>
        <v/>
      </c>
      <c r="Y98" s="58" t="str">
        <f t="shared" si="18"/>
        <v/>
      </c>
      <c r="Z98" s="60" t="str">
        <f t="shared" si="19"/>
        <v/>
      </c>
      <c r="AA98" s="286" t="str">
        <f>IFERROR(VLOOKUP(Z98,'Helper(IMPORTANT!)'!$CQ$1:$CR$41,2,TRUE),"")</f>
        <v/>
      </c>
      <c r="AB98" s="176"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5">
      <c r="A99" s="175">
        <v>36</v>
      </c>
      <c r="B99" s="449">
        <f>'INPUT DATA'!O46</f>
        <v>0</v>
      </c>
      <c r="C99" s="449"/>
      <c r="D99" s="449"/>
      <c r="E99" s="450"/>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71"/>
      <c r="U99" s="46"/>
      <c r="V99" s="278"/>
      <c r="W99" s="284" t="str">
        <f t="shared" si="16"/>
        <v/>
      </c>
      <c r="X99" s="282" t="str">
        <f t="shared" si="17"/>
        <v/>
      </c>
      <c r="Y99" s="58" t="str">
        <f t="shared" si="18"/>
        <v/>
      </c>
      <c r="Z99" s="60" t="str">
        <f t="shared" si="19"/>
        <v/>
      </c>
      <c r="AA99" s="286" t="str">
        <f>IFERROR(VLOOKUP(Z99,'Helper(IMPORTANT!)'!$CQ$1:$CR$41,2,TRUE),"")</f>
        <v/>
      </c>
      <c r="AB99" s="176"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5">
      <c r="A100" s="175">
        <v>37</v>
      </c>
      <c r="B100" s="449">
        <f>'INPUT DATA'!O47</f>
        <v>0</v>
      </c>
      <c r="C100" s="449"/>
      <c r="D100" s="449"/>
      <c r="E100" s="450"/>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71"/>
      <c r="U100" s="46"/>
      <c r="V100" s="278"/>
      <c r="W100" s="284" t="str">
        <f t="shared" si="16"/>
        <v/>
      </c>
      <c r="X100" s="282" t="str">
        <f t="shared" si="17"/>
        <v/>
      </c>
      <c r="Y100" s="58" t="str">
        <f t="shared" si="18"/>
        <v/>
      </c>
      <c r="Z100" s="60" t="str">
        <f t="shared" si="19"/>
        <v/>
      </c>
      <c r="AA100" s="286" t="str">
        <f>IFERROR(VLOOKUP(Z100,'Helper(IMPORTANT!)'!$CQ$1:$CR$41,2,TRUE),"")</f>
        <v/>
      </c>
      <c r="AB100" s="176"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5">
      <c r="A101" s="175">
        <v>38</v>
      </c>
      <c r="B101" s="449">
        <f>'INPUT DATA'!O48</f>
        <v>0</v>
      </c>
      <c r="C101" s="449"/>
      <c r="D101" s="449"/>
      <c r="E101" s="450"/>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71"/>
      <c r="U101" s="46"/>
      <c r="V101" s="278"/>
      <c r="W101" s="284" t="str">
        <f t="shared" si="16"/>
        <v/>
      </c>
      <c r="X101" s="282" t="str">
        <f t="shared" si="17"/>
        <v/>
      </c>
      <c r="Y101" s="58" t="str">
        <f t="shared" si="18"/>
        <v/>
      </c>
      <c r="Z101" s="60" t="str">
        <f t="shared" si="19"/>
        <v/>
      </c>
      <c r="AA101" s="286" t="str">
        <f>IFERROR(VLOOKUP(Z101,'Helper(IMPORTANT!)'!$CQ$1:$CR$41,2,TRUE),"")</f>
        <v/>
      </c>
      <c r="AB101" s="176"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5">
      <c r="A102" s="175">
        <v>39</v>
      </c>
      <c r="B102" s="449">
        <f>'INPUT DATA'!O49</f>
        <v>0</v>
      </c>
      <c r="C102" s="449"/>
      <c r="D102" s="449"/>
      <c r="E102" s="450"/>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71"/>
      <c r="U102" s="46"/>
      <c r="V102" s="278"/>
      <c r="W102" s="284" t="str">
        <f t="shared" si="16"/>
        <v/>
      </c>
      <c r="X102" s="282" t="str">
        <f t="shared" si="17"/>
        <v/>
      </c>
      <c r="Y102" s="58" t="str">
        <f t="shared" si="18"/>
        <v/>
      </c>
      <c r="Z102" s="60" t="str">
        <f t="shared" si="19"/>
        <v/>
      </c>
      <c r="AA102" s="286" t="str">
        <f>IFERROR(VLOOKUP(Z102,'Helper(IMPORTANT!)'!$CQ$1:$CR$41,2,TRUE),"")</f>
        <v/>
      </c>
      <c r="AB102" s="176"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5">
      <c r="A103" s="175">
        <v>40</v>
      </c>
      <c r="B103" s="449">
        <f>'INPUT DATA'!O50</f>
        <v>0</v>
      </c>
      <c r="C103" s="449"/>
      <c r="D103" s="449"/>
      <c r="E103" s="450"/>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71"/>
      <c r="U103" s="46"/>
      <c r="V103" s="278"/>
      <c r="W103" s="284" t="str">
        <f t="shared" si="16"/>
        <v/>
      </c>
      <c r="X103" s="282" t="str">
        <f t="shared" si="17"/>
        <v/>
      </c>
      <c r="Y103" s="58" t="str">
        <f t="shared" si="18"/>
        <v/>
      </c>
      <c r="Z103" s="60" t="str">
        <f t="shared" si="19"/>
        <v/>
      </c>
      <c r="AA103" s="286" t="str">
        <f>IFERROR(VLOOKUP(Z103,'Helper(IMPORTANT!)'!$CQ$1:$CR$41,2,TRUE),"")</f>
        <v/>
      </c>
      <c r="AB103" s="176"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5">
      <c r="A104" s="175">
        <v>41</v>
      </c>
      <c r="B104" s="449">
        <f>'INPUT DATA'!O51</f>
        <v>0</v>
      </c>
      <c r="C104" s="449"/>
      <c r="D104" s="449"/>
      <c r="E104" s="450"/>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71"/>
      <c r="U104" s="46"/>
      <c r="V104" s="278"/>
      <c r="W104" s="284" t="str">
        <f t="shared" si="16"/>
        <v/>
      </c>
      <c r="X104" s="282" t="str">
        <f t="shared" si="17"/>
        <v/>
      </c>
      <c r="Y104" s="58" t="str">
        <f t="shared" si="18"/>
        <v/>
      </c>
      <c r="Z104" s="60" t="str">
        <f t="shared" si="19"/>
        <v/>
      </c>
      <c r="AA104" s="286" t="str">
        <f>IFERROR(VLOOKUP(Z104,'Helper(IMPORTANT!)'!$CQ$1:$CR$41,2,TRUE),"")</f>
        <v/>
      </c>
      <c r="AB104" s="176"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5">
      <c r="A105" s="175">
        <v>42</v>
      </c>
      <c r="B105" s="449">
        <f>'INPUT DATA'!O52</f>
        <v>0</v>
      </c>
      <c r="C105" s="449"/>
      <c r="D105" s="449"/>
      <c r="E105" s="450"/>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71"/>
      <c r="U105" s="46"/>
      <c r="V105" s="278"/>
      <c r="W105" s="284" t="str">
        <f t="shared" si="16"/>
        <v/>
      </c>
      <c r="X105" s="282" t="str">
        <f t="shared" si="17"/>
        <v/>
      </c>
      <c r="Y105" s="58" t="str">
        <f t="shared" si="18"/>
        <v/>
      </c>
      <c r="Z105" s="60" t="str">
        <f t="shared" si="19"/>
        <v/>
      </c>
      <c r="AA105" s="286" t="str">
        <f>IFERROR(VLOOKUP(Z105,'Helper(IMPORTANT!)'!$CQ$1:$CR$41,2,TRUE),"")</f>
        <v/>
      </c>
      <c r="AB105" s="176"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5">
      <c r="A106" s="175">
        <v>43</v>
      </c>
      <c r="B106" s="449">
        <f>'INPUT DATA'!O53</f>
        <v>0</v>
      </c>
      <c r="C106" s="449"/>
      <c r="D106" s="449"/>
      <c r="E106" s="450"/>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71"/>
      <c r="U106" s="46"/>
      <c r="V106" s="278"/>
      <c r="W106" s="284" t="str">
        <f t="shared" si="16"/>
        <v/>
      </c>
      <c r="X106" s="282" t="str">
        <f t="shared" si="17"/>
        <v/>
      </c>
      <c r="Y106" s="58" t="str">
        <f t="shared" si="18"/>
        <v/>
      </c>
      <c r="Z106" s="60" t="str">
        <f t="shared" si="19"/>
        <v/>
      </c>
      <c r="AA106" s="286" t="str">
        <f>IFERROR(VLOOKUP(Z106,'Helper(IMPORTANT!)'!$CQ$1:$CR$41,2,TRUE),"")</f>
        <v/>
      </c>
      <c r="AB106" s="176"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5">
      <c r="A107" s="175">
        <v>44</v>
      </c>
      <c r="B107" s="449">
        <f>'INPUT DATA'!O54</f>
        <v>0</v>
      </c>
      <c r="C107" s="449"/>
      <c r="D107" s="449"/>
      <c r="E107" s="450"/>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71"/>
      <c r="U107" s="46"/>
      <c r="V107" s="278"/>
      <c r="W107" s="284" t="str">
        <f t="shared" si="16"/>
        <v/>
      </c>
      <c r="X107" s="282" t="str">
        <f t="shared" si="17"/>
        <v/>
      </c>
      <c r="Y107" s="58" t="str">
        <f t="shared" si="18"/>
        <v/>
      </c>
      <c r="Z107" s="60" t="str">
        <f t="shared" si="19"/>
        <v/>
      </c>
      <c r="AA107" s="286" t="str">
        <f>IFERROR(VLOOKUP(Z107,'Helper(IMPORTANT!)'!$CQ$1:$CR$41,2,TRUE),"")</f>
        <v/>
      </c>
      <c r="AB107" s="176"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5">
      <c r="A108" s="175">
        <v>45</v>
      </c>
      <c r="B108" s="449">
        <f>'INPUT DATA'!O55</f>
        <v>0</v>
      </c>
      <c r="C108" s="449"/>
      <c r="D108" s="449"/>
      <c r="E108" s="450"/>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71"/>
      <c r="U108" s="46"/>
      <c r="V108" s="278"/>
      <c r="W108" s="284" t="str">
        <f t="shared" si="16"/>
        <v/>
      </c>
      <c r="X108" s="282" t="str">
        <f t="shared" si="17"/>
        <v/>
      </c>
      <c r="Y108" s="58" t="str">
        <f t="shared" si="18"/>
        <v/>
      </c>
      <c r="Z108" s="60" t="str">
        <f t="shared" si="19"/>
        <v/>
      </c>
      <c r="AA108" s="286" t="str">
        <f>IFERROR(VLOOKUP(Z108,'Helper(IMPORTANT!)'!$CQ$1:$CR$41,2,TRUE),"")</f>
        <v/>
      </c>
      <c r="AB108" s="176"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5">
      <c r="A109" s="175">
        <v>46</v>
      </c>
      <c r="B109" s="449">
        <f>'INPUT DATA'!O56</f>
        <v>0</v>
      </c>
      <c r="C109" s="449"/>
      <c r="D109" s="449"/>
      <c r="E109" s="450"/>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71"/>
      <c r="U109" s="46"/>
      <c r="V109" s="278"/>
      <c r="W109" s="284" t="str">
        <f t="shared" si="16"/>
        <v/>
      </c>
      <c r="X109" s="282" t="str">
        <f t="shared" si="17"/>
        <v/>
      </c>
      <c r="Y109" s="58" t="str">
        <f t="shared" si="18"/>
        <v/>
      </c>
      <c r="Z109" s="60" t="str">
        <f t="shared" si="19"/>
        <v/>
      </c>
      <c r="AA109" s="286" t="str">
        <f>IFERROR(VLOOKUP(Z109,'Helper(IMPORTANT!)'!$CQ$1:$CR$41,2,TRUE),"")</f>
        <v/>
      </c>
      <c r="AB109" s="176"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5">
      <c r="A110" s="175">
        <v>47</v>
      </c>
      <c r="B110" s="449">
        <f>'INPUT DATA'!O57</f>
        <v>0</v>
      </c>
      <c r="C110" s="449"/>
      <c r="D110" s="449"/>
      <c r="E110" s="450"/>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71"/>
      <c r="U110" s="46"/>
      <c r="V110" s="278"/>
      <c r="W110" s="284" t="str">
        <f t="shared" si="16"/>
        <v/>
      </c>
      <c r="X110" s="282" t="str">
        <f t="shared" si="17"/>
        <v/>
      </c>
      <c r="Y110" s="58" t="str">
        <f t="shared" si="18"/>
        <v/>
      </c>
      <c r="Z110" s="60" t="str">
        <f t="shared" si="19"/>
        <v/>
      </c>
      <c r="AA110" s="286" t="str">
        <f>IFERROR(VLOOKUP(Z110,'Helper(IMPORTANT!)'!$CQ$1:$CR$41,2,TRUE),"")</f>
        <v/>
      </c>
      <c r="AB110" s="176"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5">
      <c r="A111" s="175">
        <v>48</v>
      </c>
      <c r="B111" s="449">
        <f>'INPUT DATA'!O58</f>
        <v>0</v>
      </c>
      <c r="C111" s="449"/>
      <c r="D111" s="449"/>
      <c r="E111" s="450"/>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71"/>
      <c r="U111" s="46"/>
      <c r="V111" s="278"/>
      <c r="W111" s="284" t="str">
        <f t="shared" si="16"/>
        <v/>
      </c>
      <c r="X111" s="282" t="str">
        <f t="shared" si="17"/>
        <v/>
      </c>
      <c r="Y111" s="58" t="str">
        <f t="shared" si="18"/>
        <v/>
      </c>
      <c r="Z111" s="60" t="str">
        <f t="shared" si="19"/>
        <v/>
      </c>
      <c r="AA111" s="286" t="str">
        <f>IFERROR(VLOOKUP(Z111,'Helper(IMPORTANT!)'!$CQ$1:$CR$41,2,TRUE),"")</f>
        <v/>
      </c>
      <c r="AB111" s="176"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5">
      <c r="A112" s="175">
        <v>49</v>
      </c>
      <c r="B112" s="449">
        <f>'INPUT DATA'!O59</f>
        <v>0</v>
      </c>
      <c r="C112" s="449"/>
      <c r="D112" s="449"/>
      <c r="E112" s="450"/>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71"/>
      <c r="U112" s="46"/>
      <c r="V112" s="278"/>
      <c r="W112" s="284" t="str">
        <f t="shared" si="16"/>
        <v/>
      </c>
      <c r="X112" s="282" t="str">
        <f t="shared" si="17"/>
        <v/>
      </c>
      <c r="Y112" s="58" t="str">
        <f t="shared" si="18"/>
        <v/>
      </c>
      <c r="Z112" s="60" t="str">
        <f t="shared" si="19"/>
        <v/>
      </c>
      <c r="AA112" s="286" t="str">
        <f>IFERROR(VLOOKUP(Z112,'Helper(IMPORTANT!)'!$CQ$1:$CR$41,2,TRUE),"")</f>
        <v/>
      </c>
      <c r="AB112" s="176"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4">
      <c r="A113" s="178">
        <v>50</v>
      </c>
      <c r="B113" s="451">
        <f>'INPUT DATA'!O60</f>
        <v>0</v>
      </c>
      <c r="C113" s="451"/>
      <c r="D113" s="451"/>
      <c r="E113" s="452"/>
      <c r="F113" s="179"/>
      <c r="G113" s="180"/>
      <c r="H113" s="180"/>
      <c r="I113" s="180"/>
      <c r="J113" s="180"/>
      <c r="K113" s="181" t="str">
        <f t="shared" si="10"/>
        <v/>
      </c>
      <c r="L113" s="182" t="str">
        <f t="shared" si="11"/>
        <v/>
      </c>
      <c r="M113" s="183" t="str">
        <f t="shared" si="12"/>
        <v/>
      </c>
      <c r="N113" s="179"/>
      <c r="O113" s="180"/>
      <c r="P113" s="180"/>
      <c r="Q113" s="181" t="str">
        <f t="shared" si="13"/>
        <v/>
      </c>
      <c r="R113" s="182" t="str">
        <f t="shared" si="14"/>
        <v/>
      </c>
      <c r="S113" s="183" t="str">
        <f t="shared" si="15"/>
        <v/>
      </c>
      <c r="T113" s="273"/>
      <c r="U113" s="296"/>
      <c r="V113" s="280"/>
      <c r="W113" s="297" t="str">
        <f t="shared" si="16"/>
        <v/>
      </c>
      <c r="X113" s="298" t="str">
        <f t="shared" si="17"/>
        <v/>
      </c>
      <c r="Y113" s="183" t="str">
        <f t="shared" si="18"/>
        <v/>
      </c>
      <c r="Z113" s="184" t="str">
        <f t="shared" si="19"/>
        <v/>
      </c>
      <c r="AA113" s="299" t="str">
        <f>IFERROR(VLOOKUP(Z113,'Helper(IMPORTANT!)'!$CQ$1:$CR$41,2,TRUE),"")</f>
        <v/>
      </c>
      <c r="AB113" s="185"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 hidden="1" customHeight="1" x14ac:dyDescent="0.35">
      <c r="U114" s="295"/>
    </row>
    <row r="115" spans="1:48" ht="14" hidden="1" customHeight="1" x14ac:dyDescent="0.35">
      <c r="U115" s="274"/>
    </row>
    <row r="116" spans="1:48" ht="14" hidden="1" customHeight="1" x14ac:dyDescent="0.35">
      <c r="U116" s="274"/>
    </row>
    <row r="117" spans="1:48" ht="14" hidden="1" customHeight="1" x14ac:dyDescent="0.35">
      <c r="U117" s="294"/>
    </row>
    <row r="118" spans="1:48" ht="14" customHeight="1" x14ac:dyDescent="0.35"/>
    <row r="119" spans="1:48" ht="14" customHeight="1" x14ac:dyDescent="0.35"/>
    <row r="120" spans="1:48" ht="14" customHeight="1" x14ac:dyDescent="0.35"/>
    <row r="121" spans="1:48" ht="14" customHeight="1" x14ac:dyDescent="0.35"/>
    <row r="122" spans="1:48" ht="14" customHeight="1" x14ac:dyDescent="0.35"/>
    <row r="123" spans="1:48" ht="14" customHeight="1" x14ac:dyDescent="0.35"/>
    <row r="124" spans="1:48" ht="14" customHeight="1" x14ac:dyDescent="0.35"/>
    <row r="125" spans="1:48" ht="14" customHeight="1" x14ac:dyDescent="0.35"/>
    <row r="126" spans="1:48" ht="14" customHeight="1" x14ac:dyDescent="0.35"/>
    <row r="127" spans="1:48" ht="14" customHeight="1" x14ac:dyDescent="0.35"/>
    <row r="128" spans="1:48" ht="14" customHeight="1" x14ac:dyDescent="0.35"/>
    <row r="129" ht="14" customHeight="1" x14ac:dyDescent="0.35"/>
    <row r="130" ht="14" customHeight="1" x14ac:dyDescent="0.35"/>
  </sheetData>
  <sheetProtection algorithmName="SHA-512" hashValue="GqaP48YeYM/DaFhizU96oVwgzyIt/MCdVR64WJG2bNCR/2dUnP4ZnCRQ1YB7g7c2Dt87BTkNrIbXRdQNJUfN0A==" saltValue="pbo43mKqSCz9BRrokXgqfw==" spinCount="100000" sheet="1" formatCells="0" formatRows="0"/>
  <dataConsolidate/>
  <mergeCells count="144">
    <mergeCell ref="A1:AB2"/>
    <mergeCell ref="A3:AB3"/>
    <mergeCell ref="G4:M4"/>
    <mergeCell ref="R4:U4"/>
    <mergeCell ref="G5:M5"/>
    <mergeCell ref="R5:U5"/>
    <mergeCell ref="W5:Y5"/>
    <mergeCell ref="Z5:AB5"/>
    <mergeCell ref="Z7:AB7"/>
    <mergeCell ref="K7:P8"/>
    <mergeCell ref="Q8:R8"/>
    <mergeCell ref="S8:W8"/>
    <mergeCell ref="X8:Y8"/>
    <mergeCell ref="Z8:AB8"/>
    <mergeCell ref="A7:E8"/>
    <mergeCell ref="F7:J8"/>
    <mergeCell ref="Q7:R7"/>
    <mergeCell ref="S7:W7"/>
    <mergeCell ref="X7:Y7"/>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AB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Y11 T13:Y13 W14:Y15 T16: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4">
    <dataValidation allowBlank="1" showInputMessage="1" prompt="QUARTERLY GRADE (TRANSMUTED GRADE)" sqref="AB13:AB62 AB64:AB113" xr:uid="{8825D968-BBDC-9B4D-91EC-959D014A45FD}"/>
    <dataValidation allowBlank="1" showInputMessage="1" showErrorMessage="1" promptTitle="Go to INPUT DATA SHEET" prompt="Then select your TRACK from the Drop-down List." sqref="F9:S9" xr:uid="{A2D7AE0F-6E29-734B-891D-09F0361BFE24}"/>
    <dataValidation type="list" allowBlank="1" showInputMessage="1" prompt="Either encode Highest Possible Score or Empty" sqref="F11:J11 N11:P11 T11:W11 W13:W62 W64:W113" xr:uid="{83B51DC5-2EC8-F646-A035-6D863D4E701C}">
      <formula1>#REF!</formula1>
    </dataValidation>
    <dataValidation type="list" errorStyle="information" allowBlank="1" showInputMessage="1" prompt="Either encode Highest Possible Score or Empty" sqref="F11:J11 N11:P11 T11:W11 W13:W62 W64:W113" xr:uid="{9380BB35-6CBB-8745-B71E-CDFD7191F79F}">
      <formula1>#REF!</formula1>
    </dataValidation>
    <dataValidation allowBlank="1" showInputMessage="1" showErrorMessage="1" promptTitle="Go to INPUT DATA sheet" prompt="Then select your TRACK from the Drop-down List." sqref="T9:Y9" xr:uid="{426F55DB-AEB3-C24E-AD29-D4799F1A5A3F}"/>
    <dataValidation allowBlank="1" showErrorMessage="1" sqref="A63 A12 AC63:XFD63 AC12:XFD12" xr:uid="{C80195F7-7E1B-7349-9A9B-DDC32B34B3C9}"/>
    <dataValidation allowBlank="1" showInputMessage="1" prompt="INITIAL GRADE" sqref="Z64:AA113 Z13:AA62" xr:uid="{A1111B3E-86D5-F74C-85FD-56E38EB5F06A}"/>
    <dataValidation allowBlank="1" showInputMessage="1" prompt="Quarterly Assessment's Weighted Score" sqref="Y11" xr:uid="{048E0DC1-D1B3-A446-AB14-9F2EE0829C5E}"/>
    <dataValidation allowBlank="1" showInputMessage="1" showErrorMessage="1" prompt="Quarterly Assessment's Weighted Score" sqref="Y11" xr:uid="{B44106CE-C5B7-2C49-95EA-636BA7E8E9F5}"/>
    <dataValidation allowBlank="1" showInputMessage="1" prompt="Quarterly Assessment's Percentage Score" sqref="X11" xr:uid="{8D1F6F21-74ED-764D-90AA-CCCE0D2243C8}"/>
    <dataValidation allowBlank="1" showInputMessage="1" showErrorMessage="1" prompt="Quarterly Assessment's Percentage Score" sqref="X11" xr:uid="{5ADA6378-50DB-AA4F-B31F-78684D1E4579}"/>
    <dataValidation allowBlank="1" showInputMessage="1" prompt="Performance Tasks' Weighted Score" sqref="S11 S13:S62 S64:S113 Y13:Y62 Y64:Y113" xr:uid="{3981EF39-3E04-C14B-AC25-914E3723F275}"/>
    <dataValidation allowBlank="1" showInputMessage="1" showErrorMessage="1" prompt="Performance Tasks' Weighted Score" sqref="S11" xr:uid="{B31CAC93-531D-6A45-B2E8-2232EBFDFEC4}"/>
    <dataValidation allowBlank="1" showInputMessage="1" prompt="Written Works' Weighted Score" sqref="M11 M13:M62 M64:M113" xr:uid="{B36C9171-CADC-134A-8252-7549FAD9BA68}"/>
    <dataValidation allowBlank="1" showInputMessage="1" showErrorMessage="1" prompt="Written Works' Weighted Score" sqref="M11" xr:uid="{5B6D5330-7D29-114B-828A-EF7843F0D29C}"/>
    <dataValidation allowBlank="1" showInputMessage="1" prompt="Performance Tasks' Percentage Score" sqref="R11 R13:R62 R64:R113 X13:X62 X64:X113" xr:uid="{74A994C0-467D-1E49-AA81-CDB5570B0C15}"/>
    <dataValidation allowBlank="1" showInputMessage="1" showErrorMessage="1" prompt="Performance Tasks' Percentage Score" sqref="R11" xr:uid="{8D293881-BB13-6144-81BF-137CFC7E00C8}"/>
    <dataValidation allowBlank="1" showInputMessage="1" prompt="Written Works' Percentage Score" sqref="L11 L64:L113 L13:L62" xr:uid="{F22D91E6-6E49-7644-B34F-890B0DF00987}"/>
    <dataValidation allowBlank="1" showInputMessage="1" showErrorMessage="1" prompt="Written Works' Percentage Score" sqref="L11" xr:uid="{D7911BEA-F56F-3945-8C99-095451CA5DB6}"/>
    <dataValidation allowBlank="1" showInputMessage="1" prompt="Performance Tasks' Highest Possible Score" sqref="Q11" xr:uid="{58134B99-7580-EA4F-94E4-2864583CB9FA}"/>
    <dataValidation allowBlank="1" showInputMessage="1" showErrorMessage="1" prompt="Performance Tasks' Total Highest Possible Score" sqref="Q11" xr:uid="{9C508A7B-392D-D44D-A2E5-98FDB62B1894}"/>
    <dataValidation allowBlank="1" showInputMessage="1" prompt="Written Works' Total Highest Possible Score" sqref="K11" xr:uid="{4B558BB4-1FE4-7F4D-A905-7930867E31E2}"/>
    <dataValidation allowBlank="1" showInputMessage="1" showErrorMessage="1" prompt="Written Works' Total Highest Possible Score" sqref="K11" xr:uid="{A39B906F-D30D-B048-A4E0-82602376E905}"/>
    <dataValidation allowBlank="1" showInputMessage="1" prompt="Do not type name of learners here. Go to INPUT DATA sheet." sqref="B13:B62 B64:B113" xr:uid="{48F92702-54B3-4040-9FF4-157F775AA854}"/>
    <dataValidation allowBlank="1" showInputMessage="1" showErrorMessage="1" prompt="Performance Tasks' Total Raw Scores" sqref="Q13:Q62 Q64:Q113" xr:uid="{5F764ED8-8754-E44C-AFB7-8A38C9ADBD4A}"/>
    <dataValidation allowBlank="1" showInputMessage="1" showErrorMessage="1" prompt="Written Works' Total Raw Score" sqref="K13:K62 K64:K113" xr:uid="{3BDE5563-9152-D248-93E7-65336CEB0D79}"/>
    <dataValidation allowBlank="1" sqref="A11 A13:A62 AC11:XFD11" xr:uid="{34DBF462-B752-864E-A93C-5ACAE18DA8AD}"/>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51AFFB3-3428-C342-9510-41A306828EAC}">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A78D9B54-7860-5B45-B3A6-FF7FE9707068}">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34DB95EB-D4A8-A449-9E5E-F50CB40F77FC}">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DDE54CE2-7963-3E44-8AF6-D09B3B468065}">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D3A495EC-9D24-7142-822F-41CE02EEF930}">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B49DA148-3090-A141-8963-21E6DD35AF80}">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7F87DA8F-F2C9-CE44-9A0F-64B6C77C3371}">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64C48C7B-9BBE-8140-810B-6E5883C9FA97}">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2EB4F26B-952F-2C46-B0E4-E13C689E1824}">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C0CA53A6-2762-8542-89F6-2918E818943C}"/>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AEE9AA71-FB2D-7445-97CB-51D51F9E5034}"/>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BF5FDD5D-2B51-1A4A-9319-53DF57249223}"/>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2B5F0BE-FE80-4B44-9EFE-68B1E334C918}"/>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A793EEAF-A1FE-5141-A24A-FAE3318CA623}"/>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DAF33DF8-F74C-B24A-938C-D8A04E846D7E}"/>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B2ED1E37-D8EB-504C-969A-005B3DC8BA1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29990770-B9B9-2847-9819-27DE9C36AA19}"/>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72667807-4371-8547-8682-CDA90F7B5535}"/>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9193E1AF-C9E9-F64D-8D4D-3B22BFF23CAB}"/>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62814C0F-E28C-5542-B667-81E535B61413}"/>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C1AB50F0-39A3-034B-AE93-8BE37AD6E3E1}"/>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2F10EFB0-7817-DA4A-9AD0-57708F3532C2}"/>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D9D2E3E7-5CCB-6E44-9521-B9A04531F02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C7F1237A-BA59-974A-9285-03EC0EB621BF}"/>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6E18E3EB-C2FF-384F-A786-1AEE458BEFFE}"/>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061A5EAF-CA50-714A-85EF-14CC923990EE}"/>
    <dataValidation type="list" allowBlank="1" showInputMessage="1" showErrorMessage="1" sqref="S8:W8" xr:uid="{DBC267AD-C934-4D49-84C2-F7D79A88FBB4}">
      <formula1>"ACADEMIC, TECHNICAL PROFESSIONAL"</formula1>
    </dataValidation>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0:W11 W13:W62 W64:W1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XFD120"/>
  <sheetViews>
    <sheetView showGridLines="0" topLeftCell="A6" zoomScale="174" zoomScaleNormal="100" zoomScaleSheetLayoutView="85" workbookViewId="0">
      <selection activeCell="B14" sqref="B14:E14"/>
    </sheetView>
  </sheetViews>
  <sheetFormatPr defaultColWidth="0" defaultRowHeight="14" zeroHeight="1" x14ac:dyDescent="0.3"/>
  <cols>
    <col min="1" max="1" width="4.1796875" style="2" customWidth="1"/>
    <col min="2" max="2" width="28.6328125" style="2" customWidth="1"/>
    <col min="3" max="5" width="3.36328125" style="2" customWidth="1"/>
    <col min="6" max="9" width="4.6328125" style="2" customWidth="1"/>
    <col min="10" max="10" width="2.1796875" style="2" customWidth="1"/>
    <col min="11" max="11" width="0.1796875" style="2" hidden="1" customWidth="1"/>
    <col min="12" max="12" width="1.36328125" style="2" hidden="1" customWidth="1"/>
    <col min="13" max="13" width="0.1796875" style="2" hidden="1" customWidth="1"/>
    <col min="14" max="16" width="4.6328125" style="2" customWidth="1"/>
    <col min="17" max="17" width="4.6328125" style="7" customWidth="1"/>
    <col min="18" max="18" width="3.6328125" style="7" customWidth="1"/>
    <col min="19" max="19" width="3" style="2" hidden="1" customWidth="1"/>
    <col min="20" max="20" width="1.453125" style="2" hidden="1" customWidth="1"/>
    <col min="21" max="21" width="0.1796875" style="2" hidden="1" customWidth="1"/>
    <col min="22" max="24" width="4.6328125" style="2" customWidth="1"/>
    <col min="25" max="25" width="8.36328125" style="2" customWidth="1"/>
    <col min="26" max="27" width="4.6328125" style="2" customWidth="1"/>
    <col min="28" max="28" width="10.81640625" style="2" customWidth="1"/>
    <col min="29" max="29" width="13" style="7" customWidth="1"/>
    <col min="30" max="30" width="7.1796875" style="7" hidden="1"/>
    <col min="31" max="31" width="10.36328125" style="2" hidden="1"/>
    <col min="32" max="34" width="7.1796875" style="7" hidden="1"/>
    <col min="35" max="35" width="7.1796875" style="4" hidden="1"/>
    <col min="36" max="38" width="4.6328125" style="1" hidden="1"/>
    <col min="39" max="55" width="4.6328125" style="6" hidden="1"/>
    <col min="56" max="255" width="4.6328125" style="1" hidden="1"/>
    <col min="256" max="256" width="4.1796875" style="1" hidden="1"/>
    <col min="257" max="257" width="28.6328125" style="1" hidden="1"/>
    <col min="258" max="270" width="3.36328125" style="1" hidden="1"/>
    <col min="271" max="271" width="4.6328125" style="1" hidden="1"/>
    <col min="272" max="273" width="5.6328125" style="1" hidden="1"/>
    <col min="274" max="283" width="3.36328125" style="1" hidden="1"/>
    <col min="284" max="284" width="4.1796875" style="1" hidden="1"/>
    <col min="285" max="286" width="5.6328125" style="1" hidden="1"/>
    <col min="287" max="287" width="8.6328125" style="1" hidden="1"/>
    <col min="288" max="291" width="5.6328125" style="1" hidden="1"/>
    <col min="292" max="511" width="4.6328125" style="1" hidden="1"/>
    <col min="512" max="512" width="4.1796875" style="1" hidden="1"/>
    <col min="513" max="513" width="28.6328125" style="1" hidden="1"/>
    <col min="514" max="526" width="3.36328125" style="1" hidden="1"/>
    <col min="527" max="527" width="4.6328125" style="1" hidden="1"/>
    <col min="528" max="529" width="5.6328125" style="1" hidden="1"/>
    <col min="530" max="539" width="3.36328125" style="1" hidden="1"/>
    <col min="540" max="540" width="4.1796875" style="1" hidden="1"/>
    <col min="541" max="542" width="5.6328125" style="1" hidden="1"/>
    <col min="543" max="543" width="8.6328125" style="1" hidden="1"/>
    <col min="544" max="547" width="5.6328125" style="1" hidden="1"/>
    <col min="548" max="767" width="4.6328125" style="1" hidden="1"/>
    <col min="768" max="768" width="4.1796875" style="1" hidden="1"/>
    <col min="769" max="769" width="28.6328125" style="1" hidden="1"/>
    <col min="770" max="782" width="3.36328125" style="1" hidden="1"/>
    <col min="783" max="783" width="4.6328125" style="1" hidden="1"/>
    <col min="784" max="785" width="5.6328125" style="1" hidden="1"/>
    <col min="786" max="795" width="3.36328125" style="1" hidden="1"/>
    <col min="796" max="796" width="4.1796875" style="1" hidden="1"/>
    <col min="797" max="798" width="5.6328125" style="1" hidden="1"/>
    <col min="799" max="799" width="8.6328125" style="1" hidden="1"/>
    <col min="800" max="803" width="5.6328125" style="1" hidden="1"/>
    <col min="804" max="1023" width="4.6328125" style="1" hidden="1"/>
    <col min="1024" max="1024" width="4.1796875" style="1" hidden="1"/>
    <col min="1025" max="1025" width="28.6328125" style="1" hidden="1"/>
    <col min="1026" max="1038" width="3.36328125" style="1" hidden="1"/>
    <col min="1039" max="1039" width="4.6328125" style="1" hidden="1"/>
    <col min="1040" max="1041" width="5.6328125" style="1" hidden="1"/>
    <col min="1042" max="1051" width="3.36328125" style="1" hidden="1"/>
    <col min="1052" max="1052" width="4.1796875" style="1" hidden="1"/>
    <col min="1053" max="1054" width="5.6328125" style="1" hidden="1"/>
    <col min="1055" max="1055" width="8.6328125" style="1" hidden="1"/>
    <col min="1056" max="1059" width="5.6328125" style="1" hidden="1"/>
    <col min="1060" max="1279" width="4.6328125" style="1" hidden="1"/>
    <col min="1280" max="1280" width="4.1796875" style="1" hidden="1"/>
    <col min="1281" max="1281" width="28.6328125" style="1" hidden="1"/>
    <col min="1282" max="1294" width="3.36328125" style="1" hidden="1"/>
    <col min="1295" max="1295" width="4.6328125" style="1" hidden="1"/>
    <col min="1296" max="1297" width="5.6328125" style="1" hidden="1"/>
    <col min="1298" max="1307" width="3.36328125" style="1" hidden="1"/>
    <col min="1308" max="1308" width="4.1796875" style="1" hidden="1"/>
    <col min="1309" max="1310" width="5.6328125" style="1" hidden="1"/>
    <col min="1311" max="1311" width="8.6328125" style="1" hidden="1"/>
    <col min="1312" max="1315" width="5.6328125" style="1" hidden="1"/>
    <col min="1316" max="1535" width="4.6328125" style="1" hidden="1"/>
    <col min="1536" max="1536" width="4.1796875" style="1" hidden="1"/>
    <col min="1537" max="1537" width="28.6328125" style="1" hidden="1"/>
    <col min="1538" max="1550" width="3.36328125" style="1" hidden="1"/>
    <col min="1551" max="1551" width="4.6328125" style="1" hidden="1"/>
    <col min="1552" max="1553" width="5.6328125" style="1" hidden="1"/>
    <col min="1554" max="1563" width="3.36328125" style="1" hidden="1"/>
    <col min="1564" max="1564" width="4.1796875" style="1" hidden="1"/>
    <col min="1565" max="1566" width="5.6328125" style="1" hidden="1"/>
    <col min="1567" max="1567" width="8.6328125" style="1" hidden="1"/>
    <col min="1568" max="1571" width="5.6328125" style="1" hidden="1"/>
    <col min="1572" max="1791" width="4.6328125" style="1" hidden="1"/>
    <col min="1792" max="1792" width="4.1796875" style="1" hidden="1"/>
    <col min="1793" max="1793" width="28.6328125" style="1" hidden="1"/>
    <col min="1794" max="1806" width="3.36328125" style="1" hidden="1"/>
    <col min="1807" max="1807" width="4.6328125" style="1" hidden="1"/>
    <col min="1808" max="1809" width="5.6328125" style="1" hidden="1"/>
    <col min="1810" max="1819" width="3.36328125" style="1" hidden="1"/>
    <col min="1820" max="1820" width="4.1796875" style="1" hidden="1"/>
    <col min="1821" max="1822" width="5.6328125" style="1" hidden="1"/>
    <col min="1823" max="1823" width="8.6328125" style="1" hidden="1"/>
    <col min="1824" max="1827" width="5.6328125" style="1" hidden="1"/>
    <col min="1828" max="2047" width="4.6328125" style="1" hidden="1"/>
    <col min="2048" max="2048" width="4.1796875" style="1" hidden="1"/>
    <col min="2049" max="2049" width="28.6328125" style="1" hidden="1"/>
    <col min="2050" max="2062" width="3.36328125" style="1" hidden="1"/>
    <col min="2063" max="2063" width="4.6328125" style="1" hidden="1"/>
    <col min="2064" max="2065" width="5.6328125" style="1" hidden="1"/>
    <col min="2066" max="2075" width="3.36328125" style="1" hidden="1"/>
    <col min="2076" max="2076" width="4.1796875" style="1" hidden="1"/>
    <col min="2077" max="2078" width="5.6328125" style="1" hidden="1"/>
    <col min="2079" max="2079" width="8.6328125" style="1" hidden="1"/>
    <col min="2080" max="2083" width="5.6328125" style="1" hidden="1"/>
    <col min="2084" max="2303" width="4.6328125" style="1" hidden="1"/>
    <col min="2304" max="2304" width="4.1796875" style="1" hidden="1"/>
    <col min="2305" max="2305" width="28.6328125" style="1" hidden="1"/>
    <col min="2306" max="2318" width="3.36328125" style="1" hidden="1"/>
    <col min="2319" max="2319" width="4.6328125" style="1" hidden="1"/>
    <col min="2320" max="2321" width="5.6328125" style="1" hidden="1"/>
    <col min="2322" max="2331" width="3.36328125" style="1" hidden="1"/>
    <col min="2332" max="2332" width="4.1796875" style="1" hidden="1"/>
    <col min="2333" max="2334" width="5.6328125" style="1" hidden="1"/>
    <col min="2335" max="2335" width="8.6328125" style="1" hidden="1"/>
    <col min="2336" max="2339" width="5.6328125" style="1" hidden="1"/>
    <col min="2340" max="2559" width="4.6328125" style="1" hidden="1"/>
    <col min="2560" max="2560" width="4.1796875" style="1" hidden="1"/>
    <col min="2561" max="2561" width="28.6328125" style="1" hidden="1"/>
    <col min="2562" max="2574" width="3.36328125" style="1" hidden="1"/>
    <col min="2575" max="2575" width="4.6328125" style="1" hidden="1"/>
    <col min="2576" max="2577" width="5.6328125" style="1" hidden="1"/>
    <col min="2578" max="2587" width="3.36328125" style="1" hidden="1"/>
    <col min="2588" max="2588" width="4.1796875" style="1" hidden="1"/>
    <col min="2589" max="2590" width="5.6328125" style="1" hidden="1"/>
    <col min="2591" max="2591" width="8.6328125" style="1" hidden="1"/>
    <col min="2592" max="2595" width="5.6328125" style="1" hidden="1"/>
    <col min="2596" max="2815" width="4.6328125" style="1" hidden="1"/>
    <col min="2816" max="2816" width="4.1796875" style="1" hidden="1"/>
    <col min="2817" max="2817" width="28.6328125" style="1" hidden="1"/>
    <col min="2818" max="2830" width="3.36328125" style="1" hidden="1"/>
    <col min="2831" max="2831" width="4.6328125" style="1" hidden="1"/>
    <col min="2832" max="2833" width="5.6328125" style="1" hidden="1"/>
    <col min="2834" max="2843" width="3.36328125" style="1" hidden="1"/>
    <col min="2844" max="2844" width="4.1796875" style="1" hidden="1"/>
    <col min="2845" max="2846" width="5.6328125" style="1" hidden="1"/>
    <col min="2847" max="2847" width="8.6328125" style="1" hidden="1"/>
    <col min="2848" max="2851" width="5.6328125" style="1" hidden="1"/>
    <col min="2852" max="3071" width="4.6328125" style="1" hidden="1"/>
    <col min="3072" max="3072" width="4.1796875" style="1" hidden="1"/>
    <col min="3073" max="3073" width="28.6328125" style="1" hidden="1"/>
    <col min="3074" max="3086" width="3.36328125" style="1" hidden="1"/>
    <col min="3087" max="3087" width="4.6328125" style="1" hidden="1"/>
    <col min="3088" max="3089" width="5.6328125" style="1" hidden="1"/>
    <col min="3090" max="3099" width="3.36328125" style="1" hidden="1"/>
    <col min="3100" max="3100" width="4.1796875" style="1" hidden="1"/>
    <col min="3101" max="3102" width="5.6328125" style="1" hidden="1"/>
    <col min="3103" max="3103" width="8.6328125" style="1" hidden="1"/>
    <col min="3104" max="3107" width="5.6328125" style="1" hidden="1"/>
    <col min="3108" max="3327" width="4.6328125" style="1" hidden="1"/>
    <col min="3328" max="3328" width="4.1796875" style="1" hidden="1"/>
    <col min="3329" max="3329" width="28.6328125" style="1" hidden="1"/>
    <col min="3330" max="3342" width="3.36328125" style="1" hidden="1"/>
    <col min="3343" max="3343" width="4.6328125" style="1" hidden="1"/>
    <col min="3344" max="3345" width="5.6328125" style="1" hidden="1"/>
    <col min="3346" max="3355" width="3.36328125" style="1" hidden="1"/>
    <col min="3356" max="3356" width="4.1796875" style="1" hidden="1"/>
    <col min="3357" max="3358" width="5.6328125" style="1" hidden="1"/>
    <col min="3359" max="3359" width="8.6328125" style="1" hidden="1"/>
    <col min="3360" max="3363" width="5.6328125" style="1" hidden="1"/>
    <col min="3364" max="3583" width="4.6328125" style="1" hidden="1"/>
    <col min="3584" max="3584" width="4.1796875" style="1" hidden="1"/>
    <col min="3585" max="3585" width="28.6328125" style="1" hidden="1"/>
    <col min="3586" max="3598" width="3.36328125" style="1" hidden="1"/>
    <col min="3599" max="3599" width="4.6328125" style="1" hidden="1"/>
    <col min="3600" max="3601" width="5.6328125" style="1" hidden="1"/>
    <col min="3602" max="3611" width="3.36328125" style="1" hidden="1"/>
    <col min="3612" max="3612" width="4.1796875" style="1" hidden="1"/>
    <col min="3613" max="3614" width="5.6328125" style="1" hidden="1"/>
    <col min="3615" max="3615" width="8.6328125" style="1" hidden="1"/>
    <col min="3616" max="3619" width="5.6328125" style="1" hidden="1"/>
    <col min="3620" max="3839" width="4.6328125" style="1" hidden="1"/>
    <col min="3840" max="3840" width="4.1796875" style="1" hidden="1"/>
    <col min="3841" max="3841" width="28.6328125" style="1" hidden="1"/>
    <col min="3842" max="3854" width="3.36328125" style="1" hidden="1"/>
    <col min="3855" max="3855" width="4.6328125" style="1" hidden="1"/>
    <col min="3856" max="3857" width="5.6328125" style="1" hidden="1"/>
    <col min="3858" max="3867" width="3.36328125" style="1" hidden="1"/>
    <col min="3868" max="3868" width="4.1796875" style="1" hidden="1"/>
    <col min="3869" max="3870" width="5.6328125" style="1" hidden="1"/>
    <col min="3871" max="3871" width="8.6328125" style="1" hidden="1"/>
    <col min="3872" max="3875" width="5.6328125" style="1" hidden="1"/>
    <col min="3876" max="4095" width="4.6328125" style="1" hidden="1"/>
    <col min="4096" max="4096" width="4.1796875" style="1" hidden="1"/>
    <col min="4097" max="4097" width="28.6328125" style="1" hidden="1"/>
    <col min="4098" max="4110" width="3.36328125" style="1" hidden="1"/>
    <col min="4111" max="4111" width="4.6328125" style="1" hidden="1"/>
    <col min="4112" max="4113" width="5.6328125" style="1" hidden="1"/>
    <col min="4114" max="4123" width="3.36328125" style="1" hidden="1"/>
    <col min="4124" max="4124" width="4.1796875" style="1" hidden="1"/>
    <col min="4125" max="4126" width="5.6328125" style="1" hidden="1"/>
    <col min="4127" max="4127" width="8.6328125" style="1" hidden="1"/>
    <col min="4128" max="4131" width="5.6328125" style="1" hidden="1"/>
    <col min="4132" max="4351" width="4.6328125" style="1" hidden="1"/>
    <col min="4352" max="4352" width="4.1796875" style="1" hidden="1"/>
    <col min="4353" max="4353" width="28.6328125" style="1" hidden="1"/>
    <col min="4354" max="4366" width="3.36328125" style="1" hidden="1"/>
    <col min="4367" max="4367" width="4.6328125" style="1" hidden="1"/>
    <col min="4368" max="4369" width="5.6328125" style="1" hidden="1"/>
    <col min="4370" max="4379" width="3.36328125" style="1" hidden="1"/>
    <col min="4380" max="4380" width="4.1796875" style="1" hidden="1"/>
    <col min="4381" max="4382" width="5.6328125" style="1" hidden="1"/>
    <col min="4383" max="4383" width="8.6328125" style="1" hidden="1"/>
    <col min="4384" max="4387" width="5.6328125" style="1" hidden="1"/>
    <col min="4388" max="4607" width="4.6328125" style="1" hidden="1"/>
    <col min="4608" max="4608" width="4.1796875" style="1" hidden="1"/>
    <col min="4609" max="4609" width="28.6328125" style="1" hidden="1"/>
    <col min="4610" max="4622" width="3.36328125" style="1" hidden="1"/>
    <col min="4623" max="4623" width="4.6328125" style="1" hidden="1"/>
    <col min="4624" max="4625" width="5.6328125" style="1" hidden="1"/>
    <col min="4626" max="4635" width="3.36328125" style="1" hidden="1"/>
    <col min="4636" max="4636" width="4.1796875" style="1" hidden="1"/>
    <col min="4637" max="4638" width="5.6328125" style="1" hidden="1"/>
    <col min="4639" max="4639" width="8.6328125" style="1" hidden="1"/>
    <col min="4640" max="4643" width="5.6328125" style="1" hidden="1"/>
    <col min="4644" max="4863" width="4.6328125" style="1" hidden="1"/>
    <col min="4864" max="4864" width="4.1796875" style="1" hidden="1"/>
    <col min="4865" max="4865" width="28.6328125" style="1" hidden="1"/>
    <col min="4866" max="4878" width="3.36328125" style="1" hidden="1"/>
    <col min="4879" max="4879" width="4.6328125" style="1" hidden="1"/>
    <col min="4880" max="4881" width="5.6328125" style="1" hidden="1"/>
    <col min="4882" max="4891" width="3.36328125" style="1" hidden="1"/>
    <col min="4892" max="4892" width="4.1796875" style="1" hidden="1"/>
    <col min="4893" max="4894" width="5.6328125" style="1" hidden="1"/>
    <col min="4895" max="4895" width="8.6328125" style="1" hidden="1"/>
    <col min="4896" max="4899" width="5.6328125" style="1" hidden="1"/>
    <col min="4900" max="5119" width="4.6328125" style="1" hidden="1"/>
    <col min="5120" max="5120" width="4.1796875" style="1" hidden="1"/>
    <col min="5121" max="5121" width="28.6328125" style="1" hidden="1"/>
    <col min="5122" max="5134" width="3.36328125" style="1" hidden="1"/>
    <col min="5135" max="5135" width="4.6328125" style="1" hidden="1"/>
    <col min="5136" max="5137" width="5.6328125" style="1" hidden="1"/>
    <col min="5138" max="5147" width="3.36328125" style="1" hidden="1"/>
    <col min="5148" max="5148" width="4.1796875" style="1" hidden="1"/>
    <col min="5149" max="5150" width="5.6328125" style="1" hidden="1"/>
    <col min="5151" max="5151" width="8.6328125" style="1" hidden="1"/>
    <col min="5152" max="5155" width="5.6328125" style="1" hidden="1"/>
    <col min="5156" max="5375" width="4.6328125" style="1" hidden="1"/>
    <col min="5376" max="5376" width="4.1796875" style="1" hidden="1"/>
    <col min="5377" max="5377" width="28.6328125" style="1" hidden="1"/>
    <col min="5378" max="5390" width="3.36328125" style="1" hidden="1"/>
    <col min="5391" max="5391" width="4.6328125" style="1" hidden="1"/>
    <col min="5392" max="5393" width="5.6328125" style="1" hidden="1"/>
    <col min="5394" max="5403" width="3.36328125" style="1" hidden="1"/>
    <col min="5404" max="5404" width="4.1796875" style="1" hidden="1"/>
    <col min="5405" max="5406" width="5.6328125" style="1" hidden="1"/>
    <col min="5407" max="5407" width="8.6328125" style="1" hidden="1"/>
    <col min="5408" max="5411" width="5.6328125" style="1" hidden="1"/>
    <col min="5412" max="5631" width="4.6328125" style="1" hidden="1"/>
    <col min="5632" max="5632" width="4.1796875" style="1" hidden="1"/>
    <col min="5633" max="5633" width="28.6328125" style="1" hidden="1"/>
    <col min="5634" max="5646" width="3.36328125" style="1" hidden="1"/>
    <col min="5647" max="5647" width="4.6328125" style="1" hidden="1"/>
    <col min="5648" max="5649" width="5.6328125" style="1" hidden="1"/>
    <col min="5650" max="5659" width="3.36328125" style="1" hidden="1"/>
    <col min="5660" max="5660" width="4.1796875" style="1" hidden="1"/>
    <col min="5661" max="5662" width="5.6328125" style="1" hidden="1"/>
    <col min="5663" max="5663" width="8.6328125" style="1" hidden="1"/>
    <col min="5664" max="5667" width="5.6328125" style="1" hidden="1"/>
    <col min="5668" max="5887" width="4.6328125" style="1" hidden="1"/>
    <col min="5888" max="5888" width="4.1796875" style="1" hidden="1"/>
    <col min="5889" max="5889" width="28.6328125" style="1" hidden="1"/>
    <col min="5890" max="5902" width="3.36328125" style="1" hidden="1"/>
    <col min="5903" max="5903" width="4.6328125" style="1" hidden="1"/>
    <col min="5904" max="5905" width="5.6328125" style="1" hidden="1"/>
    <col min="5906" max="5915" width="3.36328125" style="1" hidden="1"/>
    <col min="5916" max="5916" width="4.1796875" style="1" hidden="1"/>
    <col min="5917" max="5918" width="5.6328125" style="1" hidden="1"/>
    <col min="5919" max="5919" width="8.6328125" style="1" hidden="1"/>
    <col min="5920" max="5923" width="5.6328125" style="1" hidden="1"/>
    <col min="5924" max="6143" width="4.6328125" style="1" hidden="1"/>
    <col min="6144" max="6144" width="4.1796875" style="1" hidden="1"/>
    <col min="6145" max="6145" width="28.6328125" style="1" hidden="1"/>
    <col min="6146" max="6158" width="3.36328125" style="1" hidden="1"/>
    <col min="6159" max="6159" width="4.6328125" style="1" hidden="1"/>
    <col min="6160" max="6161" width="5.6328125" style="1" hidden="1"/>
    <col min="6162" max="6171" width="3.36328125" style="1" hidden="1"/>
    <col min="6172" max="6172" width="4.1796875" style="1" hidden="1"/>
    <col min="6173" max="6174" width="5.6328125" style="1" hidden="1"/>
    <col min="6175" max="6175" width="8.6328125" style="1" hidden="1"/>
    <col min="6176" max="6179" width="5.6328125" style="1" hidden="1"/>
    <col min="6180" max="6399" width="4.6328125" style="1" hidden="1"/>
    <col min="6400" max="6400" width="4.1796875" style="1" hidden="1"/>
    <col min="6401" max="6401" width="28.6328125" style="1" hidden="1"/>
    <col min="6402" max="6414" width="3.36328125" style="1" hidden="1"/>
    <col min="6415" max="6415" width="4.6328125" style="1" hidden="1"/>
    <col min="6416" max="6417" width="5.6328125" style="1" hidden="1"/>
    <col min="6418" max="6427" width="3.36328125" style="1" hidden="1"/>
    <col min="6428" max="6428" width="4.1796875" style="1" hidden="1"/>
    <col min="6429" max="6430" width="5.6328125" style="1" hidden="1"/>
    <col min="6431" max="6431" width="8.6328125" style="1" hidden="1"/>
    <col min="6432" max="6435" width="5.6328125" style="1" hidden="1"/>
    <col min="6436" max="6655" width="4.6328125" style="1" hidden="1"/>
    <col min="6656" max="6656" width="4.1796875" style="1" hidden="1"/>
    <col min="6657" max="6657" width="28.6328125" style="1" hidden="1"/>
    <col min="6658" max="6670" width="3.36328125" style="1" hidden="1"/>
    <col min="6671" max="6671" width="4.6328125" style="1" hidden="1"/>
    <col min="6672" max="6673" width="5.6328125" style="1" hidden="1"/>
    <col min="6674" max="6683" width="3.36328125" style="1" hidden="1"/>
    <col min="6684" max="6684" width="4.1796875" style="1" hidden="1"/>
    <col min="6685" max="6686" width="5.6328125" style="1" hidden="1"/>
    <col min="6687" max="6687" width="8.6328125" style="1" hidden="1"/>
    <col min="6688" max="6691" width="5.6328125" style="1" hidden="1"/>
    <col min="6692" max="6911" width="4.6328125" style="1" hidden="1"/>
    <col min="6912" max="6912" width="4.1796875" style="1" hidden="1"/>
    <col min="6913" max="6913" width="28.6328125" style="1" hidden="1"/>
    <col min="6914" max="6926" width="3.36328125" style="1" hidden="1"/>
    <col min="6927" max="6927" width="4.6328125" style="1" hidden="1"/>
    <col min="6928" max="6929" width="5.6328125" style="1" hidden="1"/>
    <col min="6930" max="6939" width="3.36328125" style="1" hidden="1"/>
    <col min="6940" max="6940" width="4.1796875" style="1" hidden="1"/>
    <col min="6941" max="6942" width="5.6328125" style="1" hidden="1"/>
    <col min="6943" max="6943" width="8.6328125" style="1" hidden="1"/>
    <col min="6944" max="6947" width="5.6328125" style="1" hidden="1"/>
    <col min="6948" max="7167" width="4.6328125" style="1" hidden="1"/>
    <col min="7168" max="7168" width="4.1796875" style="1" hidden="1"/>
    <col min="7169" max="7169" width="28.6328125" style="1" hidden="1"/>
    <col min="7170" max="7182" width="3.36328125" style="1" hidden="1"/>
    <col min="7183" max="7183" width="4.6328125" style="1" hidden="1"/>
    <col min="7184" max="7185" width="5.6328125" style="1" hidden="1"/>
    <col min="7186" max="7195" width="3.36328125" style="1" hidden="1"/>
    <col min="7196" max="7196" width="4.1796875" style="1" hidden="1"/>
    <col min="7197" max="7198" width="5.6328125" style="1" hidden="1"/>
    <col min="7199" max="7199" width="8.6328125" style="1" hidden="1"/>
    <col min="7200" max="7203" width="5.6328125" style="1" hidden="1"/>
    <col min="7204" max="7423" width="4.6328125" style="1" hidden="1"/>
    <col min="7424" max="7424" width="4.1796875" style="1" hidden="1"/>
    <col min="7425" max="7425" width="28.6328125" style="1" hidden="1"/>
    <col min="7426" max="7438" width="3.36328125" style="1" hidden="1"/>
    <col min="7439" max="7439" width="4.6328125" style="1" hidden="1"/>
    <col min="7440" max="7441" width="5.6328125" style="1" hidden="1"/>
    <col min="7442" max="7451" width="3.36328125" style="1" hidden="1"/>
    <col min="7452" max="7452" width="4.1796875" style="1" hidden="1"/>
    <col min="7453" max="7454" width="5.6328125" style="1" hidden="1"/>
    <col min="7455" max="7455" width="8.6328125" style="1" hidden="1"/>
    <col min="7456" max="7459" width="5.6328125" style="1" hidden="1"/>
    <col min="7460" max="7679" width="4.6328125" style="1" hidden="1"/>
    <col min="7680" max="7680" width="4.1796875" style="1" hidden="1"/>
    <col min="7681" max="7681" width="28.6328125" style="1" hidden="1"/>
    <col min="7682" max="7694" width="3.36328125" style="1" hidden="1"/>
    <col min="7695" max="7695" width="4.6328125" style="1" hidden="1"/>
    <col min="7696" max="7697" width="5.6328125" style="1" hidden="1"/>
    <col min="7698" max="7707" width="3.36328125" style="1" hidden="1"/>
    <col min="7708" max="7708" width="4.1796875" style="1" hidden="1"/>
    <col min="7709" max="7710" width="5.6328125" style="1" hidden="1"/>
    <col min="7711" max="7711" width="8.6328125" style="1" hidden="1"/>
    <col min="7712" max="7715" width="5.6328125" style="1" hidden="1"/>
    <col min="7716" max="7935" width="4.6328125" style="1" hidden="1"/>
    <col min="7936" max="7936" width="4.1796875" style="1" hidden="1"/>
    <col min="7937" max="7937" width="28.6328125" style="1" hidden="1"/>
    <col min="7938" max="7950" width="3.36328125" style="1" hidden="1"/>
    <col min="7951" max="7951" width="4.6328125" style="1" hidden="1"/>
    <col min="7952" max="7953" width="5.6328125" style="1" hidden="1"/>
    <col min="7954" max="7963" width="3.36328125" style="1" hidden="1"/>
    <col min="7964" max="7964" width="4.1796875" style="1" hidden="1"/>
    <col min="7965" max="7966" width="5.6328125" style="1" hidden="1"/>
    <col min="7967" max="7967" width="8.6328125" style="1" hidden="1"/>
    <col min="7968" max="7971" width="5.6328125" style="1" hidden="1"/>
    <col min="7972" max="8191" width="4.6328125" style="1" hidden="1"/>
    <col min="8192" max="8192" width="4.1796875" style="1" hidden="1"/>
    <col min="8193" max="8193" width="28.6328125" style="1" hidden="1"/>
    <col min="8194" max="8206" width="3.36328125" style="1" hidden="1"/>
    <col min="8207" max="8207" width="4.6328125" style="1" hidden="1"/>
    <col min="8208" max="8209" width="5.6328125" style="1" hidden="1"/>
    <col min="8210" max="8219" width="3.36328125" style="1" hidden="1"/>
    <col min="8220" max="8220" width="4.1796875" style="1" hidden="1"/>
    <col min="8221" max="8222" width="5.6328125" style="1" hidden="1"/>
    <col min="8223" max="8223" width="8.6328125" style="1" hidden="1"/>
    <col min="8224" max="8227" width="5.6328125" style="1" hidden="1"/>
    <col min="8228" max="8447" width="4.6328125" style="1" hidden="1"/>
    <col min="8448" max="8448" width="4.1796875" style="1" hidden="1"/>
    <col min="8449" max="8449" width="28.6328125" style="1" hidden="1"/>
    <col min="8450" max="8462" width="3.36328125" style="1" hidden="1"/>
    <col min="8463" max="8463" width="4.6328125" style="1" hidden="1"/>
    <col min="8464" max="8465" width="5.6328125" style="1" hidden="1"/>
    <col min="8466" max="8475" width="3.36328125" style="1" hidden="1"/>
    <col min="8476" max="8476" width="4.1796875" style="1" hidden="1"/>
    <col min="8477" max="8478" width="5.6328125" style="1" hidden="1"/>
    <col min="8479" max="8479" width="8.6328125" style="1" hidden="1"/>
    <col min="8480" max="8483" width="5.6328125" style="1" hidden="1"/>
    <col min="8484" max="8703" width="4.6328125" style="1" hidden="1"/>
    <col min="8704" max="8704" width="4.1796875" style="1" hidden="1"/>
    <col min="8705" max="8705" width="28.6328125" style="1" hidden="1"/>
    <col min="8706" max="8718" width="3.36328125" style="1" hidden="1"/>
    <col min="8719" max="8719" width="4.6328125" style="1" hidden="1"/>
    <col min="8720" max="8721" width="5.6328125" style="1" hidden="1"/>
    <col min="8722" max="8731" width="3.36328125" style="1" hidden="1"/>
    <col min="8732" max="8732" width="4.1796875" style="1" hidden="1"/>
    <col min="8733" max="8734" width="5.6328125" style="1" hidden="1"/>
    <col min="8735" max="8735" width="8.6328125" style="1" hidden="1"/>
    <col min="8736" max="8739" width="5.6328125" style="1" hidden="1"/>
    <col min="8740" max="8959" width="4.6328125" style="1" hidden="1"/>
    <col min="8960" max="8960" width="4.1796875" style="1" hidden="1"/>
    <col min="8961" max="8961" width="28.6328125" style="1" hidden="1"/>
    <col min="8962" max="8974" width="3.36328125" style="1" hidden="1"/>
    <col min="8975" max="8975" width="4.6328125" style="1" hidden="1"/>
    <col min="8976" max="8977" width="5.6328125" style="1" hidden="1"/>
    <col min="8978" max="8987" width="3.36328125" style="1" hidden="1"/>
    <col min="8988" max="8988" width="4.1796875" style="1" hidden="1"/>
    <col min="8989" max="8990" width="5.6328125" style="1" hidden="1"/>
    <col min="8991" max="8991" width="8.6328125" style="1" hidden="1"/>
    <col min="8992" max="8995" width="5.6328125" style="1" hidden="1"/>
    <col min="8996" max="9215" width="4.6328125" style="1" hidden="1"/>
    <col min="9216" max="9216" width="4.1796875" style="1" hidden="1"/>
    <col min="9217" max="9217" width="28.6328125" style="1" hidden="1"/>
    <col min="9218" max="9230" width="3.36328125" style="1" hidden="1"/>
    <col min="9231" max="9231" width="4.6328125" style="1" hidden="1"/>
    <col min="9232" max="9233" width="5.6328125" style="1" hidden="1"/>
    <col min="9234" max="9243" width="3.36328125" style="1" hidden="1"/>
    <col min="9244" max="9244" width="4.1796875" style="1" hidden="1"/>
    <col min="9245" max="9246" width="5.6328125" style="1" hidden="1"/>
    <col min="9247" max="9247" width="8.6328125" style="1" hidden="1"/>
    <col min="9248" max="9251" width="5.6328125" style="1" hidden="1"/>
    <col min="9252" max="9471" width="4.6328125" style="1" hidden="1"/>
    <col min="9472" max="9472" width="4.1796875" style="1" hidden="1"/>
    <col min="9473" max="9473" width="28.6328125" style="1" hidden="1"/>
    <col min="9474" max="9486" width="3.36328125" style="1" hidden="1"/>
    <col min="9487" max="9487" width="4.6328125" style="1" hidden="1"/>
    <col min="9488" max="9489" width="5.6328125" style="1" hidden="1"/>
    <col min="9490" max="9499" width="3.36328125" style="1" hidden="1"/>
    <col min="9500" max="9500" width="4.1796875" style="1" hidden="1"/>
    <col min="9501" max="9502" width="5.6328125" style="1" hidden="1"/>
    <col min="9503" max="9503" width="8.6328125" style="1" hidden="1"/>
    <col min="9504" max="9507" width="5.6328125" style="1" hidden="1"/>
    <col min="9508" max="9727" width="4.6328125" style="1" hidden="1"/>
    <col min="9728" max="9728" width="4.1796875" style="1" hidden="1"/>
    <col min="9729" max="9729" width="28.6328125" style="1" hidden="1"/>
    <col min="9730" max="9742" width="3.36328125" style="1" hidden="1"/>
    <col min="9743" max="9743" width="4.6328125" style="1" hidden="1"/>
    <col min="9744" max="9745" width="5.6328125" style="1" hidden="1"/>
    <col min="9746" max="9755" width="3.36328125" style="1" hidden="1"/>
    <col min="9756" max="9756" width="4.1796875" style="1" hidden="1"/>
    <col min="9757" max="9758" width="5.6328125" style="1" hidden="1"/>
    <col min="9759" max="9759" width="8.6328125" style="1" hidden="1"/>
    <col min="9760" max="9763" width="5.6328125" style="1" hidden="1"/>
    <col min="9764" max="9983" width="4.6328125" style="1" hidden="1"/>
    <col min="9984" max="9984" width="4.1796875" style="1" hidden="1"/>
    <col min="9985" max="9985" width="28.6328125" style="1" hidden="1"/>
    <col min="9986" max="9998" width="3.36328125" style="1" hidden="1"/>
    <col min="9999" max="9999" width="4.6328125" style="1" hidden="1"/>
    <col min="10000" max="10001" width="5.6328125" style="1" hidden="1"/>
    <col min="10002" max="10011" width="3.36328125" style="1" hidden="1"/>
    <col min="10012" max="10012" width="4.1796875" style="1" hidden="1"/>
    <col min="10013" max="10014" width="5.6328125" style="1" hidden="1"/>
    <col min="10015" max="10015" width="8.6328125" style="1" hidden="1"/>
    <col min="10016" max="10019" width="5.6328125" style="1" hidden="1"/>
    <col min="10020" max="10239" width="4.6328125" style="1" hidden="1"/>
    <col min="10240" max="10240" width="4.1796875" style="1" hidden="1"/>
    <col min="10241" max="10241" width="28.6328125" style="1" hidden="1"/>
    <col min="10242" max="10254" width="3.36328125" style="1" hidden="1"/>
    <col min="10255" max="10255" width="4.6328125" style="1" hidden="1"/>
    <col min="10256" max="10257" width="5.6328125" style="1" hidden="1"/>
    <col min="10258" max="10267" width="3.36328125" style="1" hidden="1"/>
    <col min="10268" max="10268" width="4.1796875" style="1" hidden="1"/>
    <col min="10269" max="10270" width="5.6328125" style="1" hidden="1"/>
    <col min="10271" max="10271" width="8.6328125" style="1" hidden="1"/>
    <col min="10272" max="10275" width="5.6328125" style="1" hidden="1"/>
    <col min="10276" max="10495" width="4.6328125" style="1" hidden="1"/>
    <col min="10496" max="10496" width="4.1796875" style="1" hidden="1"/>
    <col min="10497" max="10497" width="28.6328125" style="1" hidden="1"/>
    <col min="10498" max="10510" width="3.36328125" style="1" hidden="1"/>
    <col min="10511" max="10511" width="4.6328125" style="1" hidden="1"/>
    <col min="10512" max="10513" width="5.6328125" style="1" hidden="1"/>
    <col min="10514" max="10523" width="3.36328125" style="1" hidden="1"/>
    <col min="10524" max="10524" width="4.1796875" style="1" hidden="1"/>
    <col min="10525" max="10526" width="5.6328125" style="1" hidden="1"/>
    <col min="10527" max="10527" width="8.6328125" style="1" hidden="1"/>
    <col min="10528" max="10531" width="5.6328125" style="1" hidden="1"/>
    <col min="10532" max="10751" width="4.6328125" style="1" hidden="1"/>
    <col min="10752" max="10752" width="4.1796875" style="1" hidden="1"/>
    <col min="10753" max="10753" width="28.6328125" style="1" hidden="1"/>
    <col min="10754" max="10766" width="3.36328125" style="1" hidden="1"/>
    <col min="10767" max="10767" width="4.6328125" style="1" hidden="1"/>
    <col min="10768" max="10769" width="5.6328125" style="1" hidden="1"/>
    <col min="10770" max="10779" width="3.36328125" style="1" hidden="1"/>
    <col min="10780" max="10780" width="4.1796875" style="1" hidden="1"/>
    <col min="10781" max="10782" width="5.6328125" style="1" hidden="1"/>
    <col min="10783" max="10783" width="8.6328125" style="1" hidden="1"/>
    <col min="10784" max="10787" width="5.6328125" style="1" hidden="1"/>
    <col min="10788" max="11007" width="4.6328125" style="1" hidden="1"/>
    <col min="11008" max="11008" width="4.1796875" style="1" hidden="1"/>
    <col min="11009" max="11009" width="28.6328125" style="1" hidden="1"/>
    <col min="11010" max="11022" width="3.36328125" style="1" hidden="1"/>
    <col min="11023" max="11023" width="4.6328125" style="1" hidden="1"/>
    <col min="11024" max="11025" width="5.6328125" style="1" hidden="1"/>
    <col min="11026" max="11035" width="3.36328125" style="1" hidden="1"/>
    <col min="11036" max="11036" width="4.1796875" style="1" hidden="1"/>
    <col min="11037" max="11038" width="5.6328125" style="1" hidden="1"/>
    <col min="11039" max="11039" width="8.6328125" style="1" hidden="1"/>
    <col min="11040" max="11043" width="5.6328125" style="1" hidden="1"/>
    <col min="11044" max="11263" width="4.6328125" style="1" hidden="1"/>
    <col min="11264" max="11264" width="4.1796875" style="1" hidden="1"/>
    <col min="11265" max="11265" width="28.6328125" style="1" hidden="1"/>
    <col min="11266" max="11278" width="3.36328125" style="1" hidden="1"/>
    <col min="11279" max="11279" width="4.6328125" style="1" hidden="1"/>
    <col min="11280" max="11281" width="5.6328125" style="1" hidden="1"/>
    <col min="11282" max="11291" width="3.36328125" style="1" hidden="1"/>
    <col min="11292" max="11292" width="4.1796875" style="1" hidden="1"/>
    <col min="11293" max="11294" width="5.6328125" style="1" hidden="1"/>
    <col min="11295" max="11295" width="8.6328125" style="1" hidden="1"/>
    <col min="11296" max="11299" width="5.6328125" style="1" hidden="1"/>
    <col min="11300" max="11519" width="4.6328125" style="1" hidden="1"/>
    <col min="11520" max="11520" width="4.1796875" style="1" hidden="1"/>
    <col min="11521" max="11521" width="28.6328125" style="1" hidden="1"/>
    <col min="11522" max="11534" width="3.36328125" style="1" hidden="1"/>
    <col min="11535" max="11535" width="4.6328125" style="1" hidden="1"/>
    <col min="11536" max="11537" width="5.6328125" style="1" hidden="1"/>
    <col min="11538" max="11547" width="3.36328125" style="1" hidden="1"/>
    <col min="11548" max="11548" width="4.1796875" style="1" hidden="1"/>
    <col min="11549" max="11550" width="5.6328125" style="1" hidden="1"/>
    <col min="11551" max="11551" width="8.6328125" style="1" hidden="1"/>
    <col min="11552" max="11555" width="5.6328125" style="1" hidden="1"/>
    <col min="11556" max="11775" width="4.6328125" style="1" hidden="1"/>
    <col min="11776" max="11776" width="4.1796875" style="1" hidden="1"/>
    <col min="11777" max="11777" width="28.6328125" style="1" hidden="1"/>
    <col min="11778" max="11790" width="3.36328125" style="1" hidden="1"/>
    <col min="11791" max="11791" width="4.6328125" style="1" hidden="1"/>
    <col min="11792" max="11793" width="5.6328125" style="1" hidden="1"/>
    <col min="11794" max="11803" width="3.36328125" style="1" hidden="1"/>
    <col min="11804" max="11804" width="4.1796875" style="1" hidden="1"/>
    <col min="11805" max="11806" width="5.6328125" style="1" hidden="1"/>
    <col min="11807" max="11807" width="8.6328125" style="1" hidden="1"/>
    <col min="11808" max="11811" width="5.6328125" style="1" hidden="1"/>
    <col min="11812" max="12031" width="4.6328125" style="1" hidden="1"/>
    <col min="12032" max="12032" width="4.1796875" style="1" hidden="1"/>
    <col min="12033" max="12033" width="28.6328125" style="1" hidden="1"/>
    <col min="12034" max="12046" width="3.36328125" style="1" hidden="1"/>
    <col min="12047" max="12047" width="4.6328125" style="1" hidden="1"/>
    <col min="12048" max="12049" width="5.6328125" style="1" hidden="1"/>
    <col min="12050" max="12059" width="3.36328125" style="1" hidden="1"/>
    <col min="12060" max="12060" width="4.1796875" style="1" hidden="1"/>
    <col min="12061" max="12062" width="5.6328125" style="1" hidden="1"/>
    <col min="12063" max="12063" width="8.6328125" style="1" hidden="1"/>
    <col min="12064" max="12067" width="5.6328125" style="1" hidden="1"/>
    <col min="12068" max="12287" width="4.6328125" style="1" hidden="1"/>
    <col min="12288" max="12288" width="4.1796875" style="1" hidden="1"/>
    <col min="12289" max="12289" width="28.6328125" style="1" hidden="1"/>
    <col min="12290" max="12302" width="3.36328125" style="1" hidden="1"/>
    <col min="12303" max="12303" width="4.6328125" style="1" hidden="1"/>
    <col min="12304" max="12305" width="5.6328125" style="1" hidden="1"/>
    <col min="12306" max="12315" width="3.36328125" style="1" hidden="1"/>
    <col min="12316" max="12316" width="4.1796875" style="1" hidden="1"/>
    <col min="12317" max="12318" width="5.6328125" style="1" hidden="1"/>
    <col min="12319" max="12319" width="8.6328125" style="1" hidden="1"/>
    <col min="12320" max="12323" width="5.6328125" style="1" hidden="1"/>
    <col min="12324" max="12543" width="4.6328125" style="1" hidden="1"/>
    <col min="12544" max="12544" width="4.1796875" style="1" hidden="1"/>
    <col min="12545" max="12545" width="28.6328125" style="1" hidden="1"/>
    <col min="12546" max="12558" width="3.36328125" style="1" hidden="1"/>
    <col min="12559" max="12559" width="4.6328125" style="1" hidden="1"/>
    <col min="12560" max="12561" width="5.6328125" style="1" hidden="1"/>
    <col min="12562" max="12571" width="3.36328125" style="1" hidden="1"/>
    <col min="12572" max="12572" width="4.1796875" style="1" hidden="1"/>
    <col min="12573" max="12574" width="5.6328125" style="1" hidden="1"/>
    <col min="12575" max="12575" width="8.6328125" style="1" hidden="1"/>
    <col min="12576" max="12579" width="5.6328125" style="1" hidden="1"/>
    <col min="12580" max="12799" width="4.6328125" style="1" hidden="1"/>
    <col min="12800" max="12800" width="4.1796875" style="1" hidden="1"/>
    <col min="12801" max="12801" width="28.6328125" style="1" hidden="1"/>
    <col min="12802" max="12814" width="3.36328125" style="1" hidden="1"/>
    <col min="12815" max="12815" width="4.6328125" style="1" hidden="1"/>
    <col min="12816" max="12817" width="5.6328125" style="1" hidden="1"/>
    <col min="12818" max="12827" width="3.36328125" style="1" hidden="1"/>
    <col min="12828" max="12828" width="4.1796875" style="1" hidden="1"/>
    <col min="12829" max="12830" width="5.6328125" style="1" hidden="1"/>
    <col min="12831" max="12831" width="8.6328125" style="1" hidden="1"/>
    <col min="12832" max="12835" width="5.6328125" style="1" hidden="1"/>
    <col min="12836" max="13055" width="4.6328125" style="1" hidden="1"/>
    <col min="13056" max="13056" width="4.1796875" style="1" hidden="1"/>
    <col min="13057" max="13057" width="28.6328125" style="1" hidden="1"/>
    <col min="13058" max="13070" width="3.36328125" style="1" hidden="1"/>
    <col min="13071" max="13071" width="4.6328125" style="1" hidden="1"/>
    <col min="13072" max="13073" width="5.6328125" style="1" hidden="1"/>
    <col min="13074" max="13083" width="3.36328125" style="1" hidden="1"/>
    <col min="13084" max="13084" width="4.1796875" style="1" hidden="1"/>
    <col min="13085" max="13086" width="5.6328125" style="1" hidden="1"/>
    <col min="13087" max="13087" width="8.6328125" style="1" hidden="1"/>
    <col min="13088" max="13091" width="5.6328125" style="1" hidden="1"/>
    <col min="13092" max="13311" width="4.6328125" style="1" hidden="1"/>
    <col min="13312" max="13312" width="4.1796875" style="1" hidden="1"/>
    <col min="13313" max="13313" width="28.6328125" style="1" hidden="1"/>
    <col min="13314" max="13326" width="3.36328125" style="1" hidden="1"/>
    <col min="13327" max="13327" width="4.6328125" style="1" hidden="1"/>
    <col min="13328" max="13329" width="5.6328125" style="1" hidden="1"/>
    <col min="13330" max="13339" width="3.36328125" style="1" hidden="1"/>
    <col min="13340" max="13340" width="4.1796875" style="1" hidden="1"/>
    <col min="13341" max="13342" width="5.6328125" style="1" hidden="1"/>
    <col min="13343" max="13343" width="8.6328125" style="1" hidden="1"/>
    <col min="13344" max="13347" width="5.6328125" style="1" hidden="1"/>
    <col min="13348" max="13567" width="4.6328125" style="1" hidden="1"/>
    <col min="13568" max="13568" width="4.1796875" style="1" hidden="1"/>
    <col min="13569" max="13569" width="28.6328125" style="1" hidden="1"/>
    <col min="13570" max="13582" width="3.36328125" style="1" hidden="1"/>
    <col min="13583" max="13583" width="4.6328125" style="1" hidden="1"/>
    <col min="13584" max="13585" width="5.6328125" style="1" hidden="1"/>
    <col min="13586" max="13595" width="3.36328125" style="1" hidden="1"/>
    <col min="13596" max="13596" width="4.1796875" style="1" hidden="1"/>
    <col min="13597" max="13598" width="5.6328125" style="1" hidden="1"/>
    <col min="13599" max="13599" width="8.6328125" style="1" hidden="1"/>
    <col min="13600" max="13603" width="5.6328125" style="1" hidden="1"/>
    <col min="13604" max="13823" width="4.6328125" style="1" hidden="1"/>
    <col min="13824" max="13824" width="4.1796875" style="1" hidden="1"/>
    <col min="13825" max="13825" width="28.6328125" style="1" hidden="1"/>
    <col min="13826" max="13838" width="3.36328125" style="1" hidden="1"/>
    <col min="13839" max="13839" width="4.6328125" style="1" hidden="1"/>
    <col min="13840" max="13841" width="5.6328125" style="1" hidden="1"/>
    <col min="13842" max="13851" width="3.36328125" style="1" hidden="1"/>
    <col min="13852" max="13852" width="4.1796875" style="1" hidden="1"/>
    <col min="13853" max="13854" width="5.6328125" style="1" hidden="1"/>
    <col min="13855" max="13855" width="8.6328125" style="1" hidden="1"/>
    <col min="13856" max="13859" width="5.6328125" style="1" hidden="1"/>
    <col min="13860" max="14079" width="4.6328125" style="1" hidden="1"/>
    <col min="14080" max="14080" width="4.1796875" style="1" hidden="1"/>
    <col min="14081" max="14081" width="28.6328125" style="1" hidden="1"/>
    <col min="14082" max="14094" width="3.36328125" style="1" hidden="1"/>
    <col min="14095" max="14095" width="4.6328125" style="1" hidden="1"/>
    <col min="14096" max="14097" width="5.6328125" style="1" hidden="1"/>
    <col min="14098" max="14107" width="3.36328125" style="1" hidden="1"/>
    <col min="14108" max="14108" width="4.1796875" style="1" hidden="1"/>
    <col min="14109" max="14110" width="5.6328125" style="1" hidden="1"/>
    <col min="14111" max="14111" width="8.6328125" style="1" hidden="1"/>
    <col min="14112" max="14115" width="5.6328125" style="1" hidden="1"/>
    <col min="14116" max="14335" width="4.6328125" style="1" hidden="1"/>
    <col min="14336" max="14336" width="4.1796875" style="1" hidden="1"/>
    <col min="14337" max="14337" width="28.6328125" style="1" hidden="1"/>
    <col min="14338" max="14350" width="3.36328125" style="1" hidden="1"/>
    <col min="14351" max="14351" width="4.6328125" style="1" hidden="1"/>
    <col min="14352" max="14353" width="5.6328125" style="1" hidden="1"/>
    <col min="14354" max="14363" width="3.36328125" style="1" hidden="1"/>
    <col min="14364" max="14364" width="4.1796875" style="1" hidden="1"/>
    <col min="14365" max="14366" width="5.6328125" style="1" hidden="1"/>
    <col min="14367" max="14367" width="8.6328125" style="1" hidden="1"/>
    <col min="14368" max="14371" width="5.6328125" style="1" hidden="1"/>
    <col min="14372" max="14591" width="4.6328125" style="1" hidden="1"/>
    <col min="14592" max="14592" width="4.1796875" style="1" hidden="1"/>
    <col min="14593" max="14593" width="28.6328125" style="1" hidden="1"/>
    <col min="14594" max="14606" width="3.36328125" style="1" hidden="1"/>
    <col min="14607" max="14607" width="4.6328125" style="1" hidden="1"/>
    <col min="14608" max="14609" width="5.6328125" style="1" hidden="1"/>
    <col min="14610" max="14619" width="3.36328125" style="1" hidden="1"/>
    <col min="14620" max="14620" width="4.1796875" style="1" hidden="1"/>
    <col min="14621" max="14622" width="5.6328125" style="1" hidden="1"/>
    <col min="14623" max="14623" width="8.6328125" style="1" hidden="1"/>
    <col min="14624" max="14627" width="5.6328125" style="1" hidden="1"/>
    <col min="14628" max="14847" width="4.6328125" style="1" hidden="1"/>
    <col min="14848" max="14848" width="4.1796875" style="1" hidden="1"/>
    <col min="14849" max="14849" width="28.6328125" style="1" hidden="1"/>
    <col min="14850" max="14862" width="3.36328125" style="1" hidden="1"/>
    <col min="14863" max="14863" width="4.6328125" style="1" hidden="1"/>
    <col min="14864" max="14865" width="5.6328125" style="1" hidden="1"/>
    <col min="14866" max="14875" width="3.36328125" style="1" hidden="1"/>
    <col min="14876" max="14876" width="4.1796875" style="1" hidden="1"/>
    <col min="14877" max="14878" width="5.6328125" style="1" hidden="1"/>
    <col min="14879" max="14879" width="8.6328125" style="1" hidden="1"/>
    <col min="14880" max="14883" width="5.6328125" style="1" hidden="1"/>
    <col min="14884" max="15103" width="4.6328125" style="1" hidden="1"/>
    <col min="15104" max="15104" width="4.1796875" style="1" hidden="1"/>
    <col min="15105" max="15105" width="28.6328125" style="1" hidden="1"/>
    <col min="15106" max="15118" width="3.36328125" style="1" hidden="1"/>
    <col min="15119" max="15119" width="4.6328125" style="1" hidden="1"/>
    <col min="15120" max="15121" width="5.6328125" style="1" hidden="1"/>
    <col min="15122" max="15131" width="3.36328125" style="1" hidden="1"/>
    <col min="15132" max="15132" width="4.1796875" style="1" hidden="1"/>
    <col min="15133" max="15134" width="5.6328125" style="1" hidden="1"/>
    <col min="15135" max="15135" width="8.6328125" style="1" hidden="1"/>
    <col min="15136" max="15139" width="5.6328125" style="1" hidden="1"/>
    <col min="15140" max="15359" width="4.6328125" style="1" hidden="1"/>
    <col min="15360" max="15360" width="4.1796875" style="1" hidden="1"/>
    <col min="15361" max="15361" width="28.6328125" style="1" hidden="1"/>
    <col min="15362" max="15374" width="3.36328125" style="1" hidden="1"/>
    <col min="15375" max="15375" width="4.6328125" style="1" hidden="1"/>
    <col min="15376" max="15377" width="5.6328125" style="1" hidden="1"/>
    <col min="15378" max="15387" width="3.36328125" style="1" hidden="1"/>
    <col min="15388" max="15388" width="4.1796875" style="1" hidden="1"/>
    <col min="15389" max="15390" width="5.6328125" style="1" hidden="1"/>
    <col min="15391" max="15391" width="8.6328125" style="1" hidden="1"/>
    <col min="15392" max="15395" width="5.6328125" style="1" hidden="1"/>
    <col min="15396" max="15615" width="4.6328125" style="1" hidden="1"/>
    <col min="15616" max="15616" width="4.1796875" style="1" hidden="1"/>
    <col min="15617" max="15617" width="28.6328125" style="1" hidden="1"/>
    <col min="15618" max="15630" width="3.36328125" style="1" hidden="1"/>
    <col min="15631" max="15631" width="4.6328125" style="1" hidden="1"/>
    <col min="15632" max="15633" width="5.6328125" style="1" hidden="1"/>
    <col min="15634" max="15643" width="3.36328125" style="1" hidden="1"/>
    <col min="15644" max="15644" width="4.1796875" style="1" hidden="1"/>
    <col min="15645" max="15646" width="5.6328125" style="1" hidden="1"/>
    <col min="15647" max="15647" width="8.6328125" style="1" hidden="1"/>
    <col min="15648" max="15651" width="5.6328125" style="1" hidden="1"/>
    <col min="15652" max="15871" width="4.6328125" style="1" hidden="1"/>
    <col min="15872" max="15872" width="4.1796875" style="1" hidden="1"/>
    <col min="15873" max="15873" width="28.6328125" style="1" hidden="1"/>
    <col min="15874" max="15886" width="3.36328125" style="1" hidden="1"/>
    <col min="15887" max="15887" width="4.6328125" style="1" hidden="1"/>
    <col min="15888" max="15889" width="5.6328125" style="1" hidden="1"/>
    <col min="15890" max="15899" width="3.36328125" style="1" hidden="1"/>
    <col min="15900" max="15900" width="4.1796875" style="1" hidden="1"/>
    <col min="15901" max="15902" width="5.6328125" style="1" hidden="1"/>
    <col min="15903" max="15903" width="8.6328125" style="1" hidden="1"/>
    <col min="15904" max="15907" width="5.6328125" style="1" hidden="1"/>
    <col min="15908" max="16127" width="4.6328125" style="1" hidden="1"/>
    <col min="16128" max="16128" width="4.1796875" style="1" hidden="1"/>
    <col min="16129" max="16129" width="28.6328125" style="1" hidden="1"/>
    <col min="16130" max="16142" width="3.36328125" style="1" hidden="1"/>
    <col min="16143" max="16143" width="4.6328125" style="1" hidden="1"/>
    <col min="16144" max="16145" width="5.6328125" style="1" hidden="1"/>
    <col min="16146" max="16155" width="3.36328125" style="1" hidden="1"/>
    <col min="16156" max="16156" width="4.1796875" style="1" hidden="1"/>
    <col min="16157" max="16158" width="5.6328125" style="1" hidden="1"/>
    <col min="16159" max="16159" width="8.6328125" style="1" hidden="1"/>
    <col min="16160" max="16163" width="5.6328125" style="1" hidden="1"/>
    <col min="16164" max="16382" width="4.6328125" style="1" hidden="1"/>
    <col min="16383" max="16383" width="1.1796875" style="1" hidden="1" customWidth="1"/>
    <col min="16384" max="16384" width="4.81640625" style="326" customWidth="1"/>
  </cols>
  <sheetData>
    <row r="1" spans="1:16384" ht="15" customHeight="1" x14ac:dyDescent="0.3">
      <c r="A1" s="528" t="s">
        <v>293</v>
      </c>
      <c r="B1" s="528"/>
      <c r="C1" s="528"/>
      <c r="D1" s="528"/>
      <c r="E1" s="528"/>
      <c r="F1" s="528"/>
      <c r="G1" s="528"/>
      <c r="H1" s="528"/>
      <c r="I1" s="528"/>
      <c r="J1" s="528"/>
      <c r="K1" s="528"/>
      <c r="L1" s="528"/>
      <c r="M1" s="528"/>
      <c r="N1" s="528"/>
      <c r="O1" s="528"/>
      <c r="P1" s="528"/>
      <c r="Q1" s="528"/>
      <c r="R1" s="528"/>
      <c r="S1" s="528"/>
      <c r="T1" s="528"/>
      <c r="U1" s="528"/>
      <c r="V1" s="528"/>
      <c r="W1" s="528"/>
      <c r="X1" s="528"/>
      <c r="Y1" s="528"/>
      <c r="Z1" s="528"/>
      <c r="AA1" s="528"/>
      <c r="AB1" s="528"/>
      <c r="AC1" s="528"/>
      <c r="AD1" s="15"/>
      <c r="AE1" s="15"/>
      <c r="AF1" s="15"/>
      <c r="AG1" s="15"/>
      <c r="AH1" s="15"/>
      <c r="AI1" s="15"/>
    </row>
    <row r="2" spans="1:16384" ht="15" customHeight="1" x14ac:dyDescent="0.3">
      <c r="A2" s="528"/>
      <c r="B2" s="528"/>
      <c r="C2" s="528"/>
      <c r="D2" s="528"/>
      <c r="E2" s="528"/>
      <c r="F2" s="528"/>
      <c r="G2" s="528"/>
      <c r="H2" s="528"/>
      <c r="I2" s="528"/>
      <c r="J2" s="528"/>
      <c r="K2" s="528"/>
      <c r="L2" s="528"/>
      <c r="M2" s="528"/>
      <c r="N2" s="528"/>
      <c r="O2" s="528"/>
      <c r="P2" s="528"/>
      <c r="Q2" s="528"/>
      <c r="R2" s="528"/>
      <c r="S2" s="528"/>
      <c r="T2" s="528"/>
      <c r="U2" s="528"/>
      <c r="V2" s="528"/>
      <c r="W2" s="528"/>
      <c r="X2" s="528"/>
      <c r="Y2" s="528"/>
      <c r="Z2" s="528"/>
      <c r="AA2" s="528"/>
      <c r="AB2" s="528"/>
      <c r="AC2" s="528"/>
      <c r="AD2" s="15"/>
      <c r="AE2" s="15"/>
      <c r="AF2" s="15"/>
      <c r="AG2" s="15"/>
      <c r="AH2" s="15"/>
      <c r="AI2" s="15"/>
    </row>
    <row r="3" spans="1:16384" ht="15" customHeight="1"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16384"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16384" ht="21" customHeight="1" x14ac:dyDescent="0.4">
      <c r="A5" s="3"/>
      <c r="B5" s="551" t="s">
        <v>291</v>
      </c>
      <c r="C5" s="552"/>
      <c r="D5" s="549">
        <f>'INPUT DATA'!F10</f>
        <v>0</v>
      </c>
      <c r="E5" s="549"/>
      <c r="F5" s="549"/>
      <c r="G5" s="549"/>
      <c r="H5" s="549"/>
      <c r="I5" s="289"/>
      <c r="J5" s="550" t="s">
        <v>7</v>
      </c>
      <c r="K5" s="550"/>
      <c r="L5" s="550"/>
      <c r="M5" s="550"/>
      <c r="N5" s="550"/>
      <c r="O5" s="550"/>
      <c r="P5" s="549">
        <f>'INPUT DATA'!F11</f>
        <v>0</v>
      </c>
      <c r="Q5" s="549"/>
      <c r="R5" s="549"/>
      <c r="S5" s="549"/>
      <c r="T5" s="549"/>
      <c r="U5" s="549"/>
      <c r="V5" s="549"/>
      <c r="W5" s="549"/>
      <c r="X5" s="340"/>
      <c r="Y5" s="547" t="s">
        <v>9</v>
      </c>
      <c r="Z5" s="547"/>
      <c r="AA5" s="548"/>
      <c r="AB5" s="545">
        <f>'INPUT DATA'!F13</f>
        <v>0</v>
      </c>
      <c r="AC5" s="546"/>
      <c r="AD5" s="1"/>
      <c r="AE5" s="14"/>
      <c r="AF5" s="14"/>
      <c r="AG5" s="14"/>
      <c r="AH5" s="14"/>
      <c r="AI5" s="14"/>
      <c r="AJ5" s="14"/>
      <c r="AK5" s="14"/>
      <c r="AL5" s="14"/>
      <c r="AM5" s="14"/>
    </row>
    <row r="6" spans="1:16384" ht="21" customHeight="1" x14ac:dyDescent="0.3">
      <c r="A6" s="3"/>
      <c r="B6" s="527" t="s">
        <v>292</v>
      </c>
      <c r="C6" s="527"/>
      <c r="D6" s="549">
        <f>'INPUT DATA'!F14</f>
        <v>0</v>
      </c>
      <c r="E6" s="549"/>
      <c r="F6" s="549"/>
      <c r="G6" s="549"/>
      <c r="H6" s="549"/>
      <c r="I6" s="549"/>
      <c r="J6" s="549"/>
      <c r="K6" s="549"/>
      <c r="L6" s="549"/>
      <c r="M6" s="549"/>
      <c r="N6" s="549"/>
      <c r="O6" s="549"/>
      <c r="P6" s="549"/>
      <c r="Q6" s="549"/>
      <c r="R6" s="549"/>
      <c r="S6" s="549"/>
      <c r="T6" s="549"/>
      <c r="U6" s="549"/>
      <c r="V6" s="549"/>
      <c r="W6" s="549"/>
      <c r="X6" s="340"/>
      <c r="Y6" s="547" t="s">
        <v>13</v>
      </c>
      <c r="Z6" s="547"/>
      <c r="AA6" s="548"/>
      <c r="AB6" s="545">
        <f>'INPUT DATA'!F16</f>
        <v>0</v>
      </c>
      <c r="AC6" s="546"/>
      <c r="AD6" s="339"/>
      <c r="AE6" s="339"/>
      <c r="AF6" s="568"/>
      <c r="AG6" s="568"/>
      <c r="AH6" s="568"/>
      <c r="AI6" s="17"/>
      <c r="AJ6" s="14"/>
      <c r="AK6" s="14"/>
      <c r="AL6" s="14"/>
      <c r="AM6" s="14"/>
    </row>
    <row r="7" spans="1:16384" ht="11.25" customHeight="1" thickBot="1" x14ac:dyDescent="0.35">
      <c r="A7" s="189"/>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16384" s="326" customFormat="1" ht="21.75" hidden="1" customHeight="1" thickBot="1" x14ac:dyDescent="0.35">
      <c r="A8" s="2"/>
      <c r="B8" s="334"/>
      <c r="C8" s="334"/>
      <c r="D8" s="334"/>
      <c r="E8" s="334"/>
      <c r="F8" s="2"/>
      <c r="G8" s="37"/>
      <c r="H8" s="37"/>
      <c r="I8" s="37"/>
      <c r="J8" s="37"/>
      <c r="K8" s="335"/>
      <c r="L8" s="335"/>
      <c r="M8" s="335"/>
      <c r="N8" s="335"/>
      <c r="O8" s="335"/>
      <c r="P8" s="335"/>
      <c r="Q8" s="553"/>
      <c r="R8" s="553"/>
      <c r="S8" s="553"/>
      <c r="T8" s="553"/>
      <c r="U8" s="553"/>
      <c r="V8" s="336"/>
      <c r="W8" s="336"/>
      <c r="X8" s="336"/>
      <c r="Y8" s="336"/>
      <c r="Z8" s="530"/>
      <c r="AA8" s="530"/>
      <c r="AB8" s="530"/>
      <c r="AC8" s="530"/>
      <c r="AD8" s="7"/>
      <c r="AE8" s="2"/>
      <c r="AF8" s="7"/>
      <c r="AG8" s="7"/>
      <c r="AH8" s="7"/>
      <c r="AI8" s="4"/>
      <c r="AJ8" s="1"/>
      <c r="AK8" s="1"/>
      <c r="AL8" s="1"/>
      <c r="AM8" s="6"/>
      <c r="AN8" s="6"/>
      <c r="AO8" s="6"/>
      <c r="AP8" s="6"/>
      <c r="AQ8" s="6"/>
      <c r="AR8" s="6"/>
      <c r="AS8" s="6"/>
      <c r="AT8" s="6"/>
      <c r="AU8" s="6"/>
      <c r="AV8" s="6"/>
      <c r="AW8" s="6"/>
      <c r="AX8" s="6"/>
      <c r="AY8" s="6"/>
      <c r="AZ8" s="6"/>
      <c r="BA8" s="6"/>
      <c r="BB8" s="6"/>
      <c r="BC8" s="6"/>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c r="XEZ8" s="1"/>
      <c r="XFA8" s="1"/>
      <c r="XFB8" s="1"/>
      <c r="XFC8" s="1"/>
    </row>
    <row r="9" spans="1:16384" ht="21.75" customHeight="1" thickBot="1" x14ac:dyDescent="0.35">
      <c r="A9" s="536" t="s">
        <v>29</v>
      </c>
      <c r="B9" s="537"/>
      <c r="C9" s="537"/>
      <c r="D9" s="537"/>
      <c r="E9" s="538"/>
      <c r="F9" s="337" t="s">
        <v>64</v>
      </c>
      <c r="G9" s="338"/>
      <c r="H9" s="338"/>
      <c r="I9" s="338"/>
      <c r="J9" s="338"/>
      <c r="K9" s="333"/>
      <c r="L9" s="333"/>
      <c r="M9" s="333"/>
      <c r="N9" s="526" t="str">
        <f>'INPUT DATA'!F24&amp;" - "&amp;'INPUT DATA'!F25</f>
        <v xml:space="preserve"> - DEPED TAMBAYAN</v>
      </c>
      <c r="O9" s="526"/>
      <c r="P9" s="526"/>
      <c r="Q9" s="526"/>
      <c r="R9" s="526"/>
      <c r="S9" s="526"/>
      <c r="T9" s="526"/>
      <c r="U9" s="529"/>
      <c r="V9" s="533" t="s">
        <v>66</v>
      </c>
      <c r="W9" s="534"/>
      <c r="X9" s="534"/>
      <c r="Y9" s="534"/>
      <c r="Z9" s="526">
        <f>IF('INPUT DATA'!F30&lt;&gt;"",'INPUT DATA'!F30,'INPUT DATA'!F28)</f>
        <v>0</v>
      </c>
      <c r="AA9" s="526"/>
      <c r="AB9" s="526"/>
      <c r="AC9" s="529"/>
      <c r="AD9" s="13"/>
      <c r="AE9" s="13"/>
      <c r="AF9" s="572"/>
      <c r="AG9" s="572"/>
      <c r="AH9" s="572"/>
      <c r="AI9" s="572"/>
    </row>
    <row r="10" spans="1:16384" s="4" customFormat="1" ht="21" customHeight="1" thickBot="1" x14ac:dyDescent="0.35">
      <c r="A10" s="539"/>
      <c r="B10" s="540"/>
      <c r="C10" s="540"/>
      <c r="D10" s="540"/>
      <c r="E10" s="541"/>
      <c r="F10" s="579" t="s">
        <v>65</v>
      </c>
      <c r="G10" s="580"/>
      <c r="H10" s="580"/>
      <c r="I10" s="554" t="str">
        <f>'INPUT DATA'!F22</f>
        <v>RICHARD R. RAQUENO</v>
      </c>
      <c r="J10" s="554"/>
      <c r="K10" s="554"/>
      <c r="L10" s="554"/>
      <c r="M10" s="554"/>
      <c r="N10" s="554"/>
      <c r="O10" s="554"/>
      <c r="P10" s="554"/>
      <c r="Q10" s="554"/>
      <c r="R10" s="555"/>
      <c r="S10" s="587" t="s">
        <v>67</v>
      </c>
      <c r="T10" s="588"/>
      <c r="U10" s="588"/>
      <c r="V10" s="535" t="s">
        <v>67</v>
      </c>
      <c r="W10" s="535"/>
      <c r="X10" s="535"/>
      <c r="Y10" s="535"/>
      <c r="Z10" s="531">
        <f>'INPUT DATA'!F26</f>
        <v>0</v>
      </c>
      <c r="AA10" s="531"/>
      <c r="AB10" s="531"/>
      <c r="AC10" s="532"/>
      <c r="AD10" s="9"/>
      <c r="AE10" s="10"/>
      <c r="AF10" s="9"/>
      <c r="AG10" s="9"/>
      <c r="AH10" s="11"/>
      <c r="AI10" s="12"/>
      <c r="XFD10" s="327"/>
    </row>
    <row r="11" spans="1:16384" s="4" customFormat="1" ht="39" customHeight="1" thickBot="1" x14ac:dyDescent="0.35">
      <c r="A11" s="542"/>
      <c r="B11" s="543"/>
      <c r="C11" s="543"/>
      <c r="D11" s="543"/>
      <c r="E11" s="544"/>
      <c r="F11" s="573" t="s">
        <v>289</v>
      </c>
      <c r="G11" s="574"/>
      <c r="H11" s="574"/>
      <c r="I11" s="574"/>
      <c r="J11" s="574"/>
      <c r="K11" s="574"/>
      <c r="L11" s="574"/>
      <c r="M11" s="575"/>
      <c r="N11" s="573" t="s">
        <v>288</v>
      </c>
      <c r="O11" s="574"/>
      <c r="P11" s="574"/>
      <c r="Q11" s="574"/>
      <c r="R11" s="574"/>
      <c r="S11" s="574"/>
      <c r="T11" s="574"/>
      <c r="U11" s="575"/>
      <c r="V11" s="576" t="s">
        <v>287</v>
      </c>
      <c r="W11" s="577"/>
      <c r="X11" s="577"/>
      <c r="Y11" s="578"/>
      <c r="Z11" s="573" t="s">
        <v>290</v>
      </c>
      <c r="AA11" s="574"/>
      <c r="AB11" s="575"/>
      <c r="AC11" s="346" t="s">
        <v>294</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27"/>
    </row>
    <row r="12" spans="1:16384" s="5" customFormat="1" ht="18" customHeight="1" thickBot="1" x14ac:dyDescent="0.35">
      <c r="A12" s="584" t="s">
        <v>72</v>
      </c>
      <c r="B12" s="585"/>
      <c r="C12" s="585"/>
      <c r="D12" s="585"/>
      <c r="E12" s="586"/>
      <c r="F12" s="556"/>
      <c r="G12" s="557"/>
      <c r="H12" s="557"/>
      <c r="I12" s="557"/>
      <c r="J12" s="557"/>
      <c r="K12" s="557"/>
      <c r="L12" s="557"/>
      <c r="M12" s="558"/>
      <c r="N12" s="556"/>
      <c r="O12" s="557"/>
      <c r="P12" s="557"/>
      <c r="Q12" s="557"/>
      <c r="R12" s="557"/>
      <c r="S12" s="557"/>
      <c r="T12" s="557"/>
      <c r="U12" s="558"/>
      <c r="V12" s="569"/>
      <c r="W12" s="570"/>
      <c r="X12" s="570"/>
      <c r="Y12" s="571"/>
      <c r="Z12" s="569"/>
      <c r="AA12" s="570"/>
      <c r="AB12" s="571"/>
      <c r="AC12" s="556"/>
      <c r="AD12" s="557"/>
      <c r="AE12" s="558"/>
      <c r="AF12" s="7"/>
      <c r="AG12" s="7"/>
      <c r="AH12" s="7"/>
      <c r="AI12" s="20"/>
      <c r="AM12" s="6"/>
      <c r="AN12" s="6"/>
      <c r="AO12" s="6"/>
      <c r="AP12" s="6"/>
      <c r="AQ12" s="6"/>
      <c r="AR12" s="6"/>
      <c r="AS12" s="6"/>
      <c r="AT12" s="6"/>
      <c r="AU12" s="6"/>
      <c r="AV12" s="6"/>
      <c r="AW12" s="6"/>
      <c r="AX12" s="6"/>
      <c r="AY12" s="6"/>
      <c r="AZ12" s="6"/>
      <c r="BA12" s="6"/>
      <c r="BB12" s="6"/>
      <c r="BC12" s="6"/>
      <c r="BD12" s="6"/>
      <c r="BE12" s="6"/>
      <c r="XFD12" s="328"/>
    </row>
    <row r="13" spans="1:16384" s="307" customFormat="1" ht="18" customHeight="1" x14ac:dyDescent="0.35">
      <c r="A13" s="21">
        <v>1</v>
      </c>
      <c r="B13" s="559">
        <f>'INPUT DATA'!L11</f>
        <v>0</v>
      </c>
      <c r="C13" s="560"/>
      <c r="D13" s="560"/>
      <c r="E13" s="561"/>
      <c r="F13" s="65"/>
      <c r="G13" s="66"/>
      <c r="H13" s="303" t="str">
        <f>'TERM 1'!AA13</f>
        <v/>
      </c>
      <c r="I13" s="66"/>
      <c r="J13" s="66"/>
      <c r="K13" s="66"/>
      <c r="L13" s="66"/>
      <c r="M13" s="67"/>
      <c r="N13" s="65"/>
      <c r="O13" s="66"/>
      <c r="P13" s="314" t="str">
        <f>'TERM 2'!AA13</f>
        <v/>
      </c>
      <c r="Q13" s="66"/>
      <c r="R13" s="66"/>
      <c r="S13" s="66"/>
      <c r="T13" s="66"/>
      <c r="U13" s="67"/>
      <c r="V13" s="589" t="str">
        <f>'TERM 3'!AA13</f>
        <v/>
      </c>
      <c r="W13" s="590"/>
      <c r="X13" s="590"/>
      <c r="Y13" s="591"/>
      <c r="Z13" s="589" t="str">
        <f>IFERROR((H13+P13+V13)/3, "")</f>
        <v/>
      </c>
      <c r="AA13" s="593"/>
      <c r="AB13" s="593"/>
      <c r="AC13" s="342" t="str" cm="1">
        <f t="array" ref="AC13">IF(XFD13="", "", _xlfn.IFS(XFD13&gt;=90, "Advancing", XFD13&gt;=80, "Benchmarking", XFD13&gt;=75, "Connecting", XFD13&gt;=65, "Developing", XFD13&gt;=0, "Emerging"))</f>
        <v/>
      </c>
      <c r="AD13" s="315"/>
      <c r="AE13" s="305"/>
      <c r="AF13" s="304"/>
      <c r="AG13" s="304"/>
      <c r="AH13" s="304"/>
      <c r="AI13" s="306"/>
      <c r="AK13" s="305"/>
      <c r="AM13" s="308"/>
      <c r="AN13" s="308"/>
      <c r="AO13" s="308"/>
      <c r="AP13" s="308"/>
      <c r="AQ13" s="308"/>
      <c r="AR13" s="308"/>
      <c r="AS13" s="308"/>
      <c r="AT13" s="308"/>
      <c r="AU13" s="308"/>
      <c r="AV13" s="308"/>
      <c r="AW13" s="308"/>
      <c r="AX13" s="308"/>
      <c r="AY13" s="308"/>
      <c r="AZ13" s="308"/>
      <c r="BA13" s="308"/>
      <c r="BB13" s="308"/>
      <c r="BC13" s="308"/>
      <c r="BD13" s="308"/>
      <c r="BE13" s="308"/>
      <c r="XFD13" s="341" t="str">
        <f>Z13</f>
        <v/>
      </c>
    </row>
    <row r="14" spans="1:16384" s="307" customFormat="1" ht="18" customHeight="1" x14ac:dyDescent="0.35">
      <c r="A14" s="22">
        <v>2</v>
      </c>
      <c r="B14" s="559">
        <f>'INPUT DATA'!L12</f>
        <v>0</v>
      </c>
      <c r="C14" s="560"/>
      <c r="D14" s="560"/>
      <c r="E14" s="561"/>
      <c r="F14" s="68"/>
      <c r="G14" s="69"/>
      <c r="H14" s="312" t="str">
        <f>'TERM 1'!AA14</f>
        <v/>
      </c>
      <c r="I14" s="69"/>
      <c r="J14" s="69"/>
      <c r="K14" s="69"/>
      <c r="L14" s="69"/>
      <c r="M14" s="70"/>
      <c r="N14" s="68"/>
      <c r="O14" s="69"/>
      <c r="P14" s="313" t="str">
        <f>'TERM 2'!AA14</f>
        <v/>
      </c>
      <c r="Q14" s="69"/>
      <c r="R14" s="69"/>
      <c r="S14" s="69"/>
      <c r="T14" s="69"/>
      <c r="U14" s="70"/>
      <c r="V14" s="581" t="str">
        <f>'TERM 3'!AA14</f>
        <v/>
      </c>
      <c r="W14" s="582"/>
      <c r="X14" s="582"/>
      <c r="Y14" s="583"/>
      <c r="Z14" s="581" t="str">
        <f>IFERROR((H14+P14+V14)/3, "")</f>
        <v/>
      </c>
      <c r="AA14" s="592"/>
      <c r="AB14" s="592"/>
      <c r="AC14" s="343" t="str" cm="1">
        <f t="array" ref="AC14">IF(XFD14="", "", _xlfn.IFS(XFD14&gt;=90, "Advancing", XFD14&gt;=80, "Benchmarking", XFD14&gt;=75, "Connecting", XFD14&gt;=65, "Developing", XFD14&gt;=0, "Emerging"))</f>
        <v/>
      </c>
      <c r="AD14" s="315"/>
      <c r="AE14" s="305"/>
      <c r="AF14" s="304"/>
      <c r="AG14" s="304"/>
      <c r="AH14" s="304"/>
      <c r="AI14" s="306"/>
      <c r="AK14" s="305"/>
      <c r="AM14" s="308"/>
      <c r="AN14" s="308"/>
      <c r="AO14" s="308"/>
      <c r="AP14" s="308"/>
      <c r="AQ14" s="308"/>
      <c r="AR14" s="308"/>
      <c r="AS14" s="308"/>
      <c r="AT14" s="308"/>
      <c r="AU14" s="308"/>
      <c r="AV14" s="308"/>
      <c r="AW14" s="308"/>
      <c r="AX14" s="308"/>
      <c r="AY14" s="308"/>
      <c r="AZ14" s="308"/>
      <c r="BA14" s="308"/>
      <c r="BB14" s="308"/>
      <c r="BC14" s="308"/>
      <c r="BD14" s="308"/>
      <c r="BE14" s="308"/>
      <c r="XFD14" s="329" t="str">
        <f>Z14</f>
        <v/>
      </c>
    </row>
    <row r="15" spans="1:16384" s="307" customFormat="1" ht="18" customHeight="1" x14ac:dyDescent="0.35">
      <c r="A15" s="22">
        <v>3</v>
      </c>
      <c r="B15" s="559">
        <f>'INPUT DATA'!L13</f>
        <v>0</v>
      </c>
      <c r="C15" s="560"/>
      <c r="D15" s="560"/>
      <c r="E15" s="561"/>
      <c r="F15" s="68"/>
      <c r="G15" s="69"/>
      <c r="H15" s="312" t="str">
        <f>'TERM 1'!AA15</f>
        <v/>
      </c>
      <c r="I15" s="69"/>
      <c r="J15" s="69"/>
      <c r="K15" s="69"/>
      <c r="L15" s="69"/>
      <c r="M15" s="70"/>
      <c r="N15" s="68"/>
      <c r="O15" s="69"/>
      <c r="P15" s="313" t="str">
        <f>'TERM 2'!AA15</f>
        <v/>
      </c>
      <c r="Q15" s="69"/>
      <c r="R15" s="69"/>
      <c r="S15" s="69"/>
      <c r="T15" s="69"/>
      <c r="U15" s="70"/>
      <c r="V15" s="581" t="str">
        <f>'TERM 3'!AA15</f>
        <v/>
      </c>
      <c r="W15" s="582"/>
      <c r="X15" s="582"/>
      <c r="Y15" s="583"/>
      <c r="Z15" s="581" t="str">
        <f>IFERROR((H15+P15+V15)/3, "")</f>
        <v/>
      </c>
      <c r="AA15" s="592"/>
      <c r="AB15" s="592"/>
      <c r="AC15" s="343" t="str" cm="1">
        <f t="array" ref="AC15">IF(XFD15="", "", _xlfn.IFS(XFD15&gt;=90, "Advancing", XFD15&gt;=80, "Benchmarking", XFD15&gt;=75, "Connecting", XFD15&gt;=65, "Developing", XFD15&gt;=0, "Emerging"))</f>
        <v/>
      </c>
      <c r="AD15" s="315"/>
      <c r="AE15" s="305"/>
      <c r="AF15" s="304"/>
      <c r="AG15" s="304"/>
      <c r="AH15" s="304"/>
      <c r="AI15" s="306"/>
      <c r="AK15" s="305"/>
      <c r="AM15" s="308"/>
      <c r="AN15" s="308"/>
      <c r="AO15" s="308"/>
      <c r="AP15" s="308"/>
      <c r="AQ15" s="308"/>
      <c r="AR15" s="308"/>
      <c r="AS15" s="308"/>
      <c r="AT15" s="308"/>
      <c r="AU15" s="308"/>
      <c r="AV15" s="308"/>
      <c r="AW15" s="308"/>
      <c r="AX15" s="308"/>
      <c r="AY15" s="308"/>
      <c r="AZ15" s="308"/>
      <c r="BA15" s="308"/>
      <c r="BB15" s="308"/>
      <c r="BC15" s="308"/>
      <c r="BD15" s="308"/>
      <c r="BE15" s="308"/>
      <c r="XFD15" s="330" t="str">
        <f t="shared" ref="XFD15:XFD78" si="0">Z15</f>
        <v/>
      </c>
    </row>
    <row r="16" spans="1:16384" s="307" customFormat="1" ht="18" customHeight="1" x14ac:dyDescent="0.35">
      <c r="A16" s="22">
        <v>4</v>
      </c>
      <c r="B16" s="559">
        <f>'INPUT DATA'!L14</f>
        <v>0</v>
      </c>
      <c r="C16" s="560"/>
      <c r="D16" s="560"/>
      <c r="E16" s="561"/>
      <c r="F16" s="68"/>
      <c r="G16" s="69"/>
      <c r="H16" s="312" t="str">
        <f>'TERM 1'!AA16</f>
        <v/>
      </c>
      <c r="I16" s="69"/>
      <c r="J16" s="69"/>
      <c r="K16" s="69"/>
      <c r="L16" s="69"/>
      <c r="M16" s="70"/>
      <c r="N16" s="68"/>
      <c r="O16" s="69"/>
      <c r="P16" s="313" t="str">
        <f>'TERM 2'!AA16</f>
        <v/>
      </c>
      <c r="Q16" s="69"/>
      <c r="R16" s="69"/>
      <c r="S16" s="69"/>
      <c r="T16" s="69"/>
      <c r="U16" s="70"/>
      <c r="V16" s="581" t="str">
        <f>'TERM 3'!AA16</f>
        <v/>
      </c>
      <c r="W16" s="582"/>
      <c r="X16" s="582"/>
      <c r="Y16" s="583"/>
      <c r="Z16" s="581" t="str">
        <f t="shared" ref="Z16:Z79" si="1">IFERROR((H16+P16+V16)/3, "")</f>
        <v/>
      </c>
      <c r="AA16" s="592"/>
      <c r="AB16" s="592"/>
      <c r="AC16" s="343" t="str" cm="1">
        <f t="array" ref="AC16">IF(XFD16="", "", _xlfn.IFS(XFD16&gt;=90, "Advancing", XFD16&gt;=80, "Benchmarking", XFD16&gt;=75, "Connecting", XFD16&gt;=65, "Developing", XFD16&gt;=0, "Emerging"))</f>
        <v/>
      </c>
      <c r="AD16" s="315"/>
      <c r="AE16" s="305"/>
      <c r="AF16" s="304"/>
      <c r="AG16" s="304"/>
      <c r="AH16" s="304"/>
      <c r="AI16" s="306"/>
      <c r="AK16" s="305"/>
      <c r="AM16" s="308"/>
      <c r="AN16" s="308"/>
      <c r="AO16" s="308"/>
      <c r="AP16" s="308"/>
      <c r="AQ16" s="308"/>
      <c r="AR16" s="308"/>
      <c r="AS16" s="308"/>
      <c r="AT16" s="308"/>
      <c r="AU16" s="308"/>
      <c r="AV16" s="308"/>
      <c r="AW16" s="308"/>
      <c r="AX16" s="308"/>
      <c r="AY16" s="308"/>
      <c r="AZ16" s="308"/>
      <c r="BA16" s="308"/>
      <c r="BB16" s="308"/>
      <c r="BC16" s="308"/>
      <c r="BD16" s="308"/>
      <c r="BE16" s="308"/>
      <c r="XFD16" s="330" t="str">
        <f t="shared" si="0"/>
        <v/>
      </c>
    </row>
    <row r="17" spans="1:57 16384:16384" s="307" customFormat="1" ht="18" customHeight="1" x14ac:dyDescent="0.35">
      <c r="A17" s="22">
        <v>5</v>
      </c>
      <c r="B17" s="559">
        <f>'INPUT DATA'!L15</f>
        <v>0</v>
      </c>
      <c r="C17" s="560"/>
      <c r="D17" s="560"/>
      <c r="E17" s="561"/>
      <c r="F17" s="68"/>
      <c r="G17" s="69"/>
      <c r="H17" s="312" t="str">
        <f>'TERM 1'!AA17</f>
        <v/>
      </c>
      <c r="I17" s="69"/>
      <c r="J17" s="69"/>
      <c r="K17" s="69"/>
      <c r="L17" s="69"/>
      <c r="M17" s="70"/>
      <c r="N17" s="68"/>
      <c r="O17" s="69"/>
      <c r="P17" s="313" t="str">
        <f>'TERM 2'!AA17</f>
        <v/>
      </c>
      <c r="Q17" s="69"/>
      <c r="R17" s="69"/>
      <c r="S17" s="69"/>
      <c r="T17" s="69"/>
      <c r="U17" s="70"/>
      <c r="V17" s="581" t="str">
        <f>'TERM 3'!AA17</f>
        <v/>
      </c>
      <c r="W17" s="582"/>
      <c r="X17" s="582"/>
      <c r="Y17" s="583"/>
      <c r="Z17" s="581" t="str">
        <f t="shared" si="1"/>
        <v/>
      </c>
      <c r="AA17" s="592"/>
      <c r="AB17" s="592"/>
      <c r="AC17" s="343" t="str" cm="1">
        <f t="array" ref="AC17">IF(XFD17="", "", _xlfn.IFS(XFD17&gt;=90, "Advancing", XFD17&gt;=80, "Benchmarking", XFD17&gt;=75, "Connecting", XFD17&gt;=65, "Developing", XFD17&gt;=0, "Emerging"))</f>
        <v/>
      </c>
      <c r="AD17" s="315"/>
      <c r="AE17" s="305"/>
      <c r="AF17" s="304"/>
      <c r="AG17" s="304"/>
      <c r="AH17" s="304"/>
      <c r="AI17" s="306"/>
      <c r="AK17" s="305"/>
      <c r="AM17" s="308"/>
      <c r="AN17" s="308"/>
      <c r="AO17" s="308"/>
      <c r="AP17" s="308"/>
      <c r="AQ17" s="308"/>
      <c r="AR17" s="308"/>
      <c r="AS17" s="308"/>
      <c r="AT17" s="308"/>
      <c r="AU17" s="308"/>
      <c r="AV17" s="308"/>
      <c r="AW17" s="308"/>
      <c r="AX17" s="308"/>
      <c r="AY17" s="308"/>
      <c r="AZ17" s="308"/>
      <c r="BA17" s="308"/>
      <c r="BB17" s="308"/>
      <c r="BC17" s="308"/>
      <c r="BD17" s="308"/>
      <c r="BE17" s="308"/>
      <c r="XFD17" s="330" t="str">
        <f t="shared" si="0"/>
        <v/>
      </c>
    </row>
    <row r="18" spans="1:57 16384:16384" s="307" customFormat="1" ht="18" customHeight="1" x14ac:dyDescent="0.35">
      <c r="A18" s="22">
        <v>6</v>
      </c>
      <c r="B18" s="559">
        <f>'INPUT DATA'!L16</f>
        <v>0</v>
      </c>
      <c r="C18" s="560"/>
      <c r="D18" s="560"/>
      <c r="E18" s="561"/>
      <c r="F18" s="68"/>
      <c r="G18" s="69"/>
      <c r="H18" s="312" t="str">
        <f>'TERM 1'!AA18</f>
        <v/>
      </c>
      <c r="I18" s="69"/>
      <c r="J18" s="69"/>
      <c r="K18" s="69"/>
      <c r="L18" s="69"/>
      <c r="M18" s="70"/>
      <c r="N18" s="68"/>
      <c r="O18" s="69"/>
      <c r="P18" s="313" t="str">
        <f>'TERM 2'!AA18</f>
        <v/>
      </c>
      <c r="Q18" s="69"/>
      <c r="R18" s="69"/>
      <c r="S18" s="69"/>
      <c r="T18" s="69"/>
      <c r="U18" s="70"/>
      <c r="V18" s="581" t="str">
        <f>'TERM 3'!AA18</f>
        <v/>
      </c>
      <c r="W18" s="582"/>
      <c r="X18" s="582"/>
      <c r="Y18" s="583"/>
      <c r="Z18" s="581" t="str">
        <f t="shared" si="1"/>
        <v/>
      </c>
      <c r="AA18" s="592"/>
      <c r="AB18" s="592"/>
      <c r="AC18" s="343" t="str" cm="1">
        <f t="array" ref="AC18">IF(XFD18="", "", _xlfn.IFS(XFD18&gt;=90, "Advancing", XFD18&gt;=80, "Benchmarking", XFD18&gt;=75, "Connecting", XFD18&gt;=65, "Developing", XFD18&gt;=0, "Emerging"))</f>
        <v/>
      </c>
      <c r="AD18" s="315"/>
      <c r="AE18" s="305"/>
      <c r="AF18" s="304"/>
      <c r="AG18" s="304"/>
      <c r="AH18" s="304"/>
      <c r="AI18" s="306"/>
      <c r="AK18" s="305"/>
      <c r="AM18" s="308"/>
      <c r="AN18" s="308"/>
      <c r="AO18" s="308"/>
      <c r="AP18" s="308"/>
      <c r="AQ18" s="308"/>
      <c r="AR18" s="308"/>
      <c r="AS18" s="308"/>
      <c r="AT18" s="308"/>
      <c r="AU18" s="308"/>
      <c r="AV18" s="308"/>
      <c r="AW18" s="308"/>
      <c r="AX18" s="308"/>
      <c r="AY18" s="308"/>
      <c r="AZ18" s="308"/>
      <c r="BA18" s="308"/>
      <c r="BB18" s="308"/>
      <c r="BC18" s="308"/>
      <c r="BD18" s="308"/>
      <c r="BE18" s="308"/>
      <c r="XFD18" s="330" t="str">
        <f t="shared" si="0"/>
        <v/>
      </c>
    </row>
    <row r="19" spans="1:57 16384:16384" s="307" customFormat="1" ht="18" customHeight="1" x14ac:dyDescent="0.35">
      <c r="A19" s="22">
        <v>7</v>
      </c>
      <c r="B19" s="559">
        <f>'INPUT DATA'!L17</f>
        <v>0</v>
      </c>
      <c r="C19" s="560"/>
      <c r="D19" s="560"/>
      <c r="E19" s="561"/>
      <c r="F19" s="68"/>
      <c r="G19" s="69"/>
      <c r="H19" s="312" t="str">
        <f>'TERM 1'!AA19</f>
        <v/>
      </c>
      <c r="I19" s="69"/>
      <c r="J19" s="69"/>
      <c r="K19" s="69"/>
      <c r="L19" s="69"/>
      <c r="M19" s="70"/>
      <c r="N19" s="68"/>
      <c r="O19" s="69"/>
      <c r="P19" s="313" t="str">
        <f>'TERM 2'!AA19</f>
        <v/>
      </c>
      <c r="Q19" s="69"/>
      <c r="R19" s="69"/>
      <c r="S19" s="69"/>
      <c r="T19" s="69"/>
      <c r="U19" s="70"/>
      <c r="V19" s="581" t="str">
        <f>'TERM 3'!AA19</f>
        <v/>
      </c>
      <c r="W19" s="582"/>
      <c r="X19" s="582"/>
      <c r="Y19" s="583"/>
      <c r="Z19" s="581" t="str">
        <f t="shared" si="1"/>
        <v/>
      </c>
      <c r="AA19" s="592"/>
      <c r="AB19" s="592"/>
      <c r="AC19" s="343" t="str" cm="1">
        <f t="array" ref="AC19">IF(XFD19="", "", _xlfn.IFS(XFD19&gt;=90, "Advancing", XFD19&gt;=80, "Benchmarking", XFD19&gt;=75, "Connecting", XFD19&gt;=65, "Developing", XFD19&gt;=0, "Emerging"))</f>
        <v/>
      </c>
      <c r="AD19" s="315"/>
      <c r="AE19" s="305"/>
      <c r="AF19" s="304"/>
      <c r="AG19" s="304"/>
      <c r="AH19" s="304"/>
      <c r="AI19" s="306"/>
      <c r="AK19" s="305"/>
      <c r="AM19" s="308"/>
      <c r="AN19" s="308"/>
      <c r="AO19" s="308"/>
      <c r="AP19" s="308"/>
      <c r="AQ19" s="308"/>
      <c r="AR19" s="308"/>
      <c r="AS19" s="308"/>
      <c r="AT19" s="308"/>
      <c r="AU19" s="308"/>
      <c r="AV19" s="308"/>
      <c r="AW19" s="308"/>
      <c r="AX19" s="308"/>
      <c r="AY19" s="308"/>
      <c r="AZ19" s="308"/>
      <c r="BA19" s="308"/>
      <c r="BB19" s="308"/>
      <c r="BC19" s="308"/>
      <c r="BD19" s="308"/>
      <c r="BE19" s="308"/>
      <c r="XFD19" s="330" t="str">
        <f t="shared" si="0"/>
        <v/>
      </c>
    </row>
    <row r="20" spans="1:57 16384:16384" s="307" customFormat="1" ht="18" customHeight="1" x14ac:dyDescent="0.35">
      <c r="A20" s="22">
        <v>8</v>
      </c>
      <c r="B20" s="559">
        <f>'INPUT DATA'!L18</f>
        <v>0</v>
      </c>
      <c r="C20" s="560"/>
      <c r="D20" s="560"/>
      <c r="E20" s="561"/>
      <c r="F20" s="68"/>
      <c r="G20" s="69"/>
      <c r="H20" s="312" t="str">
        <f>'TERM 1'!AA20</f>
        <v/>
      </c>
      <c r="I20" s="69"/>
      <c r="J20" s="69"/>
      <c r="K20" s="69"/>
      <c r="L20" s="69"/>
      <c r="M20" s="70"/>
      <c r="N20" s="68"/>
      <c r="O20" s="69"/>
      <c r="P20" s="313" t="str">
        <f>'TERM 2'!AA20</f>
        <v/>
      </c>
      <c r="Q20" s="69"/>
      <c r="R20" s="69"/>
      <c r="S20" s="69"/>
      <c r="T20" s="69"/>
      <c r="U20" s="70"/>
      <c r="V20" s="581" t="str">
        <f>'TERM 3'!AA20</f>
        <v/>
      </c>
      <c r="W20" s="582"/>
      <c r="X20" s="582"/>
      <c r="Y20" s="583"/>
      <c r="Z20" s="581" t="str">
        <f t="shared" si="1"/>
        <v/>
      </c>
      <c r="AA20" s="592"/>
      <c r="AB20" s="592"/>
      <c r="AC20" s="343" t="str" cm="1">
        <f t="array" ref="AC20">IF(XFD20="", "", _xlfn.IFS(XFD20&gt;=90, "Advancing", XFD20&gt;=80, "Benchmarking", XFD20&gt;=75, "Connecting", XFD20&gt;=65, "Developing", XFD20&gt;=0, "Emerging"))</f>
        <v/>
      </c>
      <c r="AD20" s="315"/>
      <c r="AE20" s="305"/>
      <c r="AF20" s="304"/>
      <c r="AG20" s="304"/>
      <c r="AH20" s="304"/>
      <c r="AI20" s="306"/>
      <c r="AK20" s="305"/>
      <c r="AM20" s="308"/>
      <c r="AN20" s="308"/>
      <c r="AO20" s="308"/>
      <c r="AP20" s="308"/>
      <c r="AQ20" s="308"/>
      <c r="AR20" s="308"/>
      <c r="AS20" s="308"/>
      <c r="AT20" s="308"/>
      <c r="AU20" s="308"/>
      <c r="AV20" s="308"/>
      <c r="AW20" s="308"/>
      <c r="AX20" s="308"/>
      <c r="AY20" s="308"/>
      <c r="AZ20" s="308"/>
      <c r="BA20" s="308"/>
      <c r="BB20" s="308"/>
      <c r="BC20" s="308"/>
      <c r="BD20" s="308"/>
      <c r="BE20" s="308"/>
      <c r="XFD20" s="330" t="str">
        <f t="shared" si="0"/>
        <v/>
      </c>
    </row>
    <row r="21" spans="1:57 16384:16384" s="307" customFormat="1" ht="18" customHeight="1" x14ac:dyDescent="0.35">
      <c r="A21" s="22">
        <v>9</v>
      </c>
      <c r="B21" s="559">
        <f>'INPUT DATA'!L19</f>
        <v>0</v>
      </c>
      <c r="C21" s="560"/>
      <c r="D21" s="560"/>
      <c r="E21" s="561"/>
      <c r="F21" s="68"/>
      <c r="G21" s="69"/>
      <c r="H21" s="312" t="str">
        <f>'TERM 1'!AA21</f>
        <v/>
      </c>
      <c r="I21" s="69"/>
      <c r="J21" s="69"/>
      <c r="K21" s="69"/>
      <c r="L21" s="69"/>
      <c r="M21" s="70"/>
      <c r="N21" s="68"/>
      <c r="O21" s="69"/>
      <c r="P21" s="313" t="str">
        <f>'TERM 2'!AA21</f>
        <v/>
      </c>
      <c r="Q21" s="69"/>
      <c r="R21" s="69"/>
      <c r="S21" s="69"/>
      <c r="T21" s="69"/>
      <c r="U21" s="70"/>
      <c r="V21" s="581" t="str">
        <f>'TERM 3'!AA21</f>
        <v/>
      </c>
      <c r="W21" s="582"/>
      <c r="X21" s="582"/>
      <c r="Y21" s="583"/>
      <c r="Z21" s="581" t="str">
        <f t="shared" si="1"/>
        <v/>
      </c>
      <c r="AA21" s="592"/>
      <c r="AB21" s="592"/>
      <c r="AC21" s="343" t="str" cm="1">
        <f t="array" ref="AC21">IF(XFD21="", "", _xlfn.IFS(XFD21&gt;=90, "Advancing", XFD21&gt;=80, "Benchmarking", XFD21&gt;=75, "Connecting", XFD21&gt;=65, "Developing", XFD21&gt;=0, "Emerging"))</f>
        <v/>
      </c>
      <c r="AD21" s="315"/>
      <c r="AE21" s="305"/>
      <c r="AF21" s="304"/>
      <c r="AG21" s="304"/>
      <c r="AH21" s="304"/>
      <c r="AI21" s="306"/>
      <c r="AK21" s="305"/>
      <c r="AM21" s="308"/>
      <c r="AN21" s="308"/>
      <c r="AO21" s="308"/>
      <c r="AP21" s="308"/>
      <c r="AQ21" s="308"/>
      <c r="AR21" s="308"/>
      <c r="AS21" s="308"/>
      <c r="AT21" s="308"/>
      <c r="AU21" s="308"/>
      <c r="AV21" s="308"/>
      <c r="AW21" s="308"/>
      <c r="AX21" s="308"/>
      <c r="AY21" s="308"/>
      <c r="AZ21" s="308"/>
      <c r="BA21" s="308"/>
      <c r="BB21" s="308"/>
      <c r="BC21" s="308"/>
      <c r="BD21" s="308"/>
      <c r="BE21" s="308"/>
      <c r="XFD21" s="330" t="str">
        <f t="shared" si="0"/>
        <v/>
      </c>
    </row>
    <row r="22" spans="1:57 16384:16384" s="307" customFormat="1" ht="18" customHeight="1" x14ac:dyDescent="0.35">
      <c r="A22" s="22">
        <v>10</v>
      </c>
      <c r="B22" s="559">
        <f>'INPUT DATA'!L20</f>
        <v>0</v>
      </c>
      <c r="C22" s="560"/>
      <c r="D22" s="560"/>
      <c r="E22" s="561"/>
      <c r="F22" s="68"/>
      <c r="G22" s="69"/>
      <c r="H22" s="312" t="str">
        <f>'TERM 1'!AA22</f>
        <v/>
      </c>
      <c r="I22" s="69"/>
      <c r="J22" s="69"/>
      <c r="K22" s="69"/>
      <c r="L22" s="69"/>
      <c r="M22" s="70"/>
      <c r="N22" s="68"/>
      <c r="O22" s="69"/>
      <c r="P22" s="313" t="str">
        <f>'TERM 2'!AA22</f>
        <v/>
      </c>
      <c r="Q22" s="69"/>
      <c r="R22" s="69"/>
      <c r="S22" s="69"/>
      <c r="T22" s="69"/>
      <c r="U22" s="70"/>
      <c r="V22" s="581" t="str">
        <f>'TERM 3'!AA22</f>
        <v/>
      </c>
      <c r="W22" s="582"/>
      <c r="X22" s="582"/>
      <c r="Y22" s="583"/>
      <c r="Z22" s="581" t="str">
        <f t="shared" si="1"/>
        <v/>
      </c>
      <c r="AA22" s="592"/>
      <c r="AB22" s="592"/>
      <c r="AC22" s="343" t="str" cm="1">
        <f t="array" ref="AC22">IF(XFD22="", "", _xlfn.IFS(XFD22&gt;=90, "Advancing", XFD22&gt;=80, "Benchmarking", XFD22&gt;=75, "Connecting", XFD22&gt;=65, "Developing", XFD22&gt;=0, "Emerging"))</f>
        <v/>
      </c>
      <c r="AD22" s="315"/>
      <c r="AE22" s="305"/>
      <c r="AF22" s="304"/>
      <c r="AG22" s="304"/>
      <c r="AH22" s="304"/>
      <c r="AI22" s="306"/>
      <c r="AK22" s="305"/>
      <c r="AM22" s="308"/>
      <c r="AN22" s="308"/>
      <c r="AO22" s="308"/>
      <c r="AP22" s="308"/>
      <c r="AQ22" s="308"/>
      <c r="AR22" s="308"/>
      <c r="AS22" s="308"/>
      <c r="AT22" s="308"/>
      <c r="AU22" s="308"/>
      <c r="AV22" s="308"/>
      <c r="AW22" s="308"/>
      <c r="AX22" s="308"/>
      <c r="AY22" s="308"/>
      <c r="AZ22" s="308"/>
      <c r="BA22" s="308"/>
      <c r="BB22" s="308"/>
      <c r="BC22" s="308"/>
      <c r="BD22" s="308"/>
      <c r="BE22" s="308"/>
      <c r="XFD22" s="330" t="str">
        <f t="shared" si="0"/>
        <v/>
      </c>
    </row>
    <row r="23" spans="1:57 16384:16384" s="307" customFormat="1" ht="18" customHeight="1" x14ac:dyDescent="0.35">
      <c r="A23" s="22">
        <v>11</v>
      </c>
      <c r="B23" s="559">
        <f>'INPUT DATA'!L21</f>
        <v>0</v>
      </c>
      <c r="C23" s="560"/>
      <c r="D23" s="560"/>
      <c r="E23" s="561"/>
      <c r="F23" s="68"/>
      <c r="G23" s="69"/>
      <c r="H23" s="312" t="str">
        <f>'TERM 1'!AA23</f>
        <v/>
      </c>
      <c r="I23" s="69"/>
      <c r="J23" s="69"/>
      <c r="K23" s="69"/>
      <c r="L23" s="69"/>
      <c r="M23" s="70"/>
      <c r="N23" s="68"/>
      <c r="O23" s="69"/>
      <c r="P23" s="313" t="str">
        <f>'TERM 2'!AA23</f>
        <v/>
      </c>
      <c r="Q23" s="69"/>
      <c r="R23" s="69"/>
      <c r="S23" s="69"/>
      <c r="T23" s="69"/>
      <c r="U23" s="70"/>
      <c r="V23" s="581" t="str">
        <f>'TERM 3'!AA23</f>
        <v/>
      </c>
      <c r="W23" s="582"/>
      <c r="X23" s="582"/>
      <c r="Y23" s="583"/>
      <c r="Z23" s="581" t="str">
        <f t="shared" si="1"/>
        <v/>
      </c>
      <c r="AA23" s="592"/>
      <c r="AB23" s="592"/>
      <c r="AC23" s="343" t="str" cm="1">
        <f t="array" ref="AC23">IF(XFD23="", "", _xlfn.IFS(XFD23&gt;=90, "Advancing", XFD23&gt;=80, "Benchmarking", XFD23&gt;=75, "Connecting", XFD23&gt;=65, "Developing", XFD23&gt;=0, "Emerging"))</f>
        <v/>
      </c>
      <c r="AD23" s="315"/>
      <c r="AE23" s="305"/>
      <c r="AF23" s="304"/>
      <c r="AG23" s="304"/>
      <c r="AH23" s="304"/>
      <c r="AI23" s="306"/>
      <c r="AK23" s="305"/>
      <c r="AM23" s="309"/>
      <c r="AN23" s="309"/>
      <c r="AO23" s="309"/>
      <c r="AP23" s="309"/>
      <c r="AQ23" s="309"/>
      <c r="AR23" s="309"/>
      <c r="AS23" s="309"/>
      <c r="AT23" s="309"/>
      <c r="AU23" s="309"/>
      <c r="AV23" s="309"/>
      <c r="AW23" s="309"/>
      <c r="AX23" s="309"/>
      <c r="AY23" s="309"/>
      <c r="AZ23" s="309"/>
      <c r="BA23" s="309"/>
      <c r="BB23" s="309"/>
      <c r="BC23" s="309"/>
      <c r="BD23" s="309"/>
      <c r="BE23" s="309"/>
      <c r="XFD23" s="330" t="str">
        <f t="shared" si="0"/>
        <v/>
      </c>
    </row>
    <row r="24" spans="1:57 16384:16384" s="307" customFormat="1" ht="18" customHeight="1" x14ac:dyDescent="0.35">
      <c r="A24" s="22">
        <v>12</v>
      </c>
      <c r="B24" s="559">
        <f>'INPUT DATA'!L22</f>
        <v>0</v>
      </c>
      <c r="C24" s="560"/>
      <c r="D24" s="560"/>
      <c r="E24" s="561"/>
      <c r="F24" s="68"/>
      <c r="G24" s="69"/>
      <c r="H24" s="312" t="str">
        <f>'TERM 1'!AA24</f>
        <v/>
      </c>
      <c r="I24" s="69"/>
      <c r="J24" s="69"/>
      <c r="K24" s="69"/>
      <c r="L24" s="69"/>
      <c r="M24" s="70"/>
      <c r="N24" s="68"/>
      <c r="O24" s="69"/>
      <c r="P24" s="313" t="str">
        <f>'TERM 2'!AA24</f>
        <v/>
      </c>
      <c r="Q24" s="69"/>
      <c r="R24" s="69"/>
      <c r="S24" s="69"/>
      <c r="T24" s="69"/>
      <c r="U24" s="70"/>
      <c r="V24" s="581" t="str">
        <f>'TERM 3'!AA24</f>
        <v/>
      </c>
      <c r="W24" s="582"/>
      <c r="X24" s="582"/>
      <c r="Y24" s="583"/>
      <c r="Z24" s="581" t="str">
        <f t="shared" si="1"/>
        <v/>
      </c>
      <c r="AA24" s="592"/>
      <c r="AB24" s="592"/>
      <c r="AC24" s="343" t="str" cm="1">
        <f t="array" ref="AC24">IF(XFD24="", "", _xlfn.IFS(XFD24&gt;=90, "Advancing", XFD24&gt;=80, "Benchmarking", XFD24&gt;=75, "Connecting", XFD24&gt;=65, "Developing", XFD24&gt;=0, "Emerging"))</f>
        <v/>
      </c>
      <c r="AD24" s="315"/>
      <c r="AE24" s="305"/>
      <c r="AF24" s="304"/>
      <c r="AG24" s="304"/>
      <c r="AH24" s="304"/>
      <c r="AI24" s="306"/>
      <c r="AK24" s="305"/>
      <c r="AM24" s="309"/>
      <c r="AN24" s="309"/>
      <c r="AO24" s="309"/>
      <c r="AP24" s="309"/>
      <c r="AQ24" s="309"/>
      <c r="AR24" s="309"/>
      <c r="AS24" s="309"/>
      <c r="AT24" s="309"/>
      <c r="AU24" s="309"/>
      <c r="AV24" s="309"/>
      <c r="AW24" s="309"/>
      <c r="AX24" s="309"/>
      <c r="AY24" s="309"/>
      <c r="AZ24" s="309"/>
      <c r="BA24" s="309"/>
      <c r="BB24" s="309"/>
      <c r="BC24" s="309"/>
      <c r="BD24" s="309"/>
      <c r="BE24" s="309"/>
      <c r="XFD24" s="330" t="str">
        <f t="shared" si="0"/>
        <v/>
      </c>
    </row>
    <row r="25" spans="1:57 16384:16384" s="307" customFormat="1" ht="18" customHeight="1" x14ac:dyDescent="0.35">
      <c r="A25" s="22">
        <v>13</v>
      </c>
      <c r="B25" s="559">
        <f>'INPUT DATA'!L23</f>
        <v>0</v>
      </c>
      <c r="C25" s="560"/>
      <c r="D25" s="560"/>
      <c r="E25" s="561"/>
      <c r="F25" s="68"/>
      <c r="G25" s="69"/>
      <c r="H25" s="312" t="str">
        <f>'TERM 1'!AA25</f>
        <v/>
      </c>
      <c r="I25" s="69"/>
      <c r="J25" s="69"/>
      <c r="K25" s="69"/>
      <c r="L25" s="69"/>
      <c r="M25" s="70"/>
      <c r="N25" s="68"/>
      <c r="O25" s="69"/>
      <c r="P25" s="313" t="str">
        <f>'TERM 2'!AA25</f>
        <v/>
      </c>
      <c r="Q25" s="69"/>
      <c r="R25" s="69"/>
      <c r="S25" s="69"/>
      <c r="T25" s="69"/>
      <c r="U25" s="70"/>
      <c r="V25" s="581" t="str">
        <f>'TERM 3'!AA25</f>
        <v/>
      </c>
      <c r="W25" s="582"/>
      <c r="X25" s="582"/>
      <c r="Y25" s="583"/>
      <c r="Z25" s="581" t="str">
        <f t="shared" si="1"/>
        <v/>
      </c>
      <c r="AA25" s="592"/>
      <c r="AB25" s="592"/>
      <c r="AC25" s="343" t="str" cm="1">
        <f t="array" ref="AC25">IF(XFD25="", "", _xlfn.IFS(XFD25&gt;=90, "Advancing", XFD25&gt;=80, "Benchmarking", XFD25&gt;=75, "Connecting", XFD25&gt;=65, "Developing", XFD25&gt;=0, "Emerging"))</f>
        <v/>
      </c>
      <c r="AD25" s="315"/>
      <c r="AE25" s="305"/>
      <c r="AF25" s="304"/>
      <c r="AG25" s="304"/>
      <c r="AH25" s="304"/>
      <c r="AI25" s="306"/>
      <c r="AK25" s="305"/>
      <c r="AM25" s="309"/>
      <c r="AN25" s="309"/>
      <c r="AO25" s="309"/>
      <c r="AP25" s="309"/>
      <c r="AQ25" s="309"/>
      <c r="AR25" s="309"/>
      <c r="AS25" s="309"/>
      <c r="AT25" s="309"/>
      <c r="AU25" s="309"/>
      <c r="AV25" s="309"/>
      <c r="AW25" s="309"/>
      <c r="AX25" s="309"/>
      <c r="AY25" s="309"/>
      <c r="AZ25" s="309"/>
      <c r="BA25" s="309"/>
      <c r="BB25" s="309"/>
      <c r="BC25" s="309"/>
      <c r="BD25" s="309"/>
      <c r="BE25" s="309"/>
      <c r="XFD25" s="330" t="str">
        <f t="shared" si="0"/>
        <v/>
      </c>
    </row>
    <row r="26" spans="1:57 16384:16384" s="307" customFormat="1" ht="18" customHeight="1" x14ac:dyDescent="0.35">
      <c r="A26" s="22">
        <v>14</v>
      </c>
      <c r="B26" s="559">
        <f>'INPUT DATA'!L24</f>
        <v>0</v>
      </c>
      <c r="C26" s="560"/>
      <c r="D26" s="560"/>
      <c r="E26" s="561"/>
      <c r="F26" s="68"/>
      <c r="G26" s="69"/>
      <c r="H26" s="312" t="str">
        <f>'TERM 1'!AA26</f>
        <v/>
      </c>
      <c r="I26" s="69"/>
      <c r="J26" s="69"/>
      <c r="K26" s="69"/>
      <c r="L26" s="69"/>
      <c r="M26" s="70"/>
      <c r="N26" s="68"/>
      <c r="O26" s="69"/>
      <c r="P26" s="313" t="str">
        <f>'TERM 2'!AA26</f>
        <v/>
      </c>
      <c r="Q26" s="69"/>
      <c r="R26" s="69"/>
      <c r="S26" s="69"/>
      <c r="T26" s="69"/>
      <c r="U26" s="70"/>
      <c r="V26" s="581" t="str">
        <f>'TERM 3'!AA26</f>
        <v/>
      </c>
      <c r="W26" s="582"/>
      <c r="X26" s="582"/>
      <c r="Y26" s="583"/>
      <c r="Z26" s="581" t="str">
        <f t="shared" si="1"/>
        <v/>
      </c>
      <c r="AA26" s="592"/>
      <c r="AB26" s="592"/>
      <c r="AC26" s="343" t="str" cm="1">
        <f t="array" ref="AC26">IF(XFD26="", "", _xlfn.IFS(XFD26&gt;=90, "Advancing", XFD26&gt;=80, "Benchmarking", XFD26&gt;=75, "Connecting", XFD26&gt;=65, "Developing", XFD26&gt;=0, "Emerging"))</f>
        <v/>
      </c>
      <c r="AD26" s="315"/>
      <c r="AE26" s="305"/>
      <c r="AF26" s="304"/>
      <c r="AG26" s="304"/>
      <c r="AH26" s="304"/>
      <c r="AI26" s="306"/>
      <c r="AK26" s="305"/>
      <c r="AM26" s="309"/>
      <c r="AN26" s="309"/>
      <c r="AO26" s="309"/>
      <c r="AP26" s="309"/>
      <c r="AQ26" s="309"/>
      <c r="AR26" s="309"/>
      <c r="AS26" s="309"/>
      <c r="AT26" s="309"/>
      <c r="AU26" s="309"/>
      <c r="AV26" s="309"/>
      <c r="AW26" s="309"/>
      <c r="AX26" s="309"/>
      <c r="AY26" s="309"/>
      <c r="AZ26" s="309"/>
      <c r="BA26" s="309"/>
      <c r="BB26" s="309"/>
      <c r="BC26" s="309"/>
      <c r="BD26" s="309"/>
      <c r="BE26" s="309"/>
      <c r="XFD26" s="330" t="str">
        <f t="shared" si="0"/>
        <v/>
      </c>
    </row>
    <row r="27" spans="1:57 16384:16384" s="307" customFormat="1" ht="18" customHeight="1" x14ac:dyDescent="0.35">
      <c r="A27" s="22">
        <v>15</v>
      </c>
      <c r="B27" s="559">
        <f>'INPUT DATA'!L25</f>
        <v>0</v>
      </c>
      <c r="C27" s="560"/>
      <c r="D27" s="560"/>
      <c r="E27" s="561"/>
      <c r="F27" s="68"/>
      <c r="G27" s="69"/>
      <c r="H27" s="312" t="str">
        <f>'TERM 1'!AA27</f>
        <v/>
      </c>
      <c r="I27" s="69"/>
      <c r="J27" s="69"/>
      <c r="K27" s="69"/>
      <c r="L27" s="69"/>
      <c r="M27" s="70"/>
      <c r="N27" s="68"/>
      <c r="O27" s="69"/>
      <c r="P27" s="313" t="str">
        <f>'TERM 2'!AA27</f>
        <v/>
      </c>
      <c r="Q27" s="69"/>
      <c r="R27" s="69"/>
      <c r="S27" s="69"/>
      <c r="T27" s="69"/>
      <c r="U27" s="70"/>
      <c r="V27" s="581" t="str">
        <f>'TERM 3'!AA27</f>
        <v/>
      </c>
      <c r="W27" s="582"/>
      <c r="X27" s="582"/>
      <c r="Y27" s="583"/>
      <c r="Z27" s="581" t="str">
        <f t="shared" si="1"/>
        <v/>
      </c>
      <c r="AA27" s="592"/>
      <c r="AB27" s="592"/>
      <c r="AC27" s="343" t="str" cm="1">
        <f t="array" ref="AC27">IF(XFD27="", "", _xlfn.IFS(XFD27&gt;=90, "Advancing", XFD27&gt;=80, "Benchmarking", XFD27&gt;=75, "Connecting", XFD27&gt;=65, "Developing", XFD27&gt;=0, "Emerging"))</f>
        <v/>
      </c>
      <c r="AD27" s="315"/>
      <c r="AE27" s="305"/>
      <c r="AF27" s="304"/>
      <c r="AG27" s="304"/>
      <c r="AH27" s="304"/>
      <c r="AI27" s="306"/>
      <c r="AK27" s="305"/>
      <c r="AM27" s="309"/>
      <c r="AN27" s="309"/>
      <c r="AO27" s="309"/>
      <c r="AP27" s="309"/>
      <c r="AQ27" s="309"/>
      <c r="AR27" s="309"/>
      <c r="AS27" s="309"/>
      <c r="AT27" s="309"/>
      <c r="AU27" s="309"/>
      <c r="AV27" s="309"/>
      <c r="AW27" s="309"/>
      <c r="AX27" s="309"/>
      <c r="AY27" s="309"/>
      <c r="AZ27" s="309"/>
      <c r="BA27" s="309"/>
      <c r="BB27" s="309"/>
      <c r="BC27" s="309"/>
      <c r="XFD27" s="330" t="str">
        <f t="shared" si="0"/>
        <v/>
      </c>
    </row>
    <row r="28" spans="1:57 16384:16384" s="307" customFormat="1" ht="18" customHeight="1" x14ac:dyDescent="0.35">
      <c r="A28" s="22">
        <v>16</v>
      </c>
      <c r="B28" s="559">
        <f>'INPUT DATA'!L26</f>
        <v>0</v>
      </c>
      <c r="C28" s="560"/>
      <c r="D28" s="560"/>
      <c r="E28" s="561"/>
      <c r="F28" s="68"/>
      <c r="G28" s="69"/>
      <c r="H28" s="312" t="str">
        <f>'TERM 1'!AA28</f>
        <v/>
      </c>
      <c r="I28" s="69"/>
      <c r="J28" s="69"/>
      <c r="K28" s="69"/>
      <c r="L28" s="69"/>
      <c r="M28" s="70"/>
      <c r="N28" s="68"/>
      <c r="O28" s="69"/>
      <c r="P28" s="313" t="str">
        <f>'TERM 2'!AA28</f>
        <v/>
      </c>
      <c r="Q28" s="69"/>
      <c r="R28" s="69"/>
      <c r="S28" s="69"/>
      <c r="T28" s="69"/>
      <c r="U28" s="70"/>
      <c r="V28" s="581" t="str">
        <f>'TERM 3'!AA28</f>
        <v/>
      </c>
      <c r="W28" s="582"/>
      <c r="X28" s="582"/>
      <c r="Y28" s="583"/>
      <c r="Z28" s="581" t="str">
        <f t="shared" si="1"/>
        <v/>
      </c>
      <c r="AA28" s="592"/>
      <c r="AB28" s="592"/>
      <c r="AC28" s="343" t="str" cm="1">
        <f t="array" ref="AC28">IF(XFD28="", "", _xlfn.IFS(XFD28&gt;=90, "Advancing", XFD28&gt;=80, "Benchmarking", XFD28&gt;=75, "Connecting", XFD28&gt;=65, "Developing", XFD28&gt;=0, "Emerging"))</f>
        <v/>
      </c>
      <c r="AD28" s="315"/>
      <c r="AE28" s="305"/>
      <c r="AF28" s="304"/>
      <c r="AG28" s="304"/>
      <c r="AH28" s="304"/>
      <c r="AI28" s="306"/>
      <c r="AK28" s="305"/>
      <c r="AM28" s="309"/>
      <c r="AN28" s="309"/>
      <c r="AO28" s="309"/>
      <c r="AP28" s="309"/>
      <c r="AQ28" s="309"/>
      <c r="AR28" s="309"/>
      <c r="AS28" s="309"/>
      <c r="AT28" s="309"/>
      <c r="AU28" s="309"/>
      <c r="AV28" s="309"/>
      <c r="AW28" s="309"/>
      <c r="AX28" s="309"/>
      <c r="AY28" s="309"/>
      <c r="AZ28" s="309"/>
      <c r="BA28" s="309"/>
      <c r="BB28" s="309"/>
      <c r="BC28" s="309"/>
      <c r="XFD28" s="330" t="str">
        <f t="shared" si="0"/>
        <v/>
      </c>
    </row>
    <row r="29" spans="1:57 16384:16384" s="307" customFormat="1" ht="18" customHeight="1" x14ac:dyDescent="0.35">
      <c r="A29" s="22">
        <v>17</v>
      </c>
      <c r="B29" s="559">
        <f>'INPUT DATA'!L27</f>
        <v>0</v>
      </c>
      <c r="C29" s="560"/>
      <c r="D29" s="560"/>
      <c r="E29" s="561"/>
      <c r="F29" s="68"/>
      <c r="G29" s="69"/>
      <c r="H29" s="312" t="str">
        <f>'TERM 1'!AA29</f>
        <v/>
      </c>
      <c r="I29" s="69"/>
      <c r="J29" s="69"/>
      <c r="K29" s="69"/>
      <c r="L29" s="69"/>
      <c r="M29" s="70"/>
      <c r="N29" s="68"/>
      <c r="O29" s="69"/>
      <c r="P29" s="313" t="str">
        <f>'TERM 2'!AA29</f>
        <v/>
      </c>
      <c r="Q29" s="69"/>
      <c r="R29" s="69"/>
      <c r="S29" s="69"/>
      <c r="T29" s="69"/>
      <c r="U29" s="70"/>
      <c r="V29" s="581" t="str">
        <f>'TERM 3'!AA29</f>
        <v/>
      </c>
      <c r="W29" s="582"/>
      <c r="X29" s="582"/>
      <c r="Y29" s="583"/>
      <c r="Z29" s="581" t="str">
        <f t="shared" si="1"/>
        <v/>
      </c>
      <c r="AA29" s="592"/>
      <c r="AB29" s="592"/>
      <c r="AC29" s="343" t="str" cm="1">
        <f t="array" ref="AC29">IF(XFD29="", "", _xlfn.IFS(XFD29&gt;=90, "Advancing", XFD29&gt;=80, "Benchmarking", XFD29&gt;=75, "Connecting", XFD29&gt;=65, "Developing", XFD29&gt;=0, "Emerging"))</f>
        <v/>
      </c>
      <c r="AD29" s="315"/>
      <c r="AE29" s="305"/>
      <c r="AF29" s="304"/>
      <c r="AG29" s="304"/>
      <c r="AH29" s="304"/>
      <c r="AI29" s="306"/>
      <c r="AK29" s="305"/>
      <c r="AM29" s="309"/>
      <c r="AN29" s="309"/>
      <c r="AO29" s="309"/>
      <c r="AP29" s="309"/>
      <c r="AQ29" s="309"/>
      <c r="AR29" s="309"/>
      <c r="AS29" s="309"/>
      <c r="AT29" s="309"/>
      <c r="AU29" s="309"/>
      <c r="AV29" s="309"/>
      <c r="AW29" s="309"/>
      <c r="AX29" s="309"/>
      <c r="AY29" s="309"/>
      <c r="AZ29" s="309"/>
      <c r="BA29" s="309"/>
      <c r="BB29" s="309"/>
      <c r="BC29" s="309"/>
      <c r="XFD29" s="330" t="str">
        <f t="shared" si="0"/>
        <v/>
      </c>
    </row>
    <row r="30" spans="1:57 16384:16384" s="307" customFormat="1" ht="18" customHeight="1" x14ac:dyDescent="0.35">
      <c r="A30" s="22">
        <v>18</v>
      </c>
      <c r="B30" s="559">
        <f>'INPUT DATA'!L28</f>
        <v>0</v>
      </c>
      <c r="C30" s="560"/>
      <c r="D30" s="560"/>
      <c r="E30" s="561"/>
      <c r="F30" s="68"/>
      <c r="G30" s="69"/>
      <c r="H30" s="312" t="str">
        <f>'TERM 1'!AA30</f>
        <v/>
      </c>
      <c r="I30" s="69"/>
      <c r="J30" s="69"/>
      <c r="K30" s="69"/>
      <c r="L30" s="69"/>
      <c r="M30" s="70"/>
      <c r="N30" s="68"/>
      <c r="O30" s="69"/>
      <c r="P30" s="313" t="str">
        <f>'TERM 2'!AA30</f>
        <v/>
      </c>
      <c r="Q30" s="69"/>
      <c r="R30" s="69"/>
      <c r="S30" s="69"/>
      <c r="T30" s="69"/>
      <c r="U30" s="70"/>
      <c r="V30" s="581" t="str">
        <f>'TERM 3'!AA30</f>
        <v/>
      </c>
      <c r="W30" s="582"/>
      <c r="X30" s="582"/>
      <c r="Y30" s="583"/>
      <c r="Z30" s="581" t="str">
        <f t="shared" si="1"/>
        <v/>
      </c>
      <c r="AA30" s="592"/>
      <c r="AB30" s="592"/>
      <c r="AC30" s="343" t="str" cm="1">
        <f t="array" ref="AC30">IF(XFD30="", "", _xlfn.IFS(XFD30&gt;=90, "Advancing", XFD30&gt;=80, "Benchmarking", XFD30&gt;=75, "Connecting", XFD30&gt;=65, "Developing", XFD30&gt;=0, "Emerging"))</f>
        <v/>
      </c>
      <c r="AD30" s="315"/>
      <c r="AE30" s="305"/>
      <c r="AF30" s="304"/>
      <c r="AG30" s="304"/>
      <c r="AH30" s="304"/>
      <c r="AI30" s="306"/>
      <c r="AK30" s="305"/>
      <c r="AM30" s="309"/>
      <c r="AN30" s="309"/>
      <c r="AO30" s="309"/>
      <c r="AP30" s="309"/>
      <c r="AQ30" s="309"/>
      <c r="AR30" s="309"/>
      <c r="AS30" s="309"/>
      <c r="AT30" s="309"/>
      <c r="AU30" s="309"/>
      <c r="AV30" s="309"/>
      <c r="AW30" s="309"/>
      <c r="AX30" s="309"/>
      <c r="AY30" s="309"/>
      <c r="AZ30" s="309"/>
      <c r="BA30" s="309"/>
      <c r="BB30" s="309"/>
      <c r="BC30" s="309"/>
      <c r="XFD30" s="330" t="str">
        <f t="shared" si="0"/>
        <v/>
      </c>
    </row>
    <row r="31" spans="1:57 16384:16384" s="307" customFormat="1" ht="18" customHeight="1" x14ac:dyDescent="0.35">
      <c r="A31" s="22">
        <v>19</v>
      </c>
      <c r="B31" s="559">
        <f>'INPUT DATA'!L29</f>
        <v>0</v>
      </c>
      <c r="C31" s="560"/>
      <c r="D31" s="560"/>
      <c r="E31" s="561"/>
      <c r="F31" s="68"/>
      <c r="G31" s="69"/>
      <c r="H31" s="312" t="str">
        <f>'TERM 1'!AA31</f>
        <v/>
      </c>
      <c r="I31" s="69"/>
      <c r="J31" s="69"/>
      <c r="K31" s="69"/>
      <c r="L31" s="69"/>
      <c r="M31" s="70"/>
      <c r="N31" s="68"/>
      <c r="O31" s="69"/>
      <c r="P31" s="313" t="str">
        <f>'TERM 2'!AA31</f>
        <v/>
      </c>
      <c r="Q31" s="69"/>
      <c r="R31" s="69"/>
      <c r="S31" s="69"/>
      <c r="T31" s="69"/>
      <c r="U31" s="70"/>
      <c r="V31" s="581" t="str">
        <f>'TERM 3'!AA31</f>
        <v/>
      </c>
      <c r="W31" s="582"/>
      <c r="X31" s="582"/>
      <c r="Y31" s="583"/>
      <c r="Z31" s="581" t="str">
        <f t="shared" si="1"/>
        <v/>
      </c>
      <c r="AA31" s="592"/>
      <c r="AB31" s="592"/>
      <c r="AC31" s="343" t="str" cm="1">
        <f t="array" ref="AC31">IF(XFD31="", "", _xlfn.IFS(XFD31&gt;=90, "Advancing", XFD31&gt;=80, "Benchmarking", XFD31&gt;=75, "Connecting", XFD31&gt;=65, "Developing", XFD31&gt;=0, "Emerging"))</f>
        <v/>
      </c>
      <c r="AD31" s="315"/>
      <c r="AE31" s="305"/>
      <c r="AF31" s="304"/>
      <c r="AG31" s="304"/>
      <c r="AH31" s="304"/>
      <c r="AI31" s="306"/>
      <c r="AK31" s="305"/>
      <c r="AM31" s="309"/>
      <c r="AN31" s="309"/>
      <c r="AO31" s="309"/>
      <c r="AP31" s="309"/>
      <c r="AQ31" s="309"/>
      <c r="AR31" s="309"/>
      <c r="AS31" s="309"/>
      <c r="AT31" s="309"/>
      <c r="AU31" s="309"/>
      <c r="AV31" s="309"/>
      <c r="AW31" s="309"/>
      <c r="AX31" s="309"/>
      <c r="AY31" s="309"/>
      <c r="AZ31" s="309"/>
      <c r="BA31" s="309"/>
      <c r="BB31" s="309"/>
      <c r="BC31" s="309"/>
      <c r="XFD31" s="330" t="str">
        <f t="shared" si="0"/>
        <v/>
      </c>
    </row>
    <row r="32" spans="1:57 16384:16384" s="307" customFormat="1" ht="18" customHeight="1" x14ac:dyDescent="0.35">
      <c r="A32" s="22">
        <v>20</v>
      </c>
      <c r="B32" s="559">
        <f>'INPUT DATA'!L30</f>
        <v>0</v>
      </c>
      <c r="C32" s="560"/>
      <c r="D32" s="560"/>
      <c r="E32" s="561"/>
      <c r="F32" s="68"/>
      <c r="G32" s="69"/>
      <c r="H32" s="312" t="str">
        <f>'TERM 1'!AA32</f>
        <v/>
      </c>
      <c r="I32" s="69"/>
      <c r="J32" s="69"/>
      <c r="K32" s="69"/>
      <c r="L32" s="69"/>
      <c r="M32" s="70"/>
      <c r="N32" s="68"/>
      <c r="O32" s="69"/>
      <c r="P32" s="313" t="str">
        <f>'TERM 2'!AA32</f>
        <v/>
      </c>
      <c r="Q32" s="69"/>
      <c r="R32" s="69"/>
      <c r="S32" s="69"/>
      <c r="T32" s="69"/>
      <c r="U32" s="70"/>
      <c r="V32" s="581" t="str">
        <f>'TERM 3'!AA32</f>
        <v/>
      </c>
      <c r="W32" s="582"/>
      <c r="X32" s="582"/>
      <c r="Y32" s="583"/>
      <c r="Z32" s="581" t="str">
        <f t="shared" si="1"/>
        <v/>
      </c>
      <c r="AA32" s="592"/>
      <c r="AB32" s="592"/>
      <c r="AC32" s="343" t="str" cm="1">
        <f t="array" ref="AC32">IF(XFD32="", "", _xlfn.IFS(XFD32&gt;=90, "Advancing", XFD32&gt;=80, "Benchmarking", XFD32&gt;=75, "Connecting", XFD32&gt;=65, "Developing", XFD32&gt;=0, "Emerging"))</f>
        <v/>
      </c>
      <c r="AD32" s="315"/>
      <c r="AE32" s="305"/>
      <c r="AF32" s="304"/>
      <c r="AG32" s="304"/>
      <c r="AH32" s="304"/>
      <c r="AI32" s="306"/>
      <c r="AK32" s="305"/>
      <c r="AM32" s="309"/>
      <c r="AN32" s="309"/>
      <c r="AO32" s="309"/>
      <c r="AP32" s="309"/>
      <c r="AQ32" s="309"/>
      <c r="AR32" s="309"/>
      <c r="AS32" s="309"/>
      <c r="AT32" s="309"/>
      <c r="AU32" s="309"/>
      <c r="AV32" s="309"/>
      <c r="AW32" s="309"/>
      <c r="AX32" s="309"/>
      <c r="AY32" s="309"/>
      <c r="AZ32" s="309"/>
      <c r="BA32" s="309"/>
      <c r="BB32" s="309"/>
      <c r="BC32" s="309"/>
      <c r="XFD32" s="330" t="str">
        <f t="shared" si="0"/>
        <v/>
      </c>
    </row>
    <row r="33" spans="1:55 16384:16384" s="307" customFormat="1" ht="18" customHeight="1" x14ac:dyDescent="0.35">
      <c r="A33" s="22">
        <v>21</v>
      </c>
      <c r="B33" s="559">
        <f>'INPUT DATA'!L31</f>
        <v>0</v>
      </c>
      <c r="C33" s="560"/>
      <c r="D33" s="560"/>
      <c r="E33" s="561"/>
      <c r="F33" s="68"/>
      <c r="G33" s="69"/>
      <c r="H33" s="312" t="str">
        <f>'TERM 1'!AA33</f>
        <v/>
      </c>
      <c r="I33" s="69"/>
      <c r="J33" s="69"/>
      <c r="K33" s="69"/>
      <c r="L33" s="69"/>
      <c r="M33" s="70"/>
      <c r="N33" s="68"/>
      <c r="O33" s="69"/>
      <c r="P33" s="313" t="str">
        <f>'TERM 2'!AA33</f>
        <v/>
      </c>
      <c r="Q33" s="69"/>
      <c r="R33" s="69"/>
      <c r="S33" s="69"/>
      <c r="T33" s="69"/>
      <c r="U33" s="70"/>
      <c r="V33" s="581" t="str">
        <f>'TERM 3'!AA33</f>
        <v/>
      </c>
      <c r="W33" s="582"/>
      <c r="X33" s="582"/>
      <c r="Y33" s="583"/>
      <c r="Z33" s="581" t="str">
        <f t="shared" si="1"/>
        <v/>
      </c>
      <c r="AA33" s="592"/>
      <c r="AB33" s="592"/>
      <c r="AC33" s="343" t="str" cm="1">
        <f t="array" ref="AC33">IF(XFD33="", "", _xlfn.IFS(XFD33&gt;=90, "Advancing", XFD33&gt;=80, "Benchmarking", XFD33&gt;=75, "Connecting", XFD33&gt;=65, "Developing", XFD33&gt;=0, "Emerging"))</f>
        <v/>
      </c>
      <c r="AD33" s="315"/>
      <c r="AE33" s="305"/>
      <c r="AF33" s="304"/>
      <c r="AG33" s="304"/>
      <c r="AH33" s="304"/>
      <c r="AI33" s="306"/>
      <c r="AK33" s="305"/>
      <c r="AM33" s="309"/>
      <c r="AN33" s="309"/>
      <c r="AO33" s="309"/>
      <c r="AP33" s="309"/>
      <c r="AQ33" s="309"/>
      <c r="AR33" s="309"/>
      <c r="AS33" s="309"/>
      <c r="AT33" s="309"/>
      <c r="AU33" s="309"/>
      <c r="AV33" s="309"/>
      <c r="AW33" s="309"/>
      <c r="AX33" s="309"/>
      <c r="AY33" s="309"/>
      <c r="AZ33" s="309"/>
      <c r="BA33" s="309"/>
      <c r="BB33" s="309"/>
      <c r="BC33" s="309"/>
      <c r="XFD33" s="330" t="str">
        <f t="shared" si="0"/>
        <v/>
      </c>
    </row>
    <row r="34" spans="1:55 16384:16384" s="307" customFormat="1" ht="18" customHeight="1" x14ac:dyDescent="0.35">
      <c r="A34" s="22">
        <v>22</v>
      </c>
      <c r="B34" s="559">
        <f>'INPUT DATA'!L32</f>
        <v>0</v>
      </c>
      <c r="C34" s="560"/>
      <c r="D34" s="560"/>
      <c r="E34" s="561"/>
      <c r="F34" s="68"/>
      <c r="G34" s="69"/>
      <c r="H34" s="312" t="str">
        <f>'TERM 1'!AA34</f>
        <v/>
      </c>
      <c r="I34" s="69"/>
      <c r="J34" s="69"/>
      <c r="K34" s="69"/>
      <c r="L34" s="69"/>
      <c r="M34" s="70"/>
      <c r="N34" s="68"/>
      <c r="O34" s="69"/>
      <c r="P34" s="313" t="str">
        <f>'TERM 2'!AA34</f>
        <v/>
      </c>
      <c r="Q34" s="69"/>
      <c r="R34" s="69"/>
      <c r="S34" s="69"/>
      <c r="T34" s="69"/>
      <c r="U34" s="70"/>
      <c r="V34" s="581" t="str">
        <f>'TERM 3'!AA34</f>
        <v/>
      </c>
      <c r="W34" s="582"/>
      <c r="X34" s="582"/>
      <c r="Y34" s="583"/>
      <c r="Z34" s="581" t="str">
        <f t="shared" si="1"/>
        <v/>
      </c>
      <c r="AA34" s="592"/>
      <c r="AB34" s="592"/>
      <c r="AC34" s="343" t="str" cm="1">
        <f t="array" ref="AC34">IF(XFD34="", "", _xlfn.IFS(XFD34&gt;=90, "Advancing", XFD34&gt;=80, "Benchmarking", XFD34&gt;=75, "Connecting", XFD34&gt;=65, "Developing", XFD34&gt;=0, "Emerging"))</f>
        <v/>
      </c>
      <c r="AD34" s="315"/>
      <c r="AE34" s="305"/>
      <c r="AF34" s="304"/>
      <c r="AG34" s="304"/>
      <c r="AH34" s="304"/>
      <c r="AI34" s="306"/>
      <c r="AK34" s="305"/>
      <c r="AM34" s="309"/>
      <c r="XFD34" s="330" t="str">
        <f t="shared" si="0"/>
        <v/>
      </c>
    </row>
    <row r="35" spans="1:55 16384:16384" s="307" customFormat="1" ht="18" customHeight="1" x14ac:dyDescent="0.35">
      <c r="A35" s="22">
        <v>23</v>
      </c>
      <c r="B35" s="559">
        <f>'INPUT DATA'!L33</f>
        <v>0</v>
      </c>
      <c r="C35" s="560"/>
      <c r="D35" s="560"/>
      <c r="E35" s="561"/>
      <c r="F35" s="68"/>
      <c r="G35" s="69"/>
      <c r="H35" s="312" t="str">
        <f>'TERM 1'!AA35</f>
        <v/>
      </c>
      <c r="I35" s="69"/>
      <c r="J35" s="69"/>
      <c r="K35" s="69"/>
      <c r="L35" s="69"/>
      <c r="M35" s="70"/>
      <c r="N35" s="68"/>
      <c r="O35" s="69"/>
      <c r="P35" s="313" t="str">
        <f>'TERM 2'!AA35</f>
        <v/>
      </c>
      <c r="Q35" s="69"/>
      <c r="R35" s="69"/>
      <c r="S35" s="69"/>
      <c r="T35" s="69"/>
      <c r="U35" s="70"/>
      <c r="V35" s="581" t="str">
        <f>'TERM 3'!AA35</f>
        <v/>
      </c>
      <c r="W35" s="582"/>
      <c r="X35" s="582"/>
      <c r="Y35" s="583"/>
      <c r="Z35" s="581" t="str">
        <f t="shared" si="1"/>
        <v/>
      </c>
      <c r="AA35" s="592"/>
      <c r="AB35" s="592"/>
      <c r="AC35" s="343" t="str" cm="1">
        <f t="array" ref="AC35">IF(XFD35="", "", _xlfn.IFS(XFD35&gt;=90, "Advancing", XFD35&gt;=80, "Benchmarking", XFD35&gt;=75, "Connecting", XFD35&gt;=65, "Developing", XFD35&gt;=0, "Emerging"))</f>
        <v/>
      </c>
      <c r="AD35" s="315"/>
      <c r="AE35" s="305"/>
      <c r="AF35" s="304"/>
      <c r="AG35" s="304"/>
      <c r="AH35" s="304"/>
      <c r="AI35" s="306"/>
      <c r="AK35" s="305"/>
      <c r="AM35" s="309"/>
      <c r="XFD35" s="330" t="str">
        <f t="shared" si="0"/>
        <v/>
      </c>
    </row>
    <row r="36" spans="1:55 16384:16384" s="307" customFormat="1" ht="18" customHeight="1" x14ac:dyDescent="0.35">
      <c r="A36" s="22">
        <v>24</v>
      </c>
      <c r="B36" s="559">
        <f>'INPUT DATA'!L34</f>
        <v>0</v>
      </c>
      <c r="C36" s="560"/>
      <c r="D36" s="560"/>
      <c r="E36" s="561"/>
      <c r="F36" s="68"/>
      <c r="G36" s="69"/>
      <c r="H36" s="312" t="str">
        <f>'TERM 1'!AA36</f>
        <v/>
      </c>
      <c r="I36" s="69"/>
      <c r="J36" s="69"/>
      <c r="K36" s="69"/>
      <c r="L36" s="69"/>
      <c r="M36" s="70"/>
      <c r="N36" s="68"/>
      <c r="O36" s="69"/>
      <c r="P36" s="313" t="str">
        <f>'TERM 2'!AA36</f>
        <v/>
      </c>
      <c r="Q36" s="69"/>
      <c r="R36" s="69"/>
      <c r="S36" s="69"/>
      <c r="T36" s="69"/>
      <c r="U36" s="70"/>
      <c r="V36" s="581" t="str">
        <f>'TERM 3'!AA36</f>
        <v/>
      </c>
      <c r="W36" s="582"/>
      <c r="X36" s="582"/>
      <c r="Y36" s="583"/>
      <c r="Z36" s="581" t="str">
        <f t="shared" si="1"/>
        <v/>
      </c>
      <c r="AA36" s="592"/>
      <c r="AB36" s="592"/>
      <c r="AC36" s="343" t="str" cm="1">
        <f t="array" ref="AC36">IF(XFD36="", "", _xlfn.IFS(XFD36&gt;=90, "Advancing", XFD36&gt;=80, "Benchmarking", XFD36&gt;=75, "Connecting", XFD36&gt;=65, "Developing", XFD36&gt;=0, "Emerging"))</f>
        <v/>
      </c>
      <c r="AD36" s="315"/>
      <c r="AE36" s="305"/>
      <c r="AF36" s="304"/>
      <c r="AG36" s="304"/>
      <c r="AH36" s="304"/>
      <c r="AI36" s="306"/>
      <c r="AK36" s="305"/>
      <c r="AM36" s="309"/>
      <c r="XFD36" s="330" t="str">
        <f t="shared" si="0"/>
        <v/>
      </c>
    </row>
    <row r="37" spans="1:55 16384:16384" s="307" customFormat="1" ht="18" customHeight="1" x14ac:dyDescent="0.35">
      <c r="A37" s="22">
        <v>25</v>
      </c>
      <c r="B37" s="559">
        <f>'INPUT DATA'!L35</f>
        <v>0</v>
      </c>
      <c r="C37" s="560"/>
      <c r="D37" s="560"/>
      <c r="E37" s="561"/>
      <c r="F37" s="68"/>
      <c r="G37" s="69"/>
      <c r="H37" s="312" t="str">
        <f>'TERM 1'!AA37</f>
        <v/>
      </c>
      <c r="I37" s="69"/>
      <c r="J37" s="69"/>
      <c r="K37" s="69"/>
      <c r="L37" s="69"/>
      <c r="M37" s="70"/>
      <c r="N37" s="68"/>
      <c r="O37" s="69"/>
      <c r="P37" s="313" t="str">
        <f>'TERM 2'!AA37</f>
        <v/>
      </c>
      <c r="Q37" s="69"/>
      <c r="R37" s="69"/>
      <c r="S37" s="69"/>
      <c r="T37" s="69"/>
      <c r="U37" s="70"/>
      <c r="V37" s="581" t="str">
        <f>'TERM 3'!AA37</f>
        <v/>
      </c>
      <c r="W37" s="582"/>
      <c r="X37" s="582"/>
      <c r="Y37" s="583"/>
      <c r="Z37" s="581" t="str">
        <f t="shared" si="1"/>
        <v/>
      </c>
      <c r="AA37" s="592"/>
      <c r="AB37" s="592"/>
      <c r="AC37" s="345" t="str" cm="1">
        <f t="array" ref="AC37">IF(XFD37="", "", _xlfn.IFS(XFD37&gt;=90, "Advancing", XFD37&gt;=80, "Benchmarking", XFD37&gt;=75, "Connecting", XFD37&gt;=65, "Developing", XFD37&gt;=0, "Emerging"))</f>
        <v/>
      </c>
      <c r="AD37" s="315"/>
      <c r="AE37" s="305"/>
      <c r="AF37" s="304"/>
      <c r="AG37" s="304"/>
      <c r="AH37" s="304"/>
      <c r="AI37" s="306"/>
      <c r="AK37" s="305"/>
      <c r="AM37" s="309"/>
      <c r="XFD37" s="330" t="str">
        <f t="shared" si="0"/>
        <v/>
      </c>
    </row>
    <row r="38" spans="1:55 16384:16384" s="307" customFormat="1" ht="18" customHeight="1" x14ac:dyDescent="0.35">
      <c r="A38" s="22">
        <v>26</v>
      </c>
      <c r="B38" s="559">
        <f>'INPUT DATA'!L36</f>
        <v>0</v>
      </c>
      <c r="C38" s="560"/>
      <c r="D38" s="560"/>
      <c r="E38" s="561"/>
      <c r="F38" s="68"/>
      <c r="G38" s="69"/>
      <c r="H38" s="312" t="str">
        <f>'TERM 1'!AA38</f>
        <v/>
      </c>
      <c r="I38" s="69"/>
      <c r="J38" s="69"/>
      <c r="K38" s="69"/>
      <c r="L38" s="69"/>
      <c r="M38" s="70"/>
      <c r="N38" s="68"/>
      <c r="O38" s="69"/>
      <c r="P38" s="313" t="str">
        <f>'TERM 2'!AA38</f>
        <v/>
      </c>
      <c r="Q38" s="69"/>
      <c r="R38" s="69"/>
      <c r="S38" s="69"/>
      <c r="T38" s="69"/>
      <c r="U38" s="70"/>
      <c r="V38" s="581" t="str">
        <f>'TERM 3'!AA38</f>
        <v/>
      </c>
      <c r="W38" s="582"/>
      <c r="X38" s="582"/>
      <c r="Y38" s="583"/>
      <c r="Z38" s="581" t="str">
        <f t="shared" si="1"/>
        <v/>
      </c>
      <c r="AA38" s="592"/>
      <c r="AB38" s="592"/>
      <c r="AC38" s="343" t="str" cm="1">
        <f t="array" ref="AC38">IF(XFD38="", "", _xlfn.IFS(XFD38&gt;=90, "Advancing", XFD38&gt;=80, "Benchmarking", XFD38&gt;=75, "Connecting", XFD38&gt;=65, "Developing", XFD38&gt;=0, "Emerging"))</f>
        <v/>
      </c>
      <c r="AD38" s="315"/>
      <c r="AE38" s="305"/>
      <c r="AF38" s="304"/>
      <c r="AG38" s="304"/>
      <c r="AH38" s="304"/>
      <c r="AI38" s="306"/>
      <c r="AK38" s="305"/>
      <c r="AM38" s="309"/>
      <c r="XFD38" s="330" t="str">
        <f t="shared" si="0"/>
        <v/>
      </c>
    </row>
    <row r="39" spans="1:55 16384:16384" s="307" customFormat="1" ht="18" customHeight="1" x14ac:dyDescent="0.35">
      <c r="A39" s="22">
        <v>27</v>
      </c>
      <c r="B39" s="559">
        <f>'INPUT DATA'!L37</f>
        <v>0</v>
      </c>
      <c r="C39" s="560"/>
      <c r="D39" s="560"/>
      <c r="E39" s="561"/>
      <c r="F39" s="68"/>
      <c r="G39" s="69"/>
      <c r="H39" s="312" t="str">
        <f>'TERM 1'!AA39</f>
        <v/>
      </c>
      <c r="I39" s="69"/>
      <c r="J39" s="69"/>
      <c r="K39" s="69"/>
      <c r="L39" s="69"/>
      <c r="M39" s="70"/>
      <c r="N39" s="68"/>
      <c r="O39" s="69"/>
      <c r="P39" s="313" t="str">
        <f>'TERM 2'!AA39</f>
        <v/>
      </c>
      <c r="Q39" s="69"/>
      <c r="R39" s="69"/>
      <c r="S39" s="69"/>
      <c r="T39" s="69"/>
      <c r="U39" s="70"/>
      <c r="V39" s="581" t="str">
        <f>'TERM 3'!AA39</f>
        <v/>
      </c>
      <c r="W39" s="582"/>
      <c r="X39" s="582"/>
      <c r="Y39" s="583"/>
      <c r="Z39" s="581" t="str">
        <f t="shared" si="1"/>
        <v/>
      </c>
      <c r="AA39" s="592"/>
      <c r="AB39" s="592"/>
      <c r="AC39" s="343" t="str" cm="1">
        <f t="array" ref="AC39">IF(XFD39="", "", _xlfn.IFS(XFD39&gt;=90, "Advancing", XFD39&gt;=80, "Benchmarking", XFD39&gt;=75, "Connecting", XFD39&gt;=65, "Developing", XFD39&gt;=0, "Emerging"))</f>
        <v/>
      </c>
      <c r="AD39" s="315"/>
      <c r="AE39" s="305"/>
      <c r="AF39" s="304"/>
      <c r="AG39" s="304"/>
      <c r="AH39" s="304"/>
      <c r="AI39" s="306"/>
      <c r="AK39" s="305"/>
      <c r="AM39" s="309"/>
      <c r="XFD39" s="330" t="str">
        <f t="shared" si="0"/>
        <v/>
      </c>
    </row>
    <row r="40" spans="1:55 16384:16384" s="307" customFormat="1" ht="18" customHeight="1" x14ac:dyDescent="0.35">
      <c r="A40" s="22">
        <v>28</v>
      </c>
      <c r="B40" s="559">
        <f>'INPUT DATA'!L38</f>
        <v>0</v>
      </c>
      <c r="C40" s="560"/>
      <c r="D40" s="560"/>
      <c r="E40" s="561"/>
      <c r="F40" s="68"/>
      <c r="G40" s="69"/>
      <c r="H40" s="312" t="str">
        <f>'TERM 1'!AA40</f>
        <v/>
      </c>
      <c r="I40" s="69"/>
      <c r="J40" s="69"/>
      <c r="K40" s="69"/>
      <c r="L40" s="69"/>
      <c r="M40" s="70"/>
      <c r="N40" s="68"/>
      <c r="O40" s="69"/>
      <c r="P40" s="313" t="str">
        <f>'TERM 2'!AA40</f>
        <v/>
      </c>
      <c r="Q40" s="69"/>
      <c r="R40" s="69"/>
      <c r="S40" s="69"/>
      <c r="T40" s="69"/>
      <c r="U40" s="70"/>
      <c r="V40" s="581" t="str">
        <f>'TERM 3'!AA40</f>
        <v/>
      </c>
      <c r="W40" s="582"/>
      <c r="X40" s="582"/>
      <c r="Y40" s="583"/>
      <c r="Z40" s="581" t="str">
        <f t="shared" si="1"/>
        <v/>
      </c>
      <c r="AA40" s="592"/>
      <c r="AB40" s="592"/>
      <c r="AC40" s="343" t="str" cm="1">
        <f t="array" ref="AC40">IF(XFD40="", "", _xlfn.IFS(XFD40&gt;=90, "Advancing", XFD40&gt;=80, "Benchmarking", XFD40&gt;=75, "Connecting", XFD40&gt;=65, "Developing", XFD40&gt;=0, "Emerging"))</f>
        <v/>
      </c>
      <c r="AD40" s="315"/>
      <c r="AE40" s="305"/>
      <c r="AF40" s="304"/>
      <c r="AG40" s="304"/>
      <c r="AH40" s="304"/>
      <c r="AI40" s="306"/>
      <c r="AK40" s="305"/>
      <c r="AM40" s="309"/>
      <c r="XFD40" s="330" t="str">
        <f t="shared" si="0"/>
        <v/>
      </c>
    </row>
    <row r="41" spans="1:55 16384:16384" s="307" customFormat="1" ht="18" customHeight="1" x14ac:dyDescent="0.35">
      <c r="A41" s="22">
        <v>29</v>
      </c>
      <c r="B41" s="559">
        <f>'INPUT DATA'!L39</f>
        <v>0</v>
      </c>
      <c r="C41" s="560"/>
      <c r="D41" s="560"/>
      <c r="E41" s="561"/>
      <c r="F41" s="68"/>
      <c r="G41" s="69"/>
      <c r="H41" s="312" t="str">
        <f>'TERM 1'!AA41</f>
        <v/>
      </c>
      <c r="I41" s="69"/>
      <c r="J41" s="69"/>
      <c r="K41" s="69"/>
      <c r="L41" s="69"/>
      <c r="M41" s="70"/>
      <c r="N41" s="68"/>
      <c r="O41" s="69"/>
      <c r="P41" s="313" t="str">
        <f>'TERM 2'!AA41</f>
        <v/>
      </c>
      <c r="Q41" s="69"/>
      <c r="R41" s="69"/>
      <c r="S41" s="69"/>
      <c r="T41" s="69"/>
      <c r="U41" s="70"/>
      <c r="V41" s="581" t="str">
        <f>'TERM 3'!AA41</f>
        <v/>
      </c>
      <c r="W41" s="582"/>
      <c r="X41" s="582"/>
      <c r="Y41" s="583"/>
      <c r="Z41" s="581" t="str">
        <f t="shared" si="1"/>
        <v/>
      </c>
      <c r="AA41" s="592"/>
      <c r="AB41" s="592"/>
      <c r="AC41" s="343" t="str" cm="1">
        <f t="array" ref="AC41">IF(XFD41="", "", _xlfn.IFS(XFD41&gt;=90, "Advancing", XFD41&gt;=80, "Benchmarking", XFD41&gt;=75, "Connecting", XFD41&gt;=65, "Developing", XFD41&gt;=0, "Emerging"))</f>
        <v/>
      </c>
      <c r="AD41" s="315"/>
      <c r="AE41" s="305"/>
      <c r="AF41" s="304"/>
      <c r="AG41" s="304"/>
      <c r="AH41" s="304"/>
      <c r="AI41" s="306"/>
      <c r="AK41" s="305"/>
      <c r="AM41" s="309"/>
      <c r="XFD41" s="330" t="str">
        <f t="shared" si="0"/>
        <v/>
      </c>
    </row>
    <row r="42" spans="1:55 16384:16384" s="307" customFormat="1" ht="18" customHeight="1" x14ac:dyDescent="0.35">
      <c r="A42" s="22">
        <v>30</v>
      </c>
      <c r="B42" s="559">
        <f>'INPUT DATA'!L40</f>
        <v>0</v>
      </c>
      <c r="C42" s="560"/>
      <c r="D42" s="560"/>
      <c r="E42" s="561"/>
      <c r="F42" s="68"/>
      <c r="G42" s="69"/>
      <c r="H42" s="312" t="str">
        <f>'TERM 1'!AA42</f>
        <v/>
      </c>
      <c r="I42" s="69"/>
      <c r="J42" s="69"/>
      <c r="K42" s="69"/>
      <c r="L42" s="69"/>
      <c r="M42" s="70"/>
      <c r="N42" s="68"/>
      <c r="O42" s="69"/>
      <c r="P42" s="313" t="str">
        <f>'TERM 2'!AA42</f>
        <v/>
      </c>
      <c r="Q42" s="69"/>
      <c r="R42" s="69"/>
      <c r="S42" s="69"/>
      <c r="T42" s="69"/>
      <c r="U42" s="70"/>
      <c r="V42" s="581" t="str">
        <f>'TERM 3'!AA42</f>
        <v/>
      </c>
      <c r="W42" s="582"/>
      <c r="X42" s="582"/>
      <c r="Y42" s="583"/>
      <c r="Z42" s="581" t="str">
        <f t="shared" si="1"/>
        <v/>
      </c>
      <c r="AA42" s="592"/>
      <c r="AB42" s="592"/>
      <c r="AC42" s="343" t="str" cm="1">
        <f t="array" ref="AC42">IF(XFD42="", "", _xlfn.IFS(XFD42&gt;=90, "Advancing", XFD42&gt;=80, "Benchmarking", XFD42&gt;=75, "Connecting", XFD42&gt;=65, "Developing", XFD42&gt;=0, "Emerging"))</f>
        <v/>
      </c>
      <c r="AD42" s="315"/>
      <c r="AE42" s="305"/>
      <c r="AF42" s="304"/>
      <c r="AG42" s="304"/>
      <c r="AH42" s="304"/>
      <c r="AI42" s="306"/>
      <c r="AK42" s="305"/>
      <c r="AM42" s="309"/>
      <c r="XFD42" s="330" t="str">
        <f t="shared" si="0"/>
        <v/>
      </c>
    </row>
    <row r="43" spans="1:55 16384:16384" s="307" customFormat="1" ht="18" customHeight="1" x14ac:dyDescent="0.35">
      <c r="A43" s="22">
        <v>31</v>
      </c>
      <c r="B43" s="559">
        <f>'INPUT DATA'!L41</f>
        <v>0</v>
      </c>
      <c r="C43" s="560"/>
      <c r="D43" s="560"/>
      <c r="E43" s="561"/>
      <c r="F43" s="68"/>
      <c r="G43" s="69"/>
      <c r="H43" s="312" t="str">
        <f>'TERM 1'!AA43</f>
        <v/>
      </c>
      <c r="I43" s="69"/>
      <c r="J43" s="69"/>
      <c r="K43" s="69"/>
      <c r="L43" s="69"/>
      <c r="M43" s="70"/>
      <c r="N43" s="68"/>
      <c r="O43" s="69"/>
      <c r="P43" s="313" t="str">
        <f>'TERM 2'!AA43</f>
        <v/>
      </c>
      <c r="Q43" s="69"/>
      <c r="R43" s="69"/>
      <c r="S43" s="69"/>
      <c r="T43" s="69"/>
      <c r="U43" s="70"/>
      <c r="V43" s="581" t="str">
        <f>'TERM 3'!AA43</f>
        <v/>
      </c>
      <c r="W43" s="582"/>
      <c r="X43" s="582"/>
      <c r="Y43" s="583"/>
      <c r="Z43" s="581" t="str">
        <f t="shared" si="1"/>
        <v/>
      </c>
      <c r="AA43" s="592"/>
      <c r="AB43" s="592"/>
      <c r="AC43" s="343" t="str" cm="1">
        <f t="array" ref="AC43">IF(XFD43="", "", _xlfn.IFS(XFD43&gt;=90, "Advancing", XFD43&gt;=80, "Benchmarking", XFD43&gt;=75, "Connecting", XFD43&gt;=65, "Developing", XFD43&gt;=0, "Emerging"))</f>
        <v/>
      </c>
      <c r="AD43" s="315"/>
      <c r="AE43" s="305"/>
      <c r="AF43" s="304"/>
      <c r="AG43" s="304"/>
      <c r="AH43" s="304"/>
      <c r="AI43" s="306"/>
      <c r="AK43" s="305"/>
      <c r="AM43" s="309"/>
      <c r="XFD43" s="330" t="str">
        <f t="shared" si="0"/>
        <v/>
      </c>
    </row>
    <row r="44" spans="1:55 16384:16384" s="307" customFormat="1" ht="18" customHeight="1" x14ac:dyDescent="0.35">
      <c r="A44" s="22">
        <v>32</v>
      </c>
      <c r="B44" s="559">
        <f>'INPUT DATA'!L42</f>
        <v>0</v>
      </c>
      <c r="C44" s="560"/>
      <c r="D44" s="560"/>
      <c r="E44" s="561"/>
      <c r="F44" s="68"/>
      <c r="G44" s="69"/>
      <c r="H44" s="312" t="str">
        <f>'TERM 1'!AA44</f>
        <v/>
      </c>
      <c r="I44" s="69"/>
      <c r="J44" s="69"/>
      <c r="K44" s="69"/>
      <c r="L44" s="69"/>
      <c r="M44" s="70"/>
      <c r="N44" s="68"/>
      <c r="O44" s="69"/>
      <c r="P44" s="313" t="str">
        <f>'TERM 2'!AA44</f>
        <v/>
      </c>
      <c r="Q44" s="69"/>
      <c r="R44" s="69"/>
      <c r="S44" s="69"/>
      <c r="T44" s="69"/>
      <c r="U44" s="70"/>
      <c r="V44" s="581" t="str">
        <f>'TERM 3'!AA44</f>
        <v/>
      </c>
      <c r="W44" s="582"/>
      <c r="X44" s="582"/>
      <c r="Y44" s="583"/>
      <c r="Z44" s="581" t="str">
        <f t="shared" si="1"/>
        <v/>
      </c>
      <c r="AA44" s="592"/>
      <c r="AB44" s="592"/>
      <c r="AC44" s="343" t="str" cm="1">
        <f t="array" ref="AC44">IF(XFD44="", "", _xlfn.IFS(XFD44&gt;=90, "Advancing", XFD44&gt;=80, "Benchmarking", XFD44&gt;=75, "Connecting", XFD44&gt;=65, "Developing", XFD44&gt;=0, "Emerging"))</f>
        <v/>
      </c>
      <c r="AD44" s="315"/>
      <c r="AE44" s="305"/>
      <c r="AF44" s="304"/>
      <c r="AG44" s="304"/>
      <c r="AH44" s="304"/>
      <c r="AI44" s="306"/>
      <c r="AK44" s="305"/>
      <c r="AM44" s="309"/>
      <c r="XFD44" s="330" t="str">
        <f t="shared" si="0"/>
        <v/>
      </c>
    </row>
    <row r="45" spans="1:55 16384:16384" s="307" customFormat="1" ht="18" customHeight="1" x14ac:dyDescent="0.35">
      <c r="A45" s="22">
        <v>33</v>
      </c>
      <c r="B45" s="559">
        <f>'INPUT DATA'!L43</f>
        <v>0</v>
      </c>
      <c r="C45" s="560"/>
      <c r="D45" s="560"/>
      <c r="E45" s="561"/>
      <c r="F45" s="68"/>
      <c r="G45" s="69"/>
      <c r="H45" s="312" t="str">
        <f>'TERM 1'!AA45</f>
        <v/>
      </c>
      <c r="I45" s="69"/>
      <c r="J45" s="69"/>
      <c r="K45" s="69"/>
      <c r="L45" s="69"/>
      <c r="M45" s="70"/>
      <c r="N45" s="68"/>
      <c r="O45" s="69"/>
      <c r="P45" s="313" t="str">
        <f>'TERM 2'!AA45</f>
        <v/>
      </c>
      <c r="Q45" s="69"/>
      <c r="R45" s="69"/>
      <c r="S45" s="69"/>
      <c r="T45" s="69"/>
      <c r="U45" s="70"/>
      <c r="V45" s="581" t="str">
        <f>'TERM 3'!AA45</f>
        <v/>
      </c>
      <c r="W45" s="582"/>
      <c r="X45" s="582"/>
      <c r="Y45" s="583"/>
      <c r="Z45" s="581" t="str">
        <f t="shared" si="1"/>
        <v/>
      </c>
      <c r="AA45" s="592"/>
      <c r="AB45" s="592"/>
      <c r="AC45" s="343" t="str" cm="1">
        <f t="array" ref="AC45">IF(XFD45="", "", _xlfn.IFS(XFD45&gt;=90, "Advancing", XFD45&gt;=80, "Benchmarking", XFD45&gt;=75, "Connecting", XFD45&gt;=65, "Developing", XFD45&gt;=0, "Emerging"))</f>
        <v/>
      </c>
      <c r="AD45" s="315"/>
      <c r="AE45" s="305"/>
      <c r="AF45" s="304"/>
      <c r="AG45" s="304"/>
      <c r="AH45" s="304"/>
      <c r="AI45" s="306"/>
      <c r="AK45" s="305"/>
      <c r="AM45" s="309"/>
      <c r="XFD45" s="330" t="str">
        <f t="shared" si="0"/>
        <v/>
      </c>
    </row>
    <row r="46" spans="1:55 16384:16384" s="307" customFormat="1" ht="18" customHeight="1" x14ac:dyDescent="0.35">
      <c r="A46" s="22">
        <v>34</v>
      </c>
      <c r="B46" s="559">
        <f>'INPUT DATA'!L44</f>
        <v>0</v>
      </c>
      <c r="C46" s="560"/>
      <c r="D46" s="560"/>
      <c r="E46" s="561"/>
      <c r="F46" s="68"/>
      <c r="G46" s="69"/>
      <c r="H46" s="312" t="str">
        <f>'TERM 1'!AA46</f>
        <v/>
      </c>
      <c r="I46" s="69"/>
      <c r="J46" s="69"/>
      <c r="K46" s="69"/>
      <c r="L46" s="69"/>
      <c r="M46" s="70"/>
      <c r="N46" s="68"/>
      <c r="O46" s="69"/>
      <c r="P46" s="313" t="str">
        <f>'TERM 2'!AA46</f>
        <v/>
      </c>
      <c r="Q46" s="69"/>
      <c r="R46" s="69"/>
      <c r="S46" s="69"/>
      <c r="T46" s="69"/>
      <c r="U46" s="70"/>
      <c r="V46" s="581" t="str">
        <f>'TERM 3'!AA46</f>
        <v/>
      </c>
      <c r="W46" s="582"/>
      <c r="X46" s="582"/>
      <c r="Y46" s="583"/>
      <c r="Z46" s="581" t="str">
        <f t="shared" si="1"/>
        <v/>
      </c>
      <c r="AA46" s="592"/>
      <c r="AB46" s="592"/>
      <c r="AC46" s="343" t="str" cm="1">
        <f t="array" ref="AC46">IF(XFD46="", "", _xlfn.IFS(XFD46&gt;=90, "Advancing", XFD46&gt;=80, "Benchmarking", XFD46&gt;=75, "Connecting", XFD46&gt;=65, "Developing", XFD46&gt;=0, "Emerging"))</f>
        <v/>
      </c>
      <c r="AD46" s="315"/>
      <c r="AE46" s="305"/>
      <c r="AF46" s="304"/>
      <c r="AG46" s="304"/>
      <c r="AH46" s="304"/>
      <c r="AI46" s="306"/>
      <c r="AK46" s="305"/>
      <c r="AM46" s="309"/>
      <c r="XFD46" s="330" t="str">
        <f t="shared" si="0"/>
        <v/>
      </c>
    </row>
    <row r="47" spans="1:55 16384:16384" s="307" customFormat="1" ht="18" customHeight="1" x14ac:dyDescent="0.35">
      <c r="A47" s="22">
        <v>35</v>
      </c>
      <c r="B47" s="559">
        <f>'INPUT DATA'!L45</f>
        <v>0</v>
      </c>
      <c r="C47" s="560"/>
      <c r="D47" s="560"/>
      <c r="E47" s="561"/>
      <c r="F47" s="68"/>
      <c r="G47" s="69"/>
      <c r="H47" s="312" t="str">
        <f>'TERM 1'!AA47</f>
        <v/>
      </c>
      <c r="I47" s="69"/>
      <c r="J47" s="69"/>
      <c r="K47" s="69"/>
      <c r="L47" s="69"/>
      <c r="M47" s="70"/>
      <c r="N47" s="68"/>
      <c r="O47" s="69"/>
      <c r="P47" s="313" t="str">
        <f>'TERM 2'!AA47</f>
        <v/>
      </c>
      <c r="Q47" s="69"/>
      <c r="R47" s="69"/>
      <c r="S47" s="69"/>
      <c r="T47" s="69"/>
      <c r="U47" s="70"/>
      <c r="V47" s="581" t="str">
        <f>'TERM 3'!AA47</f>
        <v/>
      </c>
      <c r="W47" s="582"/>
      <c r="X47" s="582"/>
      <c r="Y47" s="583"/>
      <c r="Z47" s="581" t="str">
        <f t="shared" si="1"/>
        <v/>
      </c>
      <c r="AA47" s="592"/>
      <c r="AB47" s="592"/>
      <c r="AC47" s="343" t="str" cm="1">
        <f t="array" ref="AC47">IF(XFD47="", "", _xlfn.IFS(XFD47&gt;=90, "Advancing", XFD47&gt;=80, "Benchmarking", XFD47&gt;=75, "Connecting", XFD47&gt;=65, "Developing", XFD47&gt;=0, "Emerging"))</f>
        <v/>
      </c>
      <c r="AD47" s="315"/>
      <c r="AE47" s="305"/>
      <c r="AF47" s="304"/>
      <c r="AG47" s="304"/>
      <c r="AH47" s="304"/>
      <c r="AI47" s="306"/>
      <c r="AK47" s="305"/>
      <c r="AM47" s="309"/>
      <c r="XFD47" s="330" t="str">
        <f t="shared" si="0"/>
        <v/>
      </c>
    </row>
    <row r="48" spans="1:55 16384:16384" s="307" customFormat="1" ht="18" customHeight="1" x14ac:dyDescent="0.35">
      <c r="A48" s="22">
        <v>36</v>
      </c>
      <c r="B48" s="559">
        <f>'INPUT DATA'!L46</f>
        <v>0</v>
      </c>
      <c r="C48" s="560"/>
      <c r="D48" s="560"/>
      <c r="E48" s="561"/>
      <c r="F48" s="68"/>
      <c r="G48" s="69"/>
      <c r="H48" s="312" t="str">
        <f>'TERM 1'!AA48</f>
        <v/>
      </c>
      <c r="I48" s="69"/>
      <c r="J48" s="69"/>
      <c r="K48" s="69"/>
      <c r="L48" s="69"/>
      <c r="M48" s="70"/>
      <c r="N48" s="68"/>
      <c r="O48" s="69"/>
      <c r="P48" s="313" t="str">
        <f>'TERM 2'!AA48</f>
        <v/>
      </c>
      <c r="Q48" s="69"/>
      <c r="R48" s="69"/>
      <c r="S48" s="69"/>
      <c r="T48" s="69"/>
      <c r="U48" s="70"/>
      <c r="V48" s="581" t="str">
        <f>'TERM 3'!AA48</f>
        <v/>
      </c>
      <c r="W48" s="582"/>
      <c r="X48" s="582"/>
      <c r="Y48" s="583"/>
      <c r="Z48" s="581" t="str">
        <f t="shared" si="1"/>
        <v/>
      </c>
      <c r="AA48" s="592"/>
      <c r="AB48" s="592"/>
      <c r="AC48" s="343" t="str" cm="1">
        <f t="array" ref="AC48">IF(XFD48="", "", _xlfn.IFS(XFD48&gt;=90, "Advancing", XFD48&gt;=80, "Benchmarking", XFD48&gt;=75, "Connecting", XFD48&gt;=65, "Developing", XFD48&gt;=0, "Emerging"))</f>
        <v/>
      </c>
      <c r="AD48" s="315"/>
      <c r="AE48" s="305"/>
      <c r="AF48" s="304"/>
      <c r="AG48" s="304"/>
      <c r="AH48" s="304"/>
      <c r="AI48" s="306"/>
      <c r="AK48" s="305"/>
      <c r="AM48" s="309"/>
      <c r="XFD48" s="330" t="str">
        <f t="shared" si="0"/>
        <v/>
      </c>
    </row>
    <row r="49" spans="1:39 16384:16384" s="307" customFormat="1" ht="18" customHeight="1" x14ac:dyDescent="0.35">
      <c r="A49" s="22">
        <v>37</v>
      </c>
      <c r="B49" s="559">
        <f>'INPUT DATA'!L47</f>
        <v>0</v>
      </c>
      <c r="C49" s="560"/>
      <c r="D49" s="560"/>
      <c r="E49" s="561"/>
      <c r="F49" s="68"/>
      <c r="G49" s="69"/>
      <c r="H49" s="312" t="str">
        <f>'TERM 1'!AA49</f>
        <v/>
      </c>
      <c r="I49" s="69"/>
      <c r="J49" s="69"/>
      <c r="K49" s="69"/>
      <c r="L49" s="69"/>
      <c r="M49" s="70"/>
      <c r="N49" s="68"/>
      <c r="O49" s="69"/>
      <c r="P49" s="313" t="str">
        <f>'TERM 2'!AA49</f>
        <v/>
      </c>
      <c r="Q49" s="69"/>
      <c r="R49" s="69"/>
      <c r="S49" s="69"/>
      <c r="T49" s="69"/>
      <c r="U49" s="70"/>
      <c r="V49" s="581" t="str">
        <f>'TERM 3'!AA49</f>
        <v/>
      </c>
      <c r="W49" s="582"/>
      <c r="X49" s="582"/>
      <c r="Y49" s="583"/>
      <c r="Z49" s="581" t="str">
        <f t="shared" si="1"/>
        <v/>
      </c>
      <c r="AA49" s="592"/>
      <c r="AB49" s="592"/>
      <c r="AC49" s="343" t="str" cm="1">
        <f t="array" ref="AC49">IF(XFD49="", "", _xlfn.IFS(XFD49&gt;=90, "Advancing", XFD49&gt;=80, "Benchmarking", XFD49&gt;=75, "Connecting", XFD49&gt;=65, "Developing", XFD49&gt;=0, "Emerging"))</f>
        <v/>
      </c>
      <c r="AD49" s="315"/>
      <c r="AE49" s="305"/>
      <c r="AF49" s="304"/>
      <c r="AG49" s="304"/>
      <c r="AH49" s="304"/>
      <c r="AI49" s="306"/>
      <c r="AK49" s="305"/>
      <c r="AM49" s="309"/>
      <c r="XFD49" s="330" t="str">
        <f t="shared" si="0"/>
        <v/>
      </c>
    </row>
    <row r="50" spans="1:39 16384:16384" s="307" customFormat="1" ht="18" customHeight="1" x14ac:dyDescent="0.35">
      <c r="A50" s="22">
        <v>38</v>
      </c>
      <c r="B50" s="559">
        <f>'INPUT DATA'!L48</f>
        <v>0</v>
      </c>
      <c r="C50" s="560"/>
      <c r="D50" s="560"/>
      <c r="E50" s="561"/>
      <c r="F50" s="68"/>
      <c r="G50" s="69"/>
      <c r="H50" s="312" t="str">
        <f>'TERM 1'!AA50</f>
        <v/>
      </c>
      <c r="I50" s="69"/>
      <c r="J50" s="69"/>
      <c r="K50" s="69"/>
      <c r="L50" s="69"/>
      <c r="M50" s="70"/>
      <c r="N50" s="68"/>
      <c r="O50" s="69"/>
      <c r="P50" s="313" t="str">
        <f>'TERM 2'!AA50</f>
        <v/>
      </c>
      <c r="Q50" s="69"/>
      <c r="R50" s="69"/>
      <c r="S50" s="69"/>
      <c r="T50" s="69"/>
      <c r="U50" s="70"/>
      <c r="V50" s="581" t="str">
        <f>'TERM 3'!AA50</f>
        <v/>
      </c>
      <c r="W50" s="582"/>
      <c r="X50" s="582"/>
      <c r="Y50" s="583"/>
      <c r="Z50" s="581" t="str">
        <f t="shared" si="1"/>
        <v/>
      </c>
      <c r="AA50" s="592"/>
      <c r="AB50" s="592"/>
      <c r="AC50" s="343" t="str" cm="1">
        <f t="array" ref="AC50">IF(XFD50="", "", _xlfn.IFS(XFD50&gt;=90, "Advancing", XFD50&gt;=80, "Benchmarking", XFD50&gt;=75, "Connecting", XFD50&gt;=65, "Developing", XFD50&gt;=0, "Emerging"))</f>
        <v/>
      </c>
      <c r="AD50" s="315"/>
      <c r="AE50" s="305"/>
      <c r="AF50" s="304"/>
      <c r="AG50" s="304"/>
      <c r="AH50" s="304"/>
      <c r="AI50" s="306"/>
      <c r="AK50" s="305"/>
      <c r="AM50" s="309"/>
      <c r="XFD50" s="330" t="str">
        <f t="shared" si="0"/>
        <v/>
      </c>
    </row>
    <row r="51" spans="1:39 16384:16384" s="307" customFormat="1" ht="18" customHeight="1" x14ac:dyDescent="0.35">
      <c r="A51" s="22">
        <v>39</v>
      </c>
      <c r="B51" s="559">
        <f>'INPUT DATA'!L49</f>
        <v>0</v>
      </c>
      <c r="C51" s="560"/>
      <c r="D51" s="560"/>
      <c r="E51" s="561"/>
      <c r="F51" s="68"/>
      <c r="G51" s="69"/>
      <c r="H51" s="312" t="str">
        <f>'TERM 1'!AA51</f>
        <v/>
      </c>
      <c r="I51" s="69"/>
      <c r="J51" s="69"/>
      <c r="K51" s="69"/>
      <c r="L51" s="69"/>
      <c r="M51" s="70"/>
      <c r="N51" s="68"/>
      <c r="O51" s="69"/>
      <c r="P51" s="313" t="str">
        <f>'TERM 2'!AA51</f>
        <v/>
      </c>
      <c r="Q51" s="69"/>
      <c r="R51" s="69"/>
      <c r="S51" s="69"/>
      <c r="T51" s="69"/>
      <c r="U51" s="70"/>
      <c r="V51" s="581" t="str">
        <f>'TERM 3'!AA51</f>
        <v/>
      </c>
      <c r="W51" s="582"/>
      <c r="X51" s="582"/>
      <c r="Y51" s="583"/>
      <c r="Z51" s="581" t="str">
        <f t="shared" si="1"/>
        <v/>
      </c>
      <c r="AA51" s="592"/>
      <c r="AB51" s="592"/>
      <c r="AC51" s="343" t="str" cm="1">
        <f t="array" ref="AC51">IF(XFD51="", "", _xlfn.IFS(XFD51&gt;=90, "Advancing", XFD51&gt;=80, "Benchmarking", XFD51&gt;=75, "Connecting", XFD51&gt;=65, "Developing", XFD51&gt;=0, "Emerging"))</f>
        <v/>
      </c>
      <c r="AD51" s="315"/>
      <c r="AE51" s="305"/>
      <c r="AF51" s="304"/>
      <c r="AG51" s="304"/>
      <c r="AH51" s="304"/>
      <c r="AI51" s="306"/>
      <c r="AK51" s="305"/>
      <c r="AM51" s="309"/>
      <c r="XFD51" s="330" t="str">
        <f t="shared" si="0"/>
        <v/>
      </c>
    </row>
    <row r="52" spans="1:39 16384:16384" s="307" customFormat="1" ht="18" customHeight="1" x14ac:dyDescent="0.35">
      <c r="A52" s="22">
        <v>40</v>
      </c>
      <c r="B52" s="559">
        <f>'INPUT DATA'!L50</f>
        <v>0</v>
      </c>
      <c r="C52" s="560"/>
      <c r="D52" s="560"/>
      <c r="E52" s="561"/>
      <c r="F52" s="68"/>
      <c r="G52" s="69"/>
      <c r="H52" s="312" t="str">
        <f>'TERM 1'!AA52</f>
        <v/>
      </c>
      <c r="I52" s="69"/>
      <c r="J52" s="69"/>
      <c r="K52" s="69"/>
      <c r="L52" s="69"/>
      <c r="M52" s="70"/>
      <c r="N52" s="68"/>
      <c r="O52" s="69"/>
      <c r="P52" s="313" t="str">
        <f>'TERM 2'!AA52</f>
        <v/>
      </c>
      <c r="Q52" s="69"/>
      <c r="R52" s="69"/>
      <c r="S52" s="69"/>
      <c r="T52" s="69"/>
      <c r="U52" s="70"/>
      <c r="V52" s="581" t="str">
        <f>'TERM 3'!AA52</f>
        <v/>
      </c>
      <c r="W52" s="582"/>
      <c r="X52" s="582"/>
      <c r="Y52" s="583"/>
      <c r="Z52" s="581" t="str">
        <f t="shared" si="1"/>
        <v/>
      </c>
      <c r="AA52" s="592"/>
      <c r="AB52" s="592"/>
      <c r="AC52" s="343" t="str" cm="1">
        <f t="array" ref="AC52">IF(XFD52="", "", _xlfn.IFS(XFD52&gt;=90, "Advancing", XFD52&gt;=80, "Benchmarking", XFD52&gt;=75, "Connecting", XFD52&gt;=65, "Developing", XFD52&gt;=0, "Emerging"))</f>
        <v/>
      </c>
      <c r="AD52" s="315"/>
      <c r="AE52" s="305"/>
      <c r="AF52" s="304"/>
      <c r="AG52" s="304"/>
      <c r="AH52" s="304"/>
      <c r="AI52" s="306"/>
      <c r="AK52" s="305"/>
      <c r="AM52" s="309"/>
      <c r="XFD52" s="330" t="str">
        <f t="shared" si="0"/>
        <v/>
      </c>
    </row>
    <row r="53" spans="1:39 16384:16384" s="307" customFormat="1" ht="18" customHeight="1" x14ac:dyDescent="0.35">
      <c r="A53" s="22">
        <v>41</v>
      </c>
      <c r="B53" s="559">
        <f>'INPUT DATA'!L51</f>
        <v>0</v>
      </c>
      <c r="C53" s="560"/>
      <c r="D53" s="560"/>
      <c r="E53" s="561"/>
      <c r="F53" s="68"/>
      <c r="G53" s="69"/>
      <c r="H53" s="312" t="str">
        <f>'TERM 1'!AA53</f>
        <v/>
      </c>
      <c r="I53" s="69"/>
      <c r="J53" s="69"/>
      <c r="K53" s="69"/>
      <c r="L53" s="69"/>
      <c r="M53" s="70"/>
      <c r="N53" s="68"/>
      <c r="O53" s="69"/>
      <c r="P53" s="313" t="str">
        <f>'TERM 2'!AA53</f>
        <v/>
      </c>
      <c r="Q53" s="69"/>
      <c r="R53" s="69"/>
      <c r="S53" s="69"/>
      <c r="T53" s="69"/>
      <c r="U53" s="70"/>
      <c r="V53" s="581" t="str">
        <f>'TERM 3'!AA53</f>
        <v/>
      </c>
      <c r="W53" s="582"/>
      <c r="X53" s="582"/>
      <c r="Y53" s="583"/>
      <c r="Z53" s="581" t="str">
        <f t="shared" si="1"/>
        <v/>
      </c>
      <c r="AA53" s="592"/>
      <c r="AB53" s="592"/>
      <c r="AC53" s="343" t="str" cm="1">
        <f t="array" ref="AC53">IF(XFD53="", "", _xlfn.IFS(XFD53&gt;=90, "Advancing", XFD53&gt;=80, "Benchmarking", XFD53&gt;=75, "Connecting", XFD53&gt;=65, "Developing", XFD53&gt;=0, "Emerging"))</f>
        <v/>
      </c>
      <c r="AD53" s="315"/>
      <c r="AE53" s="305"/>
      <c r="AF53" s="304"/>
      <c r="AG53" s="304"/>
      <c r="AH53" s="304"/>
      <c r="AI53" s="306"/>
      <c r="AK53" s="305"/>
      <c r="AM53" s="309"/>
      <c r="XFD53" s="330" t="str">
        <f t="shared" si="0"/>
        <v/>
      </c>
    </row>
    <row r="54" spans="1:39 16384:16384" s="307" customFormat="1" ht="18" customHeight="1" x14ac:dyDescent="0.35">
      <c r="A54" s="22">
        <v>42</v>
      </c>
      <c r="B54" s="559">
        <f>'INPUT DATA'!L52</f>
        <v>0</v>
      </c>
      <c r="C54" s="560"/>
      <c r="D54" s="560"/>
      <c r="E54" s="561"/>
      <c r="F54" s="68"/>
      <c r="G54" s="69"/>
      <c r="H54" s="312" t="str">
        <f>'TERM 1'!AA54</f>
        <v/>
      </c>
      <c r="I54" s="69"/>
      <c r="J54" s="69"/>
      <c r="K54" s="69"/>
      <c r="L54" s="69"/>
      <c r="M54" s="70"/>
      <c r="N54" s="68"/>
      <c r="O54" s="69"/>
      <c r="P54" s="313" t="str">
        <f>'TERM 2'!AA54</f>
        <v/>
      </c>
      <c r="Q54" s="69"/>
      <c r="R54" s="69"/>
      <c r="S54" s="69"/>
      <c r="T54" s="69"/>
      <c r="U54" s="70"/>
      <c r="V54" s="581" t="str">
        <f>'TERM 3'!AA54</f>
        <v/>
      </c>
      <c r="W54" s="582"/>
      <c r="X54" s="582"/>
      <c r="Y54" s="583"/>
      <c r="Z54" s="581" t="str">
        <f t="shared" si="1"/>
        <v/>
      </c>
      <c r="AA54" s="592"/>
      <c r="AB54" s="592"/>
      <c r="AC54" s="343" t="str" cm="1">
        <f t="array" ref="AC54">IF(XFD54="", "", _xlfn.IFS(XFD54&gt;=90, "Advancing", XFD54&gt;=80, "Benchmarking", XFD54&gt;=75, "Connecting", XFD54&gt;=65, "Developing", XFD54&gt;=0, "Emerging"))</f>
        <v/>
      </c>
      <c r="AD54" s="315"/>
      <c r="AE54" s="305"/>
      <c r="AF54" s="304"/>
      <c r="AG54" s="304"/>
      <c r="AH54" s="304"/>
      <c r="AI54" s="306"/>
      <c r="AK54" s="305"/>
      <c r="AM54" s="309"/>
      <c r="XFD54" s="330" t="str">
        <f t="shared" si="0"/>
        <v/>
      </c>
    </row>
    <row r="55" spans="1:39 16384:16384" s="307" customFormat="1" ht="18" customHeight="1" x14ac:dyDescent="0.35">
      <c r="A55" s="22">
        <v>43</v>
      </c>
      <c r="B55" s="559">
        <f>'INPUT DATA'!L53</f>
        <v>0</v>
      </c>
      <c r="C55" s="560"/>
      <c r="D55" s="560"/>
      <c r="E55" s="561"/>
      <c r="F55" s="68"/>
      <c r="G55" s="69"/>
      <c r="H55" s="312" t="str">
        <f>'TERM 1'!AA55</f>
        <v/>
      </c>
      <c r="I55" s="69"/>
      <c r="J55" s="69"/>
      <c r="K55" s="69"/>
      <c r="L55" s="69"/>
      <c r="M55" s="70"/>
      <c r="N55" s="68"/>
      <c r="O55" s="69"/>
      <c r="P55" s="313" t="str">
        <f>'TERM 2'!AA55</f>
        <v/>
      </c>
      <c r="Q55" s="69"/>
      <c r="R55" s="69"/>
      <c r="S55" s="69"/>
      <c r="T55" s="69"/>
      <c r="U55" s="70"/>
      <c r="V55" s="581" t="str">
        <f>'TERM 3'!AA55</f>
        <v/>
      </c>
      <c r="W55" s="582"/>
      <c r="X55" s="582"/>
      <c r="Y55" s="583"/>
      <c r="Z55" s="581" t="str">
        <f t="shared" si="1"/>
        <v/>
      </c>
      <c r="AA55" s="592"/>
      <c r="AB55" s="592"/>
      <c r="AC55" s="343" t="str" cm="1">
        <f t="array" ref="AC55">IF(XFD55="", "", _xlfn.IFS(XFD55&gt;=90, "Advancing", XFD55&gt;=80, "Benchmarking", XFD55&gt;=75, "Connecting", XFD55&gt;=65, "Developing", XFD55&gt;=0, "Emerging"))</f>
        <v/>
      </c>
      <c r="AD55" s="315"/>
      <c r="AE55" s="305"/>
      <c r="AF55" s="304"/>
      <c r="AG55" s="304"/>
      <c r="AH55" s="304"/>
      <c r="AI55" s="306"/>
      <c r="AK55" s="305"/>
      <c r="AM55" s="309"/>
      <c r="XFD55" s="330" t="str">
        <f t="shared" si="0"/>
        <v/>
      </c>
    </row>
    <row r="56" spans="1:39 16384:16384" s="307" customFormat="1" ht="18" customHeight="1" x14ac:dyDescent="0.35">
      <c r="A56" s="22">
        <v>44</v>
      </c>
      <c r="B56" s="559">
        <f>'INPUT DATA'!L54</f>
        <v>0</v>
      </c>
      <c r="C56" s="560"/>
      <c r="D56" s="560"/>
      <c r="E56" s="561"/>
      <c r="F56" s="68"/>
      <c r="G56" s="69"/>
      <c r="H56" s="312" t="str">
        <f>'TERM 1'!AA56</f>
        <v/>
      </c>
      <c r="I56" s="69"/>
      <c r="J56" s="69"/>
      <c r="K56" s="69"/>
      <c r="L56" s="69"/>
      <c r="M56" s="70"/>
      <c r="N56" s="68"/>
      <c r="O56" s="69"/>
      <c r="P56" s="313" t="str">
        <f>'TERM 2'!AA56</f>
        <v/>
      </c>
      <c r="Q56" s="69"/>
      <c r="R56" s="69"/>
      <c r="S56" s="69"/>
      <c r="T56" s="69"/>
      <c r="U56" s="70"/>
      <c r="V56" s="581" t="str">
        <f>'TERM 3'!AA56</f>
        <v/>
      </c>
      <c r="W56" s="582"/>
      <c r="X56" s="582"/>
      <c r="Y56" s="583"/>
      <c r="Z56" s="581" t="str">
        <f t="shared" si="1"/>
        <v/>
      </c>
      <c r="AA56" s="592"/>
      <c r="AB56" s="592"/>
      <c r="AC56" s="343" t="str" cm="1">
        <f t="array" ref="AC56">IF(XFD56="", "", _xlfn.IFS(XFD56&gt;=90, "Advancing", XFD56&gt;=80, "Benchmarking", XFD56&gt;=75, "Connecting", XFD56&gt;=65, "Developing", XFD56&gt;=0, "Emerging"))</f>
        <v/>
      </c>
      <c r="AD56" s="315"/>
      <c r="AE56" s="305"/>
      <c r="AF56" s="304"/>
      <c r="AG56" s="304"/>
      <c r="AH56" s="304"/>
      <c r="AI56" s="306"/>
      <c r="AK56" s="305"/>
      <c r="AM56" s="309"/>
      <c r="XFD56" s="330" t="str">
        <f t="shared" si="0"/>
        <v/>
      </c>
    </row>
    <row r="57" spans="1:39 16384:16384" s="307" customFormat="1" ht="18" customHeight="1" x14ac:dyDescent="0.35">
      <c r="A57" s="22">
        <v>45</v>
      </c>
      <c r="B57" s="559">
        <f>'INPUT DATA'!L55</f>
        <v>0</v>
      </c>
      <c r="C57" s="560"/>
      <c r="D57" s="560"/>
      <c r="E57" s="561"/>
      <c r="F57" s="68"/>
      <c r="G57" s="69"/>
      <c r="H57" s="312" t="str">
        <f>'TERM 1'!AA57</f>
        <v/>
      </c>
      <c r="I57" s="69"/>
      <c r="J57" s="69"/>
      <c r="K57" s="69"/>
      <c r="L57" s="69"/>
      <c r="M57" s="70"/>
      <c r="N57" s="68"/>
      <c r="O57" s="69"/>
      <c r="P57" s="313" t="str">
        <f>'TERM 2'!AA57</f>
        <v/>
      </c>
      <c r="Q57" s="69"/>
      <c r="R57" s="69"/>
      <c r="S57" s="69"/>
      <c r="T57" s="69"/>
      <c r="U57" s="70"/>
      <c r="V57" s="581" t="str">
        <f>'TERM 3'!AA57</f>
        <v/>
      </c>
      <c r="W57" s="582"/>
      <c r="X57" s="582"/>
      <c r="Y57" s="583"/>
      <c r="Z57" s="581" t="str">
        <f t="shared" si="1"/>
        <v/>
      </c>
      <c r="AA57" s="592"/>
      <c r="AB57" s="592"/>
      <c r="AC57" s="343" t="str" cm="1">
        <f t="array" ref="AC57">IF(XFD57="", "", _xlfn.IFS(XFD57&gt;=90, "Advancing", XFD57&gt;=80, "Benchmarking", XFD57&gt;=75, "Connecting", XFD57&gt;=65, "Developing", XFD57&gt;=0, "Emerging"))</f>
        <v/>
      </c>
      <c r="AD57" s="315"/>
      <c r="AE57" s="305"/>
      <c r="AF57" s="304"/>
      <c r="AG57" s="304"/>
      <c r="AH57" s="304"/>
      <c r="AI57" s="306"/>
      <c r="AK57" s="305"/>
      <c r="AM57" s="309"/>
      <c r="XFD57" s="330" t="str">
        <f t="shared" si="0"/>
        <v/>
      </c>
    </row>
    <row r="58" spans="1:39 16384:16384" s="307" customFormat="1" ht="18" customHeight="1" x14ac:dyDescent="0.35">
      <c r="A58" s="22">
        <v>46</v>
      </c>
      <c r="B58" s="559">
        <f>'INPUT DATA'!L56</f>
        <v>0</v>
      </c>
      <c r="C58" s="560"/>
      <c r="D58" s="560"/>
      <c r="E58" s="561"/>
      <c r="F58" s="68"/>
      <c r="G58" s="69"/>
      <c r="H58" s="312" t="str">
        <f>'TERM 1'!AA58</f>
        <v/>
      </c>
      <c r="I58" s="69"/>
      <c r="J58" s="69"/>
      <c r="K58" s="69"/>
      <c r="L58" s="69"/>
      <c r="M58" s="70"/>
      <c r="N58" s="68"/>
      <c r="O58" s="69"/>
      <c r="P58" s="313" t="str">
        <f>'TERM 2'!AA58</f>
        <v/>
      </c>
      <c r="Q58" s="69"/>
      <c r="R58" s="69"/>
      <c r="S58" s="69"/>
      <c r="T58" s="69"/>
      <c r="U58" s="70"/>
      <c r="V58" s="581" t="str">
        <f>'TERM 3'!AA58</f>
        <v/>
      </c>
      <c r="W58" s="582"/>
      <c r="X58" s="582"/>
      <c r="Y58" s="583"/>
      <c r="Z58" s="581" t="str">
        <f t="shared" si="1"/>
        <v/>
      </c>
      <c r="AA58" s="592"/>
      <c r="AB58" s="592"/>
      <c r="AC58" s="343" t="str" cm="1">
        <f t="array" ref="AC58">IF(XFD58="", "", _xlfn.IFS(XFD58&gt;=90, "Advancing", XFD58&gt;=80, "Benchmarking", XFD58&gt;=75, "Connecting", XFD58&gt;=65, "Developing", XFD58&gt;=0, "Emerging"))</f>
        <v/>
      </c>
      <c r="AD58" s="315"/>
      <c r="AE58" s="305"/>
      <c r="AF58" s="304"/>
      <c r="AG58" s="304"/>
      <c r="AH58" s="304"/>
      <c r="AI58" s="306"/>
      <c r="AK58" s="305"/>
      <c r="AM58" s="309"/>
      <c r="XFD58" s="330" t="str">
        <f t="shared" si="0"/>
        <v/>
      </c>
    </row>
    <row r="59" spans="1:39 16384:16384" s="307" customFormat="1" ht="18" customHeight="1" x14ac:dyDescent="0.35">
      <c r="A59" s="22">
        <v>47</v>
      </c>
      <c r="B59" s="559">
        <f>'INPUT DATA'!L57</f>
        <v>0</v>
      </c>
      <c r="C59" s="560"/>
      <c r="D59" s="560"/>
      <c r="E59" s="561"/>
      <c r="F59" s="68"/>
      <c r="G59" s="69"/>
      <c r="H59" s="312" t="str">
        <f>'TERM 1'!AA59</f>
        <v/>
      </c>
      <c r="I59" s="69"/>
      <c r="J59" s="69"/>
      <c r="K59" s="69"/>
      <c r="L59" s="69"/>
      <c r="M59" s="70"/>
      <c r="N59" s="68"/>
      <c r="O59" s="69"/>
      <c r="P59" s="313" t="str">
        <f>'TERM 2'!AA59</f>
        <v/>
      </c>
      <c r="Q59" s="69"/>
      <c r="R59" s="69"/>
      <c r="S59" s="69"/>
      <c r="T59" s="69"/>
      <c r="U59" s="70"/>
      <c r="V59" s="581" t="str">
        <f>'TERM 3'!AA59</f>
        <v/>
      </c>
      <c r="W59" s="582"/>
      <c r="X59" s="582"/>
      <c r="Y59" s="583"/>
      <c r="Z59" s="581" t="str">
        <f t="shared" si="1"/>
        <v/>
      </c>
      <c r="AA59" s="592"/>
      <c r="AB59" s="592"/>
      <c r="AC59" s="343" t="str" cm="1">
        <f t="array" ref="AC59">IF(XFD59="", "", _xlfn.IFS(XFD59&gt;=90, "Advancing", XFD59&gt;=80, "Benchmarking", XFD59&gt;=75, "Connecting", XFD59&gt;=65, "Developing", XFD59&gt;=0, "Emerging"))</f>
        <v/>
      </c>
      <c r="AD59" s="315"/>
      <c r="AE59" s="305"/>
      <c r="AF59" s="304"/>
      <c r="AG59" s="304"/>
      <c r="AH59" s="304"/>
      <c r="AI59" s="306"/>
      <c r="AK59" s="305"/>
      <c r="AM59" s="309"/>
      <c r="XFD59" s="330" t="str">
        <f t="shared" si="0"/>
        <v/>
      </c>
    </row>
    <row r="60" spans="1:39 16384:16384" s="307" customFormat="1" ht="18" customHeight="1" x14ac:dyDescent="0.35">
      <c r="A60" s="22">
        <v>48</v>
      </c>
      <c r="B60" s="559">
        <f>'INPUT DATA'!L58</f>
        <v>0</v>
      </c>
      <c r="C60" s="560"/>
      <c r="D60" s="560"/>
      <c r="E60" s="561"/>
      <c r="F60" s="68"/>
      <c r="G60" s="69"/>
      <c r="H60" s="312" t="str">
        <f>'TERM 1'!AA60</f>
        <v/>
      </c>
      <c r="I60" s="69"/>
      <c r="J60" s="69"/>
      <c r="K60" s="69"/>
      <c r="L60" s="69"/>
      <c r="M60" s="70"/>
      <c r="N60" s="68"/>
      <c r="O60" s="69"/>
      <c r="P60" s="313" t="str">
        <f>'TERM 2'!AA60</f>
        <v/>
      </c>
      <c r="Q60" s="69"/>
      <c r="R60" s="69"/>
      <c r="S60" s="69"/>
      <c r="T60" s="69"/>
      <c r="U60" s="70"/>
      <c r="V60" s="581" t="str">
        <f>'TERM 3'!AA60</f>
        <v/>
      </c>
      <c r="W60" s="582"/>
      <c r="X60" s="582"/>
      <c r="Y60" s="583"/>
      <c r="Z60" s="581" t="str">
        <f t="shared" si="1"/>
        <v/>
      </c>
      <c r="AA60" s="592"/>
      <c r="AB60" s="592"/>
      <c r="AC60" s="343" t="str" cm="1">
        <f t="array" ref="AC60">IF(XFD60="", "", _xlfn.IFS(XFD60&gt;=90, "Advancing", XFD60&gt;=80, "Benchmarking", XFD60&gt;=75, "Connecting", XFD60&gt;=65, "Developing", XFD60&gt;=0, "Emerging"))</f>
        <v/>
      </c>
      <c r="AD60" s="315"/>
      <c r="AE60" s="305"/>
      <c r="AF60" s="304"/>
      <c r="AG60" s="304"/>
      <c r="AH60" s="304"/>
      <c r="AI60" s="306"/>
      <c r="AK60" s="305"/>
      <c r="AM60" s="309"/>
      <c r="XFD60" s="330" t="str">
        <f t="shared" si="0"/>
        <v/>
      </c>
    </row>
    <row r="61" spans="1:39 16384:16384" s="307" customFormat="1" ht="18" customHeight="1" x14ac:dyDescent="0.35">
      <c r="A61" s="22">
        <v>49</v>
      </c>
      <c r="B61" s="559">
        <f>'INPUT DATA'!L59</f>
        <v>0</v>
      </c>
      <c r="C61" s="560"/>
      <c r="D61" s="560"/>
      <c r="E61" s="561"/>
      <c r="F61" s="68"/>
      <c r="G61" s="69"/>
      <c r="H61" s="312" t="str">
        <f>'TERM 1'!AA61</f>
        <v/>
      </c>
      <c r="I61" s="69"/>
      <c r="J61" s="69"/>
      <c r="K61" s="69"/>
      <c r="L61" s="69"/>
      <c r="M61" s="70"/>
      <c r="N61" s="68"/>
      <c r="O61" s="69"/>
      <c r="P61" s="313" t="str">
        <f>'TERM 2'!AA61</f>
        <v/>
      </c>
      <c r="Q61" s="69"/>
      <c r="R61" s="69"/>
      <c r="S61" s="69"/>
      <c r="T61" s="69"/>
      <c r="U61" s="70"/>
      <c r="V61" s="581" t="str">
        <f>'TERM 3'!AA61</f>
        <v/>
      </c>
      <c r="W61" s="582"/>
      <c r="X61" s="582"/>
      <c r="Y61" s="583"/>
      <c r="Z61" s="581" t="str">
        <f t="shared" si="1"/>
        <v/>
      </c>
      <c r="AA61" s="592"/>
      <c r="AB61" s="592"/>
      <c r="AC61" s="343" t="str" cm="1">
        <f t="array" ref="AC61">IF(XFD61="", "", _xlfn.IFS(XFD61&gt;=90, "Advancing", XFD61&gt;=80, "Benchmarking", XFD61&gt;=75, "Connecting", XFD61&gt;=65, "Developing", XFD61&gt;=0, "Emerging"))</f>
        <v/>
      </c>
      <c r="AD61" s="315"/>
      <c r="AE61" s="305"/>
      <c r="AF61" s="304"/>
      <c r="AG61" s="304"/>
      <c r="AH61" s="304"/>
      <c r="AI61" s="306"/>
      <c r="AK61" s="305"/>
      <c r="AM61" s="309"/>
      <c r="XFD61" s="330" t="str">
        <f t="shared" si="0"/>
        <v/>
      </c>
    </row>
    <row r="62" spans="1:39 16384:16384" s="307" customFormat="1" ht="18" customHeight="1" thickBot="1" x14ac:dyDescent="0.4">
      <c r="A62" s="23">
        <v>50</v>
      </c>
      <c r="B62" s="562" t="str">
        <f>'INPUT DATA'!L60</f>
        <v>RAQUENO, RICHARD R.</v>
      </c>
      <c r="C62" s="563"/>
      <c r="D62" s="563"/>
      <c r="E62" s="564"/>
      <c r="F62" s="316"/>
      <c r="G62" s="317"/>
      <c r="H62" s="318" t="str">
        <f>'TERM 1'!AA62</f>
        <v/>
      </c>
      <c r="I62" s="317"/>
      <c r="J62" s="317"/>
      <c r="K62" s="317"/>
      <c r="L62" s="317"/>
      <c r="M62" s="319"/>
      <c r="N62" s="316"/>
      <c r="O62" s="317"/>
      <c r="P62" s="320" t="str">
        <f>'TERM 2'!AA62</f>
        <v/>
      </c>
      <c r="Q62" s="317"/>
      <c r="R62" s="317"/>
      <c r="S62" s="317"/>
      <c r="T62" s="317"/>
      <c r="U62" s="319"/>
      <c r="V62" s="594" t="str">
        <f>'TERM 3'!AA62</f>
        <v/>
      </c>
      <c r="W62" s="595"/>
      <c r="X62" s="595"/>
      <c r="Y62" s="596"/>
      <c r="Z62" s="594" t="str">
        <f t="shared" si="1"/>
        <v/>
      </c>
      <c r="AA62" s="608"/>
      <c r="AB62" s="608"/>
      <c r="AC62" s="347" t="str" cm="1">
        <f t="array" ref="AC62">IF(XFD62="", "", _xlfn.IFS(XFD62&gt;=90, "Advancing", XFD62&gt;=80, "Benchmarking", XFD62&gt;=75, "Connecting", XFD62&gt;=65, "Developing", XFD62&gt;=0, "Emerging"))</f>
        <v/>
      </c>
      <c r="AD62" s="348"/>
      <c r="AE62" s="349"/>
      <c r="AF62" s="304"/>
      <c r="AG62" s="304"/>
      <c r="AH62" s="304"/>
      <c r="AI62" s="306"/>
      <c r="AK62" s="305"/>
      <c r="AM62" s="309"/>
      <c r="XFD62" s="330" t="str">
        <f t="shared" si="0"/>
        <v/>
      </c>
    </row>
    <row r="63" spans="1:39 16384:16384" s="307" customFormat="1" ht="18" customHeight="1" thickBot="1" x14ac:dyDescent="0.35">
      <c r="A63" s="565" t="s">
        <v>73</v>
      </c>
      <c r="B63" s="566"/>
      <c r="C63" s="566"/>
      <c r="D63" s="566"/>
      <c r="E63" s="567"/>
      <c r="F63" s="600">
        <f>'TERM 1'!AA63</f>
        <v>0</v>
      </c>
      <c r="G63" s="601"/>
      <c r="H63" s="601"/>
      <c r="I63" s="601"/>
      <c r="J63" s="601"/>
      <c r="K63" s="601"/>
      <c r="L63" s="601"/>
      <c r="M63" s="601"/>
      <c r="N63" s="601"/>
      <c r="O63" s="601"/>
      <c r="P63" s="601"/>
      <c r="Q63" s="601"/>
      <c r="R63" s="601"/>
      <c r="S63" s="601"/>
      <c r="T63" s="601"/>
      <c r="U63" s="601"/>
      <c r="V63" s="601"/>
      <c r="W63" s="601"/>
      <c r="X63" s="601"/>
      <c r="Y63" s="601"/>
      <c r="Z63" s="601"/>
      <c r="AA63" s="601"/>
      <c r="AB63" s="601"/>
      <c r="AC63" s="601"/>
      <c r="AD63" s="601"/>
      <c r="AE63" s="602"/>
      <c r="AF63" s="315"/>
      <c r="AG63" s="304"/>
      <c r="AH63" s="304"/>
      <c r="AI63" s="306"/>
      <c r="AK63" s="305"/>
      <c r="AM63" s="309"/>
      <c r="XFD63" s="330">
        <f t="shared" si="0"/>
        <v>0</v>
      </c>
    </row>
    <row r="64" spans="1:39 16384:16384" s="307" customFormat="1" ht="18" customHeight="1" x14ac:dyDescent="0.35">
      <c r="A64" s="21">
        <v>1</v>
      </c>
      <c r="B64" s="321">
        <f>'INPUT DATA'!O11</f>
        <v>0</v>
      </c>
      <c r="C64" s="322"/>
      <c r="D64" s="322"/>
      <c r="E64" s="323"/>
      <c r="F64" s="76"/>
      <c r="G64" s="74"/>
      <c r="H64" s="324" t="str">
        <f>'TERM 1'!AA64</f>
        <v/>
      </c>
      <c r="I64" s="74"/>
      <c r="J64" s="74"/>
      <c r="K64" s="74"/>
      <c r="L64" s="74"/>
      <c r="M64" s="75"/>
      <c r="N64" s="76"/>
      <c r="O64" s="74"/>
      <c r="P64" s="325" t="str">
        <f>'TERM 2'!AA64</f>
        <v/>
      </c>
      <c r="Q64" s="74"/>
      <c r="R64" s="74"/>
      <c r="S64" s="74"/>
      <c r="T64" s="74"/>
      <c r="U64" s="75"/>
      <c r="V64" s="597" t="str">
        <f>'TERM 3'!AA64</f>
        <v/>
      </c>
      <c r="W64" s="598"/>
      <c r="X64" s="598"/>
      <c r="Y64" s="599"/>
      <c r="Z64" s="597" t="str">
        <f t="shared" si="1"/>
        <v/>
      </c>
      <c r="AA64" s="606"/>
      <c r="AB64" s="606"/>
      <c r="AC64" s="345" t="str" cm="1">
        <f t="array" ref="AC64">IF(XFD64="", "", _xlfn.IFS(XFD64&gt;=90, "Advancing", XFD64&gt;=80, "Benchmarking", XFD64&gt;=75, "Connecting", XFD64&gt;=65, "Developing", XFD64&gt;=0, "Emerging"))</f>
        <v/>
      </c>
      <c r="AD64" s="350"/>
      <c r="AE64" s="351"/>
      <c r="AF64" s="304"/>
      <c r="AG64" s="304"/>
      <c r="AH64" s="304"/>
      <c r="AI64" s="306"/>
      <c r="AK64" s="305"/>
      <c r="AM64" s="309"/>
      <c r="XFD64" s="330" t="str">
        <f t="shared" si="0"/>
        <v/>
      </c>
    </row>
    <row r="65" spans="1:39 16384:16384" s="307" customFormat="1" ht="18" customHeight="1" x14ac:dyDescent="0.35">
      <c r="A65" s="22">
        <v>2</v>
      </c>
      <c r="B65" s="121">
        <f>'INPUT DATA'!O12</f>
        <v>0</v>
      </c>
      <c r="C65" s="122"/>
      <c r="D65" s="122"/>
      <c r="E65" s="123"/>
      <c r="F65" s="68"/>
      <c r="G65" s="69"/>
      <c r="H65" s="312" t="str">
        <f>'TERM 1'!AA65</f>
        <v/>
      </c>
      <c r="I65" s="69"/>
      <c r="J65" s="69"/>
      <c r="K65" s="69"/>
      <c r="L65" s="69"/>
      <c r="M65" s="70"/>
      <c r="N65" s="68"/>
      <c r="O65" s="69"/>
      <c r="P65" s="313" t="str">
        <f>'TERM 2'!AA65</f>
        <v/>
      </c>
      <c r="Q65" s="69"/>
      <c r="R65" s="69"/>
      <c r="S65" s="69"/>
      <c r="T65" s="69"/>
      <c r="U65" s="70"/>
      <c r="V65" s="581" t="str">
        <f>'TERM 3'!AA65</f>
        <v/>
      </c>
      <c r="W65" s="582"/>
      <c r="X65" s="582"/>
      <c r="Y65" s="583"/>
      <c r="Z65" s="581" t="str">
        <f t="shared" si="1"/>
        <v/>
      </c>
      <c r="AA65" s="592"/>
      <c r="AB65" s="592"/>
      <c r="AC65" s="343" t="str" cm="1">
        <f t="array" ref="AC65">IF(XFD65="", "", _xlfn.IFS(XFD65&gt;=90, "Advancing", XFD65&gt;=80, "Benchmarking", XFD65&gt;=75, "Connecting", XFD65&gt;=65, "Developing", XFD65&gt;=0, "Emerging"))</f>
        <v/>
      </c>
      <c r="AD65" s="315"/>
      <c r="AE65" s="305"/>
      <c r="AF65" s="304"/>
      <c r="AG65" s="304"/>
      <c r="AH65" s="304"/>
      <c r="AI65" s="306"/>
      <c r="AK65" s="305"/>
      <c r="AM65" s="309"/>
      <c r="XFD65" s="330" t="str">
        <f t="shared" si="0"/>
        <v/>
      </c>
    </row>
    <row r="66" spans="1:39 16384:16384" s="307" customFormat="1" ht="18" customHeight="1" x14ac:dyDescent="0.35">
      <c r="A66" s="22">
        <v>3</v>
      </c>
      <c r="B66" s="121">
        <f>'INPUT DATA'!O13</f>
        <v>0</v>
      </c>
      <c r="C66" s="122"/>
      <c r="D66" s="122"/>
      <c r="E66" s="123"/>
      <c r="F66" s="68"/>
      <c r="G66" s="69"/>
      <c r="H66" s="312" t="str">
        <f>'TERM 1'!AA66</f>
        <v/>
      </c>
      <c r="I66" s="69"/>
      <c r="J66" s="69"/>
      <c r="K66" s="69"/>
      <c r="L66" s="69"/>
      <c r="M66" s="70"/>
      <c r="N66" s="68"/>
      <c r="O66" s="69"/>
      <c r="P66" s="313" t="str">
        <f>'TERM 2'!AA66</f>
        <v/>
      </c>
      <c r="Q66" s="69"/>
      <c r="R66" s="69"/>
      <c r="S66" s="69"/>
      <c r="T66" s="69"/>
      <c r="U66" s="70"/>
      <c r="V66" s="581" t="str">
        <f>'TERM 3'!AA66</f>
        <v/>
      </c>
      <c r="W66" s="582"/>
      <c r="X66" s="582"/>
      <c r="Y66" s="583"/>
      <c r="Z66" s="581" t="str">
        <f t="shared" si="1"/>
        <v/>
      </c>
      <c r="AA66" s="592"/>
      <c r="AB66" s="592"/>
      <c r="AC66" s="343" t="str" cm="1">
        <f t="array" ref="AC66">IF(XFD66="", "", _xlfn.IFS(XFD66&gt;=90, "Advancing", XFD66&gt;=80, "Benchmarking", XFD66&gt;=75, "Connecting", XFD66&gt;=65, "Developing", XFD66&gt;=0, "Emerging"))</f>
        <v/>
      </c>
      <c r="AD66" s="315"/>
      <c r="AE66" s="305"/>
      <c r="AF66" s="304"/>
      <c r="AG66" s="304"/>
      <c r="AH66" s="304"/>
      <c r="AI66" s="306"/>
      <c r="AK66" s="305"/>
      <c r="AM66" s="309"/>
      <c r="XFD66" s="330" t="str">
        <f t="shared" si="0"/>
        <v/>
      </c>
    </row>
    <row r="67" spans="1:39 16384:16384" s="307" customFormat="1" ht="18" customHeight="1" x14ac:dyDescent="0.35">
      <c r="A67" s="22">
        <v>4</v>
      </c>
      <c r="B67" s="121">
        <f>'INPUT DATA'!O14</f>
        <v>0</v>
      </c>
      <c r="C67" s="122"/>
      <c r="D67" s="122"/>
      <c r="E67" s="123"/>
      <c r="F67" s="68"/>
      <c r="G67" s="69"/>
      <c r="H67" s="312" t="str">
        <f>'TERM 1'!AA67</f>
        <v/>
      </c>
      <c r="I67" s="69"/>
      <c r="J67" s="69"/>
      <c r="K67" s="69"/>
      <c r="L67" s="69"/>
      <c r="M67" s="70"/>
      <c r="N67" s="68"/>
      <c r="O67" s="69"/>
      <c r="P67" s="313" t="str">
        <f>'TERM 2'!AA67</f>
        <v/>
      </c>
      <c r="Q67" s="69"/>
      <c r="R67" s="69"/>
      <c r="S67" s="69"/>
      <c r="T67" s="69"/>
      <c r="U67" s="70"/>
      <c r="V67" s="581" t="str">
        <f>'TERM 3'!AA67</f>
        <v/>
      </c>
      <c r="W67" s="582"/>
      <c r="X67" s="582"/>
      <c r="Y67" s="583"/>
      <c r="Z67" s="581" t="str">
        <f t="shared" si="1"/>
        <v/>
      </c>
      <c r="AA67" s="592"/>
      <c r="AB67" s="592"/>
      <c r="AC67" s="343" t="str" cm="1">
        <f t="array" ref="AC67">IF(XFD67="", "", _xlfn.IFS(XFD67&gt;=90, "Advancing", XFD67&gt;=80, "Benchmarking", XFD67&gt;=75, "Connecting", XFD67&gt;=65, "Developing", XFD67&gt;=0, "Emerging"))</f>
        <v/>
      </c>
      <c r="AD67" s="315"/>
      <c r="AE67" s="305"/>
      <c r="AF67" s="304"/>
      <c r="AG67" s="304"/>
      <c r="AH67" s="304"/>
      <c r="AI67" s="306"/>
      <c r="AK67" s="305"/>
      <c r="AM67" s="309"/>
      <c r="XFD67" s="330" t="str">
        <f t="shared" si="0"/>
        <v/>
      </c>
    </row>
    <row r="68" spans="1:39 16384:16384" s="307" customFormat="1" ht="18" customHeight="1" x14ac:dyDescent="0.35">
      <c r="A68" s="22">
        <v>5</v>
      </c>
      <c r="B68" s="121">
        <f>'INPUT DATA'!O15</f>
        <v>0</v>
      </c>
      <c r="C68" s="122"/>
      <c r="D68" s="122"/>
      <c r="E68" s="123"/>
      <c r="F68" s="68"/>
      <c r="G68" s="69"/>
      <c r="H68" s="312" t="str">
        <f>'TERM 1'!AA68</f>
        <v/>
      </c>
      <c r="I68" s="69"/>
      <c r="J68" s="69"/>
      <c r="K68" s="69"/>
      <c r="L68" s="69"/>
      <c r="M68" s="70"/>
      <c r="N68" s="68"/>
      <c r="O68" s="69"/>
      <c r="P68" s="313" t="str">
        <f>'TERM 2'!AA68</f>
        <v/>
      </c>
      <c r="Q68" s="69"/>
      <c r="R68" s="69"/>
      <c r="S68" s="69"/>
      <c r="T68" s="69"/>
      <c r="U68" s="70"/>
      <c r="V68" s="581" t="str">
        <f>'TERM 3'!AA68</f>
        <v/>
      </c>
      <c r="W68" s="582"/>
      <c r="X68" s="582"/>
      <c r="Y68" s="583"/>
      <c r="Z68" s="581" t="str">
        <f t="shared" si="1"/>
        <v/>
      </c>
      <c r="AA68" s="592"/>
      <c r="AB68" s="592"/>
      <c r="AC68" s="343" t="str" cm="1">
        <f t="array" ref="AC68">IF(XFD68="", "", _xlfn.IFS(XFD68&gt;=90, "Advancing", XFD68&gt;=80, "Benchmarking", XFD68&gt;=75, "Connecting", XFD68&gt;=65, "Developing", XFD68&gt;=0, "Emerging"))</f>
        <v/>
      </c>
      <c r="AD68" s="315"/>
      <c r="AE68" s="305"/>
      <c r="AF68" s="304"/>
      <c r="AG68" s="304"/>
      <c r="AH68" s="304"/>
      <c r="AI68" s="306"/>
      <c r="AK68" s="305"/>
      <c r="AM68" s="309"/>
      <c r="XFD68" s="330" t="str">
        <f t="shared" si="0"/>
        <v/>
      </c>
    </row>
    <row r="69" spans="1:39 16384:16384" s="307" customFormat="1" ht="18" customHeight="1" x14ac:dyDescent="0.35">
      <c r="A69" s="22">
        <v>6</v>
      </c>
      <c r="B69" s="121">
        <f>'INPUT DATA'!O16</f>
        <v>0</v>
      </c>
      <c r="C69" s="122"/>
      <c r="D69" s="122"/>
      <c r="E69" s="123"/>
      <c r="F69" s="68"/>
      <c r="G69" s="69"/>
      <c r="H69" s="312" t="str">
        <f>'TERM 1'!AA69</f>
        <v/>
      </c>
      <c r="I69" s="69"/>
      <c r="J69" s="69"/>
      <c r="K69" s="69"/>
      <c r="L69" s="69"/>
      <c r="M69" s="70"/>
      <c r="N69" s="68"/>
      <c r="O69" s="69"/>
      <c r="P69" s="313" t="str">
        <f>'TERM 2'!AA69</f>
        <v/>
      </c>
      <c r="Q69" s="69"/>
      <c r="R69" s="69"/>
      <c r="S69" s="69"/>
      <c r="T69" s="69"/>
      <c r="U69" s="70"/>
      <c r="V69" s="581" t="str">
        <f>'TERM 3'!AA69</f>
        <v/>
      </c>
      <c r="W69" s="582"/>
      <c r="X69" s="582"/>
      <c r="Y69" s="583"/>
      <c r="Z69" s="581" t="str">
        <f t="shared" si="1"/>
        <v/>
      </c>
      <c r="AA69" s="592"/>
      <c r="AB69" s="592"/>
      <c r="AC69" s="343" t="str" cm="1">
        <f t="array" ref="AC69">IF(XFD69="", "", _xlfn.IFS(XFD69&gt;=90, "Advancing", XFD69&gt;=80, "Benchmarking", XFD69&gt;=75, "Connecting", XFD69&gt;=65, "Developing", XFD69&gt;=0, "Emerging"))</f>
        <v/>
      </c>
      <c r="AD69" s="315"/>
      <c r="AE69" s="305"/>
      <c r="AF69" s="304"/>
      <c r="AG69" s="304"/>
      <c r="AH69" s="304"/>
      <c r="AI69" s="306"/>
      <c r="AK69" s="305"/>
      <c r="AM69" s="309"/>
      <c r="XFD69" s="330" t="str">
        <f t="shared" si="0"/>
        <v/>
      </c>
    </row>
    <row r="70" spans="1:39 16384:16384" s="307" customFormat="1" ht="18" customHeight="1" x14ac:dyDescent="0.35">
      <c r="A70" s="22">
        <v>7</v>
      </c>
      <c r="B70" s="121">
        <f>'INPUT DATA'!O17</f>
        <v>0</v>
      </c>
      <c r="C70" s="122"/>
      <c r="D70" s="122"/>
      <c r="E70" s="123"/>
      <c r="F70" s="68"/>
      <c r="G70" s="69"/>
      <c r="H70" s="312" t="str">
        <f>'TERM 1'!AA70</f>
        <v/>
      </c>
      <c r="I70" s="69"/>
      <c r="J70" s="69"/>
      <c r="K70" s="69"/>
      <c r="L70" s="69"/>
      <c r="M70" s="70"/>
      <c r="N70" s="68"/>
      <c r="O70" s="69"/>
      <c r="P70" s="313" t="str">
        <f>'TERM 2'!AA70</f>
        <v/>
      </c>
      <c r="Q70" s="69"/>
      <c r="R70" s="69"/>
      <c r="S70" s="69"/>
      <c r="T70" s="69"/>
      <c r="U70" s="70"/>
      <c r="V70" s="581" t="str">
        <f>'TERM 3'!AA70</f>
        <v/>
      </c>
      <c r="W70" s="582"/>
      <c r="X70" s="582"/>
      <c r="Y70" s="583"/>
      <c r="Z70" s="581" t="str">
        <f t="shared" si="1"/>
        <v/>
      </c>
      <c r="AA70" s="592"/>
      <c r="AB70" s="592"/>
      <c r="AC70" s="343" t="str" cm="1">
        <f t="array" ref="AC70">IF(XFD70="", "", _xlfn.IFS(XFD70&gt;=90, "Advancing", XFD70&gt;=80, "Benchmarking", XFD70&gt;=75, "Connecting", XFD70&gt;=65, "Developing", XFD70&gt;=0, "Emerging"))</f>
        <v/>
      </c>
      <c r="AD70" s="315"/>
      <c r="AE70" s="305"/>
      <c r="AF70" s="304"/>
      <c r="AG70" s="304"/>
      <c r="AH70" s="304"/>
      <c r="AI70" s="306"/>
      <c r="AK70" s="305"/>
      <c r="AM70" s="309"/>
      <c r="XFD70" s="330" t="str">
        <f t="shared" si="0"/>
        <v/>
      </c>
    </row>
    <row r="71" spans="1:39 16384:16384" s="307" customFormat="1" ht="18" customHeight="1" x14ac:dyDescent="0.35">
      <c r="A71" s="22">
        <v>8</v>
      </c>
      <c r="B71" s="121">
        <f>'INPUT DATA'!O18</f>
        <v>0</v>
      </c>
      <c r="C71" s="122"/>
      <c r="D71" s="122"/>
      <c r="E71" s="123"/>
      <c r="F71" s="68"/>
      <c r="G71" s="69"/>
      <c r="H71" s="312" t="str">
        <f>'TERM 1'!AA71</f>
        <v/>
      </c>
      <c r="I71" s="69"/>
      <c r="J71" s="69"/>
      <c r="K71" s="69"/>
      <c r="L71" s="69"/>
      <c r="M71" s="70"/>
      <c r="N71" s="68"/>
      <c r="O71" s="69"/>
      <c r="P71" s="313" t="str">
        <f>'TERM 2'!AA71</f>
        <v/>
      </c>
      <c r="Q71" s="69"/>
      <c r="R71" s="69"/>
      <c r="S71" s="69"/>
      <c r="T71" s="69"/>
      <c r="U71" s="70"/>
      <c r="V71" s="581" t="str">
        <f>'TERM 3'!AA71</f>
        <v/>
      </c>
      <c r="W71" s="582"/>
      <c r="X71" s="582"/>
      <c r="Y71" s="583"/>
      <c r="Z71" s="581" t="str">
        <f t="shared" si="1"/>
        <v/>
      </c>
      <c r="AA71" s="592"/>
      <c r="AB71" s="592"/>
      <c r="AC71" s="343" t="str" cm="1">
        <f t="array" ref="AC71">IF(XFD71="", "", _xlfn.IFS(XFD71&gt;=90, "Advancing", XFD71&gt;=80, "Benchmarking", XFD71&gt;=75, "Connecting", XFD71&gt;=65, "Developing", XFD71&gt;=0, "Emerging"))</f>
        <v/>
      </c>
      <c r="AD71" s="315"/>
      <c r="AE71" s="305"/>
      <c r="AF71" s="304"/>
      <c r="AG71" s="304"/>
      <c r="AH71" s="304"/>
      <c r="AI71" s="306"/>
      <c r="AK71" s="305"/>
      <c r="AM71" s="309"/>
      <c r="XFD71" s="330" t="str">
        <f t="shared" si="0"/>
        <v/>
      </c>
    </row>
    <row r="72" spans="1:39 16384:16384" s="307" customFormat="1" ht="18" customHeight="1" x14ac:dyDescent="0.35">
      <c r="A72" s="22">
        <v>9</v>
      </c>
      <c r="B72" s="121">
        <f>'INPUT DATA'!O19</f>
        <v>0</v>
      </c>
      <c r="C72" s="122"/>
      <c r="D72" s="122"/>
      <c r="E72" s="123"/>
      <c r="F72" s="68"/>
      <c r="G72" s="69"/>
      <c r="H72" s="312" t="str">
        <f>'TERM 1'!AA72</f>
        <v/>
      </c>
      <c r="I72" s="69"/>
      <c r="J72" s="69"/>
      <c r="K72" s="69"/>
      <c r="L72" s="69"/>
      <c r="M72" s="70"/>
      <c r="N72" s="68"/>
      <c r="O72" s="69"/>
      <c r="P72" s="313" t="str">
        <f>'TERM 2'!AA72</f>
        <v/>
      </c>
      <c r="Q72" s="69"/>
      <c r="R72" s="69"/>
      <c r="S72" s="69"/>
      <c r="T72" s="69"/>
      <c r="U72" s="70"/>
      <c r="V72" s="581" t="str">
        <f>'TERM 3'!AA72</f>
        <v/>
      </c>
      <c r="W72" s="582"/>
      <c r="X72" s="582"/>
      <c r="Y72" s="583"/>
      <c r="Z72" s="581" t="str">
        <f t="shared" si="1"/>
        <v/>
      </c>
      <c r="AA72" s="592"/>
      <c r="AB72" s="592"/>
      <c r="AC72" s="343" t="str" cm="1">
        <f t="array" ref="AC72">IF(XFD72="", "", _xlfn.IFS(XFD72&gt;=90, "Advancing", XFD72&gt;=80, "Benchmarking", XFD72&gt;=75, "Connecting", XFD72&gt;=65, "Developing", XFD72&gt;=0, "Emerging"))</f>
        <v/>
      </c>
      <c r="AD72" s="315"/>
      <c r="AE72" s="305"/>
      <c r="AF72" s="304"/>
      <c r="AG72" s="304"/>
      <c r="AH72" s="304"/>
      <c r="AI72" s="306"/>
      <c r="AK72" s="305"/>
      <c r="AM72" s="309"/>
      <c r="XFD72" s="330" t="str">
        <f t="shared" si="0"/>
        <v/>
      </c>
    </row>
    <row r="73" spans="1:39 16384:16384" s="307" customFormat="1" ht="18" customHeight="1" x14ac:dyDescent="0.35">
      <c r="A73" s="22">
        <v>10</v>
      </c>
      <c r="B73" s="121">
        <f>'INPUT DATA'!O20</f>
        <v>0</v>
      </c>
      <c r="C73" s="122"/>
      <c r="D73" s="122"/>
      <c r="E73" s="123"/>
      <c r="F73" s="68"/>
      <c r="G73" s="69"/>
      <c r="H73" s="312" t="str">
        <f>'TERM 1'!AA73</f>
        <v/>
      </c>
      <c r="I73" s="69"/>
      <c r="J73" s="69"/>
      <c r="K73" s="69"/>
      <c r="L73" s="69"/>
      <c r="M73" s="70"/>
      <c r="N73" s="68"/>
      <c r="O73" s="69"/>
      <c r="P73" s="313" t="str">
        <f>'TERM 2'!AA73</f>
        <v/>
      </c>
      <c r="Q73" s="69"/>
      <c r="R73" s="69"/>
      <c r="S73" s="69"/>
      <c r="T73" s="69"/>
      <c r="U73" s="70"/>
      <c r="V73" s="581" t="str">
        <f>'TERM 3'!AA73</f>
        <v/>
      </c>
      <c r="W73" s="582"/>
      <c r="X73" s="582"/>
      <c r="Y73" s="583"/>
      <c r="Z73" s="581" t="str">
        <f t="shared" si="1"/>
        <v/>
      </c>
      <c r="AA73" s="592"/>
      <c r="AB73" s="592"/>
      <c r="AC73" s="343" t="str" cm="1">
        <f t="array" ref="AC73">IF(XFD73="", "", _xlfn.IFS(XFD73&gt;=90, "Advancing", XFD73&gt;=80, "Benchmarking", XFD73&gt;=75, "Connecting", XFD73&gt;=65, "Developing", XFD73&gt;=0, "Emerging"))</f>
        <v/>
      </c>
      <c r="AD73" s="315"/>
      <c r="AE73" s="305"/>
      <c r="AF73" s="304"/>
      <c r="AG73" s="304"/>
      <c r="AH73" s="304"/>
      <c r="AI73" s="306"/>
      <c r="AK73" s="305"/>
      <c r="AM73" s="309"/>
      <c r="XFD73" s="330" t="str">
        <f t="shared" si="0"/>
        <v/>
      </c>
    </row>
    <row r="74" spans="1:39 16384:16384" s="307" customFormat="1" ht="18" customHeight="1" x14ac:dyDescent="0.35">
      <c r="A74" s="22">
        <v>11</v>
      </c>
      <c r="B74" s="121">
        <f>'INPUT DATA'!O21</f>
        <v>0</v>
      </c>
      <c r="C74" s="122"/>
      <c r="D74" s="122"/>
      <c r="E74" s="123"/>
      <c r="F74" s="68"/>
      <c r="G74" s="69"/>
      <c r="H74" s="312" t="str">
        <f>'TERM 1'!AA74</f>
        <v/>
      </c>
      <c r="I74" s="69"/>
      <c r="J74" s="69"/>
      <c r="K74" s="69"/>
      <c r="L74" s="69"/>
      <c r="M74" s="70"/>
      <c r="N74" s="68"/>
      <c r="O74" s="69"/>
      <c r="P74" s="313" t="str">
        <f>'TERM 2'!AA74</f>
        <v/>
      </c>
      <c r="Q74" s="69"/>
      <c r="R74" s="69"/>
      <c r="S74" s="69"/>
      <c r="T74" s="69"/>
      <c r="U74" s="70"/>
      <c r="V74" s="581" t="str">
        <f>'TERM 3'!AA74</f>
        <v/>
      </c>
      <c r="W74" s="582"/>
      <c r="X74" s="582"/>
      <c r="Y74" s="583"/>
      <c r="Z74" s="581" t="str">
        <f t="shared" si="1"/>
        <v/>
      </c>
      <c r="AA74" s="592"/>
      <c r="AB74" s="592"/>
      <c r="AC74" s="343" t="str" cm="1">
        <f t="array" ref="AC74">IF(XFD74="", "", _xlfn.IFS(XFD74&gt;=90, "Advancing", XFD74&gt;=80, "Benchmarking", XFD74&gt;=75, "Connecting", XFD74&gt;=65, "Developing", XFD74&gt;=0, "Emerging"))</f>
        <v/>
      </c>
      <c r="AD74" s="315"/>
      <c r="AE74" s="305"/>
      <c r="AF74" s="304"/>
      <c r="AG74" s="304"/>
      <c r="AH74" s="304"/>
      <c r="AI74" s="306"/>
      <c r="AK74" s="305"/>
      <c r="AM74" s="309"/>
      <c r="XFD74" s="330" t="str">
        <f t="shared" si="0"/>
        <v/>
      </c>
    </row>
    <row r="75" spans="1:39 16384:16384" s="307" customFormat="1" ht="18" customHeight="1" x14ac:dyDescent="0.35">
      <c r="A75" s="22">
        <v>12</v>
      </c>
      <c r="B75" s="121">
        <f>'INPUT DATA'!O22</f>
        <v>0</v>
      </c>
      <c r="C75" s="122"/>
      <c r="D75" s="122"/>
      <c r="E75" s="123"/>
      <c r="F75" s="68"/>
      <c r="G75" s="69"/>
      <c r="H75" s="312" t="str">
        <f>'TERM 1'!AA75</f>
        <v/>
      </c>
      <c r="I75" s="69"/>
      <c r="J75" s="69"/>
      <c r="K75" s="69"/>
      <c r="L75" s="69"/>
      <c r="M75" s="70"/>
      <c r="N75" s="68"/>
      <c r="O75" s="69"/>
      <c r="P75" s="313" t="str">
        <f>'TERM 2'!AA75</f>
        <v/>
      </c>
      <c r="Q75" s="69"/>
      <c r="R75" s="69"/>
      <c r="S75" s="69"/>
      <c r="T75" s="69"/>
      <c r="U75" s="70"/>
      <c r="V75" s="581" t="str">
        <f>'TERM 3'!AA75</f>
        <v/>
      </c>
      <c r="W75" s="582"/>
      <c r="X75" s="582"/>
      <c r="Y75" s="583"/>
      <c r="Z75" s="581" t="str">
        <f t="shared" si="1"/>
        <v/>
      </c>
      <c r="AA75" s="592"/>
      <c r="AB75" s="592"/>
      <c r="AC75" s="343" t="str" cm="1">
        <f t="array" ref="AC75">IF(XFD75="", "", _xlfn.IFS(XFD75&gt;=90, "Advancing", XFD75&gt;=80, "Benchmarking", XFD75&gt;=75, "Connecting", XFD75&gt;=65, "Developing", XFD75&gt;=0, "Emerging"))</f>
        <v/>
      </c>
      <c r="AD75" s="315"/>
      <c r="AE75" s="305"/>
      <c r="AF75" s="304"/>
      <c r="AG75" s="304"/>
      <c r="AH75" s="304"/>
      <c r="AI75" s="306"/>
      <c r="AK75" s="305"/>
      <c r="AM75" s="309"/>
      <c r="XFD75" s="330" t="str">
        <f t="shared" si="0"/>
        <v/>
      </c>
    </row>
    <row r="76" spans="1:39 16384:16384" s="307" customFormat="1" ht="18" customHeight="1" x14ac:dyDescent="0.35">
      <c r="A76" s="22">
        <v>13</v>
      </c>
      <c r="B76" s="121">
        <f>'INPUT DATA'!O23</f>
        <v>0</v>
      </c>
      <c r="C76" s="122"/>
      <c r="D76" s="122"/>
      <c r="E76" s="123"/>
      <c r="F76" s="68"/>
      <c r="G76" s="69"/>
      <c r="H76" s="312" t="str">
        <f>'TERM 1'!AA76</f>
        <v/>
      </c>
      <c r="I76" s="69"/>
      <c r="J76" s="69"/>
      <c r="K76" s="69"/>
      <c r="L76" s="69"/>
      <c r="M76" s="70"/>
      <c r="N76" s="68"/>
      <c r="O76" s="69"/>
      <c r="P76" s="313" t="str">
        <f>'TERM 2'!AA76</f>
        <v/>
      </c>
      <c r="Q76" s="69"/>
      <c r="R76" s="69"/>
      <c r="S76" s="69"/>
      <c r="T76" s="69"/>
      <c r="U76" s="70"/>
      <c r="V76" s="581" t="str">
        <f>'TERM 3'!AA76</f>
        <v/>
      </c>
      <c r="W76" s="582"/>
      <c r="X76" s="582"/>
      <c r="Y76" s="583"/>
      <c r="Z76" s="581" t="str">
        <f t="shared" si="1"/>
        <v/>
      </c>
      <c r="AA76" s="592"/>
      <c r="AB76" s="592"/>
      <c r="AC76" s="343" t="str" cm="1">
        <f t="array" ref="AC76">IF(XFD76="", "", _xlfn.IFS(XFD76&gt;=90, "Advancing", XFD76&gt;=80, "Benchmarking", XFD76&gt;=75, "Connecting", XFD76&gt;=65, "Developing", XFD76&gt;=0, "Emerging"))</f>
        <v/>
      </c>
      <c r="AD76" s="315"/>
      <c r="AE76" s="305"/>
      <c r="AF76" s="304"/>
      <c r="AG76" s="304"/>
      <c r="AH76" s="304"/>
      <c r="AI76" s="306"/>
      <c r="AK76" s="305"/>
      <c r="AM76" s="309"/>
      <c r="XFD76" s="330" t="str">
        <f t="shared" si="0"/>
        <v/>
      </c>
    </row>
    <row r="77" spans="1:39 16384:16384" s="307" customFormat="1" ht="18" customHeight="1" x14ac:dyDescent="0.35">
      <c r="A77" s="22">
        <v>14</v>
      </c>
      <c r="B77" s="121">
        <f>'INPUT DATA'!O24</f>
        <v>0</v>
      </c>
      <c r="C77" s="122"/>
      <c r="D77" s="122"/>
      <c r="E77" s="123"/>
      <c r="F77" s="68"/>
      <c r="G77" s="69"/>
      <c r="H77" s="312" t="str">
        <f>'TERM 1'!AA77</f>
        <v/>
      </c>
      <c r="I77" s="69"/>
      <c r="J77" s="69"/>
      <c r="K77" s="69"/>
      <c r="L77" s="69"/>
      <c r="M77" s="70"/>
      <c r="N77" s="68"/>
      <c r="O77" s="69"/>
      <c r="P77" s="313" t="str">
        <f>'TERM 2'!AA77</f>
        <v/>
      </c>
      <c r="Q77" s="69"/>
      <c r="R77" s="69"/>
      <c r="S77" s="69"/>
      <c r="T77" s="69"/>
      <c r="U77" s="70"/>
      <c r="V77" s="581" t="str">
        <f>'TERM 3'!AA77</f>
        <v/>
      </c>
      <c r="W77" s="582"/>
      <c r="X77" s="582"/>
      <c r="Y77" s="583"/>
      <c r="Z77" s="581" t="str">
        <f t="shared" si="1"/>
        <v/>
      </c>
      <c r="AA77" s="592"/>
      <c r="AB77" s="592"/>
      <c r="AC77" s="343" t="str" cm="1">
        <f t="array" ref="AC77">IF(XFD77="", "", _xlfn.IFS(XFD77&gt;=90, "Advancing", XFD77&gt;=80, "Benchmarking", XFD77&gt;=75, "Connecting", XFD77&gt;=65, "Developing", XFD77&gt;=0, "Emerging"))</f>
        <v/>
      </c>
      <c r="AD77" s="315"/>
      <c r="AE77" s="305"/>
      <c r="AF77" s="304"/>
      <c r="AG77" s="304"/>
      <c r="AH77" s="304"/>
      <c r="AI77" s="306"/>
      <c r="AK77" s="305"/>
      <c r="AM77" s="309"/>
      <c r="XFD77" s="330" t="str">
        <f t="shared" si="0"/>
        <v/>
      </c>
    </row>
    <row r="78" spans="1:39 16384:16384" s="307" customFormat="1" ht="18" customHeight="1" x14ac:dyDescent="0.35">
      <c r="A78" s="22">
        <v>15</v>
      </c>
      <c r="B78" s="121">
        <f>'INPUT DATA'!O25</f>
        <v>0</v>
      </c>
      <c r="C78" s="122"/>
      <c r="D78" s="122"/>
      <c r="E78" s="123"/>
      <c r="F78" s="68"/>
      <c r="G78" s="69"/>
      <c r="H78" s="312" t="str">
        <f>'TERM 1'!AA78</f>
        <v/>
      </c>
      <c r="I78" s="69"/>
      <c r="J78" s="69"/>
      <c r="K78" s="69"/>
      <c r="L78" s="69"/>
      <c r="M78" s="70"/>
      <c r="N78" s="68"/>
      <c r="O78" s="69"/>
      <c r="P78" s="313" t="str">
        <f>'TERM 2'!AA78</f>
        <v/>
      </c>
      <c r="Q78" s="69"/>
      <c r="R78" s="69"/>
      <c r="S78" s="69"/>
      <c r="T78" s="69"/>
      <c r="U78" s="70"/>
      <c r="V78" s="581" t="str">
        <f>'TERM 3'!AA78</f>
        <v/>
      </c>
      <c r="W78" s="582"/>
      <c r="X78" s="582"/>
      <c r="Y78" s="583"/>
      <c r="Z78" s="581" t="str">
        <f t="shared" si="1"/>
        <v/>
      </c>
      <c r="AA78" s="592"/>
      <c r="AB78" s="592"/>
      <c r="AC78" s="343" t="str" cm="1">
        <f t="array" ref="AC78">IF(XFD78="", "", _xlfn.IFS(XFD78&gt;=90, "Advancing", XFD78&gt;=80, "Benchmarking", XFD78&gt;=75, "Connecting", XFD78&gt;=65, "Developing", XFD78&gt;=0, "Emerging"))</f>
        <v/>
      </c>
      <c r="AD78" s="315"/>
      <c r="AE78" s="305"/>
      <c r="AF78" s="304"/>
      <c r="AG78" s="304"/>
      <c r="AH78" s="304"/>
      <c r="AI78" s="306"/>
      <c r="AK78" s="305"/>
      <c r="AM78" s="309"/>
      <c r="XFD78" s="330" t="str">
        <f t="shared" si="0"/>
        <v/>
      </c>
    </row>
    <row r="79" spans="1:39 16384:16384" s="307" customFormat="1" ht="18" customHeight="1" x14ac:dyDescent="0.35">
      <c r="A79" s="22">
        <v>16</v>
      </c>
      <c r="B79" s="121">
        <f>'INPUT DATA'!O26</f>
        <v>0</v>
      </c>
      <c r="C79" s="122"/>
      <c r="D79" s="122"/>
      <c r="E79" s="123"/>
      <c r="F79" s="68"/>
      <c r="G79" s="69"/>
      <c r="H79" s="312" t="str">
        <f>'TERM 1'!AA79</f>
        <v/>
      </c>
      <c r="I79" s="69"/>
      <c r="J79" s="69"/>
      <c r="K79" s="69"/>
      <c r="L79" s="69"/>
      <c r="M79" s="70"/>
      <c r="N79" s="68"/>
      <c r="O79" s="69"/>
      <c r="P79" s="313" t="str">
        <f>'TERM 2'!AA79</f>
        <v/>
      </c>
      <c r="Q79" s="69"/>
      <c r="R79" s="69"/>
      <c r="S79" s="69"/>
      <c r="T79" s="69"/>
      <c r="U79" s="70"/>
      <c r="V79" s="581" t="str">
        <f>'TERM 3'!AA79</f>
        <v/>
      </c>
      <c r="W79" s="582"/>
      <c r="X79" s="582"/>
      <c r="Y79" s="583"/>
      <c r="Z79" s="581" t="str">
        <f t="shared" si="1"/>
        <v/>
      </c>
      <c r="AA79" s="592"/>
      <c r="AB79" s="592"/>
      <c r="AC79" s="343" t="str" cm="1">
        <f t="array" ref="AC79">IF(XFD79="", "", _xlfn.IFS(XFD79&gt;=90, "Advancing", XFD79&gt;=80, "Benchmarking", XFD79&gt;=75, "Connecting", XFD79&gt;=65, "Developing", XFD79&gt;=0, "Emerging"))</f>
        <v/>
      </c>
      <c r="AD79" s="315"/>
      <c r="AE79" s="305"/>
      <c r="AF79" s="304"/>
      <c r="AG79" s="304"/>
      <c r="AH79" s="304"/>
      <c r="AI79" s="306"/>
      <c r="AK79" s="305"/>
      <c r="AM79" s="309"/>
      <c r="XFD79" s="330" t="str">
        <f t="shared" ref="XFD79:XFD113" si="2">Z79</f>
        <v/>
      </c>
    </row>
    <row r="80" spans="1:39 16384:16384" s="307" customFormat="1" ht="18" customHeight="1" x14ac:dyDescent="0.35">
      <c r="A80" s="22">
        <v>17</v>
      </c>
      <c r="B80" s="121">
        <f>'INPUT DATA'!O27</f>
        <v>0</v>
      </c>
      <c r="C80" s="122"/>
      <c r="D80" s="122"/>
      <c r="E80" s="123"/>
      <c r="F80" s="68"/>
      <c r="G80" s="69"/>
      <c r="H80" s="312" t="str">
        <f>'TERM 1'!AA80</f>
        <v/>
      </c>
      <c r="I80" s="69"/>
      <c r="J80" s="69"/>
      <c r="K80" s="69"/>
      <c r="L80" s="69"/>
      <c r="M80" s="70"/>
      <c r="N80" s="68"/>
      <c r="O80" s="69"/>
      <c r="P80" s="313" t="str">
        <f>'TERM 2'!AA80</f>
        <v/>
      </c>
      <c r="Q80" s="69"/>
      <c r="R80" s="69"/>
      <c r="S80" s="69"/>
      <c r="T80" s="69"/>
      <c r="U80" s="70"/>
      <c r="V80" s="581" t="str">
        <f>'TERM 3'!AA80</f>
        <v/>
      </c>
      <c r="W80" s="582"/>
      <c r="X80" s="582"/>
      <c r="Y80" s="583"/>
      <c r="Z80" s="581" t="str">
        <f t="shared" ref="Z80:Z113" si="3">IFERROR((H80+P80+V80)/3, "")</f>
        <v/>
      </c>
      <c r="AA80" s="592"/>
      <c r="AB80" s="592"/>
      <c r="AC80" s="343" t="str" cm="1">
        <f t="array" ref="AC80">IF(XFD80="", "", _xlfn.IFS(XFD80&gt;=90, "Advancing", XFD80&gt;=80, "Benchmarking", XFD80&gt;=75, "Connecting", XFD80&gt;=65, "Developing", XFD80&gt;=0, "Emerging"))</f>
        <v/>
      </c>
      <c r="AD80" s="315"/>
      <c r="AE80" s="305"/>
      <c r="AF80" s="304"/>
      <c r="AG80" s="304"/>
      <c r="AH80" s="304"/>
      <c r="AI80" s="306"/>
      <c r="AK80" s="305"/>
      <c r="AM80" s="309"/>
      <c r="XFD80" s="330" t="str">
        <f t="shared" si="2"/>
        <v/>
      </c>
    </row>
    <row r="81" spans="1:39 16384:16384" s="307" customFormat="1" ht="18" customHeight="1" x14ac:dyDescent="0.35">
      <c r="A81" s="22">
        <v>18</v>
      </c>
      <c r="B81" s="121">
        <f>'INPUT DATA'!O28</f>
        <v>0</v>
      </c>
      <c r="C81" s="122"/>
      <c r="D81" s="122"/>
      <c r="E81" s="123"/>
      <c r="F81" s="68"/>
      <c r="G81" s="69"/>
      <c r="H81" s="312" t="str">
        <f>'TERM 1'!AA81</f>
        <v/>
      </c>
      <c r="I81" s="69"/>
      <c r="J81" s="69"/>
      <c r="K81" s="69"/>
      <c r="L81" s="69"/>
      <c r="M81" s="70"/>
      <c r="N81" s="68"/>
      <c r="O81" s="69"/>
      <c r="P81" s="313" t="str">
        <f>'TERM 2'!AA81</f>
        <v/>
      </c>
      <c r="Q81" s="69"/>
      <c r="R81" s="69"/>
      <c r="S81" s="69"/>
      <c r="T81" s="69"/>
      <c r="U81" s="70"/>
      <c r="V81" s="581" t="str">
        <f>'TERM 3'!AA81</f>
        <v/>
      </c>
      <c r="W81" s="582"/>
      <c r="X81" s="582"/>
      <c r="Y81" s="583"/>
      <c r="Z81" s="581" t="str">
        <f t="shared" si="3"/>
        <v/>
      </c>
      <c r="AA81" s="592"/>
      <c r="AB81" s="592"/>
      <c r="AC81" s="343" t="str" cm="1">
        <f t="array" ref="AC81">IF(XFD81="", "", _xlfn.IFS(XFD81&gt;=90, "Advancing", XFD81&gt;=80, "Benchmarking", XFD81&gt;=75, "Connecting", XFD81&gt;=65, "Developing", XFD81&gt;=0, "Emerging"))</f>
        <v/>
      </c>
      <c r="AD81" s="315"/>
      <c r="AE81" s="305"/>
      <c r="AF81" s="304"/>
      <c r="AG81" s="304"/>
      <c r="AH81" s="304"/>
      <c r="AI81" s="306"/>
      <c r="AK81" s="305"/>
      <c r="AM81" s="309"/>
      <c r="XFD81" s="330" t="str">
        <f t="shared" si="2"/>
        <v/>
      </c>
    </row>
    <row r="82" spans="1:39 16384:16384" s="307" customFormat="1" ht="18" customHeight="1" x14ac:dyDescent="0.35">
      <c r="A82" s="22">
        <v>19</v>
      </c>
      <c r="B82" s="121">
        <f>'INPUT DATA'!O29</f>
        <v>0</v>
      </c>
      <c r="C82" s="122"/>
      <c r="D82" s="122"/>
      <c r="E82" s="123"/>
      <c r="F82" s="68"/>
      <c r="G82" s="69"/>
      <c r="H82" s="312" t="str">
        <f>'TERM 1'!AA82</f>
        <v/>
      </c>
      <c r="I82" s="69"/>
      <c r="J82" s="69"/>
      <c r="K82" s="69"/>
      <c r="L82" s="69"/>
      <c r="M82" s="70"/>
      <c r="N82" s="68"/>
      <c r="O82" s="69"/>
      <c r="P82" s="313" t="str">
        <f>'TERM 2'!AA82</f>
        <v/>
      </c>
      <c r="Q82" s="69"/>
      <c r="R82" s="69"/>
      <c r="S82" s="69"/>
      <c r="T82" s="69"/>
      <c r="U82" s="70"/>
      <c r="V82" s="581" t="str">
        <f>'TERM 3'!AA82</f>
        <v/>
      </c>
      <c r="W82" s="582"/>
      <c r="X82" s="582"/>
      <c r="Y82" s="583"/>
      <c r="Z82" s="581" t="str">
        <f t="shared" si="3"/>
        <v/>
      </c>
      <c r="AA82" s="592"/>
      <c r="AB82" s="592"/>
      <c r="AC82" s="343" t="str" cm="1">
        <f t="array" ref="AC82">IF(XFD82="", "", _xlfn.IFS(XFD82&gt;=90, "Advancing", XFD82&gt;=80, "Benchmarking", XFD82&gt;=75, "Connecting", XFD82&gt;=65, "Developing", XFD82&gt;=0, "Emerging"))</f>
        <v/>
      </c>
      <c r="AD82" s="315"/>
      <c r="AE82" s="305"/>
      <c r="AF82" s="304"/>
      <c r="AG82" s="304"/>
      <c r="AH82" s="304"/>
      <c r="AI82" s="306"/>
      <c r="AK82" s="305"/>
      <c r="AM82" s="309"/>
      <c r="XFD82" s="330" t="str">
        <f t="shared" si="2"/>
        <v/>
      </c>
    </row>
    <row r="83" spans="1:39 16384:16384" s="307" customFormat="1" ht="18" customHeight="1" x14ac:dyDescent="0.35">
      <c r="A83" s="22">
        <v>20</v>
      </c>
      <c r="B83" s="121">
        <f>'INPUT DATA'!O30</f>
        <v>0</v>
      </c>
      <c r="C83" s="122"/>
      <c r="D83" s="122"/>
      <c r="E83" s="123"/>
      <c r="F83" s="68"/>
      <c r="G83" s="69"/>
      <c r="H83" s="312" t="str">
        <f>'TERM 1'!AA83</f>
        <v/>
      </c>
      <c r="I83" s="69"/>
      <c r="J83" s="69"/>
      <c r="K83" s="69"/>
      <c r="L83" s="69"/>
      <c r="M83" s="70"/>
      <c r="N83" s="68"/>
      <c r="O83" s="69"/>
      <c r="P83" s="313" t="str">
        <f>'TERM 2'!AA83</f>
        <v/>
      </c>
      <c r="Q83" s="69"/>
      <c r="R83" s="69"/>
      <c r="S83" s="69"/>
      <c r="T83" s="69"/>
      <c r="U83" s="70"/>
      <c r="V83" s="581" t="str">
        <f>'TERM 3'!AA83</f>
        <v/>
      </c>
      <c r="W83" s="582"/>
      <c r="X83" s="582"/>
      <c r="Y83" s="583"/>
      <c r="Z83" s="581" t="str">
        <f t="shared" si="3"/>
        <v/>
      </c>
      <c r="AA83" s="592"/>
      <c r="AB83" s="592"/>
      <c r="AC83" s="343" t="str" cm="1">
        <f t="array" ref="AC83">IF(XFD83="", "", _xlfn.IFS(XFD83&gt;=90, "Advancing", XFD83&gt;=80, "Benchmarking", XFD83&gt;=75, "Connecting", XFD83&gt;=65, "Developing", XFD83&gt;=0, "Emerging"))</f>
        <v/>
      </c>
      <c r="AD83" s="315"/>
      <c r="AE83" s="305"/>
      <c r="AF83" s="304"/>
      <c r="AG83" s="304"/>
      <c r="AH83" s="304"/>
      <c r="AI83" s="306"/>
      <c r="AK83" s="305"/>
      <c r="AM83" s="309"/>
      <c r="XFD83" s="330" t="str">
        <f t="shared" si="2"/>
        <v/>
      </c>
    </row>
    <row r="84" spans="1:39 16384:16384" s="307" customFormat="1" ht="18" customHeight="1" x14ac:dyDescent="0.35">
      <c r="A84" s="22">
        <v>21</v>
      </c>
      <c r="B84" s="121">
        <f>'INPUT DATA'!O31</f>
        <v>0</v>
      </c>
      <c r="C84" s="122"/>
      <c r="D84" s="122"/>
      <c r="E84" s="123"/>
      <c r="F84" s="68"/>
      <c r="G84" s="69"/>
      <c r="H84" s="312" t="str">
        <f>'TERM 1'!AA84</f>
        <v/>
      </c>
      <c r="I84" s="69"/>
      <c r="J84" s="69"/>
      <c r="K84" s="69"/>
      <c r="L84" s="69"/>
      <c r="M84" s="70"/>
      <c r="N84" s="68"/>
      <c r="O84" s="69"/>
      <c r="P84" s="313" t="str">
        <f>'TERM 2'!AA84</f>
        <v/>
      </c>
      <c r="Q84" s="69"/>
      <c r="R84" s="69"/>
      <c r="S84" s="69"/>
      <c r="T84" s="69"/>
      <c r="U84" s="70"/>
      <c r="V84" s="581" t="str">
        <f>'TERM 3'!AA84</f>
        <v/>
      </c>
      <c r="W84" s="582"/>
      <c r="X84" s="582"/>
      <c r="Y84" s="583"/>
      <c r="Z84" s="581" t="str">
        <f t="shared" si="3"/>
        <v/>
      </c>
      <c r="AA84" s="592"/>
      <c r="AB84" s="592"/>
      <c r="AC84" s="343" t="str" cm="1">
        <f t="array" ref="AC84">IF(XFD84="", "", _xlfn.IFS(XFD84&gt;=90, "Advancing", XFD84&gt;=80, "Benchmarking", XFD84&gt;=75, "Connecting", XFD84&gt;=65, "Developing", XFD84&gt;=0, "Emerging"))</f>
        <v/>
      </c>
      <c r="AD84" s="315"/>
      <c r="AE84" s="305"/>
      <c r="AF84" s="304"/>
      <c r="AG84" s="304"/>
      <c r="AH84" s="304"/>
      <c r="AI84" s="306"/>
      <c r="AK84" s="305"/>
      <c r="AM84" s="309"/>
      <c r="XFD84" s="330" t="str">
        <f t="shared" si="2"/>
        <v/>
      </c>
    </row>
    <row r="85" spans="1:39 16384:16384" s="307" customFormat="1" ht="18" customHeight="1" x14ac:dyDescent="0.35">
      <c r="A85" s="22">
        <v>22</v>
      </c>
      <c r="B85" s="121">
        <f>'INPUT DATA'!O32</f>
        <v>0</v>
      </c>
      <c r="C85" s="122"/>
      <c r="D85" s="122"/>
      <c r="E85" s="123"/>
      <c r="F85" s="68"/>
      <c r="G85" s="69"/>
      <c r="H85" s="312" t="str">
        <f>'TERM 1'!AA85</f>
        <v/>
      </c>
      <c r="I85" s="69"/>
      <c r="J85" s="69"/>
      <c r="K85" s="69"/>
      <c r="L85" s="69"/>
      <c r="M85" s="70"/>
      <c r="N85" s="68"/>
      <c r="O85" s="69"/>
      <c r="P85" s="313" t="str">
        <f>'TERM 2'!AA85</f>
        <v/>
      </c>
      <c r="Q85" s="69"/>
      <c r="R85" s="69"/>
      <c r="S85" s="69"/>
      <c r="T85" s="69"/>
      <c r="U85" s="70"/>
      <c r="V85" s="581" t="str">
        <f>'TERM 3'!AA85</f>
        <v/>
      </c>
      <c r="W85" s="582"/>
      <c r="X85" s="582"/>
      <c r="Y85" s="583"/>
      <c r="Z85" s="581" t="str">
        <f t="shared" si="3"/>
        <v/>
      </c>
      <c r="AA85" s="592"/>
      <c r="AB85" s="592"/>
      <c r="AC85" s="343" t="str" cm="1">
        <f t="array" ref="AC85">IF(XFD85="", "", _xlfn.IFS(XFD85&gt;=90, "Advancing", XFD85&gt;=80, "Benchmarking", XFD85&gt;=75, "Connecting", XFD85&gt;=65, "Developing", XFD85&gt;=0, "Emerging"))</f>
        <v/>
      </c>
      <c r="AD85" s="315"/>
      <c r="AE85" s="305"/>
      <c r="AF85" s="304"/>
      <c r="AG85" s="304"/>
      <c r="AH85" s="304"/>
      <c r="AI85" s="306"/>
      <c r="AK85" s="305"/>
      <c r="AM85" s="309"/>
      <c r="XFD85" s="330" t="str">
        <f t="shared" si="2"/>
        <v/>
      </c>
    </row>
    <row r="86" spans="1:39 16384:16384" s="307" customFormat="1" ht="18" customHeight="1" x14ac:dyDescent="0.35">
      <c r="A86" s="22">
        <v>23</v>
      </c>
      <c r="B86" s="121">
        <f>'INPUT DATA'!O33</f>
        <v>0</v>
      </c>
      <c r="C86" s="122"/>
      <c r="D86" s="122"/>
      <c r="E86" s="123"/>
      <c r="F86" s="68"/>
      <c r="G86" s="69"/>
      <c r="H86" s="312" t="str">
        <f>'TERM 1'!AA86</f>
        <v/>
      </c>
      <c r="I86" s="69"/>
      <c r="J86" s="69"/>
      <c r="K86" s="69"/>
      <c r="L86" s="69"/>
      <c r="M86" s="70"/>
      <c r="N86" s="68"/>
      <c r="O86" s="69"/>
      <c r="P86" s="313" t="str">
        <f>'TERM 2'!AA86</f>
        <v/>
      </c>
      <c r="Q86" s="69"/>
      <c r="R86" s="69"/>
      <c r="S86" s="69"/>
      <c r="T86" s="69"/>
      <c r="U86" s="70"/>
      <c r="V86" s="581" t="str">
        <f>'TERM 3'!AA86</f>
        <v/>
      </c>
      <c r="W86" s="582"/>
      <c r="X86" s="582"/>
      <c r="Y86" s="583"/>
      <c r="Z86" s="581" t="str">
        <f t="shared" si="3"/>
        <v/>
      </c>
      <c r="AA86" s="592"/>
      <c r="AB86" s="592"/>
      <c r="AC86" s="343" t="str" cm="1">
        <f t="array" ref="AC86">IF(XFD86="", "", _xlfn.IFS(XFD86&gt;=90, "Advancing", XFD86&gt;=80, "Benchmarking", XFD86&gt;=75, "Connecting", XFD86&gt;=65, "Developing", XFD86&gt;=0, "Emerging"))</f>
        <v/>
      </c>
      <c r="AD86" s="315"/>
      <c r="AE86" s="305"/>
      <c r="AF86" s="304"/>
      <c r="AG86" s="304"/>
      <c r="AH86" s="304"/>
      <c r="AI86" s="306"/>
      <c r="AK86" s="305"/>
      <c r="AM86" s="309"/>
      <c r="XFD86" s="330" t="str">
        <f t="shared" si="2"/>
        <v/>
      </c>
    </row>
    <row r="87" spans="1:39 16384:16384" s="307" customFormat="1" ht="18" customHeight="1" x14ac:dyDescent="0.35">
      <c r="A87" s="22">
        <v>24</v>
      </c>
      <c r="B87" s="121">
        <f>'INPUT DATA'!O34</f>
        <v>0</v>
      </c>
      <c r="C87" s="122"/>
      <c r="D87" s="122"/>
      <c r="E87" s="123"/>
      <c r="F87" s="68"/>
      <c r="G87" s="69"/>
      <c r="H87" s="312" t="str">
        <f>'TERM 1'!AA87</f>
        <v/>
      </c>
      <c r="I87" s="69"/>
      <c r="J87" s="69"/>
      <c r="K87" s="69"/>
      <c r="L87" s="69"/>
      <c r="M87" s="70"/>
      <c r="N87" s="68"/>
      <c r="O87" s="69"/>
      <c r="P87" s="313" t="str">
        <f>'TERM 2'!AA87</f>
        <v/>
      </c>
      <c r="Q87" s="69"/>
      <c r="R87" s="69"/>
      <c r="S87" s="69"/>
      <c r="T87" s="69"/>
      <c r="U87" s="70"/>
      <c r="V87" s="581" t="str">
        <f>'TERM 3'!AA87</f>
        <v/>
      </c>
      <c r="W87" s="582"/>
      <c r="X87" s="582"/>
      <c r="Y87" s="583"/>
      <c r="Z87" s="581" t="str">
        <f t="shared" si="3"/>
        <v/>
      </c>
      <c r="AA87" s="592"/>
      <c r="AB87" s="592"/>
      <c r="AC87" s="343" t="str" cm="1">
        <f t="array" ref="AC87">IF(XFD87="", "", _xlfn.IFS(XFD87&gt;=90, "Advancing", XFD87&gt;=80, "Benchmarking", XFD87&gt;=75, "Connecting", XFD87&gt;=65, "Developing", XFD87&gt;=0, "Emerging"))</f>
        <v/>
      </c>
      <c r="AD87" s="315"/>
      <c r="AE87" s="305"/>
      <c r="AF87" s="304"/>
      <c r="AG87" s="304"/>
      <c r="AH87" s="304"/>
      <c r="AI87" s="306"/>
      <c r="AK87" s="305"/>
      <c r="AM87" s="309"/>
      <c r="XFD87" s="330" t="str">
        <f t="shared" si="2"/>
        <v/>
      </c>
    </row>
    <row r="88" spans="1:39 16384:16384" s="307" customFormat="1" ht="18" customHeight="1" x14ac:dyDescent="0.35">
      <c r="A88" s="22">
        <v>25</v>
      </c>
      <c r="B88" s="121">
        <f>'INPUT DATA'!O35</f>
        <v>0</v>
      </c>
      <c r="C88" s="122"/>
      <c r="D88" s="122"/>
      <c r="E88" s="123"/>
      <c r="F88" s="68"/>
      <c r="G88" s="69"/>
      <c r="H88" s="312" t="str">
        <f>'TERM 1'!AA88</f>
        <v/>
      </c>
      <c r="I88" s="69"/>
      <c r="J88" s="69"/>
      <c r="K88" s="69"/>
      <c r="L88" s="69"/>
      <c r="M88" s="70"/>
      <c r="N88" s="68"/>
      <c r="O88" s="69"/>
      <c r="P88" s="313" t="str">
        <f>'TERM 2'!AA88</f>
        <v/>
      </c>
      <c r="Q88" s="69"/>
      <c r="R88" s="69"/>
      <c r="S88" s="69"/>
      <c r="T88" s="69"/>
      <c r="U88" s="70"/>
      <c r="V88" s="581" t="str">
        <f>'TERM 3'!AA88</f>
        <v/>
      </c>
      <c r="W88" s="582"/>
      <c r="X88" s="582"/>
      <c r="Y88" s="583"/>
      <c r="Z88" s="581" t="str">
        <f t="shared" si="3"/>
        <v/>
      </c>
      <c r="AA88" s="592"/>
      <c r="AB88" s="592"/>
      <c r="AC88" s="343" t="str" cm="1">
        <f t="array" ref="AC88">IF(XFD88="", "", _xlfn.IFS(XFD88&gt;=90, "Advancing", XFD88&gt;=80, "Benchmarking", XFD88&gt;=75, "Connecting", XFD88&gt;=65, "Developing", XFD88&gt;=0, "Emerging"))</f>
        <v/>
      </c>
      <c r="AD88" s="315"/>
      <c r="AE88" s="305"/>
      <c r="AF88" s="304"/>
      <c r="AG88" s="304"/>
      <c r="AH88" s="304"/>
      <c r="AI88" s="306"/>
      <c r="AK88" s="305"/>
      <c r="AM88" s="309"/>
      <c r="XFD88" s="330" t="str">
        <f t="shared" si="2"/>
        <v/>
      </c>
    </row>
    <row r="89" spans="1:39 16384:16384" s="307" customFormat="1" ht="18" customHeight="1" x14ac:dyDescent="0.35">
      <c r="A89" s="22">
        <v>26</v>
      </c>
      <c r="B89" s="121">
        <f>'INPUT DATA'!O36</f>
        <v>0</v>
      </c>
      <c r="C89" s="122"/>
      <c r="D89" s="122"/>
      <c r="E89" s="123"/>
      <c r="F89" s="68"/>
      <c r="G89" s="69"/>
      <c r="H89" s="312" t="str">
        <f>'TERM 1'!AA89</f>
        <v/>
      </c>
      <c r="I89" s="69"/>
      <c r="J89" s="69"/>
      <c r="K89" s="69"/>
      <c r="L89" s="69"/>
      <c r="M89" s="70"/>
      <c r="N89" s="68"/>
      <c r="O89" s="69"/>
      <c r="P89" s="313" t="str">
        <f>'TERM 2'!AA89</f>
        <v/>
      </c>
      <c r="Q89" s="69"/>
      <c r="R89" s="69"/>
      <c r="S89" s="69"/>
      <c r="T89" s="69"/>
      <c r="U89" s="70"/>
      <c r="V89" s="581" t="str">
        <f>'TERM 3'!AA89</f>
        <v/>
      </c>
      <c r="W89" s="582"/>
      <c r="X89" s="582"/>
      <c r="Y89" s="583"/>
      <c r="Z89" s="581" t="str">
        <f t="shared" si="3"/>
        <v/>
      </c>
      <c r="AA89" s="592"/>
      <c r="AB89" s="592"/>
      <c r="AC89" s="343" t="str" cm="1">
        <f t="array" ref="AC89">IF(XFD89="", "", _xlfn.IFS(XFD89&gt;=90, "Advancing", XFD89&gt;=80, "Benchmarking", XFD89&gt;=75, "Connecting", XFD89&gt;=65, "Developing", XFD89&gt;=0, "Emerging"))</f>
        <v/>
      </c>
      <c r="AD89" s="315"/>
      <c r="AE89" s="305"/>
      <c r="AF89" s="304"/>
      <c r="AG89" s="304"/>
      <c r="AH89" s="304"/>
      <c r="AI89" s="306"/>
      <c r="AK89" s="305"/>
      <c r="AM89" s="309"/>
      <c r="XFD89" s="330" t="str">
        <f t="shared" si="2"/>
        <v/>
      </c>
    </row>
    <row r="90" spans="1:39 16384:16384" s="307" customFormat="1" ht="18" customHeight="1" x14ac:dyDescent="0.35">
      <c r="A90" s="22">
        <v>27</v>
      </c>
      <c r="B90" s="121">
        <f>'INPUT DATA'!O37</f>
        <v>0</v>
      </c>
      <c r="C90" s="122"/>
      <c r="D90" s="122"/>
      <c r="E90" s="123"/>
      <c r="F90" s="68"/>
      <c r="G90" s="69"/>
      <c r="H90" s="312" t="str">
        <f>'TERM 1'!AA90</f>
        <v/>
      </c>
      <c r="I90" s="69"/>
      <c r="J90" s="69"/>
      <c r="K90" s="69"/>
      <c r="L90" s="69"/>
      <c r="M90" s="70"/>
      <c r="N90" s="68"/>
      <c r="O90" s="69"/>
      <c r="P90" s="313" t="str">
        <f>'TERM 2'!AA90</f>
        <v/>
      </c>
      <c r="Q90" s="69"/>
      <c r="R90" s="69"/>
      <c r="S90" s="69"/>
      <c r="T90" s="69"/>
      <c r="U90" s="70"/>
      <c r="V90" s="581" t="str">
        <f>'TERM 3'!AA90</f>
        <v/>
      </c>
      <c r="W90" s="582"/>
      <c r="X90" s="582"/>
      <c r="Y90" s="583"/>
      <c r="Z90" s="581" t="str">
        <f t="shared" si="3"/>
        <v/>
      </c>
      <c r="AA90" s="592"/>
      <c r="AB90" s="592"/>
      <c r="AC90" s="343" t="str" cm="1">
        <f t="array" ref="AC90">IF(XFD90="", "", _xlfn.IFS(XFD90&gt;=90, "Advancing", XFD90&gt;=80, "Benchmarking", XFD90&gt;=75, "Connecting", XFD90&gt;=65, "Developing", XFD90&gt;=0, "Emerging"))</f>
        <v/>
      </c>
      <c r="AD90" s="315"/>
      <c r="AE90" s="305"/>
      <c r="AF90" s="304"/>
      <c r="AG90" s="304"/>
      <c r="AH90" s="304"/>
      <c r="AI90" s="306"/>
      <c r="AK90" s="305"/>
      <c r="AM90" s="309"/>
      <c r="XFD90" s="330" t="str">
        <f t="shared" si="2"/>
        <v/>
      </c>
    </row>
    <row r="91" spans="1:39 16384:16384" s="307" customFormat="1" ht="18" customHeight="1" x14ac:dyDescent="0.35">
      <c r="A91" s="22">
        <v>28</v>
      </c>
      <c r="B91" s="121">
        <f>'INPUT DATA'!O38</f>
        <v>0</v>
      </c>
      <c r="C91" s="122"/>
      <c r="D91" s="122"/>
      <c r="E91" s="123"/>
      <c r="F91" s="68"/>
      <c r="G91" s="69"/>
      <c r="H91" s="312" t="str">
        <f>'TERM 1'!AA91</f>
        <v/>
      </c>
      <c r="I91" s="69"/>
      <c r="J91" s="69"/>
      <c r="K91" s="69"/>
      <c r="L91" s="69"/>
      <c r="M91" s="70"/>
      <c r="N91" s="68"/>
      <c r="O91" s="69"/>
      <c r="P91" s="313" t="str">
        <f>'TERM 2'!AA91</f>
        <v/>
      </c>
      <c r="Q91" s="69"/>
      <c r="R91" s="69"/>
      <c r="S91" s="69"/>
      <c r="T91" s="69"/>
      <c r="U91" s="70"/>
      <c r="V91" s="581" t="str">
        <f>'TERM 3'!AA91</f>
        <v/>
      </c>
      <c r="W91" s="582"/>
      <c r="X91" s="582"/>
      <c r="Y91" s="583"/>
      <c r="Z91" s="581" t="str">
        <f t="shared" si="3"/>
        <v/>
      </c>
      <c r="AA91" s="592"/>
      <c r="AB91" s="592"/>
      <c r="AC91" s="343" t="str" cm="1">
        <f t="array" ref="AC91">IF(XFD91="", "", _xlfn.IFS(XFD91&gt;=90, "Advancing", XFD91&gt;=80, "Benchmarking", XFD91&gt;=75, "Connecting", XFD91&gt;=65, "Developing", XFD91&gt;=0, "Emerging"))</f>
        <v/>
      </c>
      <c r="AD91" s="315"/>
      <c r="AE91" s="305"/>
      <c r="AF91" s="304"/>
      <c r="AG91" s="304"/>
      <c r="AH91" s="304"/>
      <c r="AI91" s="306"/>
      <c r="AK91" s="305"/>
      <c r="AM91" s="309"/>
      <c r="XFD91" s="330" t="str">
        <f t="shared" si="2"/>
        <v/>
      </c>
    </row>
    <row r="92" spans="1:39 16384:16384" s="307" customFormat="1" ht="18" customHeight="1" x14ac:dyDescent="0.35">
      <c r="A92" s="22">
        <v>29</v>
      </c>
      <c r="B92" s="121">
        <f>'INPUT DATA'!O39</f>
        <v>0</v>
      </c>
      <c r="C92" s="122"/>
      <c r="D92" s="122"/>
      <c r="E92" s="123"/>
      <c r="F92" s="68"/>
      <c r="G92" s="69"/>
      <c r="H92" s="312" t="str">
        <f>'TERM 1'!AA92</f>
        <v/>
      </c>
      <c r="I92" s="69"/>
      <c r="J92" s="69"/>
      <c r="K92" s="69"/>
      <c r="L92" s="69"/>
      <c r="M92" s="70"/>
      <c r="N92" s="68"/>
      <c r="O92" s="69"/>
      <c r="P92" s="313" t="str">
        <f>'TERM 2'!AA92</f>
        <v/>
      </c>
      <c r="Q92" s="69"/>
      <c r="R92" s="69"/>
      <c r="S92" s="69"/>
      <c r="T92" s="69"/>
      <c r="U92" s="70"/>
      <c r="V92" s="581" t="str">
        <f>'TERM 3'!AA92</f>
        <v/>
      </c>
      <c r="W92" s="582"/>
      <c r="X92" s="582"/>
      <c r="Y92" s="583"/>
      <c r="Z92" s="581" t="str">
        <f t="shared" si="3"/>
        <v/>
      </c>
      <c r="AA92" s="592"/>
      <c r="AB92" s="592"/>
      <c r="AC92" s="343" t="str" cm="1">
        <f t="array" ref="AC92">IF(XFD92="", "", _xlfn.IFS(XFD92&gt;=90, "Advancing", XFD92&gt;=80, "Benchmarking", XFD92&gt;=75, "Connecting", XFD92&gt;=65, "Developing", XFD92&gt;=0, "Emerging"))</f>
        <v/>
      </c>
      <c r="AD92" s="315"/>
      <c r="AE92" s="305"/>
      <c r="AF92" s="304"/>
      <c r="AG92" s="304"/>
      <c r="AH92" s="304"/>
      <c r="AI92" s="306"/>
      <c r="AK92" s="305"/>
      <c r="AM92" s="309"/>
      <c r="XFD92" s="330" t="str">
        <f t="shared" si="2"/>
        <v/>
      </c>
    </row>
    <row r="93" spans="1:39 16384:16384" s="307" customFormat="1" ht="18" customHeight="1" x14ac:dyDescent="0.35">
      <c r="A93" s="22">
        <v>30</v>
      </c>
      <c r="B93" s="121">
        <f>'INPUT DATA'!O40</f>
        <v>0</v>
      </c>
      <c r="C93" s="122"/>
      <c r="D93" s="122"/>
      <c r="E93" s="123"/>
      <c r="F93" s="68"/>
      <c r="G93" s="69"/>
      <c r="H93" s="312" t="str">
        <f>'TERM 1'!AA93</f>
        <v/>
      </c>
      <c r="I93" s="69"/>
      <c r="J93" s="69"/>
      <c r="K93" s="69"/>
      <c r="L93" s="69"/>
      <c r="M93" s="70"/>
      <c r="N93" s="68"/>
      <c r="O93" s="69"/>
      <c r="P93" s="313" t="str">
        <f>'TERM 2'!AA93</f>
        <v/>
      </c>
      <c r="Q93" s="69"/>
      <c r="R93" s="69"/>
      <c r="S93" s="69"/>
      <c r="T93" s="69"/>
      <c r="U93" s="70"/>
      <c r="V93" s="581" t="str">
        <f>'TERM 3'!AA93</f>
        <v/>
      </c>
      <c r="W93" s="582"/>
      <c r="X93" s="582"/>
      <c r="Y93" s="583"/>
      <c r="Z93" s="581" t="str">
        <f t="shared" si="3"/>
        <v/>
      </c>
      <c r="AA93" s="592"/>
      <c r="AB93" s="592"/>
      <c r="AC93" s="343" t="str" cm="1">
        <f t="array" ref="AC93">IF(XFD93="", "", _xlfn.IFS(XFD93&gt;=90, "Advancing", XFD93&gt;=80, "Benchmarking", XFD93&gt;=75, "Connecting", XFD93&gt;=65, "Developing", XFD93&gt;=0, "Emerging"))</f>
        <v/>
      </c>
      <c r="AD93" s="315"/>
      <c r="AE93" s="305"/>
      <c r="AF93" s="304"/>
      <c r="AG93" s="304"/>
      <c r="AH93" s="304"/>
      <c r="AI93" s="306"/>
      <c r="AK93" s="305"/>
      <c r="AM93" s="309"/>
      <c r="XFD93" s="330" t="str">
        <f t="shared" si="2"/>
        <v/>
      </c>
    </row>
    <row r="94" spans="1:39 16384:16384" s="307" customFormat="1" ht="18" customHeight="1" x14ac:dyDescent="0.35">
      <c r="A94" s="22">
        <v>31</v>
      </c>
      <c r="B94" s="121">
        <f>'INPUT DATA'!O41</f>
        <v>0</v>
      </c>
      <c r="C94" s="122"/>
      <c r="D94" s="122"/>
      <c r="E94" s="123"/>
      <c r="F94" s="68"/>
      <c r="G94" s="69"/>
      <c r="H94" s="312" t="str">
        <f>'TERM 1'!AA94</f>
        <v/>
      </c>
      <c r="I94" s="69"/>
      <c r="J94" s="69"/>
      <c r="K94" s="69"/>
      <c r="L94" s="69"/>
      <c r="M94" s="70"/>
      <c r="N94" s="68"/>
      <c r="O94" s="69"/>
      <c r="P94" s="313" t="str">
        <f>'TERM 2'!AA94</f>
        <v/>
      </c>
      <c r="Q94" s="69"/>
      <c r="R94" s="69"/>
      <c r="S94" s="69"/>
      <c r="T94" s="69"/>
      <c r="U94" s="70"/>
      <c r="V94" s="581" t="str">
        <f>'TERM 3'!AA94</f>
        <v/>
      </c>
      <c r="W94" s="582"/>
      <c r="X94" s="582"/>
      <c r="Y94" s="583"/>
      <c r="Z94" s="581" t="str">
        <f t="shared" si="3"/>
        <v/>
      </c>
      <c r="AA94" s="592"/>
      <c r="AB94" s="592"/>
      <c r="AC94" s="343" t="str" cm="1">
        <f t="array" ref="AC94">IF(XFD94="", "", _xlfn.IFS(XFD94&gt;=90, "Advancing", XFD94&gt;=80, "Benchmarking", XFD94&gt;=75, "Connecting", XFD94&gt;=65, "Developing", XFD94&gt;=0, "Emerging"))</f>
        <v/>
      </c>
      <c r="AD94" s="315"/>
      <c r="AE94" s="305"/>
      <c r="AF94" s="304"/>
      <c r="AG94" s="304"/>
      <c r="AH94" s="304"/>
      <c r="AI94" s="306"/>
      <c r="AK94" s="305"/>
      <c r="AM94" s="309"/>
      <c r="XFD94" s="330" t="str">
        <f t="shared" si="2"/>
        <v/>
      </c>
    </row>
    <row r="95" spans="1:39 16384:16384" s="307" customFormat="1" ht="18" customHeight="1" x14ac:dyDescent="0.35">
      <c r="A95" s="22">
        <v>32</v>
      </c>
      <c r="B95" s="121">
        <f>'INPUT DATA'!O42</f>
        <v>0</v>
      </c>
      <c r="C95" s="122"/>
      <c r="D95" s="122"/>
      <c r="E95" s="123"/>
      <c r="F95" s="68"/>
      <c r="G95" s="69"/>
      <c r="H95" s="312" t="str">
        <f>'TERM 1'!AA95</f>
        <v/>
      </c>
      <c r="I95" s="69"/>
      <c r="J95" s="69"/>
      <c r="K95" s="69"/>
      <c r="L95" s="69"/>
      <c r="M95" s="70"/>
      <c r="N95" s="68"/>
      <c r="O95" s="69"/>
      <c r="P95" s="313" t="str">
        <f>'TERM 2'!AA95</f>
        <v/>
      </c>
      <c r="Q95" s="69"/>
      <c r="R95" s="69"/>
      <c r="S95" s="69"/>
      <c r="T95" s="69"/>
      <c r="U95" s="70"/>
      <c r="V95" s="581" t="str">
        <f>'TERM 3'!AA95</f>
        <v/>
      </c>
      <c r="W95" s="582"/>
      <c r="X95" s="582"/>
      <c r="Y95" s="583"/>
      <c r="Z95" s="581" t="str">
        <f t="shared" si="3"/>
        <v/>
      </c>
      <c r="AA95" s="592"/>
      <c r="AB95" s="592"/>
      <c r="AC95" s="343" t="str" cm="1">
        <f t="array" ref="AC95">IF(XFD95="", "", _xlfn.IFS(XFD95&gt;=90, "Advancing", XFD95&gt;=80, "Benchmarking", XFD95&gt;=75, "Connecting", XFD95&gt;=65, "Developing", XFD95&gt;=0, "Emerging"))</f>
        <v/>
      </c>
      <c r="AD95" s="315"/>
      <c r="AE95" s="305"/>
      <c r="AF95" s="304"/>
      <c r="AG95" s="304"/>
      <c r="AH95" s="304"/>
      <c r="AI95" s="306"/>
      <c r="AK95" s="305"/>
      <c r="AM95" s="309"/>
      <c r="XFD95" s="330" t="str">
        <f t="shared" si="2"/>
        <v/>
      </c>
    </row>
    <row r="96" spans="1:39 16384:16384" s="307" customFormat="1" ht="18" customHeight="1" x14ac:dyDescent="0.35">
      <c r="A96" s="22">
        <v>33</v>
      </c>
      <c r="B96" s="121">
        <f>'INPUT DATA'!O43</f>
        <v>0</v>
      </c>
      <c r="C96" s="122"/>
      <c r="D96" s="122"/>
      <c r="E96" s="123"/>
      <c r="F96" s="68"/>
      <c r="G96" s="69"/>
      <c r="H96" s="312" t="str">
        <f>'TERM 1'!AA96</f>
        <v/>
      </c>
      <c r="I96" s="69"/>
      <c r="J96" s="69"/>
      <c r="K96" s="69"/>
      <c r="L96" s="69"/>
      <c r="M96" s="70"/>
      <c r="N96" s="68"/>
      <c r="O96" s="69"/>
      <c r="P96" s="313" t="str">
        <f>'TERM 2'!AA96</f>
        <v/>
      </c>
      <c r="Q96" s="69"/>
      <c r="R96" s="69"/>
      <c r="S96" s="69"/>
      <c r="T96" s="69"/>
      <c r="U96" s="70"/>
      <c r="V96" s="581" t="str">
        <f>'TERM 3'!AA96</f>
        <v/>
      </c>
      <c r="W96" s="582"/>
      <c r="X96" s="582"/>
      <c r="Y96" s="583"/>
      <c r="Z96" s="581" t="str">
        <f t="shared" si="3"/>
        <v/>
      </c>
      <c r="AA96" s="592"/>
      <c r="AB96" s="592"/>
      <c r="AC96" s="343" t="str" cm="1">
        <f t="array" ref="AC96">IF(XFD96="", "", _xlfn.IFS(XFD96&gt;=90, "Advancing", XFD96&gt;=80, "Benchmarking", XFD96&gt;=75, "Connecting", XFD96&gt;=65, "Developing", XFD96&gt;=0, "Emerging"))</f>
        <v/>
      </c>
      <c r="AD96" s="315"/>
      <c r="AE96" s="305"/>
      <c r="AF96" s="304"/>
      <c r="AG96" s="304"/>
      <c r="AH96" s="304"/>
      <c r="AI96" s="306"/>
      <c r="AK96" s="305"/>
      <c r="AM96" s="309"/>
      <c r="XFD96" s="330" t="str">
        <f t="shared" si="2"/>
        <v/>
      </c>
    </row>
    <row r="97" spans="1:39 16384:16384" s="307" customFormat="1" ht="18" customHeight="1" x14ac:dyDescent="0.35">
      <c r="A97" s="22">
        <v>34</v>
      </c>
      <c r="B97" s="121">
        <f>'INPUT DATA'!O44</f>
        <v>0</v>
      </c>
      <c r="C97" s="122"/>
      <c r="D97" s="122"/>
      <c r="E97" s="123"/>
      <c r="F97" s="68"/>
      <c r="G97" s="69"/>
      <c r="H97" s="312" t="str">
        <f>'TERM 1'!AA97</f>
        <v/>
      </c>
      <c r="I97" s="69"/>
      <c r="J97" s="69"/>
      <c r="K97" s="69"/>
      <c r="L97" s="69"/>
      <c r="M97" s="70"/>
      <c r="N97" s="68"/>
      <c r="O97" s="69"/>
      <c r="P97" s="313" t="str">
        <f>'TERM 2'!AA97</f>
        <v/>
      </c>
      <c r="Q97" s="69"/>
      <c r="R97" s="69"/>
      <c r="S97" s="69"/>
      <c r="T97" s="69"/>
      <c r="U97" s="70"/>
      <c r="V97" s="581" t="str">
        <f>'TERM 3'!AA97</f>
        <v/>
      </c>
      <c r="W97" s="582"/>
      <c r="X97" s="582"/>
      <c r="Y97" s="583"/>
      <c r="Z97" s="581" t="str">
        <f t="shared" si="3"/>
        <v/>
      </c>
      <c r="AA97" s="592"/>
      <c r="AB97" s="592"/>
      <c r="AC97" s="343" t="str" cm="1">
        <f t="array" ref="AC97">IF(XFD97="", "", _xlfn.IFS(XFD97&gt;=90, "Advancing", XFD97&gt;=80, "Benchmarking", XFD97&gt;=75, "Connecting", XFD97&gt;=65, "Developing", XFD97&gt;=0, "Emerging"))</f>
        <v/>
      </c>
      <c r="AD97" s="315"/>
      <c r="AE97" s="305"/>
      <c r="AF97" s="304"/>
      <c r="AG97" s="304"/>
      <c r="AH97" s="304"/>
      <c r="AI97" s="306"/>
      <c r="AK97" s="305"/>
      <c r="AM97" s="309"/>
      <c r="XFD97" s="330" t="str">
        <f t="shared" si="2"/>
        <v/>
      </c>
    </row>
    <row r="98" spans="1:39 16384:16384" s="307" customFormat="1" ht="18" customHeight="1" x14ac:dyDescent="0.35">
      <c r="A98" s="22">
        <v>35</v>
      </c>
      <c r="B98" s="121">
        <f>'INPUT DATA'!O45</f>
        <v>0</v>
      </c>
      <c r="C98" s="122"/>
      <c r="D98" s="122"/>
      <c r="E98" s="123"/>
      <c r="F98" s="68"/>
      <c r="G98" s="69"/>
      <c r="H98" s="312" t="str">
        <f>'TERM 1'!AA98</f>
        <v/>
      </c>
      <c r="I98" s="69"/>
      <c r="J98" s="69"/>
      <c r="K98" s="69"/>
      <c r="L98" s="69"/>
      <c r="M98" s="70"/>
      <c r="N98" s="68"/>
      <c r="O98" s="69"/>
      <c r="P98" s="313" t="str">
        <f>'TERM 2'!AA98</f>
        <v/>
      </c>
      <c r="Q98" s="69"/>
      <c r="R98" s="69"/>
      <c r="S98" s="69"/>
      <c r="T98" s="69"/>
      <c r="U98" s="70"/>
      <c r="V98" s="581" t="str">
        <f>'TERM 3'!AA98</f>
        <v/>
      </c>
      <c r="W98" s="582"/>
      <c r="X98" s="582"/>
      <c r="Y98" s="583"/>
      <c r="Z98" s="581" t="str">
        <f t="shared" si="3"/>
        <v/>
      </c>
      <c r="AA98" s="592"/>
      <c r="AB98" s="592"/>
      <c r="AC98" s="343" t="str" cm="1">
        <f t="array" ref="AC98">IF(XFD98="", "", _xlfn.IFS(XFD98&gt;=90, "Advancing", XFD98&gt;=80, "Benchmarking", XFD98&gt;=75, "Connecting", XFD98&gt;=65, "Developing", XFD98&gt;=0, "Emerging"))</f>
        <v/>
      </c>
      <c r="AD98" s="315"/>
      <c r="AE98" s="305"/>
      <c r="AF98" s="304"/>
      <c r="AG98" s="304"/>
      <c r="AH98" s="304"/>
      <c r="AI98" s="306"/>
      <c r="AK98" s="305"/>
      <c r="AM98" s="309"/>
      <c r="XFD98" s="330" t="str">
        <f t="shared" si="2"/>
        <v/>
      </c>
    </row>
    <row r="99" spans="1:39 16384:16384" s="307" customFormat="1" ht="18" customHeight="1" x14ac:dyDescent="0.35">
      <c r="A99" s="22">
        <v>36</v>
      </c>
      <c r="B99" s="121">
        <f>'INPUT DATA'!O46</f>
        <v>0</v>
      </c>
      <c r="C99" s="122"/>
      <c r="D99" s="122"/>
      <c r="E99" s="123"/>
      <c r="F99" s="68"/>
      <c r="G99" s="69"/>
      <c r="H99" s="312" t="str">
        <f>'TERM 1'!AA99</f>
        <v/>
      </c>
      <c r="I99" s="69"/>
      <c r="J99" s="69"/>
      <c r="K99" s="69"/>
      <c r="L99" s="69"/>
      <c r="M99" s="70"/>
      <c r="N99" s="68"/>
      <c r="O99" s="69"/>
      <c r="P99" s="313" t="str">
        <f>'TERM 2'!AA99</f>
        <v/>
      </c>
      <c r="Q99" s="69"/>
      <c r="R99" s="69"/>
      <c r="S99" s="69"/>
      <c r="T99" s="69"/>
      <c r="U99" s="70"/>
      <c r="V99" s="581" t="str">
        <f>'TERM 3'!AA99</f>
        <v/>
      </c>
      <c r="W99" s="582"/>
      <c r="X99" s="582"/>
      <c r="Y99" s="583"/>
      <c r="Z99" s="581" t="str">
        <f t="shared" si="3"/>
        <v/>
      </c>
      <c r="AA99" s="592"/>
      <c r="AB99" s="592"/>
      <c r="AC99" s="343" t="str" cm="1">
        <f t="array" ref="AC99">IF(XFD99="", "", _xlfn.IFS(XFD99&gt;=90, "Advancing", XFD99&gt;=80, "Benchmarking", XFD99&gt;=75, "Connecting", XFD99&gt;=65, "Developing", XFD99&gt;=0, "Emerging"))</f>
        <v/>
      </c>
      <c r="AD99" s="315"/>
      <c r="AE99" s="305"/>
      <c r="AF99" s="304"/>
      <c r="AG99" s="304"/>
      <c r="AH99" s="304"/>
      <c r="AI99" s="306"/>
      <c r="AK99" s="305"/>
      <c r="AM99" s="309"/>
      <c r="XFD99" s="330" t="str">
        <f t="shared" si="2"/>
        <v/>
      </c>
    </row>
    <row r="100" spans="1:39 16384:16384" s="307" customFormat="1" ht="18" customHeight="1" x14ac:dyDescent="0.35">
      <c r="A100" s="22">
        <v>37</v>
      </c>
      <c r="B100" s="121">
        <f>'INPUT DATA'!O47</f>
        <v>0</v>
      </c>
      <c r="C100" s="122"/>
      <c r="D100" s="122"/>
      <c r="E100" s="123"/>
      <c r="F100" s="68"/>
      <c r="G100" s="69"/>
      <c r="H100" s="312" t="str">
        <f>'TERM 1'!AA100</f>
        <v/>
      </c>
      <c r="I100" s="69"/>
      <c r="J100" s="69"/>
      <c r="K100" s="69"/>
      <c r="L100" s="69"/>
      <c r="M100" s="70"/>
      <c r="N100" s="68"/>
      <c r="O100" s="69"/>
      <c r="P100" s="313" t="str">
        <f>'TERM 2'!AA100</f>
        <v/>
      </c>
      <c r="Q100" s="69"/>
      <c r="R100" s="69"/>
      <c r="S100" s="69"/>
      <c r="T100" s="69"/>
      <c r="U100" s="70"/>
      <c r="V100" s="581" t="str">
        <f>'TERM 3'!AA100</f>
        <v/>
      </c>
      <c r="W100" s="582"/>
      <c r="X100" s="582"/>
      <c r="Y100" s="583"/>
      <c r="Z100" s="581" t="str">
        <f t="shared" si="3"/>
        <v/>
      </c>
      <c r="AA100" s="592"/>
      <c r="AB100" s="592"/>
      <c r="AC100" s="343" t="str" cm="1">
        <f t="array" ref="AC100">IF(XFD100="", "", _xlfn.IFS(XFD100&gt;=90, "Advancing", XFD100&gt;=80, "Benchmarking", XFD100&gt;=75, "Connecting", XFD100&gt;=65, "Developing", XFD100&gt;=0, "Emerging"))</f>
        <v/>
      </c>
      <c r="AD100" s="315"/>
      <c r="AE100" s="305"/>
      <c r="AF100" s="304"/>
      <c r="AG100" s="304"/>
      <c r="AH100" s="304"/>
      <c r="AI100" s="306"/>
      <c r="AK100" s="305"/>
      <c r="AM100" s="309"/>
      <c r="XFD100" s="330" t="str">
        <f t="shared" si="2"/>
        <v/>
      </c>
    </row>
    <row r="101" spans="1:39 16384:16384" s="307" customFormat="1" ht="18" customHeight="1" x14ac:dyDescent="0.35">
      <c r="A101" s="22">
        <v>38</v>
      </c>
      <c r="B101" s="121">
        <f>'INPUT DATA'!O48</f>
        <v>0</v>
      </c>
      <c r="C101" s="122"/>
      <c r="D101" s="122"/>
      <c r="E101" s="123"/>
      <c r="F101" s="68"/>
      <c r="G101" s="69"/>
      <c r="H101" s="312" t="str">
        <f>'TERM 1'!AA101</f>
        <v/>
      </c>
      <c r="I101" s="69"/>
      <c r="J101" s="69"/>
      <c r="K101" s="69"/>
      <c r="L101" s="69"/>
      <c r="M101" s="70"/>
      <c r="N101" s="68"/>
      <c r="O101" s="69"/>
      <c r="P101" s="313" t="str">
        <f>'TERM 2'!AA101</f>
        <v/>
      </c>
      <c r="Q101" s="69"/>
      <c r="R101" s="69"/>
      <c r="S101" s="69"/>
      <c r="T101" s="69"/>
      <c r="U101" s="70"/>
      <c r="V101" s="581" t="str">
        <f>'TERM 3'!AA101</f>
        <v/>
      </c>
      <c r="W101" s="582"/>
      <c r="X101" s="582"/>
      <c r="Y101" s="583"/>
      <c r="Z101" s="581" t="str">
        <f t="shared" si="3"/>
        <v/>
      </c>
      <c r="AA101" s="592"/>
      <c r="AB101" s="592"/>
      <c r="AC101" s="343" t="str" cm="1">
        <f t="array" ref="AC101">IF(XFD101="", "", _xlfn.IFS(XFD101&gt;=90, "Advancing", XFD101&gt;=80, "Benchmarking", XFD101&gt;=75, "Connecting", XFD101&gt;=65, "Developing", XFD101&gt;=0, "Emerging"))</f>
        <v/>
      </c>
      <c r="AD101" s="315"/>
      <c r="AE101" s="305"/>
      <c r="AF101" s="304"/>
      <c r="AG101" s="304"/>
      <c r="AH101" s="304"/>
      <c r="AI101" s="306"/>
      <c r="AK101" s="305"/>
      <c r="AM101" s="309"/>
      <c r="XFD101" s="330" t="str">
        <f t="shared" si="2"/>
        <v/>
      </c>
    </row>
    <row r="102" spans="1:39 16384:16384" s="307" customFormat="1" ht="18" customHeight="1" x14ac:dyDescent="0.35">
      <c r="A102" s="22">
        <v>39</v>
      </c>
      <c r="B102" s="121">
        <f>'INPUT DATA'!O49</f>
        <v>0</v>
      </c>
      <c r="C102" s="122"/>
      <c r="D102" s="122"/>
      <c r="E102" s="123"/>
      <c r="F102" s="68"/>
      <c r="G102" s="69"/>
      <c r="H102" s="312" t="str">
        <f>'TERM 1'!AA102</f>
        <v/>
      </c>
      <c r="I102" s="69"/>
      <c r="J102" s="69"/>
      <c r="K102" s="69"/>
      <c r="L102" s="69"/>
      <c r="M102" s="70"/>
      <c r="N102" s="68"/>
      <c r="O102" s="69"/>
      <c r="P102" s="313" t="str">
        <f>'TERM 2'!AA102</f>
        <v/>
      </c>
      <c r="Q102" s="69"/>
      <c r="R102" s="69"/>
      <c r="S102" s="69"/>
      <c r="T102" s="69"/>
      <c r="U102" s="70"/>
      <c r="V102" s="581" t="str">
        <f>'TERM 3'!AA102</f>
        <v/>
      </c>
      <c r="W102" s="582"/>
      <c r="X102" s="582"/>
      <c r="Y102" s="583"/>
      <c r="Z102" s="581" t="str">
        <f t="shared" si="3"/>
        <v/>
      </c>
      <c r="AA102" s="592"/>
      <c r="AB102" s="592"/>
      <c r="AC102" s="343" t="str" cm="1">
        <f t="array" ref="AC102">IF(XFD102="", "", _xlfn.IFS(XFD102&gt;=90, "Advancing", XFD102&gt;=80, "Benchmarking", XFD102&gt;=75, "Connecting", XFD102&gt;=65, "Developing", XFD102&gt;=0, "Emerging"))</f>
        <v/>
      </c>
      <c r="AD102" s="315"/>
      <c r="AE102" s="305"/>
      <c r="AF102" s="304"/>
      <c r="AG102" s="304"/>
      <c r="AH102" s="304"/>
      <c r="AI102" s="306"/>
      <c r="AK102" s="305"/>
      <c r="AM102" s="309"/>
      <c r="XFD102" s="330" t="str">
        <f t="shared" si="2"/>
        <v/>
      </c>
    </row>
    <row r="103" spans="1:39 16384:16384" s="307" customFormat="1" ht="18" customHeight="1" x14ac:dyDescent="0.35">
      <c r="A103" s="22">
        <v>40</v>
      </c>
      <c r="B103" s="121">
        <f>'INPUT DATA'!O50</f>
        <v>0</v>
      </c>
      <c r="C103" s="122"/>
      <c r="D103" s="122"/>
      <c r="E103" s="123"/>
      <c r="F103" s="68"/>
      <c r="G103" s="69"/>
      <c r="H103" s="312" t="str">
        <f>'TERM 1'!AA103</f>
        <v/>
      </c>
      <c r="I103" s="69"/>
      <c r="J103" s="69"/>
      <c r="K103" s="69"/>
      <c r="L103" s="69"/>
      <c r="M103" s="70"/>
      <c r="N103" s="68"/>
      <c r="O103" s="69"/>
      <c r="P103" s="313" t="str">
        <f>'TERM 2'!AA103</f>
        <v/>
      </c>
      <c r="Q103" s="69"/>
      <c r="R103" s="69"/>
      <c r="S103" s="69"/>
      <c r="T103" s="69"/>
      <c r="U103" s="70"/>
      <c r="V103" s="581" t="str">
        <f>'TERM 3'!AA103</f>
        <v/>
      </c>
      <c r="W103" s="582"/>
      <c r="X103" s="582"/>
      <c r="Y103" s="583"/>
      <c r="Z103" s="581" t="str">
        <f t="shared" si="3"/>
        <v/>
      </c>
      <c r="AA103" s="592"/>
      <c r="AB103" s="592"/>
      <c r="AC103" s="343" t="str" cm="1">
        <f t="array" ref="AC103">IF(XFD103="", "", _xlfn.IFS(XFD103&gt;=90, "Advancing", XFD103&gt;=80, "Benchmarking", XFD103&gt;=75, "Connecting", XFD103&gt;=65, "Developing", XFD103&gt;=0, "Emerging"))</f>
        <v/>
      </c>
      <c r="AD103" s="315"/>
      <c r="AE103" s="305"/>
      <c r="AF103" s="304"/>
      <c r="AG103" s="304"/>
      <c r="AH103" s="304"/>
      <c r="AI103" s="306"/>
      <c r="AK103" s="305"/>
      <c r="AM103" s="309"/>
      <c r="XFD103" s="330" t="str">
        <f t="shared" si="2"/>
        <v/>
      </c>
    </row>
    <row r="104" spans="1:39 16384:16384" s="307" customFormat="1" ht="18" customHeight="1" x14ac:dyDescent="0.35">
      <c r="A104" s="22">
        <v>41</v>
      </c>
      <c r="B104" s="121">
        <f>'INPUT DATA'!O51</f>
        <v>0</v>
      </c>
      <c r="C104" s="122"/>
      <c r="D104" s="122"/>
      <c r="E104" s="123"/>
      <c r="F104" s="68"/>
      <c r="G104" s="69"/>
      <c r="H104" s="312" t="str">
        <f>'TERM 1'!AA104</f>
        <v/>
      </c>
      <c r="I104" s="69"/>
      <c r="J104" s="69"/>
      <c r="K104" s="69"/>
      <c r="L104" s="69"/>
      <c r="M104" s="70"/>
      <c r="N104" s="68"/>
      <c r="O104" s="69"/>
      <c r="P104" s="313" t="str">
        <f>'TERM 2'!AA104</f>
        <v/>
      </c>
      <c r="Q104" s="69"/>
      <c r="R104" s="69"/>
      <c r="S104" s="69"/>
      <c r="T104" s="69"/>
      <c r="U104" s="70"/>
      <c r="V104" s="581" t="str">
        <f>'TERM 3'!AA104</f>
        <v/>
      </c>
      <c r="W104" s="582"/>
      <c r="X104" s="582"/>
      <c r="Y104" s="583"/>
      <c r="Z104" s="581" t="str">
        <f t="shared" si="3"/>
        <v/>
      </c>
      <c r="AA104" s="592"/>
      <c r="AB104" s="592"/>
      <c r="AC104" s="343" t="str" cm="1">
        <f t="array" ref="AC104">IF(XFD104="", "", _xlfn.IFS(XFD104&gt;=90, "Advancing", XFD104&gt;=80, "Benchmarking", XFD104&gt;=75, "Connecting", XFD104&gt;=65, "Developing", XFD104&gt;=0, "Emerging"))</f>
        <v/>
      </c>
      <c r="AD104" s="315"/>
      <c r="AE104" s="305"/>
      <c r="AF104" s="304"/>
      <c r="AG104" s="304"/>
      <c r="AH104" s="304"/>
      <c r="AI104" s="306"/>
      <c r="AK104" s="305"/>
      <c r="AM104" s="309"/>
      <c r="XFD104" s="330" t="str">
        <f t="shared" si="2"/>
        <v/>
      </c>
    </row>
    <row r="105" spans="1:39 16384:16384" s="307" customFormat="1" ht="18" customHeight="1" x14ac:dyDescent="0.35">
      <c r="A105" s="22">
        <v>42</v>
      </c>
      <c r="B105" s="121">
        <f>'INPUT DATA'!O52</f>
        <v>0</v>
      </c>
      <c r="C105" s="122"/>
      <c r="D105" s="122"/>
      <c r="E105" s="123"/>
      <c r="F105" s="68"/>
      <c r="G105" s="69"/>
      <c r="H105" s="312" t="str">
        <f>'TERM 1'!AA105</f>
        <v/>
      </c>
      <c r="I105" s="69"/>
      <c r="J105" s="69"/>
      <c r="K105" s="69"/>
      <c r="L105" s="69"/>
      <c r="M105" s="70"/>
      <c r="N105" s="68"/>
      <c r="O105" s="69"/>
      <c r="P105" s="313" t="str">
        <f>'TERM 2'!AA105</f>
        <v/>
      </c>
      <c r="Q105" s="69"/>
      <c r="R105" s="69"/>
      <c r="S105" s="69"/>
      <c r="T105" s="69"/>
      <c r="U105" s="70"/>
      <c r="V105" s="581" t="str">
        <f>'TERM 3'!AA105</f>
        <v/>
      </c>
      <c r="W105" s="582"/>
      <c r="X105" s="582"/>
      <c r="Y105" s="583"/>
      <c r="Z105" s="581" t="str">
        <f t="shared" si="3"/>
        <v/>
      </c>
      <c r="AA105" s="592"/>
      <c r="AB105" s="592"/>
      <c r="AC105" s="343" t="str" cm="1">
        <f t="array" ref="AC105">IF(XFD105="", "", _xlfn.IFS(XFD105&gt;=90, "Advancing", XFD105&gt;=80, "Benchmarking", XFD105&gt;=75, "Connecting", XFD105&gt;=65, "Developing", XFD105&gt;=0, "Emerging"))</f>
        <v/>
      </c>
      <c r="AD105" s="315"/>
      <c r="AE105" s="305"/>
      <c r="AF105" s="304"/>
      <c r="AG105" s="304"/>
      <c r="AH105" s="304"/>
      <c r="AI105" s="306"/>
      <c r="AK105" s="305"/>
      <c r="AM105" s="309"/>
      <c r="XFD105" s="330" t="str">
        <f t="shared" si="2"/>
        <v/>
      </c>
    </row>
    <row r="106" spans="1:39 16384:16384" s="307" customFormat="1" ht="18" customHeight="1" x14ac:dyDescent="0.35">
      <c r="A106" s="22">
        <v>43</v>
      </c>
      <c r="B106" s="121">
        <f>'INPUT DATA'!O53</f>
        <v>0</v>
      </c>
      <c r="C106" s="122"/>
      <c r="D106" s="122"/>
      <c r="E106" s="123"/>
      <c r="F106" s="68"/>
      <c r="G106" s="69"/>
      <c r="H106" s="312" t="str">
        <f>'TERM 1'!AA106</f>
        <v/>
      </c>
      <c r="I106" s="69"/>
      <c r="J106" s="69"/>
      <c r="K106" s="69"/>
      <c r="L106" s="69"/>
      <c r="M106" s="70"/>
      <c r="N106" s="68"/>
      <c r="O106" s="69"/>
      <c r="P106" s="313" t="str">
        <f>'TERM 2'!AA106</f>
        <v/>
      </c>
      <c r="Q106" s="69"/>
      <c r="R106" s="69"/>
      <c r="S106" s="69"/>
      <c r="T106" s="69"/>
      <c r="U106" s="70"/>
      <c r="V106" s="581" t="str">
        <f>'TERM 3'!AA106</f>
        <v/>
      </c>
      <c r="W106" s="582"/>
      <c r="X106" s="582"/>
      <c r="Y106" s="583"/>
      <c r="Z106" s="581" t="str">
        <f t="shared" si="3"/>
        <v/>
      </c>
      <c r="AA106" s="592"/>
      <c r="AB106" s="592"/>
      <c r="AC106" s="343" t="str" cm="1">
        <f t="array" ref="AC106">IF(XFD106="", "", _xlfn.IFS(XFD106&gt;=90, "Advancing", XFD106&gt;=80, "Benchmarking", XFD106&gt;=75, "Connecting", XFD106&gt;=65, "Developing", XFD106&gt;=0, "Emerging"))</f>
        <v/>
      </c>
      <c r="AD106" s="315"/>
      <c r="AE106" s="305"/>
      <c r="AF106" s="304"/>
      <c r="AG106" s="304"/>
      <c r="AH106" s="304"/>
      <c r="AI106" s="306"/>
      <c r="AK106" s="305"/>
      <c r="AM106" s="309"/>
      <c r="XFD106" s="330" t="str">
        <f t="shared" si="2"/>
        <v/>
      </c>
    </row>
    <row r="107" spans="1:39 16384:16384" s="307" customFormat="1" ht="18" customHeight="1" x14ac:dyDescent="0.35">
      <c r="A107" s="22">
        <v>44</v>
      </c>
      <c r="B107" s="121">
        <f>'INPUT DATA'!O54</f>
        <v>0</v>
      </c>
      <c r="C107" s="122"/>
      <c r="D107" s="122"/>
      <c r="E107" s="123"/>
      <c r="F107" s="68"/>
      <c r="G107" s="69"/>
      <c r="H107" s="312" t="str">
        <f>'TERM 1'!AA107</f>
        <v/>
      </c>
      <c r="I107" s="69"/>
      <c r="J107" s="69"/>
      <c r="K107" s="69"/>
      <c r="L107" s="69"/>
      <c r="M107" s="70"/>
      <c r="N107" s="68"/>
      <c r="O107" s="69"/>
      <c r="P107" s="313" t="str">
        <f>'TERM 2'!AA107</f>
        <v/>
      </c>
      <c r="Q107" s="69"/>
      <c r="R107" s="69"/>
      <c r="S107" s="69"/>
      <c r="T107" s="69"/>
      <c r="U107" s="70"/>
      <c r="V107" s="581" t="str">
        <f>'TERM 3'!AA107</f>
        <v/>
      </c>
      <c r="W107" s="582"/>
      <c r="X107" s="582"/>
      <c r="Y107" s="583"/>
      <c r="Z107" s="581" t="str">
        <f t="shared" si="3"/>
        <v/>
      </c>
      <c r="AA107" s="592"/>
      <c r="AB107" s="592"/>
      <c r="AC107" s="343" t="str" cm="1">
        <f t="array" ref="AC107">IF(XFD107="", "", _xlfn.IFS(XFD107&gt;=90, "Advancing", XFD107&gt;=80, "Benchmarking", XFD107&gt;=75, "Connecting", XFD107&gt;=65, "Developing", XFD107&gt;=0, "Emerging"))</f>
        <v/>
      </c>
      <c r="AD107" s="315"/>
      <c r="AE107" s="305"/>
      <c r="AF107" s="304"/>
      <c r="AG107" s="304"/>
      <c r="AH107" s="304"/>
      <c r="AI107" s="306"/>
      <c r="AK107" s="305"/>
      <c r="AM107" s="309"/>
      <c r="XFD107" s="330" t="str">
        <f t="shared" si="2"/>
        <v/>
      </c>
    </row>
    <row r="108" spans="1:39 16384:16384" s="307" customFormat="1" ht="18" customHeight="1" x14ac:dyDescent="0.35">
      <c r="A108" s="22">
        <v>45</v>
      </c>
      <c r="B108" s="121">
        <f>'INPUT DATA'!O55</f>
        <v>0</v>
      </c>
      <c r="C108" s="122"/>
      <c r="D108" s="122"/>
      <c r="E108" s="123"/>
      <c r="F108" s="68"/>
      <c r="G108" s="69"/>
      <c r="H108" s="312" t="str">
        <f>'TERM 1'!AA108</f>
        <v/>
      </c>
      <c r="I108" s="69"/>
      <c r="J108" s="69"/>
      <c r="K108" s="69"/>
      <c r="L108" s="69"/>
      <c r="M108" s="70"/>
      <c r="N108" s="68"/>
      <c r="O108" s="69"/>
      <c r="P108" s="313" t="str">
        <f>'TERM 2'!AA108</f>
        <v/>
      </c>
      <c r="Q108" s="69"/>
      <c r="R108" s="69"/>
      <c r="S108" s="69"/>
      <c r="T108" s="69"/>
      <c r="U108" s="70"/>
      <c r="V108" s="581" t="str">
        <f>'TERM 3'!AA108</f>
        <v/>
      </c>
      <c r="W108" s="582"/>
      <c r="X108" s="582"/>
      <c r="Y108" s="583"/>
      <c r="Z108" s="581" t="str">
        <f t="shared" si="3"/>
        <v/>
      </c>
      <c r="AA108" s="592"/>
      <c r="AB108" s="592"/>
      <c r="AC108" s="343" t="str" cm="1">
        <f t="array" ref="AC108">IF(XFD108="", "", _xlfn.IFS(XFD108&gt;=90, "Advancing", XFD108&gt;=80, "Benchmarking", XFD108&gt;=75, "Connecting", XFD108&gt;=65, "Developing", XFD108&gt;=0, "Emerging"))</f>
        <v/>
      </c>
      <c r="AD108" s="315"/>
      <c r="AE108" s="305"/>
      <c r="AF108" s="304"/>
      <c r="AG108" s="304"/>
      <c r="AH108" s="304"/>
      <c r="AI108" s="306"/>
      <c r="AK108" s="305"/>
      <c r="AM108" s="309"/>
      <c r="XFD108" s="330" t="str">
        <f t="shared" si="2"/>
        <v/>
      </c>
    </row>
    <row r="109" spans="1:39 16384:16384" s="307" customFormat="1" ht="18" customHeight="1" x14ac:dyDescent="0.35">
      <c r="A109" s="22">
        <v>46</v>
      </c>
      <c r="B109" s="121">
        <f>'INPUT DATA'!O56</f>
        <v>0</v>
      </c>
      <c r="C109" s="122"/>
      <c r="D109" s="122"/>
      <c r="E109" s="123"/>
      <c r="F109" s="68"/>
      <c r="G109" s="69"/>
      <c r="H109" s="312" t="str">
        <f>'TERM 1'!AA109</f>
        <v/>
      </c>
      <c r="I109" s="69"/>
      <c r="J109" s="69"/>
      <c r="K109" s="69"/>
      <c r="L109" s="69"/>
      <c r="M109" s="70"/>
      <c r="N109" s="68"/>
      <c r="O109" s="69"/>
      <c r="P109" s="313" t="str">
        <f>'TERM 2'!AA109</f>
        <v/>
      </c>
      <c r="Q109" s="69"/>
      <c r="R109" s="69"/>
      <c r="S109" s="69"/>
      <c r="T109" s="69"/>
      <c r="U109" s="70"/>
      <c r="V109" s="581" t="str">
        <f>'TERM 3'!AA109</f>
        <v/>
      </c>
      <c r="W109" s="582"/>
      <c r="X109" s="582"/>
      <c r="Y109" s="583"/>
      <c r="Z109" s="581" t="str">
        <f t="shared" si="3"/>
        <v/>
      </c>
      <c r="AA109" s="592"/>
      <c r="AB109" s="592"/>
      <c r="AC109" s="343" t="str" cm="1">
        <f t="array" ref="AC109">IF(XFD109="", "", _xlfn.IFS(XFD109&gt;=90, "Advancing", XFD109&gt;=80, "Benchmarking", XFD109&gt;=75, "Connecting", XFD109&gt;=65, "Developing", XFD109&gt;=0, "Emerging"))</f>
        <v/>
      </c>
      <c r="AD109" s="315"/>
      <c r="AE109" s="305"/>
      <c r="AF109" s="304"/>
      <c r="AG109" s="304"/>
      <c r="AH109" s="304"/>
      <c r="AI109" s="306"/>
      <c r="AK109" s="305"/>
      <c r="AM109" s="309"/>
      <c r="XFD109" s="330" t="str">
        <f t="shared" si="2"/>
        <v/>
      </c>
    </row>
    <row r="110" spans="1:39 16384:16384" s="307" customFormat="1" ht="18" customHeight="1" x14ac:dyDescent="0.35">
      <c r="A110" s="22">
        <v>47</v>
      </c>
      <c r="B110" s="121">
        <f>'INPUT DATA'!O57</f>
        <v>0</v>
      </c>
      <c r="C110" s="122"/>
      <c r="D110" s="122"/>
      <c r="E110" s="123"/>
      <c r="F110" s="68"/>
      <c r="G110" s="69"/>
      <c r="H110" s="312" t="str">
        <f>'TERM 1'!AA110</f>
        <v/>
      </c>
      <c r="I110" s="69"/>
      <c r="J110" s="69"/>
      <c r="K110" s="69"/>
      <c r="L110" s="69"/>
      <c r="M110" s="70"/>
      <c r="N110" s="68"/>
      <c r="O110" s="69"/>
      <c r="P110" s="313" t="str">
        <f>'TERM 2'!AA110</f>
        <v/>
      </c>
      <c r="Q110" s="69"/>
      <c r="R110" s="69"/>
      <c r="S110" s="69"/>
      <c r="T110" s="69"/>
      <c r="U110" s="70"/>
      <c r="V110" s="581" t="str">
        <f>'TERM 3'!AA110</f>
        <v/>
      </c>
      <c r="W110" s="582"/>
      <c r="X110" s="582"/>
      <c r="Y110" s="583"/>
      <c r="Z110" s="581" t="str">
        <f t="shared" si="3"/>
        <v/>
      </c>
      <c r="AA110" s="592"/>
      <c r="AB110" s="592"/>
      <c r="AC110" s="343" t="str" cm="1">
        <f t="array" ref="AC110">IF(XFD110="", "", _xlfn.IFS(XFD110&gt;=90, "Advancing", XFD110&gt;=80, "Benchmarking", XFD110&gt;=75, "Connecting", XFD110&gt;=65, "Developing", XFD110&gt;=0, "Emerging"))</f>
        <v/>
      </c>
      <c r="AD110" s="315"/>
      <c r="AE110" s="305"/>
      <c r="AF110" s="304"/>
      <c r="AG110" s="304"/>
      <c r="AH110" s="304"/>
      <c r="AI110" s="306"/>
      <c r="AK110" s="305"/>
      <c r="AM110" s="309"/>
      <c r="XFD110" s="330" t="str">
        <f t="shared" si="2"/>
        <v/>
      </c>
    </row>
    <row r="111" spans="1:39 16384:16384" s="307" customFormat="1" ht="18" customHeight="1" x14ac:dyDescent="0.35">
      <c r="A111" s="22">
        <v>48</v>
      </c>
      <c r="B111" s="121">
        <f>'INPUT DATA'!O58</f>
        <v>0</v>
      </c>
      <c r="C111" s="122"/>
      <c r="D111" s="122"/>
      <c r="E111" s="123"/>
      <c r="F111" s="68"/>
      <c r="G111" s="69"/>
      <c r="H111" s="312" t="str">
        <f>'TERM 1'!AA111</f>
        <v/>
      </c>
      <c r="I111" s="69"/>
      <c r="J111" s="69"/>
      <c r="K111" s="69"/>
      <c r="L111" s="69"/>
      <c r="M111" s="70"/>
      <c r="N111" s="68"/>
      <c r="O111" s="69"/>
      <c r="P111" s="313" t="str">
        <f>'TERM 2'!AA111</f>
        <v/>
      </c>
      <c r="Q111" s="69"/>
      <c r="R111" s="69"/>
      <c r="S111" s="69"/>
      <c r="T111" s="69"/>
      <c r="U111" s="70"/>
      <c r="V111" s="581" t="str">
        <f>'TERM 3'!AA111</f>
        <v/>
      </c>
      <c r="W111" s="582"/>
      <c r="X111" s="582"/>
      <c r="Y111" s="583"/>
      <c r="Z111" s="581" t="str">
        <f t="shared" si="3"/>
        <v/>
      </c>
      <c r="AA111" s="592"/>
      <c r="AB111" s="592"/>
      <c r="AC111" s="343" t="str" cm="1">
        <f t="array" ref="AC111">IF(XFD111="", "", _xlfn.IFS(XFD111&gt;=90, "Advancing", XFD111&gt;=80, "Benchmarking", XFD111&gt;=75, "Connecting", XFD111&gt;=65, "Developing", XFD111&gt;=0, "Emerging"))</f>
        <v/>
      </c>
      <c r="AD111" s="315"/>
      <c r="AE111" s="305"/>
      <c r="AF111" s="304"/>
      <c r="AG111" s="304"/>
      <c r="AH111" s="304"/>
      <c r="AI111" s="306"/>
      <c r="AK111" s="305"/>
      <c r="AM111" s="309"/>
      <c r="XFD111" s="330" t="str">
        <f t="shared" si="2"/>
        <v/>
      </c>
    </row>
    <row r="112" spans="1:39 16384:16384" s="307" customFormat="1" ht="18" customHeight="1" x14ac:dyDescent="0.35">
      <c r="A112" s="22">
        <v>49</v>
      </c>
      <c r="B112" s="121">
        <f>'INPUT DATA'!O59</f>
        <v>0</v>
      </c>
      <c r="C112" s="122"/>
      <c r="D112" s="122"/>
      <c r="E112" s="123"/>
      <c r="F112" s="68"/>
      <c r="G112" s="69"/>
      <c r="H112" s="312" t="str">
        <f>'TERM 1'!AA112</f>
        <v/>
      </c>
      <c r="I112" s="69"/>
      <c r="J112" s="69"/>
      <c r="K112" s="69"/>
      <c r="L112" s="69"/>
      <c r="M112" s="70"/>
      <c r="N112" s="68"/>
      <c r="O112" s="69"/>
      <c r="P112" s="313" t="str">
        <f>'TERM 2'!AA112</f>
        <v/>
      </c>
      <c r="Q112" s="69"/>
      <c r="R112" s="69"/>
      <c r="S112" s="69"/>
      <c r="T112" s="69"/>
      <c r="U112" s="70"/>
      <c r="V112" s="581" t="str">
        <f>'TERM 3'!AA112</f>
        <v/>
      </c>
      <c r="W112" s="582"/>
      <c r="X112" s="582"/>
      <c r="Y112" s="583"/>
      <c r="Z112" s="581" t="str">
        <f t="shared" si="3"/>
        <v/>
      </c>
      <c r="AA112" s="592"/>
      <c r="AB112" s="592"/>
      <c r="AC112" s="343" t="str" cm="1">
        <f t="array" ref="AC112">IF(XFD112="", "", _xlfn.IFS(XFD112&gt;=90, "Advancing", XFD112&gt;=80, "Benchmarking", XFD112&gt;=75, "Connecting", XFD112&gt;=65, "Developing", XFD112&gt;=0, "Emerging"))</f>
        <v/>
      </c>
      <c r="AD112" s="315"/>
      <c r="AE112" s="305"/>
      <c r="AF112" s="304"/>
      <c r="AG112" s="304"/>
      <c r="AH112" s="304"/>
      <c r="AI112" s="306"/>
      <c r="AM112" s="309"/>
      <c r="XFD112" s="330" t="str">
        <f t="shared" si="2"/>
        <v/>
      </c>
    </row>
    <row r="113" spans="1:55 16384:16384" s="307" customFormat="1" ht="18" customHeight="1" thickBot="1" x14ac:dyDescent="0.4">
      <c r="A113" s="24">
        <v>50</v>
      </c>
      <c r="B113" s="124">
        <f>'INPUT DATA'!O60</f>
        <v>0</v>
      </c>
      <c r="C113" s="125"/>
      <c r="D113" s="352"/>
      <c r="E113" s="353"/>
      <c r="F113" s="71"/>
      <c r="G113" s="72"/>
      <c r="H113" s="354" t="str">
        <f>'TERM 1'!AA113</f>
        <v/>
      </c>
      <c r="I113" s="72"/>
      <c r="J113" s="72"/>
      <c r="K113" s="72"/>
      <c r="L113" s="72"/>
      <c r="M113" s="73"/>
      <c r="N113" s="71"/>
      <c r="O113" s="72"/>
      <c r="P113" s="355" t="str">
        <f>'TERM 2'!AA113</f>
        <v/>
      </c>
      <c r="Q113" s="72"/>
      <c r="R113" s="72"/>
      <c r="S113" s="72"/>
      <c r="T113" s="72"/>
      <c r="U113" s="73"/>
      <c r="V113" s="603" t="str">
        <f>'TERM 3'!AA113</f>
        <v/>
      </c>
      <c r="W113" s="604"/>
      <c r="X113" s="604"/>
      <c r="Y113" s="605"/>
      <c r="Z113" s="603" t="str">
        <f t="shared" si="3"/>
        <v/>
      </c>
      <c r="AA113" s="607"/>
      <c r="AB113" s="607"/>
      <c r="AC113" s="344" t="str" cm="1">
        <f t="array" ref="AC113">IF(XFD113="", "", _xlfn.IFS(XFD113&gt;=90, "Advancing", XFD113&gt;=80, "Benchmarking", XFD113&gt;=75, "Connecting", XFD113&gt;=65, "Developing", XFD113&gt;=0, "Emerging"))</f>
        <v/>
      </c>
      <c r="AD113" s="315"/>
      <c r="AE113" s="305"/>
      <c r="AF113" s="304"/>
      <c r="AG113" s="304"/>
      <c r="AH113" s="304"/>
      <c r="AI113" s="306"/>
      <c r="AM113" s="309"/>
      <c r="XFD113" s="330" t="str">
        <f t="shared" si="2"/>
        <v/>
      </c>
    </row>
    <row r="120" spans="1:55 16384:16384" s="2" customFormat="1" hidden="1" x14ac:dyDescent="0.3">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31"/>
    </row>
  </sheetData>
  <sheetProtection algorithmName="SHA-512" hashValue="YDy5xJ9N3UtW/VuF5Ku01OVwkkObME35Nhy6D/2W53aHisATFHl7aNMqQRVH2mXlcPemXdgyco0QqwnMDLP+Mg==" saltValue="H6/XksK84Wzk59QzsIlHUQ==" spinCount="100000" sheet="1" formatCells="0" formatRows="0"/>
  <mergeCells count="286">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77:AB77"/>
    <mergeCell ref="Z78:AB78"/>
    <mergeCell ref="Z79:AB79"/>
    <mergeCell ref="Z74:AB74"/>
    <mergeCell ref="Z75:AB75"/>
    <mergeCell ref="Z64:AB64"/>
    <mergeCell ref="Z80:AB80"/>
    <mergeCell ref="Z81:AB81"/>
    <mergeCell ref="Z82:AB82"/>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V95:Y95"/>
    <mergeCell ref="V96:Y96"/>
    <mergeCell ref="V97:Y97"/>
    <mergeCell ref="V98:Y98"/>
    <mergeCell ref="V99:Y99"/>
    <mergeCell ref="V100:Y100"/>
    <mergeCell ref="V89:Y89"/>
    <mergeCell ref="V90:Y90"/>
    <mergeCell ref="V91:Y91"/>
    <mergeCell ref="V92:Y92"/>
    <mergeCell ref="V93:Y93"/>
    <mergeCell ref="V94:Y94"/>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48:Y48"/>
    <mergeCell ref="V49:Y49"/>
    <mergeCell ref="V50:Y50"/>
    <mergeCell ref="V51:Y51"/>
    <mergeCell ref="V52:Y52"/>
    <mergeCell ref="V41:Y41"/>
    <mergeCell ref="V42:Y42"/>
    <mergeCell ref="V43:Y43"/>
    <mergeCell ref="V44:Y44"/>
    <mergeCell ref="V45:Y45"/>
    <mergeCell ref="V46:Y46"/>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F10:H10"/>
    <mergeCell ref="V18:Y18"/>
    <mergeCell ref="V19:Y19"/>
    <mergeCell ref="A12:E12"/>
    <mergeCell ref="S10:U10"/>
    <mergeCell ref="Z12:AB12"/>
    <mergeCell ref="V13:Y13"/>
    <mergeCell ref="V14:Y14"/>
    <mergeCell ref="V15:Y15"/>
    <mergeCell ref="B21:E21"/>
    <mergeCell ref="B22:E22"/>
    <mergeCell ref="B23:E23"/>
    <mergeCell ref="B24:E24"/>
    <mergeCell ref="B25:E25"/>
    <mergeCell ref="B26:E26"/>
    <mergeCell ref="B27:E27"/>
    <mergeCell ref="B28:E28"/>
    <mergeCell ref="B29:E29"/>
    <mergeCell ref="B61:E61"/>
    <mergeCell ref="B62:E62"/>
    <mergeCell ref="A63:E63"/>
    <mergeCell ref="B48:E48"/>
    <mergeCell ref="B49:E49"/>
    <mergeCell ref="B50:E50"/>
    <mergeCell ref="B51:E51"/>
    <mergeCell ref="B52:E52"/>
    <mergeCell ref="B53:E53"/>
    <mergeCell ref="B54:E54"/>
    <mergeCell ref="B55:E55"/>
    <mergeCell ref="B56:E56"/>
    <mergeCell ref="AC12:AE12"/>
    <mergeCell ref="N12:U12"/>
    <mergeCell ref="B57:E57"/>
    <mergeCell ref="B58:E58"/>
    <mergeCell ref="B59:E59"/>
    <mergeCell ref="B60:E60"/>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6:C6"/>
    <mergeCell ref="A1:AC2"/>
    <mergeCell ref="Z9:AC9"/>
    <mergeCell ref="Z8:AC8"/>
    <mergeCell ref="Z10:AC10"/>
    <mergeCell ref="V9:Y9"/>
    <mergeCell ref="V10:Y10"/>
    <mergeCell ref="N9:U9"/>
    <mergeCell ref="A9:E11"/>
    <mergeCell ref="AB5:AC5"/>
    <mergeCell ref="AB6:AC6"/>
    <mergeCell ref="Y5:AA5"/>
    <mergeCell ref="Y6:AA6"/>
    <mergeCell ref="P5:W5"/>
    <mergeCell ref="J5:O5"/>
    <mergeCell ref="D5:H5"/>
    <mergeCell ref="B5:C5"/>
    <mergeCell ref="D6:W6"/>
    <mergeCell ref="Q8:U8"/>
    <mergeCell ref="I10:R10"/>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C63 BF12:XFD12 A12 A63 N64:N113 AC64:AE1048576 AC3:AC4 AC7 AC11:AC62 AF1:BE1048576 AD1:AE62 F64:F113 F12:F62 V64:AB113 N12:N62 V12:AB62"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969A-157A-4464-B030-F175E42DC8F2}">
  <sheetPr codeName="Sheet4">
    <tabColor theme="1"/>
  </sheetPr>
  <dimension ref="A1:DZ204"/>
  <sheetViews>
    <sheetView topLeftCell="DZ1" zoomScale="125" zoomScaleNormal="85" workbookViewId="0">
      <selection activeCell="EA3" sqref="EA3"/>
    </sheetView>
  </sheetViews>
  <sheetFormatPr defaultColWidth="57" defaultRowHeight="14" zeroHeight="1" x14ac:dyDescent="0.35"/>
  <cols>
    <col min="1" max="1" width="11" style="210" hidden="1" customWidth="1"/>
    <col min="2" max="9" width="11" style="206" hidden="1" customWidth="1"/>
    <col min="10" max="10" width="11" style="211" hidden="1" customWidth="1"/>
    <col min="11" max="20" width="11" style="206" hidden="1" customWidth="1"/>
    <col min="21" max="21" width="11" style="211" hidden="1" customWidth="1"/>
    <col min="22" max="22" width="11" style="210" hidden="1" customWidth="1"/>
    <col min="23" max="30" width="11" style="206" hidden="1" customWidth="1"/>
    <col min="31" max="31" width="11" style="211" hidden="1" customWidth="1"/>
    <col min="32" max="42" width="11" style="206" hidden="1" customWidth="1"/>
    <col min="43" max="43" width="11" style="210" hidden="1" customWidth="1"/>
    <col min="44" max="51" width="11" style="206" hidden="1" customWidth="1"/>
    <col min="52" max="52" width="11" style="211" hidden="1" customWidth="1"/>
    <col min="53" max="62" width="11" style="206" hidden="1" customWidth="1"/>
    <col min="63" max="63" width="11" style="211" hidden="1" customWidth="1"/>
    <col min="64" max="64" width="11" style="210" hidden="1" customWidth="1"/>
    <col min="65" max="72" width="11" style="206" hidden="1" customWidth="1"/>
    <col min="73" max="73" width="11" style="211" hidden="1" customWidth="1"/>
    <col min="74" max="85" width="11" style="206" hidden="1" customWidth="1"/>
    <col min="86" max="86" width="50.81640625" style="205" hidden="1" customWidth="1"/>
    <col min="87" max="89" width="19.36328125" style="205" hidden="1" customWidth="1"/>
    <col min="90" max="94" width="19.36328125" style="206" hidden="1" customWidth="1"/>
    <col min="95" max="96" width="19.36328125" style="205" hidden="1" customWidth="1"/>
    <col min="97" max="98" width="14.1796875" style="205" hidden="1" customWidth="1"/>
    <col min="99" max="102" width="14.1796875" style="206" hidden="1" customWidth="1"/>
    <col min="103" max="107" width="14.1796875" style="205" hidden="1" customWidth="1"/>
    <col min="108" max="117" width="0" style="205" hidden="1" customWidth="1"/>
    <col min="118" max="118" width="0" style="206" hidden="1" customWidth="1"/>
    <col min="119" max="129" width="0" style="205" hidden="1" customWidth="1"/>
    <col min="130" max="16384" width="57" style="205"/>
  </cols>
  <sheetData>
    <row r="1" spans="1:130" s="194" customFormat="1" ht="42.5" thickBot="1" x14ac:dyDescent="0.4">
      <c r="A1" s="611" t="s">
        <v>76</v>
      </c>
      <c r="B1" s="612"/>
      <c r="C1" s="612"/>
      <c r="D1" s="612"/>
      <c r="E1" s="612"/>
      <c r="F1" s="612"/>
      <c r="G1" s="612"/>
      <c r="H1" s="612"/>
      <c r="I1" s="612"/>
      <c r="J1" s="613"/>
      <c r="K1" s="611" t="s">
        <v>77</v>
      </c>
      <c r="L1" s="612"/>
      <c r="M1" s="612"/>
      <c r="N1" s="612"/>
      <c r="O1" s="612"/>
      <c r="P1" s="612"/>
      <c r="Q1" s="612"/>
      <c r="R1" s="612"/>
      <c r="S1" s="612"/>
      <c r="T1" s="613"/>
      <c r="U1" s="190" t="s">
        <v>78</v>
      </c>
      <c r="V1" s="611" t="s">
        <v>79</v>
      </c>
      <c r="W1" s="612"/>
      <c r="X1" s="612"/>
      <c r="Y1" s="612"/>
      <c r="Z1" s="612"/>
      <c r="AA1" s="612"/>
      <c r="AB1" s="612"/>
      <c r="AC1" s="612"/>
      <c r="AD1" s="612"/>
      <c r="AE1" s="613"/>
      <c r="AF1" s="611" t="s">
        <v>80</v>
      </c>
      <c r="AG1" s="612"/>
      <c r="AH1" s="612"/>
      <c r="AI1" s="612"/>
      <c r="AJ1" s="612"/>
      <c r="AK1" s="612"/>
      <c r="AL1" s="612"/>
      <c r="AM1" s="612"/>
      <c r="AN1" s="612"/>
      <c r="AO1" s="613"/>
      <c r="AP1" s="190" t="s">
        <v>81</v>
      </c>
      <c r="AQ1" s="611" t="s">
        <v>82</v>
      </c>
      <c r="AR1" s="612"/>
      <c r="AS1" s="612"/>
      <c r="AT1" s="612"/>
      <c r="AU1" s="612"/>
      <c r="AV1" s="612"/>
      <c r="AW1" s="612"/>
      <c r="AX1" s="612"/>
      <c r="AY1" s="612"/>
      <c r="AZ1" s="613"/>
      <c r="BA1" s="611" t="s">
        <v>83</v>
      </c>
      <c r="BB1" s="612"/>
      <c r="BC1" s="612"/>
      <c r="BD1" s="612"/>
      <c r="BE1" s="612"/>
      <c r="BF1" s="612"/>
      <c r="BG1" s="612"/>
      <c r="BH1" s="612"/>
      <c r="BI1" s="612"/>
      <c r="BJ1" s="613"/>
      <c r="BK1" s="190" t="s">
        <v>84</v>
      </c>
      <c r="BL1" s="611" t="s">
        <v>85</v>
      </c>
      <c r="BM1" s="612"/>
      <c r="BN1" s="612"/>
      <c r="BO1" s="612"/>
      <c r="BP1" s="612"/>
      <c r="BQ1" s="612"/>
      <c r="BR1" s="612"/>
      <c r="BS1" s="612"/>
      <c r="BT1" s="612"/>
      <c r="BU1" s="613"/>
      <c r="BV1" s="611" t="s">
        <v>86</v>
      </c>
      <c r="BW1" s="612"/>
      <c r="BX1" s="612"/>
      <c r="BY1" s="612"/>
      <c r="BZ1" s="612"/>
      <c r="CA1" s="612"/>
      <c r="CB1" s="612"/>
      <c r="CC1" s="612"/>
      <c r="CD1" s="612"/>
      <c r="CE1" s="613"/>
      <c r="CF1" s="190" t="s">
        <v>87</v>
      </c>
      <c r="CG1" s="191" t="s">
        <v>88</v>
      </c>
      <c r="CH1" s="192" t="s">
        <v>23</v>
      </c>
      <c r="CI1" s="192" t="s">
        <v>272</v>
      </c>
      <c r="CJ1" s="192" t="s">
        <v>271</v>
      </c>
      <c r="CK1" s="192" t="s">
        <v>270</v>
      </c>
      <c r="CL1" s="193" t="s">
        <v>89</v>
      </c>
      <c r="CM1" s="193" t="s">
        <v>90</v>
      </c>
      <c r="CN1" s="193" t="s">
        <v>91</v>
      </c>
      <c r="CO1" s="193">
        <v>11</v>
      </c>
      <c r="CP1" s="193">
        <v>12</v>
      </c>
      <c r="CQ1" s="194">
        <v>0</v>
      </c>
      <c r="CR1" s="194">
        <v>60</v>
      </c>
      <c r="CT1" s="194" t="s">
        <v>92</v>
      </c>
      <c r="CU1" s="195" t="s">
        <v>38</v>
      </c>
      <c r="CV1" s="195" t="s">
        <v>39</v>
      </c>
      <c r="CW1" s="196" t="s">
        <v>40</v>
      </c>
      <c r="CX1" s="196" t="s">
        <v>41</v>
      </c>
      <c r="CY1" s="197" t="s">
        <v>38</v>
      </c>
      <c r="CZ1" s="197" t="s">
        <v>39</v>
      </c>
      <c r="DA1" s="197" t="s">
        <v>40</v>
      </c>
      <c r="DB1" s="197" t="s">
        <v>41</v>
      </c>
      <c r="DD1" s="219" t="s">
        <v>232</v>
      </c>
      <c r="DE1" s="220">
        <v>11</v>
      </c>
      <c r="DF1" s="221">
        <v>12</v>
      </c>
      <c r="DI1" s="236" t="s">
        <v>93</v>
      </c>
      <c r="DJ1" s="237" t="s">
        <v>94</v>
      </c>
      <c r="DK1" s="237" t="s">
        <v>95</v>
      </c>
      <c r="DL1" s="237" t="s">
        <v>244</v>
      </c>
      <c r="DM1" s="237" t="s">
        <v>245</v>
      </c>
      <c r="DN1" s="235"/>
    </row>
    <row r="2" spans="1:130" ht="22.5" x14ac:dyDescent="0.35">
      <c r="A2" s="198">
        <v>1</v>
      </c>
      <c r="B2" s="199">
        <v>2</v>
      </c>
      <c r="C2" s="199">
        <v>3</v>
      </c>
      <c r="D2" s="199">
        <v>4</v>
      </c>
      <c r="E2" s="199">
        <v>5</v>
      </c>
      <c r="F2" s="199">
        <v>6</v>
      </c>
      <c r="G2" s="199">
        <v>7</v>
      </c>
      <c r="H2" s="199">
        <v>8</v>
      </c>
      <c r="I2" s="199">
        <v>9</v>
      </c>
      <c r="J2" s="200">
        <v>10</v>
      </c>
      <c r="K2" s="199">
        <v>1</v>
      </c>
      <c r="L2" s="199">
        <v>2</v>
      </c>
      <c r="M2" s="199">
        <v>3</v>
      </c>
      <c r="N2" s="199">
        <v>4</v>
      </c>
      <c r="O2" s="199">
        <v>5</v>
      </c>
      <c r="P2" s="199">
        <v>6</v>
      </c>
      <c r="Q2" s="199">
        <v>7</v>
      </c>
      <c r="R2" s="199">
        <v>8</v>
      </c>
      <c r="S2" s="199">
        <v>9</v>
      </c>
      <c r="T2" s="199">
        <v>10</v>
      </c>
      <c r="U2" s="201">
        <v>1</v>
      </c>
      <c r="V2" s="198">
        <v>1</v>
      </c>
      <c r="W2" s="199">
        <v>2</v>
      </c>
      <c r="X2" s="199">
        <v>3</v>
      </c>
      <c r="Y2" s="199">
        <v>4</v>
      </c>
      <c r="Z2" s="199">
        <v>5</v>
      </c>
      <c r="AA2" s="199">
        <v>6</v>
      </c>
      <c r="AB2" s="199">
        <v>7</v>
      </c>
      <c r="AC2" s="199">
        <v>8</v>
      </c>
      <c r="AD2" s="199">
        <v>9</v>
      </c>
      <c r="AE2" s="200">
        <v>10</v>
      </c>
      <c r="AF2" s="199">
        <v>1</v>
      </c>
      <c r="AG2" s="199">
        <v>2</v>
      </c>
      <c r="AH2" s="199">
        <v>3</v>
      </c>
      <c r="AI2" s="199">
        <v>4</v>
      </c>
      <c r="AJ2" s="199">
        <v>5</v>
      </c>
      <c r="AK2" s="199">
        <v>6</v>
      </c>
      <c r="AL2" s="199">
        <v>7</v>
      </c>
      <c r="AM2" s="199">
        <v>8</v>
      </c>
      <c r="AN2" s="199">
        <v>9</v>
      </c>
      <c r="AO2" s="199">
        <v>10</v>
      </c>
      <c r="AP2" s="201">
        <v>1</v>
      </c>
      <c r="AQ2" s="198">
        <v>1</v>
      </c>
      <c r="AR2" s="199">
        <v>2</v>
      </c>
      <c r="AS2" s="199">
        <v>3</v>
      </c>
      <c r="AT2" s="199">
        <v>4</v>
      </c>
      <c r="AU2" s="199">
        <v>5</v>
      </c>
      <c r="AV2" s="199">
        <v>6</v>
      </c>
      <c r="AW2" s="199">
        <v>7</v>
      </c>
      <c r="AX2" s="199">
        <v>8</v>
      </c>
      <c r="AY2" s="199">
        <v>9</v>
      </c>
      <c r="AZ2" s="200">
        <v>10</v>
      </c>
      <c r="BA2" s="199">
        <v>1</v>
      </c>
      <c r="BB2" s="199">
        <v>2</v>
      </c>
      <c r="BC2" s="199">
        <v>3</v>
      </c>
      <c r="BD2" s="199">
        <v>4</v>
      </c>
      <c r="BE2" s="199">
        <v>5</v>
      </c>
      <c r="BF2" s="199">
        <v>6</v>
      </c>
      <c r="BG2" s="199">
        <v>7</v>
      </c>
      <c r="BH2" s="199">
        <v>8</v>
      </c>
      <c r="BI2" s="199">
        <v>9</v>
      </c>
      <c r="BJ2" s="199">
        <v>10</v>
      </c>
      <c r="BK2" s="201">
        <v>1</v>
      </c>
      <c r="BL2" s="198">
        <v>1</v>
      </c>
      <c r="BM2" s="199">
        <v>2</v>
      </c>
      <c r="BN2" s="199">
        <v>3</v>
      </c>
      <c r="BO2" s="199">
        <v>4</v>
      </c>
      <c r="BP2" s="199">
        <v>5</v>
      </c>
      <c r="BQ2" s="199">
        <v>6</v>
      </c>
      <c r="BR2" s="199">
        <v>7</v>
      </c>
      <c r="BS2" s="199">
        <v>8</v>
      </c>
      <c r="BT2" s="199">
        <v>9</v>
      </c>
      <c r="BU2" s="200">
        <v>10</v>
      </c>
      <c r="BV2" s="199">
        <v>1</v>
      </c>
      <c r="BW2" s="199">
        <v>2</v>
      </c>
      <c r="BX2" s="199">
        <v>3</v>
      </c>
      <c r="BY2" s="199">
        <v>4</v>
      </c>
      <c r="BZ2" s="199">
        <v>5</v>
      </c>
      <c r="CA2" s="199">
        <v>6</v>
      </c>
      <c r="CB2" s="199">
        <v>7</v>
      </c>
      <c r="CC2" s="199">
        <v>8</v>
      </c>
      <c r="CD2" s="199">
        <v>9</v>
      </c>
      <c r="CE2" s="199">
        <v>10</v>
      </c>
      <c r="CF2" s="201">
        <v>1</v>
      </c>
      <c r="CG2" s="202">
        <v>11</v>
      </c>
      <c r="CH2" s="203" t="s">
        <v>96</v>
      </c>
      <c r="CI2" s="203" t="str">
        <f>CI$1&amp;" ("&amp;CL2*100&amp;"%)"</f>
        <v>WRITTEN/ ORAL WORKS (20%)</v>
      </c>
      <c r="CJ2" s="203" t="str">
        <f t="shared" ref="CJ2:CK6" si="0">CJ$1&amp;" ("&amp;CM2*100&amp;"%)"</f>
        <v>PRODUCT/ PERFORMANCE TASKS (50%)</v>
      </c>
      <c r="CK2" s="203" t="str">
        <f t="shared" si="0"/>
        <v>SUMMATIVE TESTS &amp; TERM EXAMINATION (30%)</v>
      </c>
      <c r="CL2" s="204">
        <v>0.2</v>
      </c>
      <c r="CM2" s="204">
        <v>0.5</v>
      </c>
      <c r="CN2" s="204">
        <v>0.3</v>
      </c>
      <c r="CO2" s="204">
        <v>3</v>
      </c>
      <c r="CP2" s="204"/>
      <c r="CQ2" s="205">
        <v>40</v>
      </c>
      <c r="CR2" s="205">
        <v>61</v>
      </c>
      <c r="CT2" s="205" t="s">
        <v>59</v>
      </c>
      <c r="DD2" s="222" t="s">
        <v>96</v>
      </c>
      <c r="DE2" s="223" t="s">
        <v>57</v>
      </c>
      <c r="DF2" s="224"/>
      <c r="DI2" s="207" t="s">
        <v>96</v>
      </c>
      <c r="DJ2" s="208" t="s">
        <v>44</v>
      </c>
      <c r="DK2" s="208" t="s">
        <v>97</v>
      </c>
      <c r="DL2" s="208">
        <v>4</v>
      </c>
      <c r="DM2" s="208">
        <v>0</v>
      </c>
      <c r="DN2" s="209">
        <v>11</v>
      </c>
      <c r="DZ2" s="365" t="s">
        <v>308</v>
      </c>
    </row>
    <row r="3" spans="1:130" ht="27" x14ac:dyDescent="0.35">
      <c r="A3" s="210" t="e" cm="1">
        <f t="array" ref="A3">_xlfn.SEQUENCE(#REF!+1,1,#REF!,-1)</f>
        <v>#REF!</v>
      </c>
      <c r="B3" s="206" t="e" cm="1">
        <f t="array" ref="B3">_xlfn.SEQUENCE(#REF!+1,1,#REF!,-1)</f>
        <v>#REF!</v>
      </c>
      <c r="C3" s="206" t="e" cm="1">
        <f t="array" ref="C3">_xlfn.SEQUENCE(#REF!+1,1,#REF!,-1)</f>
        <v>#REF!</v>
      </c>
      <c r="D3" s="206" t="e" cm="1">
        <f t="array" ref="D3">_xlfn.SEQUENCE(#REF!+1,1,#REF!,-1)</f>
        <v>#REF!</v>
      </c>
      <c r="E3" s="206" t="e" cm="1">
        <f t="array" ref="E3">_xlfn.SEQUENCE(#REF!+1,1,#REF!,-1)</f>
        <v>#REF!</v>
      </c>
      <c r="F3" s="206" t="e" cm="1">
        <f t="array" ref="F3">_xlfn.SEQUENCE(#REF!+1,1,#REF!,-1)</f>
        <v>#REF!</v>
      </c>
      <c r="G3" s="206" t="e" cm="1">
        <f t="array" ref="G3">_xlfn.SEQUENCE(#REF!+1,1,#REF!,-1)</f>
        <v>#REF!</v>
      </c>
      <c r="H3" s="206" t="e" cm="1">
        <f t="array" ref="H3">_xlfn.SEQUENCE(#REF!+1,1,#REF!,-1)</f>
        <v>#REF!</v>
      </c>
      <c r="I3" s="206" t="e" cm="1">
        <f t="array" ref="I3">_xlfn.SEQUENCE(#REF!+1,1,#REF!,-1)</f>
        <v>#REF!</v>
      </c>
      <c r="J3" s="211" t="e" cm="1">
        <f t="array" ref="J3">_xlfn.SEQUENCE(#REF!+1,1,#REF!,-1)</f>
        <v>#REF!</v>
      </c>
      <c r="K3" s="206" t="e" cm="1">
        <f t="array" ref="K3">_xlfn.SEQUENCE(#REF!+1,1,#REF!,-1)</f>
        <v>#REF!</v>
      </c>
      <c r="L3" s="206" t="e" cm="1">
        <f t="array" ref="L3">_xlfn.SEQUENCE(#REF!+1,1,#REF!,-1)</f>
        <v>#REF!</v>
      </c>
      <c r="M3" s="206" t="e" cm="1">
        <f t="array" ref="M3">_xlfn.SEQUENCE(#REF!+1,1,#REF!,-1)</f>
        <v>#REF!</v>
      </c>
      <c r="N3" s="206" t="e" cm="1">
        <f t="array" ref="N3">_xlfn.SEQUENCE(#REF!+1,1,#REF!,-1)</f>
        <v>#REF!</v>
      </c>
      <c r="O3" s="206" t="e" cm="1">
        <f t="array" ref="O3">_xlfn.SEQUENCE(#REF!+1,1,#REF!,-1)</f>
        <v>#REF!</v>
      </c>
      <c r="P3" s="206" t="e" cm="1">
        <f t="array" ref="P3">_xlfn.SEQUENCE(#REF!+1,1,#REF!,-1)</f>
        <v>#REF!</v>
      </c>
      <c r="Q3" s="206" t="e" cm="1">
        <f t="array" ref="Q3">_xlfn.SEQUENCE(#REF!+1,1,#REF!,-1)</f>
        <v>#REF!</v>
      </c>
      <c r="R3" s="206" t="e" cm="1">
        <f t="array" ref="R3">_xlfn.SEQUENCE(#REF!+1,1,#REF!,-1)</f>
        <v>#REF!</v>
      </c>
      <c r="S3" s="206" t="e" cm="1">
        <f t="array" ref="S3">_xlfn.SEQUENCE(#REF!+1,1,#REF!,-1)</f>
        <v>#REF!</v>
      </c>
      <c r="T3" s="206" t="e" cm="1">
        <f t="array" ref="T3">_xlfn.SEQUENCE(#REF!+1,1,#REF!,-1)</f>
        <v>#REF!</v>
      </c>
      <c r="U3" s="212" t="e" cm="1">
        <f t="array" ref="U3">_xlfn.SEQUENCE(#REF!+1,1,#REF!,-1)</f>
        <v>#REF!</v>
      </c>
      <c r="V3" s="210" t="e" cm="1">
        <f t="array" ref="V3">_xlfn.SEQUENCE(#REF!+1,1,#REF!,-1)</f>
        <v>#REF!</v>
      </c>
      <c r="W3" s="206" t="e" cm="1">
        <f t="array" ref="W3">_xlfn.SEQUENCE(#REF!+1,1,#REF!,-1)</f>
        <v>#REF!</v>
      </c>
      <c r="X3" s="206" t="e" cm="1">
        <f t="array" ref="X3">_xlfn.SEQUENCE(#REF!+1,1,#REF!,-1)</f>
        <v>#REF!</v>
      </c>
      <c r="Y3" s="206" t="e" cm="1">
        <f t="array" ref="Y3">_xlfn.SEQUENCE(#REF!+1,1,#REF!,-1)</f>
        <v>#REF!</v>
      </c>
      <c r="Z3" s="206" t="e" cm="1">
        <f t="array" ref="Z3">_xlfn.SEQUENCE(#REF!+1,1,#REF!,-1)</f>
        <v>#REF!</v>
      </c>
      <c r="AA3" s="206" t="e" cm="1">
        <f t="array" ref="AA3">_xlfn.SEQUENCE(#REF!+1,1,#REF!,-1)</f>
        <v>#REF!</v>
      </c>
      <c r="AB3" s="206" t="e" cm="1">
        <f t="array" ref="AB3">_xlfn.SEQUENCE(#REF!+1,1,#REF!,-1)</f>
        <v>#REF!</v>
      </c>
      <c r="AC3" s="206" t="e" cm="1">
        <f t="array" ref="AC3">_xlfn.SEQUENCE(#REF!+1,1,#REF!,-1)</f>
        <v>#REF!</v>
      </c>
      <c r="AD3" s="206" t="e" cm="1">
        <f t="array" ref="AD3">_xlfn.SEQUENCE(#REF!+1,1,#REF!,-1)</f>
        <v>#REF!</v>
      </c>
      <c r="AE3" s="211" t="e" cm="1">
        <f t="array" ref="AE3">_xlfn.SEQUENCE(#REF!+1,1,#REF!,-1)</f>
        <v>#REF!</v>
      </c>
      <c r="AF3" s="206" t="e" cm="1">
        <f t="array" ref="AF3">_xlfn.SEQUENCE(#REF!+1,1,#REF!,-1)</f>
        <v>#REF!</v>
      </c>
      <c r="AG3" s="206" t="e" cm="1">
        <f t="array" ref="AG3">_xlfn.SEQUENCE(#REF!+1,1,#REF!,-1)</f>
        <v>#REF!</v>
      </c>
      <c r="AH3" s="206" t="e" cm="1">
        <f t="array" ref="AH3">_xlfn.SEQUENCE(#REF!+1,1,#REF!,-1)</f>
        <v>#REF!</v>
      </c>
      <c r="AI3" s="206" t="e" cm="1">
        <f t="array" ref="AI3">_xlfn.SEQUENCE(#REF!+1,1,#REF!,-1)</f>
        <v>#REF!</v>
      </c>
      <c r="AJ3" s="206" t="e" cm="1">
        <f t="array" ref="AJ3">_xlfn.SEQUENCE(#REF!+1,1,#REF!,-1)</f>
        <v>#REF!</v>
      </c>
      <c r="AK3" s="206" t="e" cm="1">
        <f t="array" ref="AK3">_xlfn.SEQUENCE(#REF!+1,1,#REF!,-1)</f>
        <v>#REF!</v>
      </c>
      <c r="AL3" s="206" t="e" cm="1">
        <f t="array" ref="AL3">_xlfn.SEQUENCE(#REF!+1,1,#REF!,-1)</f>
        <v>#REF!</v>
      </c>
      <c r="AM3" s="206" t="e" cm="1">
        <f t="array" ref="AM3">_xlfn.SEQUENCE(#REF!+1,1,#REF!,-1)</f>
        <v>#REF!</v>
      </c>
      <c r="AN3" s="206" t="e" cm="1">
        <f t="array" ref="AN3">_xlfn.SEQUENCE(#REF!+1,1,#REF!,-1)</f>
        <v>#REF!</v>
      </c>
      <c r="AO3" s="206" t="e" cm="1">
        <f t="array" ref="AO3">_xlfn.SEQUENCE(#REF!+1,1,#REF!,-1)</f>
        <v>#REF!</v>
      </c>
      <c r="AP3" s="212" t="e" cm="1">
        <f t="array" ref="AP3">_xlfn.SEQUENCE(#REF!+1,1,#REF!,-1)</f>
        <v>#REF!</v>
      </c>
      <c r="AQ3" s="210" t="e" cm="1">
        <f t="array" ref="AQ3">_xlfn.SEQUENCE(#REF!+1,1,#REF!,-1)</f>
        <v>#REF!</v>
      </c>
      <c r="AR3" s="210" t="e" cm="1">
        <f t="array" ref="AR3">_xlfn.SEQUENCE(#REF!+1,1,#REF!,-1)</f>
        <v>#REF!</v>
      </c>
      <c r="AS3" s="210" t="e" cm="1">
        <f t="array" ref="AS3">_xlfn.SEQUENCE(#REF!+1,1,#REF!,-1)</f>
        <v>#REF!</v>
      </c>
      <c r="AT3" s="210" t="e" cm="1">
        <f t="array" ref="AT3">_xlfn.SEQUENCE(#REF!+1,1,#REF!,-1)</f>
        <v>#REF!</v>
      </c>
      <c r="AU3" s="210" t="e" cm="1">
        <f t="array" ref="AU3">_xlfn.SEQUENCE(#REF!+1,1,#REF!,-1)</f>
        <v>#REF!</v>
      </c>
      <c r="AV3" s="210" t="e" cm="1">
        <f t="array" ref="AV3">_xlfn.SEQUENCE(#REF!+1,1,#REF!,-1)</f>
        <v>#REF!</v>
      </c>
      <c r="AW3" s="210" t="e" cm="1">
        <f t="array" ref="AW3">_xlfn.SEQUENCE(#REF!+1,1,#REF!,-1)</f>
        <v>#REF!</v>
      </c>
      <c r="AX3" s="210" t="e" cm="1">
        <f t="array" ref="AX3">_xlfn.SEQUENCE(#REF!+1,1,#REF!,-1)</f>
        <v>#REF!</v>
      </c>
      <c r="AY3" s="210" t="e" cm="1">
        <f t="array" ref="AY3">_xlfn.SEQUENCE(#REF!+1,1,#REF!,-1)</f>
        <v>#REF!</v>
      </c>
      <c r="AZ3" s="210" t="e" cm="1">
        <f t="array" ref="AZ3">_xlfn.SEQUENCE(#REF!+1,1,#REF!,-1)</f>
        <v>#REF!</v>
      </c>
      <c r="BA3" s="206" t="e" cm="1">
        <f t="array" ref="BA3">_xlfn.SEQUENCE(#REF!+1,1,#REF!,-1)</f>
        <v>#REF!</v>
      </c>
      <c r="BB3" s="206" t="e" cm="1">
        <f t="array" ref="BB3">_xlfn.SEQUENCE(#REF!+1,1,#REF!,-1)</f>
        <v>#REF!</v>
      </c>
      <c r="BC3" s="206" t="e" cm="1">
        <f t="array" ref="BC3">_xlfn.SEQUENCE(#REF!+1,1,#REF!,-1)</f>
        <v>#REF!</v>
      </c>
      <c r="BD3" s="206" t="e" cm="1">
        <f t="array" ref="BD3">_xlfn.SEQUENCE(#REF!+1,1,#REF!,-1)</f>
        <v>#REF!</v>
      </c>
      <c r="BE3" s="206" t="e" cm="1">
        <f t="array" ref="BE3">_xlfn.SEQUENCE(#REF!+1,1,#REF!,-1)</f>
        <v>#REF!</v>
      </c>
      <c r="BF3" s="206" t="e" cm="1">
        <f t="array" ref="BF3">_xlfn.SEQUENCE(#REF!+1,1,#REF!,-1)</f>
        <v>#REF!</v>
      </c>
      <c r="BG3" s="206" t="e" cm="1">
        <f t="array" ref="BG3">_xlfn.SEQUENCE(#REF!+1,1,#REF!,-1)</f>
        <v>#REF!</v>
      </c>
      <c r="BH3" s="206" t="e" cm="1">
        <f t="array" ref="BH3">_xlfn.SEQUENCE(#REF!+1,1,#REF!,-1)</f>
        <v>#REF!</v>
      </c>
      <c r="BI3" s="206" t="e" cm="1">
        <f t="array" ref="BI3">_xlfn.SEQUENCE(#REF!+1,1,#REF!,-1)</f>
        <v>#REF!</v>
      </c>
      <c r="BJ3" s="206" t="e" cm="1">
        <f t="array" ref="BJ3">_xlfn.SEQUENCE(#REF!+1,1,#REF!,-1)</f>
        <v>#REF!</v>
      </c>
      <c r="BK3" s="212" t="e" cm="1">
        <f t="array" ref="BK3">_xlfn.SEQUENCE(#REF!+1,1,#REF!,-1)</f>
        <v>#REF!</v>
      </c>
      <c r="BL3" s="210" t="e" cm="1">
        <f t="array" ref="BL3">_xlfn.SEQUENCE(#REF!+1,1,#REF!,-1)</f>
        <v>#REF!</v>
      </c>
      <c r="BM3" s="210" t="e" cm="1">
        <f t="array" ref="BM3">_xlfn.SEQUENCE(#REF!+1,1,#REF!,-1)</f>
        <v>#REF!</v>
      </c>
      <c r="BN3" s="210" t="e" cm="1">
        <f t="array" ref="BN3">_xlfn.SEQUENCE(#REF!+1,1,#REF!,-1)</f>
        <v>#REF!</v>
      </c>
      <c r="BO3" s="210" t="e" cm="1">
        <f t="array" ref="BO3">_xlfn.SEQUENCE(#REF!+1,1,#REF!,-1)</f>
        <v>#REF!</v>
      </c>
      <c r="BP3" s="210" t="e" cm="1">
        <f t="array" ref="BP3">_xlfn.SEQUENCE(#REF!+1,1,#REF!,-1)</f>
        <v>#REF!</v>
      </c>
      <c r="BQ3" s="210" t="e" cm="1">
        <f t="array" ref="BQ3">_xlfn.SEQUENCE(#REF!+1,1,#REF!,-1)</f>
        <v>#REF!</v>
      </c>
      <c r="BR3" s="210" t="e" cm="1">
        <f t="array" ref="BR3">_xlfn.SEQUENCE(#REF!+1,1,#REF!,-1)</f>
        <v>#REF!</v>
      </c>
      <c r="BS3" s="210" t="e" cm="1">
        <f t="array" ref="BS3">_xlfn.SEQUENCE(#REF!+1,1,#REF!,-1)</f>
        <v>#REF!</v>
      </c>
      <c r="BT3" s="210" t="e" cm="1">
        <f t="array" ref="BT3">_xlfn.SEQUENCE(#REF!+1,1,#REF!,-1)</f>
        <v>#REF!</v>
      </c>
      <c r="BU3" s="210" t="e" cm="1">
        <f t="array" ref="BU3">_xlfn.SEQUENCE(#REF!+1,1,#REF!,-1)</f>
        <v>#REF!</v>
      </c>
      <c r="BV3" s="206" t="e" cm="1">
        <f t="array" ref="BV3">_xlfn.SEQUENCE(#REF!+1,1,#REF!,-1)</f>
        <v>#REF!</v>
      </c>
      <c r="BW3" s="206" t="e" cm="1">
        <f t="array" ref="BW3">_xlfn.SEQUENCE(#REF!+1,1,#REF!,-1)</f>
        <v>#REF!</v>
      </c>
      <c r="BX3" s="206" t="e" cm="1">
        <f t="array" ref="BX3">_xlfn.SEQUENCE(#REF!+1,1,#REF!,-1)</f>
        <v>#REF!</v>
      </c>
      <c r="BY3" s="206" t="e" cm="1">
        <f t="array" ref="BY3">_xlfn.SEQUENCE(#REF!+1,1,#REF!,-1)</f>
        <v>#REF!</v>
      </c>
      <c r="BZ3" s="206" t="e" cm="1">
        <f t="array" ref="BZ3">_xlfn.SEQUENCE(#REF!+1,1,#REF!,-1)</f>
        <v>#REF!</v>
      </c>
      <c r="CA3" s="206" t="e" cm="1">
        <f t="array" ref="CA3">_xlfn.SEQUENCE(#REF!+1,1,#REF!,-1)</f>
        <v>#REF!</v>
      </c>
      <c r="CB3" s="206" t="e" cm="1">
        <f t="array" ref="CB3">_xlfn.SEQUENCE(#REF!+1,1,#REF!,-1)</f>
        <v>#REF!</v>
      </c>
      <c r="CC3" s="206" t="e" cm="1">
        <f t="array" ref="CC3">_xlfn.SEQUENCE(#REF!+1,1,#REF!,-1)</f>
        <v>#REF!</v>
      </c>
      <c r="CD3" s="206" t="e" cm="1">
        <f t="array" ref="CD3">_xlfn.SEQUENCE(#REF!+1,1,#REF!,-1)</f>
        <v>#REF!</v>
      </c>
      <c r="CE3" s="206" t="e" cm="1">
        <f t="array" ref="CE3">_xlfn.SEQUENCE(#REF!+1,1,#REF!,-1)</f>
        <v>#REF!</v>
      </c>
      <c r="CF3" s="212" t="e" cm="1">
        <f t="array" ref="CF3">_xlfn.SEQUENCE(#REF!+1,1,#REF!,-1)</f>
        <v>#REF!</v>
      </c>
      <c r="CH3" s="203" t="s">
        <v>61</v>
      </c>
      <c r="CI3" s="203" t="str">
        <f>CI$1&amp;" ("&amp;CL3*100&amp;"%)"</f>
        <v>WRITTEN/ ORAL WORKS (20%)</v>
      </c>
      <c r="CJ3" s="203" t="str">
        <f t="shared" si="0"/>
        <v>PRODUCT/ PERFORMANCE TASKS (50%)</v>
      </c>
      <c r="CK3" s="203" t="str">
        <f t="shared" si="0"/>
        <v>SUMMATIVE TESTS &amp; TERM EXAMINATION (30%)</v>
      </c>
      <c r="CL3" s="204">
        <v>0.2</v>
      </c>
      <c r="CM3" s="204">
        <v>0.5</v>
      </c>
      <c r="CN3" s="204">
        <v>0.3</v>
      </c>
      <c r="CO3" s="204">
        <v>1</v>
      </c>
      <c r="CP3" s="204">
        <v>2</v>
      </c>
      <c r="CQ3" s="205">
        <v>43</v>
      </c>
      <c r="CR3" s="205">
        <v>62</v>
      </c>
      <c r="CT3" s="205" cm="1">
        <f t="array" ref="CT3:CT52">_xlfn.SEQUENCE(50)</f>
        <v>1</v>
      </c>
      <c r="CU3" s="206" t="str" cm="1">
        <f t="array" aca="1" ref="CU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CU1 &amp; "'!AJ13:AJ113"),
   ""
)</f>
        <v/>
      </c>
      <c r="CV3" s="206" t="str" cm="1">
        <f t="array" aca="1" ref="CV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CV1 &amp; "'!AJ13:AJ113"),
   ""
)</f>
        <v/>
      </c>
      <c r="CW3" s="206" t="str" cm="1">
        <f t="array" aca="1" ref="CW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CW1 &amp; "'!AJ13:AJ113"),
   ""
)</f>
        <v/>
      </c>
      <c r="CX3" s="206" t="str" cm="1">
        <f t="array" aca="1" ref="CX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CX1 &amp; "'!AJ13:AJ113"),
   ""
)</f>
        <v/>
      </c>
      <c r="CY3" s="205" t="str" cm="1">
        <f t="array" aca="1" ref="CY3" ca="1">IF(OR('INPUT DATA'!$F$26="Core Subject (All Tracks)", AND('INPUT DATA'!$F$26="TechPro Elective (All Other Electives)", 'INPUT DATA'!$F$24=11)),INDIRECT("'" &amp; CY1 &amp; "'!AJ13:AJ113"),
   "")</f>
        <v/>
      </c>
      <c r="CZ3" s="205" t="str" cm="1">
        <f t="array" aca="1" ref="CZ3" ca="1">IF(OR('INPUT DATA'!$F$26="Core Subject (All Tracks)", AND('INPUT DATA'!$F$26="TechPro Elective (All Other Electives)", 'INPUT DATA'!$F$24=11)),INDIRECT("'" &amp; CZ1 &amp; "'!AJ13:AJ113"),
   "")</f>
        <v/>
      </c>
      <c r="DA3" s="205" t="str" cm="1">
        <f t="array" aca="1" ref="DA3" ca="1">IF(OR('INPUT DATA'!$F$26="Core Subject (All Tracks)", AND('INPUT DATA'!$F$26="TechPro Elective (All Other Electives)", 'INPUT DATA'!$F$24=11)),INDIRECT("'" &amp; DA1 &amp; "'!AJ13:AJ113"),
   "")</f>
        <v/>
      </c>
      <c r="DB3" s="205" t="str" cm="1">
        <f t="array" aca="1" ref="DB3" ca="1">IF(OR('INPUT DATA'!$F$26="Core Subject (All Tracks)", AND('INPUT DATA'!$F$26="TechPro Elective (All Other Electives)", 'INPUT DATA'!$F$24=11)),INDIRECT("'" &amp; DB1 &amp; "'!AJ13:AJ113"),
   "")</f>
        <v/>
      </c>
      <c r="DD3" s="225" t="s">
        <v>61</v>
      </c>
      <c r="DE3" s="226" t="s">
        <v>98</v>
      </c>
      <c r="DF3" s="227" t="s">
        <v>98</v>
      </c>
      <c r="DI3" s="207" t="s">
        <v>96</v>
      </c>
      <c r="DJ3" s="208" t="s">
        <v>44</v>
      </c>
      <c r="DK3" s="208" t="s">
        <v>99</v>
      </c>
      <c r="DL3" s="208">
        <v>4</v>
      </c>
      <c r="DM3" s="208">
        <v>0</v>
      </c>
      <c r="DN3" s="209">
        <v>11</v>
      </c>
      <c r="DZ3" s="366" t="s">
        <v>309</v>
      </c>
    </row>
    <row r="4" spans="1:130" x14ac:dyDescent="0.35">
      <c r="U4" s="212"/>
      <c r="AP4" s="212"/>
      <c r="BK4" s="212"/>
      <c r="CF4" s="212"/>
      <c r="CH4" s="203" t="s">
        <v>100</v>
      </c>
      <c r="CI4" s="203" t="str">
        <f>CI$1&amp;" ("&amp;CL4*100&amp;"%)"</f>
        <v>WRITTEN/ ORAL WORKS (15%)</v>
      </c>
      <c r="CJ4" s="203" t="str">
        <f t="shared" si="0"/>
        <v>PRODUCT/ PERFORMANCE TASKS (70%)</v>
      </c>
      <c r="CK4" s="203" t="str">
        <f t="shared" si="0"/>
        <v>SUMMATIVE TESTS &amp; TERM EXAMINATION (15%)</v>
      </c>
      <c r="CL4" s="204">
        <v>0.15</v>
      </c>
      <c r="CM4" s="204">
        <v>0.7</v>
      </c>
      <c r="CN4" s="204">
        <v>0.15</v>
      </c>
      <c r="CO4" s="204">
        <v>1</v>
      </c>
      <c r="CP4" s="204">
        <v>2</v>
      </c>
      <c r="CQ4" s="205">
        <v>46</v>
      </c>
      <c r="CR4" s="205">
        <v>63</v>
      </c>
      <c r="CT4" s="205">
        <v>2</v>
      </c>
      <c r="DD4" s="225" t="s">
        <v>100</v>
      </c>
      <c r="DE4" s="226" t="s">
        <v>98</v>
      </c>
      <c r="DF4" s="227" t="s">
        <v>98</v>
      </c>
      <c r="DI4" s="207" t="s">
        <v>96</v>
      </c>
      <c r="DJ4" s="208" t="s">
        <v>44</v>
      </c>
      <c r="DK4" s="208" t="s">
        <v>101</v>
      </c>
      <c r="DL4" s="208">
        <v>4</v>
      </c>
      <c r="DM4" s="208">
        <v>0</v>
      </c>
      <c r="DN4" s="209">
        <v>11</v>
      </c>
    </row>
    <row r="5" spans="1:130" x14ac:dyDescent="0.35">
      <c r="U5" s="212"/>
      <c r="AP5" s="212"/>
      <c r="BK5" s="212"/>
      <c r="CF5" s="212"/>
      <c r="CH5" s="203" t="s">
        <v>102</v>
      </c>
      <c r="CI5" s="203" t="str">
        <f>CI$1&amp;" ("&amp;CL5*100&amp;"%)"</f>
        <v>WRITTEN/ ORAL WORKS (15%)</v>
      </c>
      <c r="CJ5" s="203" t="str">
        <f t="shared" si="0"/>
        <v>PRODUCT/ PERFORMANCE TASKS (65%)</v>
      </c>
      <c r="CK5" s="203" t="str">
        <f t="shared" si="0"/>
        <v>SUMMATIVE TESTS &amp; TERM EXAMINATION (20%)</v>
      </c>
      <c r="CL5" s="204">
        <v>0.15</v>
      </c>
      <c r="CM5" s="204">
        <v>0.65</v>
      </c>
      <c r="CN5" s="204">
        <v>0.2</v>
      </c>
      <c r="CO5" s="204">
        <v>4</v>
      </c>
      <c r="CP5" s="204">
        <v>2</v>
      </c>
      <c r="CQ5" s="205">
        <v>48</v>
      </c>
      <c r="CR5" s="205">
        <v>64</v>
      </c>
      <c r="CT5" s="205">
        <v>3</v>
      </c>
      <c r="DD5" s="225" t="s">
        <v>102</v>
      </c>
      <c r="DE5" s="226" t="s">
        <v>57</v>
      </c>
      <c r="DF5" s="227" t="s">
        <v>98</v>
      </c>
      <c r="DI5" s="207" t="s">
        <v>96</v>
      </c>
      <c r="DJ5" s="208" t="s">
        <v>44</v>
      </c>
      <c r="DK5" s="208" t="s">
        <v>103</v>
      </c>
      <c r="DL5" s="208">
        <v>4</v>
      </c>
      <c r="DM5" s="208">
        <v>0</v>
      </c>
      <c r="DN5" s="209">
        <v>11</v>
      </c>
    </row>
    <row r="6" spans="1:130" ht="14.5" thickBot="1" x14ac:dyDescent="0.4">
      <c r="U6" s="212"/>
      <c r="AP6" s="212"/>
      <c r="BK6" s="212"/>
      <c r="CF6" s="212"/>
      <c r="CH6" s="203" t="s">
        <v>104</v>
      </c>
      <c r="CI6" s="203" t="str">
        <f>CI$1&amp;" ("&amp;CL6*100&amp;"%)"</f>
        <v>WRITTEN/ ORAL WORKS (20%)</v>
      </c>
      <c r="CJ6" s="203" t="str">
        <f t="shared" si="0"/>
        <v>PRODUCT/ PERFORMANCE TASKS (80%)</v>
      </c>
      <c r="CK6" s="213" t="s">
        <v>75</v>
      </c>
      <c r="CL6" s="204">
        <v>0.2</v>
      </c>
      <c r="CM6" s="204">
        <v>0.8</v>
      </c>
      <c r="CN6" s="204"/>
      <c r="CO6" s="204"/>
      <c r="CP6" s="204">
        <v>2</v>
      </c>
      <c r="CQ6" s="205">
        <v>50</v>
      </c>
      <c r="CR6" s="205">
        <v>65</v>
      </c>
      <c r="CT6" s="205">
        <v>4</v>
      </c>
      <c r="DD6" s="228" t="s">
        <v>104</v>
      </c>
      <c r="DE6" s="229" t="s">
        <v>57</v>
      </c>
      <c r="DF6" s="230" t="s">
        <v>98</v>
      </c>
      <c r="DI6" s="207" t="s">
        <v>96</v>
      </c>
      <c r="DJ6" s="208" t="s">
        <v>44</v>
      </c>
      <c r="DK6" s="208" t="s">
        <v>105</v>
      </c>
      <c r="DL6" s="208">
        <v>4</v>
      </c>
      <c r="DM6" s="208">
        <v>0</v>
      </c>
      <c r="DN6" s="209">
        <v>11</v>
      </c>
    </row>
    <row r="7" spans="1:130" ht="14.5" thickBot="1" x14ac:dyDescent="0.4">
      <c r="U7" s="212"/>
      <c r="AP7" s="212"/>
      <c r="BK7" s="212"/>
      <c r="CF7" s="212"/>
      <c r="CO7" s="609" t="s">
        <v>259</v>
      </c>
      <c r="CP7" s="610"/>
      <c r="CQ7" s="205">
        <v>52</v>
      </c>
      <c r="CR7" s="205">
        <v>66</v>
      </c>
      <c r="CT7" s="205">
        <v>5</v>
      </c>
      <c r="DI7" s="207" t="s">
        <v>96</v>
      </c>
      <c r="DJ7" s="208" t="s">
        <v>44</v>
      </c>
      <c r="DK7" s="208" t="s">
        <v>106</v>
      </c>
      <c r="DL7" s="208">
        <v>4</v>
      </c>
      <c r="DM7" s="208">
        <v>0</v>
      </c>
      <c r="DN7" s="209">
        <v>11</v>
      </c>
    </row>
    <row r="8" spans="1:130" x14ac:dyDescent="0.35">
      <c r="U8" s="212"/>
      <c r="AP8" s="212"/>
      <c r="BK8" s="212"/>
      <c r="CF8" s="212"/>
      <c r="CO8" s="610"/>
      <c r="CP8" s="610"/>
      <c r="CQ8" s="205">
        <v>54</v>
      </c>
      <c r="CR8" s="205">
        <v>67</v>
      </c>
      <c r="CT8" s="205">
        <v>6</v>
      </c>
      <c r="DD8" s="231" t="s">
        <v>253</v>
      </c>
      <c r="DI8" s="207" t="s">
        <v>61</v>
      </c>
      <c r="DJ8" s="208" t="s">
        <v>107</v>
      </c>
      <c r="DK8" s="208" t="s">
        <v>108</v>
      </c>
      <c r="DL8" s="208">
        <v>2</v>
      </c>
      <c r="DM8" s="208">
        <v>0</v>
      </c>
      <c r="DN8" s="209">
        <v>11</v>
      </c>
    </row>
    <row r="9" spans="1:130" x14ac:dyDescent="0.35">
      <c r="U9" s="212"/>
      <c r="AP9" s="212"/>
      <c r="BK9" s="212"/>
      <c r="CF9" s="212"/>
      <c r="CO9" s="610"/>
      <c r="CP9" s="610"/>
      <c r="CQ9" s="205">
        <v>56</v>
      </c>
      <c r="CR9" s="205">
        <v>68</v>
      </c>
      <c r="CT9" s="205">
        <v>7</v>
      </c>
      <c r="DD9" s="232">
        <f>'INPUT DATA'!F26</f>
        <v>0</v>
      </c>
      <c r="DI9" s="207" t="s">
        <v>61</v>
      </c>
      <c r="DJ9" s="208" t="s">
        <v>107</v>
      </c>
      <c r="DK9" s="208" t="s">
        <v>109</v>
      </c>
      <c r="DL9" s="208">
        <v>2</v>
      </c>
      <c r="DM9" s="208">
        <v>0</v>
      </c>
      <c r="DN9" s="209">
        <v>11</v>
      </c>
    </row>
    <row r="10" spans="1:130" x14ac:dyDescent="0.35">
      <c r="U10" s="212"/>
      <c r="AP10" s="212"/>
      <c r="BK10" s="212"/>
      <c r="CF10" s="212"/>
      <c r="CO10" s="610"/>
      <c r="CP10" s="610"/>
      <c r="CQ10" s="205">
        <v>58</v>
      </c>
      <c r="CR10" s="205">
        <v>69</v>
      </c>
      <c r="CT10" s="205">
        <v>8</v>
      </c>
      <c r="DD10" s="233" t="s">
        <v>255</v>
      </c>
      <c r="DI10" s="207" t="s">
        <v>61</v>
      </c>
      <c r="DJ10" s="208" t="s">
        <v>107</v>
      </c>
      <c r="DK10" s="208" t="s">
        <v>110</v>
      </c>
      <c r="DL10" s="208">
        <v>2</v>
      </c>
      <c r="DM10" s="208">
        <v>0</v>
      </c>
      <c r="DN10" s="209">
        <v>11</v>
      </c>
    </row>
    <row r="11" spans="1:130" ht="14.5" thickBot="1" x14ac:dyDescent="0.4">
      <c r="U11" s="212"/>
      <c r="AP11" s="212"/>
      <c r="BK11" s="212"/>
      <c r="CF11" s="212"/>
      <c r="CQ11" s="205">
        <v>60</v>
      </c>
      <c r="CR11" s="205">
        <v>70</v>
      </c>
      <c r="CT11" s="205">
        <v>9</v>
      </c>
      <c r="DD11" s="234">
        <f>'INPUT DATA'!F24</f>
        <v>0</v>
      </c>
      <c r="DI11" s="207" t="s">
        <v>61</v>
      </c>
      <c r="DJ11" s="208" t="s">
        <v>107</v>
      </c>
      <c r="DK11" s="208" t="s">
        <v>111</v>
      </c>
      <c r="DL11" s="208">
        <v>2</v>
      </c>
      <c r="DM11" s="208">
        <v>0</v>
      </c>
      <c r="DN11" s="209">
        <v>11</v>
      </c>
    </row>
    <row r="12" spans="1:130" ht="14.5" thickBot="1" x14ac:dyDescent="0.4">
      <c r="U12" s="212"/>
      <c r="AP12" s="212"/>
      <c r="BK12" s="212"/>
      <c r="CF12" s="212"/>
      <c r="CQ12" s="205">
        <v>62</v>
      </c>
      <c r="CR12" s="205">
        <v>71</v>
      </c>
      <c r="CT12" s="205">
        <v>10</v>
      </c>
      <c r="DD12" s="214"/>
      <c r="DI12" s="207" t="s">
        <v>61</v>
      </c>
      <c r="DJ12" s="208" t="s">
        <v>107</v>
      </c>
      <c r="DK12" s="208" t="s">
        <v>112</v>
      </c>
      <c r="DL12" s="208">
        <v>2</v>
      </c>
      <c r="DM12" s="208">
        <v>2</v>
      </c>
      <c r="DN12" s="209" t="s">
        <v>246</v>
      </c>
    </row>
    <row r="13" spans="1:130" x14ac:dyDescent="0.35">
      <c r="U13" s="212"/>
      <c r="AP13" s="212"/>
      <c r="BK13" s="212"/>
      <c r="CF13" s="212"/>
      <c r="CQ13" s="205">
        <v>64</v>
      </c>
      <c r="CR13" s="205">
        <v>72</v>
      </c>
      <c r="CT13" s="205">
        <v>11</v>
      </c>
      <c r="DD13" s="238" t="s">
        <v>254</v>
      </c>
      <c r="DI13" s="207" t="s">
        <v>61</v>
      </c>
      <c r="DJ13" s="208" t="s">
        <v>107</v>
      </c>
      <c r="DK13" s="208" t="s">
        <v>113</v>
      </c>
      <c r="DL13" s="208">
        <v>2</v>
      </c>
      <c r="DM13" s="208">
        <v>2</v>
      </c>
      <c r="DN13" s="209" t="s">
        <v>246</v>
      </c>
    </row>
    <row r="14" spans="1:130" x14ac:dyDescent="0.35">
      <c r="U14" s="212"/>
      <c r="AP14" s="212"/>
      <c r="BK14" s="212"/>
      <c r="CF14" s="212"/>
      <c r="CQ14" s="205">
        <v>66</v>
      </c>
      <c r="CR14" s="205">
        <v>73</v>
      </c>
      <c r="CT14" s="205">
        <v>12</v>
      </c>
      <c r="DD14" s="239" t="str" cm="1">
        <f t="array" ref="DD14">IFERROR(_xlfn._xlws.FILTER( DK2:DK140, ISNUMBER(SEARCH(DD11, DN2:DN140)) * (DI2:DI140 = DD9)),"Input Grade Level and Select Subject Type")</f>
        <v>Input Grade Level and Select Subject Type</v>
      </c>
      <c r="DI14" s="207" t="s">
        <v>61</v>
      </c>
      <c r="DJ14" s="208" t="s">
        <v>107</v>
      </c>
      <c r="DK14" s="208" t="s">
        <v>114</v>
      </c>
      <c r="DL14" s="208">
        <v>2</v>
      </c>
      <c r="DM14" s="208">
        <v>2</v>
      </c>
      <c r="DN14" s="209" t="s">
        <v>246</v>
      </c>
    </row>
    <row r="15" spans="1:130" x14ac:dyDescent="0.35">
      <c r="U15" s="212"/>
      <c r="AP15" s="212"/>
      <c r="BK15" s="212"/>
      <c r="CF15" s="212"/>
      <c r="CQ15" s="205">
        <v>68</v>
      </c>
      <c r="CR15" s="205">
        <v>74</v>
      </c>
      <c r="CT15" s="205">
        <v>13</v>
      </c>
      <c r="DD15" s="239"/>
      <c r="DI15" s="207" t="s">
        <v>61</v>
      </c>
      <c r="DJ15" s="208" t="s">
        <v>107</v>
      </c>
      <c r="DK15" s="208" t="s">
        <v>115</v>
      </c>
      <c r="DL15" s="208">
        <v>2</v>
      </c>
      <c r="DM15" s="208">
        <v>2</v>
      </c>
      <c r="DN15" s="209" t="s">
        <v>246</v>
      </c>
    </row>
    <row r="16" spans="1:130" x14ac:dyDescent="0.35">
      <c r="U16" s="212"/>
      <c r="AP16" s="212"/>
      <c r="BK16" s="212"/>
      <c r="CF16" s="212"/>
      <c r="CQ16" s="205">
        <v>70</v>
      </c>
      <c r="CR16" s="205">
        <v>75</v>
      </c>
      <c r="CT16" s="205">
        <v>14</v>
      </c>
      <c r="DD16" s="239"/>
      <c r="DI16" s="207" t="s">
        <v>61</v>
      </c>
      <c r="DJ16" s="208" t="s">
        <v>107</v>
      </c>
      <c r="DK16" s="208" t="s">
        <v>116</v>
      </c>
      <c r="DL16" s="208">
        <v>0</v>
      </c>
      <c r="DM16" s="208">
        <v>2</v>
      </c>
      <c r="DN16" s="209">
        <v>12</v>
      </c>
    </row>
    <row r="17" spans="21:118" x14ac:dyDescent="0.35">
      <c r="U17" s="212"/>
      <c r="AP17" s="212"/>
      <c r="BK17" s="212"/>
      <c r="CF17" s="212"/>
      <c r="CQ17" s="205">
        <v>73</v>
      </c>
      <c r="CR17" s="205">
        <v>76</v>
      </c>
      <c r="CT17" s="205">
        <v>15</v>
      </c>
      <c r="DD17" s="239"/>
      <c r="DI17" s="207" t="s">
        <v>61</v>
      </c>
      <c r="DJ17" s="208" t="s">
        <v>107</v>
      </c>
      <c r="DK17" s="208" t="s">
        <v>117</v>
      </c>
      <c r="DL17" s="208">
        <v>2</v>
      </c>
      <c r="DM17" s="208">
        <v>2</v>
      </c>
      <c r="DN17" s="209" t="s">
        <v>246</v>
      </c>
    </row>
    <row r="18" spans="21:118" x14ac:dyDescent="0.35">
      <c r="U18" s="212"/>
      <c r="AP18" s="212"/>
      <c r="BK18" s="212"/>
      <c r="CF18" s="212"/>
      <c r="CQ18" s="205">
        <v>75</v>
      </c>
      <c r="CR18" s="205">
        <v>77</v>
      </c>
      <c r="CT18" s="205">
        <v>16</v>
      </c>
      <c r="DD18" s="239"/>
      <c r="DI18" s="207" t="s">
        <v>61</v>
      </c>
      <c r="DJ18" s="208" t="s">
        <v>107</v>
      </c>
      <c r="DK18" s="208" t="s">
        <v>118</v>
      </c>
      <c r="DL18" s="208">
        <v>2</v>
      </c>
      <c r="DM18" s="208">
        <v>2</v>
      </c>
      <c r="DN18" s="209" t="s">
        <v>246</v>
      </c>
    </row>
    <row r="19" spans="21:118" x14ac:dyDescent="0.35">
      <c r="U19" s="212"/>
      <c r="AP19" s="212"/>
      <c r="BK19" s="212"/>
      <c r="CF19" s="212"/>
      <c r="CQ19" s="205">
        <v>76</v>
      </c>
      <c r="CR19" s="205">
        <v>78</v>
      </c>
      <c r="CT19" s="205">
        <v>17</v>
      </c>
      <c r="DD19" s="239"/>
      <c r="DI19" s="207" t="s">
        <v>61</v>
      </c>
      <c r="DJ19" s="208" t="s">
        <v>107</v>
      </c>
      <c r="DK19" s="208" t="s">
        <v>119</v>
      </c>
      <c r="DL19" s="208">
        <v>2</v>
      </c>
      <c r="DM19" s="208">
        <v>2</v>
      </c>
      <c r="DN19" s="209" t="s">
        <v>246</v>
      </c>
    </row>
    <row r="20" spans="21:118" x14ac:dyDescent="0.35">
      <c r="U20" s="212"/>
      <c r="AP20" s="212"/>
      <c r="BK20" s="212"/>
      <c r="CF20" s="212"/>
      <c r="CQ20" s="205">
        <v>77</v>
      </c>
      <c r="CR20" s="205">
        <v>79</v>
      </c>
      <c r="CT20" s="205">
        <v>18</v>
      </c>
      <c r="DD20" s="239"/>
      <c r="DI20" s="207" t="s">
        <v>61</v>
      </c>
      <c r="DJ20" s="208" t="s">
        <v>107</v>
      </c>
      <c r="DK20" s="208" t="s">
        <v>120</v>
      </c>
      <c r="DL20" s="208">
        <v>2</v>
      </c>
      <c r="DM20" s="208">
        <v>2</v>
      </c>
      <c r="DN20" s="209" t="s">
        <v>246</v>
      </c>
    </row>
    <row r="21" spans="21:118" x14ac:dyDescent="0.35">
      <c r="U21" s="212"/>
      <c r="AP21" s="212"/>
      <c r="BK21" s="212"/>
      <c r="CF21" s="212"/>
      <c r="CQ21" s="205">
        <v>78</v>
      </c>
      <c r="CR21" s="205">
        <v>80</v>
      </c>
      <c r="CT21" s="205">
        <v>19</v>
      </c>
      <c r="DD21" s="239"/>
      <c r="DI21" s="207" t="s">
        <v>61</v>
      </c>
      <c r="DJ21" s="208" t="s">
        <v>107</v>
      </c>
      <c r="DK21" s="208" t="s">
        <v>121</v>
      </c>
      <c r="DL21" s="208">
        <v>2</v>
      </c>
      <c r="DM21" s="208">
        <v>2</v>
      </c>
      <c r="DN21" s="209" t="s">
        <v>246</v>
      </c>
    </row>
    <row r="22" spans="21:118" x14ac:dyDescent="0.35">
      <c r="U22" s="212"/>
      <c r="AP22" s="212"/>
      <c r="BK22" s="212"/>
      <c r="CF22" s="212"/>
      <c r="CQ22" s="205">
        <v>79</v>
      </c>
      <c r="CR22" s="205">
        <v>81</v>
      </c>
      <c r="CT22" s="205">
        <v>20</v>
      </c>
      <c r="DD22" s="239"/>
      <c r="DI22" s="207" t="s">
        <v>61</v>
      </c>
      <c r="DJ22" s="208" t="s">
        <v>107</v>
      </c>
      <c r="DK22" s="208" t="s">
        <v>122</v>
      </c>
      <c r="DL22" s="208">
        <v>2</v>
      </c>
      <c r="DM22" s="208">
        <v>2</v>
      </c>
      <c r="DN22" s="209" t="s">
        <v>246</v>
      </c>
    </row>
    <row r="23" spans="21:118" x14ac:dyDescent="0.35">
      <c r="U23" s="212"/>
      <c r="AP23" s="212"/>
      <c r="BK23" s="212"/>
      <c r="CF23" s="212"/>
      <c r="CQ23" s="205">
        <v>80</v>
      </c>
      <c r="CR23" s="205">
        <v>82</v>
      </c>
      <c r="CT23" s="205">
        <v>21</v>
      </c>
      <c r="DD23" s="239"/>
      <c r="DI23" s="207" t="s">
        <v>61</v>
      </c>
      <c r="DJ23" s="208" t="s">
        <v>107</v>
      </c>
      <c r="DK23" s="208" t="s">
        <v>123</v>
      </c>
      <c r="DL23" s="208">
        <v>2</v>
      </c>
      <c r="DM23" s="208">
        <v>2</v>
      </c>
      <c r="DN23" s="209" t="s">
        <v>246</v>
      </c>
    </row>
    <row r="24" spans="21:118" x14ac:dyDescent="0.35">
      <c r="U24" s="212"/>
      <c r="AP24" s="212"/>
      <c r="BK24" s="212"/>
      <c r="CF24" s="212"/>
      <c r="CQ24" s="205">
        <v>81</v>
      </c>
      <c r="CR24" s="205">
        <v>83</v>
      </c>
      <c r="CT24" s="205">
        <v>22</v>
      </c>
      <c r="DD24" s="239"/>
      <c r="DI24" s="207" t="s">
        <v>61</v>
      </c>
      <c r="DJ24" s="208" t="s">
        <v>107</v>
      </c>
      <c r="DK24" s="208" t="s">
        <v>124</v>
      </c>
      <c r="DL24" s="208">
        <v>2</v>
      </c>
      <c r="DM24" s="208">
        <v>2</v>
      </c>
      <c r="DN24" s="209" t="s">
        <v>246</v>
      </c>
    </row>
    <row r="25" spans="21:118" x14ac:dyDescent="0.35">
      <c r="U25" s="212"/>
      <c r="AP25" s="212"/>
      <c r="BK25" s="212"/>
      <c r="CF25" s="212"/>
      <c r="CQ25" s="205">
        <v>82</v>
      </c>
      <c r="CR25" s="205">
        <v>84</v>
      </c>
      <c r="CT25" s="205">
        <v>23</v>
      </c>
      <c r="DD25" s="239"/>
      <c r="DI25" s="207" t="s">
        <v>61</v>
      </c>
      <c r="DJ25" s="208" t="s">
        <v>125</v>
      </c>
      <c r="DK25" s="208" t="s">
        <v>126</v>
      </c>
      <c r="DL25" s="208">
        <v>2</v>
      </c>
      <c r="DM25" s="208">
        <v>2</v>
      </c>
      <c r="DN25" s="209" t="s">
        <v>246</v>
      </c>
    </row>
    <row r="26" spans="21:118" x14ac:dyDescent="0.35">
      <c r="U26" s="212"/>
      <c r="AP26" s="212"/>
      <c r="BK26" s="212"/>
      <c r="CF26" s="212"/>
      <c r="CQ26" s="205">
        <v>83</v>
      </c>
      <c r="CR26" s="205">
        <v>85</v>
      </c>
      <c r="CT26" s="205">
        <v>24</v>
      </c>
      <c r="DD26" s="239"/>
      <c r="DI26" s="207" t="s">
        <v>61</v>
      </c>
      <c r="DJ26" s="208" t="s">
        <v>125</v>
      </c>
      <c r="DK26" s="208" t="s">
        <v>127</v>
      </c>
      <c r="DL26" s="208">
        <v>2</v>
      </c>
      <c r="DM26" s="208">
        <v>2</v>
      </c>
      <c r="DN26" s="209" t="s">
        <v>246</v>
      </c>
    </row>
    <row r="27" spans="21:118" x14ac:dyDescent="0.35">
      <c r="U27" s="212"/>
      <c r="AP27" s="212"/>
      <c r="BK27" s="212"/>
      <c r="CF27" s="212"/>
      <c r="CQ27" s="205">
        <v>84</v>
      </c>
      <c r="CR27" s="205">
        <v>86</v>
      </c>
      <c r="CT27" s="205">
        <v>25</v>
      </c>
      <c r="DD27" s="239"/>
      <c r="DI27" s="207" t="s">
        <v>61</v>
      </c>
      <c r="DJ27" s="208" t="s">
        <v>125</v>
      </c>
      <c r="DK27" s="208" t="s">
        <v>128</v>
      </c>
      <c r="DL27" s="208">
        <v>2</v>
      </c>
      <c r="DM27" s="208">
        <v>2</v>
      </c>
      <c r="DN27" s="209" t="s">
        <v>246</v>
      </c>
    </row>
    <row r="28" spans="21:118" x14ac:dyDescent="0.35">
      <c r="U28" s="212"/>
      <c r="AP28" s="212"/>
      <c r="BK28" s="212"/>
      <c r="CF28" s="212"/>
      <c r="CQ28" s="205">
        <v>85</v>
      </c>
      <c r="CR28" s="205">
        <v>87</v>
      </c>
      <c r="CT28" s="205">
        <v>26</v>
      </c>
      <c r="DD28" s="239"/>
      <c r="DI28" s="207" t="s">
        <v>61</v>
      </c>
      <c r="DJ28" s="208" t="s">
        <v>125</v>
      </c>
      <c r="DK28" s="208" t="s">
        <v>129</v>
      </c>
      <c r="DL28" s="208">
        <v>2</v>
      </c>
      <c r="DM28" s="208">
        <v>2</v>
      </c>
      <c r="DN28" s="209" t="s">
        <v>246</v>
      </c>
    </row>
    <row r="29" spans="21:118" x14ac:dyDescent="0.35">
      <c r="U29" s="212"/>
      <c r="AP29" s="212"/>
      <c r="BK29" s="212"/>
      <c r="CF29" s="212"/>
      <c r="CQ29" s="205">
        <v>86</v>
      </c>
      <c r="CR29" s="205">
        <v>88</v>
      </c>
      <c r="CT29" s="205">
        <v>27</v>
      </c>
      <c r="DD29" s="239"/>
      <c r="DI29" s="207" t="s">
        <v>61</v>
      </c>
      <c r="DJ29" s="208" t="s">
        <v>125</v>
      </c>
      <c r="DK29" s="208" t="s">
        <v>130</v>
      </c>
      <c r="DL29" s="208">
        <v>2</v>
      </c>
      <c r="DM29" s="208">
        <v>2</v>
      </c>
      <c r="DN29" s="209" t="s">
        <v>246</v>
      </c>
    </row>
    <row r="30" spans="21:118" x14ac:dyDescent="0.35">
      <c r="U30" s="212"/>
      <c r="AP30" s="212"/>
      <c r="BK30" s="212"/>
      <c r="CF30" s="212"/>
      <c r="CQ30" s="205">
        <v>87</v>
      </c>
      <c r="CR30" s="205">
        <v>89</v>
      </c>
      <c r="CT30" s="205">
        <v>28</v>
      </c>
      <c r="DD30" s="239"/>
      <c r="DI30" s="207" t="s">
        <v>61</v>
      </c>
      <c r="DJ30" s="208" t="s">
        <v>125</v>
      </c>
      <c r="DK30" s="208" t="s">
        <v>131</v>
      </c>
      <c r="DL30" s="208">
        <v>2</v>
      </c>
      <c r="DM30" s="208">
        <v>2</v>
      </c>
      <c r="DN30" s="209" t="s">
        <v>246</v>
      </c>
    </row>
    <row r="31" spans="21:118" x14ac:dyDescent="0.35">
      <c r="U31" s="212"/>
      <c r="AP31" s="212"/>
      <c r="BK31" s="212"/>
      <c r="CF31" s="212"/>
      <c r="CQ31" s="205">
        <v>88</v>
      </c>
      <c r="CR31" s="205">
        <v>90</v>
      </c>
      <c r="CT31" s="205">
        <v>29</v>
      </c>
      <c r="DD31" s="239"/>
      <c r="DI31" s="207" t="s">
        <v>61</v>
      </c>
      <c r="DJ31" s="208" t="s">
        <v>132</v>
      </c>
      <c r="DK31" s="208" t="s">
        <v>133</v>
      </c>
      <c r="DL31" s="208">
        <v>0</v>
      </c>
      <c r="DM31" s="208">
        <v>2</v>
      </c>
      <c r="DN31" s="209">
        <v>12</v>
      </c>
    </row>
    <row r="32" spans="21:118" x14ac:dyDescent="0.35">
      <c r="U32" s="212"/>
      <c r="AP32" s="212"/>
      <c r="BK32" s="212"/>
      <c r="CF32" s="212"/>
      <c r="CQ32" s="205">
        <v>89</v>
      </c>
      <c r="CR32" s="205">
        <v>91</v>
      </c>
      <c r="CT32" s="205">
        <v>30</v>
      </c>
      <c r="DD32" s="239"/>
      <c r="DI32" s="207" t="s">
        <v>61</v>
      </c>
      <c r="DJ32" s="208" t="s">
        <v>132</v>
      </c>
      <c r="DK32" s="208" t="s">
        <v>134</v>
      </c>
      <c r="DL32" s="208">
        <v>0</v>
      </c>
      <c r="DM32" s="208">
        <v>2</v>
      </c>
      <c r="DN32" s="209">
        <v>12</v>
      </c>
    </row>
    <row r="33" spans="21:118" x14ac:dyDescent="0.35">
      <c r="U33" s="212"/>
      <c r="AP33" s="212"/>
      <c r="BK33" s="212"/>
      <c r="CF33" s="212"/>
      <c r="CQ33" s="205">
        <v>90</v>
      </c>
      <c r="CR33" s="205">
        <v>92</v>
      </c>
      <c r="CT33" s="205">
        <v>31</v>
      </c>
      <c r="DD33" s="239"/>
      <c r="DI33" s="207" t="s">
        <v>61</v>
      </c>
      <c r="DJ33" s="208" t="s">
        <v>132</v>
      </c>
      <c r="DK33" s="208" t="s">
        <v>135</v>
      </c>
      <c r="DL33" s="208">
        <v>2</v>
      </c>
      <c r="DM33" s="208">
        <v>0</v>
      </c>
      <c r="DN33" s="209">
        <v>11</v>
      </c>
    </row>
    <row r="34" spans="21:118" x14ac:dyDescent="0.35">
      <c r="U34" s="212"/>
      <c r="AP34" s="212"/>
      <c r="BK34" s="212"/>
      <c r="CF34" s="212"/>
      <c r="CQ34" s="205">
        <v>91</v>
      </c>
      <c r="CR34" s="205">
        <v>93</v>
      </c>
      <c r="CT34" s="205">
        <v>32</v>
      </c>
      <c r="DD34" s="239"/>
      <c r="DI34" s="207" t="s">
        <v>61</v>
      </c>
      <c r="DJ34" s="208" t="s">
        <v>132</v>
      </c>
      <c r="DK34" s="208" t="s">
        <v>136</v>
      </c>
      <c r="DL34" s="208">
        <v>2</v>
      </c>
      <c r="DM34" s="208">
        <v>0</v>
      </c>
      <c r="DN34" s="209">
        <v>11</v>
      </c>
    </row>
    <row r="35" spans="21:118" x14ac:dyDescent="0.35">
      <c r="U35" s="212"/>
      <c r="AP35" s="212"/>
      <c r="BK35" s="212"/>
      <c r="CF35" s="212"/>
      <c r="CQ35" s="205">
        <v>92</v>
      </c>
      <c r="CR35" s="205">
        <v>94</v>
      </c>
      <c r="CT35" s="205">
        <v>33</v>
      </c>
      <c r="DD35" s="239"/>
      <c r="DI35" s="207" t="s">
        <v>61</v>
      </c>
      <c r="DJ35" s="208" t="s">
        <v>132</v>
      </c>
      <c r="DK35" s="208" t="s">
        <v>137</v>
      </c>
      <c r="DL35" s="208">
        <v>0</v>
      </c>
      <c r="DM35" s="208">
        <v>2</v>
      </c>
      <c r="DN35" s="209">
        <v>12</v>
      </c>
    </row>
    <row r="36" spans="21:118" x14ac:dyDescent="0.35">
      <c r="U36" s="212"/>
      <c r="AP36" s="212"/>
      <c r="BK36" s="212"/>
      <c r="CF36" s="212"/>
      <c r="CQ36" s="205">
        <v>93</v>
      </c>
      <c r="CR36" s="205">
        <v>95</v>
      </c>
      <c r="CT36" s="205">
        <v>34</v>
      </c>
      <c r="DD36" s="239"/>
      <c r="DI36" s="207" t="s">
        <v>61</v>
      </c>
      <c r="DJ36" s="208" t="s">
        <v>132</v>
      </c>
      <c r="DK36" s="208" t="s">
        <v>138</v>
      </c>
      <c r="DL36" s="208">
        <v>0</v>
      </c>
      <c r="DM36" s="208">
        <v>2</v>
      </c>
      <c r="DN36" s="209">
        <v>12</v>
      </c>
    </row>
    <row r="37" spans="21:118" x14ac:dyDescent="0.35">
      <c r="U37" s="212"/>
      <c r="AP37" s="212"/>
      <c r="BK37" s="212"/>
      <c r="CF37" s="212"/>
      <c r="CQ37" s="205">
        <v>94</v>
      </c>
      <c r="CR37" s="205">
        <v>96</v>
      </c>
      <c r="CT37" s="205">
        <v>35</v>
      </c>
      <c r="DD37" s="239"/>
      <c r="DI37" s="207" t="s">
        <v>61</v>
      </c>
      <c r="DJ37" s="208" t="s">
        <v>132</v>
      </c>
      <c r="DK37" s="208" t="s">
        <v>139</v>
      </c>
      <c r="DL37" s="208">
        <v>2</v>
      </c>
      <c r="DM37" s="208">
        <v>0</v>
      </c>
      <c r="DN37" s="209">
        <v>11</v>
      </c>
    </row>
    <row r="38" spans="21:118" x14ac:dyDescent="0.35">
      <c r="U38" s="212"/>
      <c r="AP38" s="212"/>
      <c r="BK38" s="212"/>
      <c r="CF38" s="212"/>
      <c r="CQ38" s="205">
        <v>95</v>
      </c>
      <c r="CR38" s="205">
        <v>97</v>
      </c>
      <c r="CT38" s="205">
        <v>36</v>
      </c>
      <c r="DD38" s="239"/>
      <c r="DI38" s="207" t="s">
        <v>61</v>
      </c>
      <c r="DJ38" s="208" t="s">
        <v>132</v>
      </c>
      <c r="DK38" s="208" t="s">
        <v>140</v>
      </c>
      <c r="DL38" s="208">
        <v>2</v>
      </c>
      <c r="DM38" s="208">
        <v>0</v>
      </c>
      <c r="DN38" s="209">
        <v>11</v>
      </c>
    </row>
    <row r="39" spans="21:118" x14ac:dyDescent="0.35">
      <c r="U39" s="212"/>
      <c r="AP39" s="212"/>
      <c r="BK39" s="212"/>
      <c r="CF39" s="212"/>
      <c r="CQ39" s="205">
        <v>96</v>
      </c>
      <c r="CR39" s="205">
        <v>98</v>
      </c>
      <c r="CT39" s="205">
        <v>37</v>
      </c>
      <c r="DD39" s="239"/>
      <c r="DI39" s="207" t="s">
        <v>61</v>
      </c>
      <c r="DJ39" s="208" t="s">
        <v>132</v>
      </c>
      <c r="DK39" s="208" t="s">
        <v>141</v>
      </c>
      <c r="DL39" s="208">
        <v>0</v>
      </c>
      <c r="DM39" s="208">
        <v>2</v>
      </c>
      <c r="DN39" s="209">
        <v>12</v>
      </c>
    </row>
    <row r="40" spans="21:118" x14ac:dyDescent="0.35">
      <c r="U40" s="212"/>
      <c r="AP40" s="212"/>
      <c r="BK40" s="212"/>
      <c r="CF40" s="212"/>
      <c r="CQ40" s="205">
        <v>97.5</v>
      </c>
      <c r="CR40" s="205">
        <v>99</v>
      </c>
      <c r="CT40" s="205">
        <v>38</v>
      </c>
      <c r="DD40" s="239"/>
      <c r="DI40" s="207" t="s">
        <v>61</v>
      </c>
      <c r="DJ40" s="208" t="s">
        <v>132</v>
      </c>
      <c r="DK40" s="208" t="s">
        <v>142</v>
      </c>
      <c r="DL40" s="208">
        <v>0</v>
      </c>
      <c r="DM40" s="208">
        <v>2</v>
      </c>
      <c r="DN40" s="209">
        <v>12</v>
      </c>
    </row>
    <row r="41" spans="21:118" x14ac:dyDescent="0.35">
      <c r="U41" s="212"/>
      <c r="AP41" s="212"/>
      <c r="BK41" s="212"/>
      <c r="CF41" s="212"/>
      <c r="CQ41" s="205">
        <v>99.5</v>
      </c>
      <c r="CR41" s="205">
        <v>100</v>
      </c>
      <c r="CT41" s="205">
        <v>39</v>
      </c>
      <c r="DD41" s="239"/>
      <c r="DI41" s="207" t="s">
        <v>61</v>
      </c>
      <c r="DJ41" s="208" t="s">
        <v>132</v>
      </c>
      <c r="DK41" s="208" t="s">
        <v>143</v>
      </c>
      <c r="DL41" s="208">
        <v>2</v>
      </c>
      <c r="DM41" s="208">
        <v>2</v>
      </c>
      <c r="DN41" s="209" t="s">
        <v>246</v>
      </c>
    </row>
    <row r="42" spans="21:118" x14ac:dyDescent="0.35">
      <c r="U42" s="212"/>
      <c r="AP42" s="212"/>
      <c r="BK42" s="212"/>
      <c r="CF42" s="212"/>
      <c r="CT42" s="205">
        <v>40</v>
      </c>
      <c r="DD42" s="239"/>
      <c r="DI42" s="207" t="s">
        <v>61</v>
      </c>
      <c r="DJ42" s="208" t="s">
        <v>132</v>
      </c>
      <c r="DK42" s="208" t="s">
        <v>144</v>
      </c>
      <c r="DL42" s="208">
        <v>2</v>
      </c>
      <c r="DM42" s="208">
        <v>0</v>
      </c>
      <c r="DN42" s="209">
        <v>11</v>
      </c>
    </row>
    <row r="43" spans="21:118" x14ac:dyDescent="0.35">
      <c r="U43" s="212"/>
      <c r="AP43" s="212"/>
      <c r="BK43" s="212"/>
      <c r="CF43" s="212"/>
      <c r="CT43" s="205">
        <v>41</v>
      </c>
      <c r="DD43" s="239"/>
      <c r="DI43" s="207" t="s">
        <v>61</v>
      </c>
      <c r="DJ43" s="208" t="s">
        <v>132</v>
      </c>
      <c r="DK43" s="208" t="s">
        <v>145</v>
      </c>
      <c r="DL43" s="208">
        <v>2</v>
      </c>
      <c r="DM43" s="208">
        <v>0</v>
      </c>
      <c r="DN43" s="209">
        <v>11</v>
      </c>
    </row>
    <row r="44" spans="21:118" x14ac:dyDescent="0.35">
      <c r="U44" s="212"/>
      <c r="AP44" s="212"/>
      <c r="BK44" s="212"/>
      <c r="CF44" s="212"/>
      <c r="CT44" s="205">
        <v>42</v>
      </c>
      <c r="DD44" s="239"/>
      <c r="DI44" s="207" t="s">
        <v>61</v>
      </c>
      <c r="DJ44" s="208" t="s">
        <v>132</v>
      </c>
      <c r="DK44" s="208" t="s">
        <v>146</v>
      </c>
      <c r="DL44" s="208">
        <v>0</v>
      </c>
      <c r="DM44" s="208">
        <v>2</v>
      </c>
      <c r="DN44" s="209">
        <v>12</v>
      </c>
    </row>
    <row r="45" spans="21:118" x14ac:dyDescent="0.35">
      <c r="U45" s="212"/>
      <c r="AP45" s="212"/>
      <c r="BK45" s="212"/>
      <c r="CF45" s="212"/>
      <c r="CT45" s="205">
        <v>43</v>
      </c>
      <c r="DD45" s="239"/>
      <c r="DI45" s="207" t="s">
        <v>61</v>
      </c>
      <c r="DJ45" s="208" t="s">
        <v>132</v>
      </c>
      <c r="DK45" s="208" t="s">
        <v>147</v>
      </c>
      <c r="DL45" s="208">
        <v>0</v>
      </c>
      <c r="DM45" s="208">
        <v>2</v>
      </c>
      <c r="DN45" s="209">
        <v>12</v>
      </c>
    </row>
    <row r="46" spans="21:118" x14ac:dyDescent="0.35">
      <c r="U46" s="212"/>
      <c r="AP46" s="212"/>
      <c r="BK46" s="212"/>
      <c r="CF46" s="212"/>
      <c r="CT46" s="205">
        <v>44</v>
      </c>
      <c r="DD46" s="239"/>
      <c r="DI46" s="207" t="s">
        <v>61</v>
      </c>
      <c r="DJ46" s="208" t="s">
        <v>132</v>
      </c>
      <c r="DK46" s="208" t="s">
        <v>148</v>
      </c>
      <c r="DL46" s="208">
        <v>2</v>
      </c>
      <c r="DM46" s="208">
        <v>2</v>
      </c>
      <c r="DN46" s="209" t="s">
        <v>246</v>
      </c>
    </row>
    <row r="47" spans="21:118" x14ac:dyDescent="0.35">
      <c r="U47" s="212"/>
      <c r="AP47" s="212"/>
      <c r="BK47" s="212"/>
      <c r="CF47" s="212"/>
      <c r="CT47" s="205">
        <v>45</v>
      </c>
      <c r="DD47" s="239"/>
      <c r="DI47" s="207" t="s">
        <v>61</v>
      </c>
      <c r="DJ47" s="208" t="s">
        <v>132</v>
      </c>
      <c r="DK47" s="208" t="s">
        <v>149</v>
      </c>
      <c r="DL47" s="208">
        <v>2</v>
      </c>
      <c r="DM47" s="208">
        <v>2</v>
      </c>
      <c r="DN47" s="209" t="s">
        <v>246</v>
      </c>
    </row>
    <row r="48" spans="21:118" x14ac:dyDescent="0.35">
      <c r="U48" s="212"/>
      <c r="AP48" s="212"/>
      <c r="BK48" s="212"/>
      <c r="CF48" s="212"/>
      <c r="CT48" s="205">
        <v>46</v>
      </c>
      <c r="DD48" s="239"/>
      <c r="DI48" s="207" t="s">
        <v>61</v>
      </c>
      <c r="DJ48" s="208" t="s">
        <v>132</v>
      </c>
      <c r="DK48" s="208" t="s">
        <v>150</v>
      </c>
      <c r="DL48" s="208">
        <v>2</v>
      </c>
      <c r="DM48" s="208">
        <v>2</v>
      </c>
      <c r="DN48" s="209" t="s">
        <v>246</v>
      </c>
    </row>
    <row r="49" spans="21:118" x14ac:dyDescent="0.35">
      <c r="U49" s="212"/>
      <c r="AP49" s="212"/>
      <c r="BK49" s="212"/>
      <c r="CF49" s="212"/>
      <c r="CT49" s="205">
        <v>47</v>
      </c>
      <c r="DD49" s="239"/>
      <c r="DI49" s="207" t="s">
        <v>61</v>
      </c>
      <c r="DJ49" s="208" t="s">
        <v>132</v>
      </c>
      <c r="DK49" s="208" t="s">
        <v>151</v>
      </c>
      <c r="DL49" s="208">
        <v>2</v>
      </c>
      <c r="DM49" s="208">
        <v>2</v>
      </c>
      <c r="DN49" s="209" t="s">
        <v>246</v>
      </c>
    </row>
    <row r="50" spans="21:118" x14ac:dyDescent="0.35">
      <c r="U50" s="212"/>
      <c r="AP50" s="212"/>
      <c r="BK50" s="212"/>
      <c r="CF50" s="212"/>
      <c r="CT50" s="205">
        <v>48</v>
      </c>
      <c r="DD50" s="239"/>
      <c r="DI50" s="207" t="s">
        <v>61</v>
      </c>
      <c r="DJ50" s="208" t="s">
        <v>132</v>
      </c>
      <c r="DK50" s="208" t="s">
        <v>152</v>
      </c>
      <c r="DL50" s="208">
        <v>0</v>
      </c>
      <c r="DM50" s="208">
        <v>2</v>
      </c>
      <c r="DN50" s="209">
        <v>12</v>
      </c>
    </row>
    <row r="51" spans="21:118" x14ac:dyDescent="0.35">
      <c r="U51" s="212"/>
      <c r="AP51" s="212"/>
      <c r="BK51" s="212"/>
      <c r="CF51" s="212"/>
      <c r="CT51" s="205">
        <v>49</v>
      </c>
      <c r="DD51" s="239"/>
      <c r="DI51" s="207" t="s">
        <v>61</v>
      </c>
      <c r="DJ51" s="208" t="s">
        <v>132</v>
      </c>
      <c r="DK51" s="208" t="s">
        <v>153</v>
      </c>
      <c r="DL51" s="208">
        <v>0</v>
      </c>
      <c r="DM51" s="208">
        <v>2</v>
      </c>
      <c r="DN51" s="209">
        <v>12</v>
      </c>
    </row>
    <row r="52" spans="21:118" x14ac:dyDescent="0.35">
      <c r="U52" s="212"/>
      <c r="AP52" s="212"/>
      <c r="BK52" s="212"/>
      <c r="CF52" s="212"/>
      <c r="CT52" s="205">
        <v>50</v>
      </c>
      <c r="DD52" s="239"/>
      <c r="DI52" s="207" t="s">
        <v>61</v>
      </c>
      <c r="DJ52" s="208" t="s">
        <v>132</v>
      </c>
      <c r="DK52" s="208" t="s">
        <v>154</v>
      </c>
      <c r="DL52" s="208">
        <v>2</v>
      </c>
      <c r="DM52" s="208">
        <v>0</v>
      </c>
      <c r="DN52" s="209">
        <v>11</v>
      </c>
    </row>
    <row r="53" spans="21:118" x14ac:dyDescent="0.35">
      <c r="U53" s="212"/>
      <c r="AP53" s="212"/>
      <c r="BK53" s="212"/>
      <c r="CF53" s="212"/>
      <c r="CT53" s="205" t="s">
        <v>60</v>
      </c>
      <c r="DD53" s="239"/>
      <c r="DI53" s="207" t="s">
        <v>61</v>
      </c>
      <c r="DJ53" s="208" t="s">
        <v>132</v>
      </c>
      <c r="DK53" s="208" t="s">
        <v>155</v>
      </c>
      <c r="DL53" s="208">
        <v>2</v>
      </c>
      <c r="DM53" s="208">
        <v>0</v>
      </c>
      <c r="DN53" s="209">
        <v>11</v>
      </c>
    </row>
    <row r="54" spans="21:118" x14ac:dyDescent="0.35">
      <c r="U54" s="212"/>
      <c r="AP54" s="212"/>
      <c r="BK54" s="212"/>
      <c r="CF54" s="212"/>
      <c r="CT54" s="205" cm="1">
        <f t="array" ref="CT54:CT103">_xlfn.SEQUENCE(50)</f>
        <v>1</v>
      </c>
      <c r="DD54" s="239"/>
      <c r="DI54" s="207" t="s">
        <v>61</v>
      </c>
      <c r="DJ54" s="208" t="s">
        <v>132</v>
      </c>
      <c r="DK54" s="208" t="s">
        <v>156</v>
      </c>
      <c r="DL54" s="208">
        <v>0</v>
      </c>
      <c r="DM54" s="208">
        <v>2</v>
      </c>
      <c r="DN54" s="209">
        <v>12</v>
      </c>
    </row>
    <row r="55" spans="21:118" x14ac:dyDescent="0.35">
      <c r="U55" s="212"/>
      <c r="AP55" s="212"/>
      <c r="BK55" s="212"/>
      <c r="CF55" s="212"/>
      <c r="CT55" s="205">
        <v>2</v>
      </c>
      <c r="DD55" s="239"/>
      <c r="DI55" s="207" t="s">
        <v>61</v>
      </c>
      <c r="DJ55" s="208" t="s">
        <v>132</v>
      </c>
      <c r="DK55" s="208" t="s">
        <v>157</v>
      </c>
      <c r="DL55" s="208">
        <v>0</v>
      </c>
      <c r="DM55" s="208">
        <v>2</v>
      </c>
      <c r="DN55" s="209">
        <v>12</v>
      </c>
    </row>
    <row r="56" spans="21:118" x14ac:dyDescent="0.35">
      <c r="U56" s="212"/>
      <c r="AP56" s="212"/>
      <c r="BK56" s="212"/>
      <c r="CF56" s="212"/>
      <c r="CT56" s="205">
        <v>3</v>
      </c>
      <c r="DD56" s="239"/>
      <c r="DI56" s="207" t="s">
        <v>61</v>
      </c>
      <c r="DJ56" s="208" t="s">
        <v>132</v>
      </c>
      <c r="DK56" s="208" t="s">
        <v>158</v>
      </c>
      <c r="DL56" s="208">
        <v>0</v>
      </c>
      <c r="DM56" s="208">
        <v>2</v>
      </c>
      <c r="DN56" s="209">
        <v>12</v>
      </c>
    </row>
    <row r="57" spans="21:118" x14ac:dyDescent="0.35">
      <c r="U57" s="212"/>
      <c r="AP57" s="212"/>
      <c r="BK57" s="212"/>
      <c r="CF57" s="212"/>
      <c r="CT57" s="205">
        <v>4</v>
      </c>
      <c r="DD57" s="239"/>
      <c r="DI57" s="207" t="s">
        <v>61</v>
      </c>
      <c r="DJ57" s="208" t="s">
        <v>132</v>
      </c>
      <c r="DK57" s="208" t="s">
        <v>159</v>
      </c>
      <c r="DL57" s="208">
        <v>0</v>
      </c>
      <c r="DM57" s="208">
        <v>2</v>
      </c>
      <c r="DN57" s="209">
        <v>12</v>
      </c>
    </row>
    <row r="58" spans="21:118" x14ac:dyDescent="0.35">
      <c r="U58" s="212"/>
      <c r="AP58" s="212"/>
      <c r="BK58" s="212"/>
      <c r="CF58" s="212"/>
      <c r="CT58" s="205">
        <v>5</v>
      </c>
      <c r="DD58" s="239"/>
      <c r="DI58" s="207" t="s">
        <v>61</v>
      </c>
      <c r="DJ58" s="208" t="s">
        <v>132</v>
      </c>
      <c r="DK58" s="208" t="s">
        <v>160</v>
      </c>
      <c r="DL58" s="208">
        <v>0</v>
      </c>
      <c r="DM58" s="208">
        <v>2</v>
      </c>
      <c r="DN58" s="209">
        <v>12</v>
      </c>
    </row>
    <row r="59" spans="21:118" x14ac:dyDescent="0.35">
      <c r="U59" s="212"/>
      <c r="AP59" s="212"/>
      <c r="BK59" s="212"/>
      <c r="CF59" s="212"/>
      <c r="CT59" s="205">
        <v>6</v>
      </c>
      <c r="DD59" s="239"/>
      <c r="DI59" s="207" t="s">
        <v>61</v>
      </c>
      <c r="DJ59" s="208" t="s">
        <v>132</v>
      </c>
      <c r="DK59" s="208" t="s">
        <v>161</v>
      </c>
      <c r="DL59" s="208">
        <v>0</v>
      </c>
      <c r="DM59" s="208">
        <v>2</v>
      </c>
      <c r="DN59" s="209">
        <v>12</v>
      </c>
    </row>
    <row r="60" spans="21:118" x14ac:dyDescent="0.35">
      <c r="U60" s="212"/>
      <c r="AP60" s="212"/>
      <c r="BK60" s="212"/>
      <c r="CF60" s="212"/>
      <c r="CT60" s="205">
        <v>7</v>
      </c>
      <c r="DD60" s="239"/>
      <c r="DI60" s="207" t="s">
        <v>61</v>
      </c>
      <c r="DJ60" s="208" t="s">
        <v>162</v>
      </c>
      <c r="DK60" s="208" t="s">
        <v>163</v>
      </c>
      <c r="DL60" s="208">
        <v>2</v>
      </c>
      <c r="DM60" s="208">
        <v>2</v>
      </c>
      <c r="DN60" s="209" t="s">
        <v>246</v>
      </c>
    </row>
    <row r="61" spans="21:118" x14ac:dyDescent="0.35">
      <c r="U61" s="212"/>
      <c r="AP61" s="212"/>
      <c r="BK61" s="212"/>
      <c r="CF61" s="212"/>
      <c r="CT61" s="205">
        <v>8</v>
      </c>
      <c r="DD61" s="239"/>
      <c r="DI61" s="207" t="s">
        <v>61</v>
      </c>
      <c r="DJ61" s="208" t="s">
        <v>162</v>
      </c>
      <c r="DK61" s="208" t="s">
        <v>164</v>
      </c>
      <c r="DL61" s="208">
        <v>2</v>
      </c>
      <c r="DM61" s="208">
        <v>0</v>
      </c>
      <c r="DN61" s="209">
        <v>11</v>
      </c>
    </row>
    <row r="62" spans="21:118" x14ac:dyDescent="0.35">
      <c r="U62" s="212"/>
      <c r="AP62" s="212"/>
      <c r="BK62" s="212"/>
      <c r="CF62" s="212"/>
      <c r="CT62" s="205">
        <v>9</v>
      </c>
      <c r="DD62" s="239"/>
      <c r="DI62" s="207" t="s">
        <v>61</v>
      </c>
      <c r="DJ62" s="208" t="s">
        <v>162</v>
      </c>
      <c r="DK62" s="208" t="s">
        <v>165</v>
      </c>
      <c r="DL62" s="208">
        <v>2</v>
      </c>
      <c r="DM62" s="208">
        <v>0</v>
      </c>
      <c r="DN62" s="209">
        <v>11</v>
      </c>
    </row>
    <row r="63" spans="21:118" x14ac:dyDescent="0.35">
      <c r="U63" s="212"/>
      <c r="AP63" s="212"/>
      <c r="BK63" s="212"/>
      <c r="CF63" s="212"/>
      <c r="CT63" s="205">
        <v>10</v>
      </c>
      <c r="DD63" s="239"/>
      <c r="DI63" s="207" t="s">
        <v>61</v>
      </c>
      <c r="DJ63" s="208" t="s">
        <v>162</v>
      </c>
      <c r="DK63" s="208" t="s">
        <v>166</v>
      </c>
      <c r="DL63" s="208">
        <v>2</v>
      </c>
      <c r="DM63" s="208">
        <v>2</v>
      </c>
      <c r="DN63" s="209" t="s">
        <v>246</v>
      </c>
    </row>
    <row r="64" spans="21:118" x14ac:dyDescent="0.35">
      <c r="U64" s="212"/>
      <c r="AP64" s="212"/>
      <c r="BK64" s="212"/>
      <c r="CF64" s="212"/>
      <c r="CT64" s="205">
        <v>11</v>
      </c>
      <c r="DD64" s="239"/>
      <c r="DI64" s="207" t="s">
        <v>61</v>
      </c>
      <c r="DJ64" s="208" t="s">
        <v>162</v>
      </c>
      <c r="DK64" s="208" t="s">
        <v>167</v>
      </c>
      <c r="DL64" s="208">
        <v>2</v>
      </c>
      <c r="DM64" s="208">
        <v>2</v>
      </c>
      <c r="DN64" s="209" t="s">
        <v>246</v>
      </c>
    </row>
    <row r="65" spans="21:118" x14ac:dyDescent="0.35">
      <c r="U65" s="212"/>
      <c r="AP65" s="212"/>
      <c r="BK65" s="212"/>
      <c r="CF65" s="212"/>
      <c r="CT65" s="205">
        <v>12</v>
      </c>
      <c r="DD65" s="239"/>
      <c r="DI65" s="207" t="s">
        <v>61</v>
      </c>
      <c r="DJ65" s="208" t="s">
        <v>162</v>
      </c>
      <c r="DK65" s="208" t="s">
        <v>168</v>
      </c>
      <c r="DL65" s="208">
        <v>2</v>
      </c>
      <c r="DM65" s="208">
        <v>2</v>
      </c>
      <c r="DN65" s="209" t="s">
        <v>246</v>
      </c>
    </row>
    <row r="66" spans="21:118" x14ac:dyDescent="0.35">
      <c r="U66" s="212"/>
      <c r="AP66" s="212"/>
      <c r="BK66" s="212"/>
      <c r="CF66" s="212"/>
      <c r="CT66" s="205">
        <v>13</v>
      </c>
      <c r="DD66" s="239"/>
      <c r="DI66" s="207" t="s">
        <v>61</v>
      </c>
      <c r="DJ66" s="208" t="s">
        <v>162</v>
      </c>
      <c r="DK66" s="208" t="s">
        <v>169</v>
      </c>
      <c r="DL66" s="208">
        <v>2</v>
      </c>
      <c r="DM66" s="208">
        <v>2</v>
      </c>
      <c r="DN66" s="209" t="s">
        <v>246</v>
      </c>
    </row>
    <row r="67" spans="21:118" x14ac:dyDescent="0.35">
      <c r="U67" s="212"/>
      <c r="AP67" s="212"/>
      <c r="BK67" s="212"/>
      <c r="CF67" s="212"/>
      <c r="CT67" s="205">
        <v>14</v>
      </c>
      <c r="DD67" s="239"/>
      <c r="DI67" s="207" t="s">
        <v>61</v>
      </c>
      <c r="DJ67" s="208" t="s">
        <v>162</v>
      </c>
      <c r="DK67" s="208" t="s">
        <v>170</v>
      </c>
      <c r="DL67" s="208">
        <v>2</v>
      </c>
      <c r="DM67" s="208">
        <v>2</v>
      </c>
      <c r="DN67" s="209" t="s">
        <v>246</v>
      </c>
    </row>
    <row r="68" spans="21:118" x14ac:dyDescent="0.35">
      <c r="U68" s="212"/>
      <c r="AP68" s="212"/>
      <c r="BK68" s="212"/>
      <c r="CF68" s="212"/>
      <c r="CT68" s="205">
        <v>15</v>
      </c>
      <c r="DD68" s="239"/>
      <c r="DI68" s="207" t="s">
        <v>61</v>
      </c>
      <c r="DJ68" s="208" t="s">
        <v>162</v>
      </c>
      <c r="DK68" s="208" t="s">
        <v>171</v>
      </c>
      <c r="DL68" s="208">
        <v>2</v>
      </c>
      <c r="DM68" s="208">
        <v>2</v>
      </c>
      <c r="DN68" s="209" t="s">
        <v>246</v>
      </c>
    </row>
    <row r="69" spans="21:118" x14ac:dyDescent="0.35">
      <c r="U69" s="212"/>
      <c r="AP69" s="212"/>
      <c r="BK69" s="212"/>
      <c r="CF69" s="212"/>
      <c r="CT69" s="205">
        <v>16</v>
      </c>
      <c r="DD69" s="239"/>
      <c r="DI69" s="207" t="s">
        <v>100</v>
      </c>
      <c r="DJ69" s="208" t="s">
        <v>233</v>
      </c>
      <c r="DK69" s="208" t="s">
        <v>247</v>
      </c>
      <c r="DL69" s="208">
        <v>2</v>
      </c>
      <c r="DM69" s="208">
        <v>2</v>
      </c>
      <c r="DN69" s="209" t="s">
        <v>246</v>
      </c>
    </row>
    <row r="70" spans="21:118" x14ac:dyDescent="0.35">
      <c r="U70" s="212"/>
      <c r="AP70" s="212"/>
      <c r="BK70" s="212"/>
      <c r="CF70" s="212"/>
      <c r="CT70" s="205">
        <v>17</v>
      </c>
      <c r="DD70" s="239"/>
      <c r="DI70" s="207" t="s">
        <v>100</v>
      </c>
      <c r="DJ70" s="208" t="s">
        <v>233</v>
      </c>
      <c r="DK70" s="208" t="s">
        <v>248</v>
      </c>
      <c r="DL70" s="208">
        <v>2</v>
      </c>
      <c r="DM70" s="208">
        <v>2</v>
      </c>
      <c r="DN70" s="209" t="s">
        <v>246</v>
      </c>
    </row>
    <row r="71" spans="21:118" x14ac:dyDescent="0.35">
      <c r="U71" s="212"/>
      <c r="AP71" s="212"/>
      <c r="BK71" s="212"/>
      <c r="CF71" s="212"/>
      <c r="CT71" s="205">
        <v>18</v>
      </c>
      <c r="DD71" s="239"/>
      <c r="DI71" s="207" t="s">
        <v>100</v>
      </c>
      <c r="DJ71" s="208" t="s">
        <v>233</v>
      </c>
      <c r="DK71" s="208" t="s">
        <v>249</v>
      </c>
      <c r="DL71" s="208">
        <v>2</v>
      </c>
      <c r="DM71" s="208">
        <v>2</v>
      </c>
      <c r="DN71" s="209" t="s">
        <v>246</v>
      </c>
    </row>
    <row r="72" spans="21:118" x14ac:dyDescent="0.35">
      <c r="U72" s="212"/>
      <c r="AP72" s="212"/>
      <c r="BK72" s="212"/>
      <c r="CF72" s="212"/>
      <c r="CT72" s="205">
        <v>19</v>
      </c>
      <c r="DD72" s="239"/>
      <c r="DI72" s="207" t="s">
        <v>100</v>
      </c>
      <c r="DJ72" s="208" t="s">
        <v>233</v>
      </c>
      <c r="DK72" s="208" t="s">
        <v>250</v>
      </c>
      <c r="DL72" s="208">
        <v>2</v>
      </c>
      <c r="DM72" s="208">
        <v>2</v>
      </c>
      <c r="DN72" s="209" t="s">
        <v>246</v>
      </c>
    </row>
    <row r="73" spans="21:118" x14ac:dyDescent="0.35">
      <c r="U73" s="212"/>
      <c r="AP73" s="212"/>
      <c r="BK73" s="212"/>
      <c r="CF73" s="212"/>
      <c r="CT73" s="205">
        <v>20</v>
      </c>
      <c r="DD73" s="239"/>
      <c r="DI73" s="207" t="s">
        <v>100</v>
      </c>
      <c r="DJ73" s="208" t="s">
        <v>233</v>
      </c>
      <c r="DK73" s="208" t="s">
        <v>251</v>
      </c>
      <c r="DL73" s="208">
        <v>2</v>
      </c>
      <c r="DM73" s="208">
        <v>2</v>
      </c>
      <c r="DN73" s="209" t="s">
        <v>246</v>
      </c>
    </row>
    <row r="74" spans="21:118" x14ac:dyDescent="0.35">
      <c r="U74" s="212"/>
      <c r="AP74" s="212"/>
      <c r="BK74" s="212"/>
      <c r="CF74" s="212"/>
      <c r="CT74" s="205">
        <v>21</v>
      </c>
      <c r="DD74" s="239"/>
      <c r="DI74" s="207" t="s">
        <v>100</v>
      </c>
      <c r="DJ74" s="208" t="s">
        <v>233</v>
      </c>
      <c r="DK74" s="208" t="s">
        <v>252</v>
      </c>
      <c r="DL74" s="208">
        <v>2</v>
      </c>
      <c r="DM74" s="208">
        <v>2</v>
      </c>
      <c r="DN74" s="209" t="s">
        <v>246</v>
      </c>
    </row>
    <row r="75" spans="21:118" x14ac:dyDescent="0.35">
      <c r="U75" s="212"/>
      <c r="AP75" s="212"/>
      <c r="BK75" s="212"/>
      <c r="CF75" s="212"/>
      <c r="CT75" s="205">
        <v>22</v>
      </c>
      <c r="DD75" s="239"/>
      <c r="DI75" s="207" t="s">
        <v>102</v>
      </c>
      <c r="DJ75" s="208" t="s">
        <v>172</v>
      </c>
      <c r="DK75" s="208" t="s">
        <v>173</v>
      </c>
      <c r="DL75" s="208">
        <v>4</v>
      </c>
      <c r="DM75" s="208">
        <v>2</v>
      </c>
      <c r="DN75" s="209" t="s">
        <v>246</v>
      </c>
    </row>
    <row r="76" spans="21:118" x14ac:dyDescent="0.35">
      <c r="U76" s="212"/>
      <c r="AP76" s="212"/>
      <c r="BK76" s="212"/>
      <c r="CF76" s="212"/>
      <c r="CT76" s="205">
        <v>23</v>
      </c>
      <c r="DD76" s="239"/>
      <c r="DI76" s="207" t="s">
        <v>102</v>
      </c>
      <c r="DJ76" s="208" t="s">
        <v>172</v>
      </c>
      <c r="DK76" s="208" t="s">
        <v>174</v>
      </c>
      <c r="DL76" s="208">
        <v>4</v>
      </c>
      <c r="DM76" s="208">
        <v>2</v>
      </c>
      <c r="DN76" s="209" t="s">
        <v>246</v>
      </c>
    </row>
    <row r="77" spans="21:118" x14ac:dyDescent="0.35">
      <c r="U77" s="212"/>
      <c r="AP77" s="212"/>
      <c r="BK77" s="212"/>
      <c r="CF77" s="212"/>
      <c r="CT77" s="205">
        <v>24</v>
      </c>
      <c r="DD77" s="239"/>
      <c r="DI77" s="207" t="s">
        <v>102</v>
      </c>
      <c r="DJ77" s="208" t="s">
        <v>172</v>
      </c>
      <c r="DK77" s="208" t="s">
        <v>175</v>
      </c>
      <c r="DL77" s="208">
        <v>4</v>
      </c>
      <c r="DM77" s="208">
        <v>2</v>
      </c>
      <c r="DN77" s="209" t="s">
        <v>246</v>
      </c>
    </row>
    <row r="78" spans="21:118" x14ac:dyDescent="0.35">
      <c r="U78" s="212"/>
      <c r="AP78" s="212"/>
      <c r="BK78" s="212"/>
      <c r="CF78" s="212"/>
      <c r="CT78" s="205">
        <v>25</v>
      </c>
      <c r="DD78" s="239"/>
      <c r="DI78" s="207" t="s">
        <v>102</v>
      </c>
      <c r="DJ78" s="208" t="s">
        <v>172</v>
      </c>
      <c r="DK78" s="208" t="s">
        <v>176</v>
      </c>
      <c r="DL78" s="208">
        <v>4</v>
      </c>
      <c r="DM78" s="208">
        <v>2</v>
      </c>
      <c r="DN78" s="209" t="s">
        <v>246</v>
      </c>
    </row>
    <row r="79" spans="21:118" x14ac:dyDescent="0.35">
      <c r="U79" s="212"/>
      <c r="AP79" s="212"/>
      <c r="BK79" s="212"/>
      <c r="CF79" s="212"/>
      <c r="CT79" s="205">
        <v>26</v>
      </c>
      <c r="DD79" s="239"/>
      <c r="DI79" s="207" t="s">
        <v>102</v>
      </c>
      <c r="DJ79" s="208" t="s">
        <v>172</v>
      </c>
      <c r="DK79" s="208" t="s">
        <v>177</v>
      </c>
      <c r="DL79" s="208">
        <v>4</v>
      </c>
      <c r="DM79" s="208">
        <v>2</v>
      </c>
      <c r="DN79" s="209" t="s">
        <v>246</v>
      </c>
    </row>
    <row r="80" spans="21:118" x14ac:dyDescent="0.35">
      <c r="U80" s="212"/>
      <c r="AP80" s="212"/>
      <c r="BK80" s="212"/>
      <c r="CF80" s="212"/>
      <c r="CT80" s="205">
        <v>27</v>
      </c>
      <c r="DD80" s="239"/>
      <c r="DI80" s="207" t="s">
        <v>102</v>
      </c>
      <c r="DJ80" s="208" t="s">
        <v>172</v>
      </c>
      <c r="DK80" s="208" t="s">
        <v>178</v>
      </c>
      <c r="DL80" s="208">
        <v>4</v>
      </c>
      <c r="DM80" s="208">
        <v>2</v>
      </c>
      <c r="DN80" s="209" t="s">
        <v>246</v>
      </c>
    </row>
    <row r="81" spans="21:118" x14ac:dyDescent="0.35">
      <c r="U81" s="212"/>
      <c r="AP81" s="212"/>
      <c r="BK81" s="212"/>
      <c r="CF81" s="212"/>
      <c r="CT81" s="205">
        <v>28</v>
      </c>
      <c r="DD81" s="239"/>
      <c r="DI81" s="207" t="s">
        <v>102</v>
      </c>
      <c r="DJ81" s="208" t="s">
        <v>179</v>
      </c>
      <c r="DK81" s="208" t="s">
        <v>180</v>
      </c>
      <c r="DL81" s="208">
        <v>4</v>
      </c>
      <c r="DM81" s="208">
        <v>2</v>
      </c>
      <c r="DN81" s="209" t="s">
        <v>246</v>
      </c>
    </row>
    <row r="82" spans="21:118" x14ac:dyDescent="0.35">
      <c r="U82" s="212"/>
      <c r="AP82" s="212"/>
      <c r="BK82" s="212"/>
      <c r="CF82" s="212"/>
      <c r="CT82" s="205">
        <v>29</v>
      </c>
      <c r="DD82" s="239"/>
      <c r="DI82" s="207" t="s">
        <v>102</v>
      </c>
      <c r="DJ82" s="208" t="s">
        <v>179</v>
      </c>
      <c r="DK82" s="208" t="s">
        <v>181</v>
      </c>
      <c r="DL82" s="208">
        <v>4</v>
      </c>
      <c r="DM82" s="208">
        <v>2</v>
      </c>
      <c r="DN82" s="209" t="s">
        <v>246</v>
      </c>
    </row>
    <row r="83" spans="21:118" x14ac:dyDescent="0.35">
      <c r="U83" s="212"/>
      <c r="AP83" s="212"/>
      <c r="BK83" s="212"/>
      <c r="CF83" s="212"/>
      <c r="CT83" s="205">
        <v>30</v>
      </c>
      <c r="DD83" s="239"/>
      <c r="DI83" s="207" t="s">
        <v>102</v>
      </c>
      <c r="DJ83" s="208" t="s">
        <v>179</v>
      </c>
      <c r="DK83" s="208" t="s">
        <v>182</v>
      </c>
      <c r="DL83" s="208">
        <v>4</v>
      </c>
      <c r="DM83" s="208">
        <v>2</v>
      </c>
      <c r="DN83" s="209" t="s">
        <v>246</v>
      </c>
    </row>
    <row r="84" spans="21:118" x14ac:dyDescent="0.35">
      <c r="U84" s="212"/>
      <c r="AP84" s="212"/>
      <c r="BK84" s="212"/>
      <c r="CF84" s="212"/>
      <c r="CT84" s="205">
        <v>31</v>
      </c>
      <c r="DD84" s="239"/>
      <c r="DI84" s="207" t="s">
        <v>102</v>
      </c>
      <c r="DJ84" s="208" t="s">
        <v>179</v>
      </c>
      <c r="DK84" s="208" t="s">
        <v>183</v>
      </c>
      <c r="DL84" s="208">
        <v>4</v>
      </c>
      <c r="DM84" s="208">
        <v>2</v>
      </c>
      <c r="DN84" s="209" t="s">
        <v>246</v>
      </c>
    </row>
    <row r="85" spans="21:118" x14ac:dyDescent="0.35">
      <c r="U85" s="212"/>
      <c r="AP85" s="212"/>
      <c r="BK85" s="212"/>
      <c r="CF85" s="212"/>
      <c r="CT85" s="205">
        <v>32</v>
      </c>
      <c r="DD85" s="239"/>
      <c r="DI85" s="207" t="s">
        <v>102</v>
      </c>
      <c r="DJ85" s="208" t="s">
        <v>179</v>
      </c>
      <c r="DK85" s="208" t="s">
        <v>184</v>
      </c>
      <c r="DL85" s="208">
        <v>4</v>
      </c>
      <c r="DM85" s="208">
        <v>2</v>
      </c>
      <c r="DN85" s="209" t="s">
        <v>246</v>
      </c>
    </row>
    <row r="86" spans="21:118" x14ac:dyDescent="0.35">
      <c r="U86" s="212"/>
      <c r="AP86" s="212"/>
      <c r="BK86" s="212"/>
      <c r="CF86" s="212"/>
      <c r="CT86" s="205">
        <v>33</v>
      </c>
      <c r="DD86" s="239"/>
      <c r="DI86" s="207" t="s">
        <v>102</v>
      </c>
      <c r="DJ86" s="208" t="s">
        <v>179</v>
      </c>
      <c r="DK86" s="208" t="s">
        <v>185</v>
      </c>
      <c r="DL86" s="208">
        <v>4</v>
      </c>
      <c r="DM86" s="208">
        <v>2</v>
      </c>
      <c r="DN86" s="209" t="s">
        <v>246</v>
      </c>
    </row>
    <row r="87" spans="21:118" x14ac:dyDescent="0.35">
      <c r="U87" s="212"/>
      <c r="AP87" s="212"/>
      <c r="BK87" s="212"/>
      <c r="CF87" s="212"/>
      <c r="CT87" s="205">
        <v>34</v>
      </c>
      <c r="DD87" s="239"/>
      <c r="DI87" s="207" t="s">
        <v>102</v>
      </c>
      <c r="DJ87" s="208" t="s">
        <v>179</v>
      </c>
      <c r="DK87" s="208" t="s">
        <v>186</v>
      </c>
      <c r="DL87" s="208">
        <v>4</v>
      </c>
      <c r="DM87" s="208">
        <v>2</v>
      </c>
      <c r="DN87" s="209" t="s">
        <v>246</v>
      </c>
    </row>
    <row r="88" spans="21:118" x14ac:dyDescent="0.35">
      <c r="U88" s="212"/>
      <c r="AP88" s="212"/>
      <c r="BK88" s="212"/>
      <c r="CF88" s="212"/>
      <c r="CT88" s="205">
        <v>35</v>
      </c>
      <c r="DD88" s="239"/>
      <c r="DI88" s="207" t="s">
        <v>102</v>
      </c>
      <c r="DJ88" s="208" t="s">
        <v>179</v>
      </c>
      <c r="DK88" s="208" t="s">
        <v>187</v>
      </c>
      <c r="DL88" s="208">
        <v>4</v>
      </c>
      <c r="DM88" s="208">
        <v>2</v>
      </c>
      <c r="DN88" s="209" t="s">
        <v>246</v>
      </c>
    </row>
    <row r="89" spans="21:118" x14ac:dyDescent="0.35">
      <c r="U89" s="212"/>
      <c r="AP89" s="212"/>
      <c r="BK89" s="212"/>
      <c r="CF89" s="212"/>
      <c r="CT89" s="205">
        <v>36</v>
      </c>
      <c r="DD89" s="239"/>
      <c r="DI89" s="207" t="s">
        <v>102</v>
      </c>
      <c r="DJ89" s="208" t="s">
        <v>179</v>
      </c>
      <c r="DK89" s="208" t="s">
        <v>188</v>
      </c>
      <c r="DL89" s="208">
        <v>4</v>
      </c>
      <c r="DM89" s="208">
        <v>2</v>
      </c>
      <c r="DN89" s="209" t="s">
        <v>246</v>
      </c>
    </row>
    <row r="90" spans="21:118" x14ac:dyDescent="0.35">
      <c r="U90" s="212"/>
      <c r="AP90" s="212"/>
      <c r="BK90" s="212"/>
      <c r="CF90" s="212"/>
      <c r="CT90" s="205">
        <v>37</v>
      </c>
      <c r="DD90" s="239"/>
      <c r="DI90" s="207" t="s">
        <v>102</v>
      </c>
      <c r="DJ90" s="208" t="s">
        <v>189</v>
      </c>
      <c r="DK90" s="208" t="s">
        <v>190</v>
      </c>
      <c r="DL90" s="208">
        <v>4</v>
      </c>
      <c r="DM90" s="208">
        <v>2</v>
      </c>
      <c r="DN90" s="209" t="s">
        <v>246</v>
      </c>
    </row>
    <row r="91" spans="21:118" x14ac:dyDescent="0.35">
      <c r="U91" s="212"/>
      <c r="AP91" s="212"/>
      <c r="BK91" s="212"/>
      <c r="CF91" s="212"/>
      <c r="CT91" s="205">
        <v>38</v>
      </c>
      <c r="DD91" s="239"/>
      <c r="DI91" s="207" t="s">
        <v>102</v>
      </c>
      <c r="DJ91" s="208" t="s">
        <v>189</v>
      </c>
      <c r="DK91" s="208" t="s">
        <v>191</v>
      </c>
      <c r="DL91" s="208">
        <v>4</v>
      </c>
      <c r="DM91" s="208">
        <v>2</v>
      </c>
      <c r="DN91" s="209" t="s">
        <v>246</v>
      </c>
    </row>
    <row r="92" spans="21:118" x14ac:dyDescent="0.35">
      <c r="U92" s="212"/>
      <c r="AP92" s="212"/>
      <c r="BK92" s="212"/>
      <c r="CF92" s="212"/>
      <c r="CT92" s="205">
        <v>39</v>
      </c>
      <c r="DD92" s="239"/>
      <c r="DI92" s="207" t="s">
        <v>102</v>
      </c>
      <c r="DJ92" s="208" t="s">
        <v>192</v>
      </c>
      <c r="DK92" s="208" t="s">
        <v>193</v>
      </c>
      <c r="DL92" s="208">
        <v>4</v>
      </c>
      <c r="DM92" s="208">
        <v>2</v>
      </c>
      <c r="DN92" s="209" t="s">
        <v>246</v>
      </c>
    </row>
    <row r="93" spans="21:118" x14ac:dyDescent="0.35">
      <c r="U93" s="212"/>
      <c r="AP93" s="212"/>
      <c r="BK93" s="212"/>
      <c r="CF93" s="212"/>
      <c r="CT93" s="205">
        <v>40</v>
      </c>
      <c r="DD93" s="239"/>
      <c r="DI93" s="207" t="s">
        <v>102</v>
      </c>
      <c r="DJ93" s="208" t="s">
        <v>192</v>
      </c>
      <c r="DK93" s="208" t="s">
        <v>194</v>
      </c>
      <c r="DL93" s="208">
        <v>4</v>
      </c>
      <c r="DM93" s="208">
        <v>2</v>
      </c>
      <c r="DN93" s="209" t="s">
        <v>246</v>
      </c>
    </row>
    <row r="94" spans="21:118" x14ac:dyDescent="0.35">
      <c r="U94" s="212"/>
      <c r="AP94" s="212"/>
      <c r="BK94" s="212"/>
      <c r="CF94" s="212"/>
      <c r="CT94" s="205">
        <v>41</v>
      </c>
      <c r="DD94" s="239"/>
      <c r="DI94" s="207" t="s">
        <v>102</v>
      </c>
      <c r="DJ94" s="208" t="s">
        <v>192</v>
      </c>
      <c r="DK94" s="208" t="s">
        <v>195</v>
      </c>
      <c r="DL94" s="208">
        <v>4</v>
      </c>
      <c r="DM94" s="208">
        <v>2</v>
      </c>
      <c r="DN94" s="209" t="s">
        <v>246</v>
      </c>
    </row>
    <row r="95" spans="21:118" x14ac:dyDescent="0.35">
      <c r="U95" s="212"/>
      <c r="AP95" s="212"/>
      <c r="BK95" s="212"/>
      <c r="CF95" s="212"/>
      <c r="CT95" s="205">
        <v>42</v>
      </c>
      <c r="DD95" s="239"/>
      <c r="DI95" s="207" t="s">
        <v>102</v>
      </c>
      <c r="DJ95" s="208" t="s">
        <v>192</v>
      </c>
      <c r="DK95" s="208" t="s">
        <v>196</v>
      </c>
      <c r="DL95" s="208">
        <v>4</v>
      </c>
      <c r="DM95" s="208">
        <v>2</v>
      </c>
      <c r="DN95" s="209" t="s">
        <v>246</v>
      </c>
    </row>
    <row r="96" spans="21:118" x14ac:dyDescent="0.35">
      <c r="U96" s="212"/>
      <c r="AP96" s="212"/>
      <c r="BK96" s="212"/>
      <c r="CF96" s="212"/>
      <c r="CT96" s="205">
        <v>43</v>
      </c>
      <c r="DD96" s="239"/>
      <c r="DI96" s="207" t="s">
        <v>102</v>
      </c>
      <c r="DJ96" s="208" t="s">
        <v>197</v>
      </c>
      <c r="DK96" s="208" t="s">
        <v>198</v>
      </c>
      <c r="DL96" s="208">
        <v>4</v>
      </c>
      <c r="DM96" s="208">
        <v>2</v>
      </c>
      <c r="DN96" s="209" t="s">
        <v>246</v>
      </c>
    </row>
    <row r="97" spans="21:118" x14ac:dyDescent="0.35">
      <c r="U97" s="212"/>
      <c r="AP97" s="212"/>
      <c r="BK97" s="212"/>
      <c r="CF97" s="212"/>
      <c r="CT97" s="205">
        <v>44</v>
      </c>
      <c r="DD97" s="239"/>
      <c r="DI97" s="207" t="s">
        <v>102</v>
      </c>
      <c r="DJ97" s="208" t="s">
        <v>197</v>
      </c>
      <c r="DK97" s="208" t="s">
        <v>199</v>
      </c>
      <c r="DL97" s="208">
        <v>4</v>
      </c>
      <c r="DM97" s="208">
        <v>2</v>
      </c>
      <c r="DN97" s="209" t="s">
        <v>246</v>
      </c>
    </row>
    <row r="98" spans="21:118" x14ac:dyDescent="0.35">
      <c r="U98" s="212"/>
      <c r="AP98" s="212"/>
      <c r="BK98" s="212"/>
      <c r="CF98" s="212"/>
      <c r="CT98" s="205">
        <v>45</v>
      </c>
      <c r="DD98" s="239"/>
      <c r="DI98" s="207" t="s">
        <v>102</v>
      </c>
      <c r="DJ98" s="208" t="s">
        <v>197</v>
      </c>
      <c r="DK98" s="208" t="s">
        <v>200</v>
      </c>
      <c r="DL98" s="208">
        <v>4</v>
      </c>
      <c r="DM98" s="208">
        <v>2</v>
      </c>
      <c r="DN98" s="209" t="s">
        <v>246</v>
      </c>
    </row>
    <row r="99" spans="21:118" x14ac:dyDescent="0.35">
      <c r="U99" s="212"/>
      <c r="AP99" s="212"/>
      <c r="BK99" s="212"/>
      <c r="CF99" s="212"/>
      <c r="CT99" s="205">
        <v>46</v>
      </c>
      <c r="DD99" s="239"/>
      <c r="DI99" s="207" t="s">
        <v>102</v>
      </c>
      <c r="DJ99" s="208" t="s">
        <v>197</v>
      </c>
      <c r="DK99" s="208" t="s">
        <v>201</v>
      </c>
      <c r="DL99" s="208">
        <v>4</v>
      </c>
      <c r="DM99" s="208">
        <v>2</v>
      </c>
      <c r="DN99" s="209" t="s">
        <v>246</v>
      </c>
    </row>
    <row r="100" spans="21:118" x14ac:dyDescent="0.35">
      <c r="U100" s="212"/>
      <c r="AP100" s="212"/>
      <c r="BK100" s="212"/>
      <c r="CF100" s="212"/>
      <c r="CT100" s="205">
        <v>47</v>
      </c>
      <c r="DD100" s="239"/>
      <c r="DI100" s="207" t="s">
        <v>102</v>
      </c>
      <c r="DJ100" s="208" t="s">
        <v>202</v>
      </c>
      <c r="DK100" s="208" t="s">
        <v>203</v>
      </c>
      <c r="DL100" s="208">
        <v>4</v>
      </c>
      <c r="DM100" s="208">
        <v>2</v>
      </c>
      <c r="DN100" s="209" t="s">
        <v>246</v>
      </c>
    </row>
    <row r="101" spans="21:118" x14ac:dyDescent="0.35">
      <c r="U101" s="212"/>
      <c r="AP101" s="212"/>
      <c r="BK101" s="212"/>
      <c r="CF101" s="212"/>
      <c r="CT101" s="205">
        <v>48</v>
      </c>
      <c r="DD101" s="239"/>
      <c r="DI101" s="207" t="s">
        <v>102</v>
      </c>
      <c r="DJ101" s="208" t="s">
        <v>202</v>
      </c>
      <c r="DK101" s="208" t="s">
        <v>204</v>
      </c>
      <c r="DL101" s="208">
        <v>4</v>
      </c>
      <c r="DM101" s="208">
        <v>2</v>
      </c>
      <c r="DN101" s="209" t="s">
        <v>246</v>
      </c>
    </row>
    <row r="102" spans="21:118" x14ac:dyDescent="0.35">
      <c r="U102" s="212"/>
      <c r="AP102" s="212"/>
      <c r="BK102" s="212"/>
      <c r="CF102" s="212"/>
      <c r="CT102" s="205">
        <v>49</v>
      </c>
      <c r="DD102" s="239"/>
      <c r="DI102" s="207" t="s">
        <v>102</v>
      </c>
      <c r="DJ102" s="208" t="s">
        <v>202</v>
      </c>
      <c r="DK102" s="208" t="s">
        <v>205</v>
      </c>
      <c r="DL102" s="208">
        <v>4</v>
      </c>
      <c r="DM102" s="208">
        <v>2</v>
      </c>
      <c r="DN102" s="209" t="s">
        <v>246</v>
      </c>
    </row>
    <row r="103" spans="21:118" x14ac:dyDescent="0.35">
      <c r="U103" s="212"/>
      <c r="AP103" s="212"/>
      <c r="BK103" s="212"/>
      <c r="CF103" s="212"/>
      <c r="CT103" s="205">
        <v>50</v>
      </c>
      <c r="DD103" s="239"/>
      <c r="DI103" s="207" t="s">
        <v>102</v>
      </c>
      <c r="DJ103" s="208" t="s">
        <v>206</v>
      </c>
      <c r="DK103" s="208" t="s">
        <v>207</v>
      </c>
      <c r="DL103" s="208">
        <v>4</v>
      </c>
      <c r="DM103" s="208">
        <v>2</v>
      </c>
      <c r="DN103" s="209" t="s">
        <v>246</v>
      </c>
    </row>
    <row r="104" spans="21:118" x14ac:dyDescent="0.35">
      <c r="U104" s="212"/>
      <c r="AP104" s="212"/>
      <c r="BK104" s="212"/>
      <c r="CF104" s="212"/>
      <c r="DD104" s="239"/>
      <c r="DI104" s="207" t="s">
        <v>102</v>
      </c>
      <c r="DJ104" s="208" t="s">
        <v>206</v>
      </c>
      <c r="DK104" s="208" t="s">
        <v>208</v>
      </c>
      <c r="DL104" s="208">
        <v>4</v>
      </c>
      <c r="DM104" s="208">
        <v>2</v>
      </c>
      <c r="DN104" s="209" t="s">
        <v>246</v>
      </c>
    </row>
    <row r="105" spans="21:118" x14ac:dyDescent="0.35">
      <c r="U105" s="212"/>
      <c r="AP105" s="212"/>
      <c r="BK105" s="212"/>
      <c r="CF105" s="212"/>
      <c r="DD105" s="239"/>
      <c r="DI105" s="207" t="s">
        <v>102</v>
      </c>
      <c r="DJ105" s="208" t="s">
        <v>206</v>
      </c>
      <c r="DK105" s="208" t="s">
        <v>209</v>
      </c>
      <c r="DL105" s="208">
        <v>4</v>
      </c>
      <c r="DM105" s="208">
        <v>2</v>
      </c>
      <c r="DN105" s="209" t="s">
        <v>246</v>
      </c>
    </row>
    <row r="106" spans="21:118" x14ac:dyDescent="0.35">
      <c r="U106" s="212"/>
      <c r="AP106" s="212"/>
      <c r="BK106" s="212"/>
      <c r="CF106" s="212"/>
      <c r="DD106" s="239"/>
      <c r="DI106" s="207" t="s">
        <v>102</v>
      </c>
      <c r="DJ106" s="208" t="s">
        <v>206</v>
      </c>
      <c r="DK106" s="208" t="s">
        <v>210</v>
      </c>
      <c r="DL106" s="208">
        <v>4</v>
      </c>
      <c r="DM106" s="208">
        <v>2</v>
      </c>
      <c r="DN106" s="209" t="s">
        <v>246</v>
      </c>
    </row>
    <row r="107" spans="21:118" x14ac:dyDescent="0.35">
      <c r="U107" s="212"/>
      <c r="AP107" s="212"/>
      <c r="BK107" s="212"/>
      <c r="CF107" s="212"/>
      <c r="DD107" s="239"/>
      <c r="DI107" s="207" t="s">
        <v>102</v>
      </c>
      <c r="DJ107" s="208" t="s">
        <v>206</v>
      </c>
      <c r="DK107" s="208" t="s">
        <v>211</v>
      </c>
      <c r="DL107" s="208">
        <v>4</v>
      </c>
      <c r="DM107" s="208">
        <v>2</v>
      </c>
      <c r="DN107" s="209" t="s">
        <v>246</v>
      </c>
    </row>
    <row r="108" spans="21:118" x14ac:dyDescent="0.35">
      <c r="U108" s="212"/>
      <c r="AP108" s="212"/>
      <c r="BK108" s="212"/>
      <c r="CF108" s="212"/>
      <c r="DD108" s="239"/>
      <c r="DI108" s="207" t="s">
        <v>102</v>
      </c>
      <c r="DJ108" s="208" t="s">
        <v>206</v>
      </c>
      <c r="DK108" s="208" t="s">
        <v>212</v>
      </c>
      <c r="DL108" s="208">
        <v>4</v>
      </c>
      <c r="DM108" s="208">
        <v>2</v>
      </c>
      <c r="DN108" s="209" t="s">
        <v>246</v>
      </c>
    </row>
    <row r="109" spans="21:118" x14ac:dyDescent="0.35">
      <c r="U109" s="212"/>
      <c r="AP109" s="212"/>
      <c r="BK109" s="212"/>
      <c r="CF109" s="212"/>
      <c r="DD109" s="239"/>
      <c r="DI109" s="207" t="s">
        <v>102</v>
      </c>
      <c r="DJ109" s="208" t="s">
        <v>206</v>
      </c>
      <c r="DK109" s="208" t="s">
        <v>213</v>
      </c>
      <c r="DL109" s="208">
        <v>4</v>
      </c>
      <c r="DM109" s="208">
        <v>2</v>
      </c>
      <c r="DN109" s="209" t="s">
        <v>246</v>
      </c>
    </row>
    <row r="110" spans="21:118" x14ac:dyDescent="0.35">
      <c r="U110" s="212"/>
      <c r="AP110" s="212"/>
      <c r="BK110" s="212"/>
      <c r="CF110" s="212"/>
      <c r="DD110" s="239"/>
      <c r="DI110" s="207" t="s">
        <v>102</v>
      </c>
      <c r="DJ110" s="208" t="s">
        <v>214</v>
      </c>
      <c r="DK110" s="208" t="s">
        <v>215</v>
      </c>
      <c r="DL110" s="208">
        <v>4</v>
      </c>
      <c r="DM110" s="208">
        <v>2</v>
      </c>
      <c r="DN110" s="209" t="s">
        <v>246</v>
      </c>
    </row>
    <row r="111" spans="21:118" x14ac:dyDescent="0.35">
      <c r="U111" s="212"/>
      <c r="AP111" s="212"/>
      <c r="BK111" s="212"/>
      <c r="CF111" s="212"/>
      <c r="DD111" s="239"/>
      <c r="DI111" s="207" t="s">
        <v>102</v>
      </c>
      <c r="DJ111" s="208" t="s">
        <v>214</v>
      </c>
      <c r="DK111" s="208" t="s">
        <v>216</v>
      </c>
      <c r="DL111" s="208">
        <v>4</v>
      </c>
      <c r="DM111" s="208">
        <v>2</v>
      </c>
      <c r="DN111" s="209" t="s">
        <v>246</v>
      </c>
    </row>
    <row r="112" spans="21:118" x14ac:dyDescent="0.35">
      <c r="U112" s="212"/>
      <c r="AP112" s="212"/>
      <c r="BK112" s="212"/>
      <c r="CF112" s="212"/>
      <c r="DD112" s="239"/>
      <c r="DI112" s="207" t="s">
        <v>102</v>
      </c>
      <c r="DJ112" s="208" t="s">
        <v>214</v>
      </c>
      <c r="DK112" s="208" t="s">
        <v>217</v>
      </c>
      <c r="DL112" s="208">
        <v>4</v>
      </c>
      <c r="DM112" s="208">
        <v>2</v>
      </c>
      <c r="DN112" s="209" t="s">
        <v>246</v>
      </c>
    </row>
    <row r="113" spans="21:118" x14ac:dyDescent="0.35">
      <c r="U113" s="212"/>
      <c r="AP113" s="212"/>
      <c r="BK113" s="212"/>
      <c r="CF113" s="212"/>
      <c r="DD113" s="239"/>
      <c r="DI113" s="207" t="s">
        <v>102</v>
      </c>
      <c r="DJ113" s="208" t="s">
        <v>214</v>
      </c>
      <c r="DK113" s="208" t="s">
        <v>218</v>
      </c>
      <c r="DL113" s="208">
        <v>4</v>
      </c>
      <c r="DM113" s="208">
        <v>2</v>
      </c>
      <c r="DN113" s="209" t="s">
        <v>246</v>
      </c>
    </row>
    <row r="114" spans="21:118" x14ac:dyDescent="0.35">
      <c r="U114" s="212"/>
      <c r="AP114" s="212"/>
      <c r="BK114" s="212"/>
      <c r="CF114" s="212"/>
      <c r="DD114" s="239"/>
      <c r="DI114" s="207" t="s">
        <v>102</v>
      </c>
      <c r="DJ114" s="208" t="s">
        <v>214</v>
      </c>
      <c r="DK114" s="208" t="s">
        <v>219</v>
      </c>
      <c r="DL114" s="208">
        <v>4</v>
      </c>
      <c r="DM114" s="208">
        <v>2</v>
      </c>
      <c r="DN114" s="209" t="s">
        <v>246</v>
      </c>
    </row>
    <row r="115" spans="21:118" x14ac:dyDescent="0.35">
      <c r="U115" s="212"/>
      <c r="AP115" s="212"/>
      <c r="BK115" s="212"/>
      <c r="CF115" s="212"/>
      <c r="DD115" s="239"/>
      <c r="DI115" s="207" t="s">
        <v>102</v>
      </c>
      <c r="DJ115" s="208" t="s">
        <v>214</v>
      </c>
      <c r="DK115" s="208" t="s">
        <v>220</v>
      </c>
      <c r="DL115" s="208">
        <v>4</v>
      </c>
      <c r="DM115" s="208">
        <v>2</v>
      </c>
      <c r="DN115" s="209" t="s">
        <v>246</v>
      </c>
    </row>
    <row r="116" spans="21:118" x14ac:dyDescent="0.35">
      <c r="U116" s="212"/>
      <c r="AP116" s="212"/>
      <c r="BK116" s="212"/>
      <c r="CF116" s="212"/>
      <c r="DD116" s="239"/>
      <c r="DI116" s="207" t="s">
        <v>102</v>
      </c>
      <c r="DJ116" s="208" t="s">
        <v>221</v>
      </c>
      <c r="DK116" s="208" t="s">
        <v>222</v>
      </c>
      <c r="DL116" s="208">
        <v>4</v>
      </c>
      <c r="DM116" s="208">
        <v>2</v>
      </c>
      <c r="DN116" s="209" t="s">
        <v>246</v>
      </c>
    </row>
    <row r="117" spans="21:118" x14ac:dyDescent="0.35">
      <c r="U117" s="212"/>
      <c r="AP117" s="212"/>
      <c r="BK117" s="212"/>
      <c r="CF117" s="212"/>
      <c r="DD117" s="239"/>
      <c r="DI117" s="207" t="s">
        <v>102</v>
      </c>
      <c r="DJ117" s="208" t="s">
        <v>221</v>
      </c>
      <c r="DK117" s="208" t="s">
        <v>223</v>
      </c>
      <c r="DL117" s="208">
        <v>4</v>
      </c>
      <c r="DM117" s="208">
        <v>2</v>
      </c>
      <c r="DN117" s="209" t="s">
        <v>246</v>
      </c>
    </row>
    <row r="118" spans="21:118" x14ac:dyDescent="0.35">
      <c r="U118" s="212"/>
      <c r="AP118" s="212"/>
      <c r="BK118" s="212"/>
      <c r="CF118" s="212"/>
      <c r="DD118" s="239"/>
      <c r="DI118" s="207" t="s">
        <v>102</v>
      </c>
      <c r="DJ118" s="208" t="s">
        <v>221</v>
      </c>
      <c r="DK118" s="208" t="s">
        <v>224</v>
      </c>
      <c r="DL118" s="208">
        <v>4</v>
      </c>
      <c r="DM118" s="208">
        <v>2</v>
      </c>
      <c r="DN118" s="209" t="s">
        <v>246</v>
      </c>
    </row>
    <row r="119" spans="21:118" x14ac:dyDescent="0.35">
      <c r="U119" s="212"/>
      <c r="AP119" s="212"/>
      <c r="BK119" s="212"/>
      <c r="CF119" s="212"/>
      <c r="DD119" s="239"/>
      <c r="DI119" s="207" t="s">
        <v>102</v>
      </c>
      <c r="DJ119" s="208" t="s">
        <v>221</v>
      </c>
      <c r="DK119" s="208" t="s">
        <v>225</v>
      </c>
      <c r="DL119" s="208">
        <v>4</v>
      </c>
      <c r="DM119" s="208">
        <v>2</v>
      </c>
      <c r="DN119" s="209" t="s">
        <v>246</v>
      </c>
    </row>
    <row r="120" spans="21:118" x14ac:dyDescent="0.35">
      <c r="U120" s="212"/>
      <c r="AP120" s="212"/>
      <c r="BK120" s="212"/>
      <c r="CF120" s="212"/>
      <c r="DD120" s="239"/>
      <c r="DI120" s="207" t="s">
        <v>102</v>
      </c>
      <c r="DJ120" s="208" t="s">
        <v>221</v>
      </c>
      <c r="DK120" s="208" t="s">
        <v>226</v>
      </c>
      <c r="DL120" s="208">
        <v>4</v>
      </c>
      <c r="DM120" s="208">
        <v>2</v>
      </c>
      <c r="DN120" s="209" t="s">
        <v>246</v>
      </c>
    </row>
    <row r="121" spans="21:118" x14ac:dyDescent="0.35">
      <c r="U121" s="212"/>
      <c r="AP121" s="212"/>
      <c r="BK121" s="212"/>
      <c r="CF121" s="212"/>
      <c r="DD121" s="239"/>
      <c r="DI121" s="207" t="s">
        <v>102</v>
      </c>
      <c r="DJ121" s="208" t="s">
        <v>221</v>
      </c>
      <c r="DK121" s="208" t="s">
        <v>227</v>
      </c>
      <c r="DL121" s="208">
        <v>4</v>
      </c>
      <c r="DM121" s="208">
        <v>2</v>
      </c>
      <c r="DN121" s="209" t="s">
        <v>246</v>
      </c>
    </row>
    <row r="122" spans="21:118" x14ac:dyDescent="0.35">
      <c r="U122" s="212"/>
      <c r="AP122" s="212"/>
      <c r="BK122" s="212"/>
      <c r="CF122" s="212"/>
      <c r="DD122" s="239"/>
      <c r="DI122" s="207" t="s">
        <v>102</v>
      </c>
      <c r="DJ122" s="208" t="s">
        <v>228</v>
      </c>
      <c r="DK122" s="208" t="s">
        <v>229</v>
      </c>
      <c r="DL122" s="208">
        <v>4</v>
      </c>
      <c r="DM122" s="208">
        <v>2</v>
      </c>
      <c r="DN122" s="209" t="s">
        <v>246</v>
      </c>
    </row>
    <row r="123" spans="21:118" x14ac:dyDescent="0.35">
      <c r="U123" s="212"/>
      <c r="AP123" s="212"/>
      <c r="BK123" s="212"/>
      <c r="CF123" s="212"/>
      <c r="DD123" s="239"/>
      <c r="DI123" s="207" t="s">
        <v>102</v>
      </c>
      <c r="DJ123" s="208" t="s">
        <v>228</v>
      </c>
      <c r="DK123" s="208" t="s">
        <v>230</v>
      </c>
      <c r="DL123" s="208">
        <v>4</v>
      </c>
      <c r="DM123" s="208">
        <v>2</v>
      </c>
      <c r="DN123" s="209" t="s">
        <v>246</v>
      </c>
    </row>
    <row r="124" spans="21:118" x14ac:dyDescent="0.35">
      <c r="U124" s="212"/>
      <c r="AP124" s="212"/>
      <c r="BK124" s="212"/>
      <c r="CF124" s="212"/>
      <c r="DD124" s="239"/>
      <c r="DI124" s="207" t="s">
        <v>102</v>
      </c>
      <c r="DJ124" s="208" t="s">
        <v>228</v>
      </c>
      <c r="DK124" s="208" t="s">
        <v>231</v>
      </c>
      <c r="DL124" s="208">
        <v>4</v>
      </c>
      <c r="DM124" s="208">
        <v>2</v>
      </c>
      <c r="DN124" s="209" t="s">
        <v>246</v>
      </c>
    </row>
    <row r="125" spans="21:118" x14ac:dyDescent="0.35">
      <c r="U125" s="212"/>
      <c r="AP125" s="212"/>
      <c r="BK125" s="212"/>
      <c r="CF125" s="212"/>
      <c r="DD125" s="239"/>
      <c r="DI125" s="207" t="s">
        <v>104</v>
      </c>
      <c r="DJ125" s="208" t="s">
        <v>172</v>
      </c>
      <c r="DK125" s="208" t="s">
        <v>234</v>
      </c>
      <c r="DL125" s="208">
        <v>4</v>
      </c>
      <c r="DM125" s="208">
        <v>2</v>
      </c>
      <c r="DN125" s="209" t="s">
        <v>246</v>
      </c>
    </row>
    <row r="126" spans="21:118" x14ac:dyDescent="0.35">
      <c r="U126" s="212"/>
      <c r="AP126" s="212"/>
      <c r="BK126" s="212"/>
      <c r="CF126" s="212"/>
      <c r="DD126" s="239"/>
      <c r="DI126" s="207" t="s">
        <v>104</v>
      </c>
      <c r="DJ126" s="208" t="s">
        <v>179</v>
      </c>
      <c r="DK126" s="208" t="s">
        <v>235</v>
      </c>
      <c r="DL126" s="208">
        <v>4</v>
      </c>
      <c r="DM126" s="208">
        <v>2</v>
      </c>
      <c r="DN126" s="209" t="s">
        <v>246</v>
      </c>
    </row>
    <row r="127" spans="21:118" x14ac:dyDescent="0.35">
      <c r="U127" s="212"/>
      <c r="AP127" s="212"/>
      <c r="BK127" s="212"/>
      <c r="CF127" s="212"/>
      <c r="DD127" s="239"/>
      <c r="DI127" s="207" t="s">
        <v>104</v>
      </c>
      <c r="DJ127" s="208" t="s">
        <v>189</v>
      </c>
      <c r="DK127" s="208" t="s">
        <v>236</v>
      </c>
      <c r="DL127" s="208">
        <v>4</v>
      </c>
      <c r="DM127" s="208">
        <v>2</v>
      </c>
      <c r="DN127" s="209" t="s">
        <v>246</v>
      </c>
    </row>
    <row r="128" spans="21:118" x14ac:dyDescent="0.35">
      <c r="U128" s="212"/>
      <c r="AP128" s="212"/>
      <c r="BK128" s="212"/>
      <c r="CF128" s="212"/>
      <c r="DD128" s="239"/>
      <c r="DI128" s="207" t="s">
        <v>104</v>
      </c>
      <c r="DJ128" s="208" t="s">
        <v>192</v>
      </c>
      <c r="DK128" s="208" t="s">
        <v>237</v>
      </c>
      <c r="DL128" s="208">
        <v>4</v>
      </c>
      <c r="DM128" s="208">
        <v>2</v>
      </c>
      <c r="DN128" s="209" t="s">
        <v>246</v>
      </c>
    </row>
    <row r="129" spans="21:118" x14ac:dyDescent="0.35">
      <c r="U129" s="212"/>
      <c r="AP129" s="212"/>
      <c r="BK129" s="212"/>
      <c r="CF129" s="212"/>
      <c r="DD129" s="239"/>
      <c r="DI129" s="207" t="s">
        <v>104</v>
      </c>
      <c r="DJ129" s="208" t="s">
        <v>197</v>
      </c>
      <c r="DK129" s="208" t="s">
        <v>238</v>
      </c>
      <c r="DL129" s="208">
        <v>4</v>
      </c>
      <c r="DM129" s="208">
        <v>2</v>
      </c>
      <c r="DN129" s="209" t="s">
        <v>246</v>
      </c>
    </row>
    <row r="130" spans="21:118" x14ac:dyDescent="0.35">
      <c r="U130" s="212"/>
      <c r="AP130" s="212"/>
      <c r="BK130" s="212"/>
      <c r="CF130" s="212"/>
      <c r="DD130" s="239"/>
      <c r="DI130" s="207" t="s">
        <v>104</v>
      </c>
      <c r="DJ130" s="208" t="s">
        <v>202</v>
      </c>
      <c r="DK130" s="208" t="s">
        <v>239</v>
      </c>
      <c r="DL130" s="208">
        <v>4</v>
      </c>
      <c r="DM130" s="208">
        <v>2</v>
      </c>
      <c r="DN130" s="209" t="s">
        <v>246</v>
      </c>
    </row>
    <row r="131" spans="21:118" x14ac:dyDescent="0.35">
      <c r="U131" s="212"/>
      <c r="AP131" s="212"/>
      <c r="BK131" s="212"/>
      <c r="CF131" s="212"/>
      <c r="DD131" s="239"/>
      <c r="DI131" s="207" t="s">
        <v>104</v>
      </c>
      <c r="DJ131" s="208" t="s">
        <v>206</v>
      </c>
      <c r="DK131" s="208" t="s">
        <v>240</v>
      </c>
      <c r="DL131" s="208">
        <v>4</v>
      </c>
      <c r="DM131" s="208">
        <v>2</v>
      </c>
      <c r="DN131" s="209" t="s">
        <v>246</v>
      </c>
    </row>
    <row r="132" spans="21:118" x14ac:dyDescent="0.35">
      <c r="U132" s="212"/>
      <c r="AP132" s="212"/>
      <c r="BK132" s="212"/>
      <c r="CF132" s="212"/>
      <c r="DD132" s="239"/>
      <c r="DI132" s="207" t="s">
        <v>104</v>
      </c>
      <c r="DJ132" s="208" t="s">
        <v>214</v>
      </c>
      <c r="DK132" s="208" t="s">
        <v>241</v>
      </c>
      <c r="DL132" s="208">
        <v>4</v>
      </c>
      <c r="DM132" s="208">
        <v>2</v>
      </c>
      <c r="DN132" s="209" t="s">
        <v>246</v>
      </c>
    </row>
    <row r="133" spans="21:118" x14ac:dyDescent="0.35">
      <c r="U133" s="212"/>
      <c r="AP133" s="212"/>
      <c r="BK133" s="212"/>
      <c r="CF133" s="212"/>
      <c r="DD133" s="239"/>
      <c r="DI133" s="207" t="s">
        <v>104</v>
      </c>
      <c r="DJ133" s="208" t="s">
        <v>221</v>
      </c>
      <c r="DK133" s="208" t="s">
        <v>242</v>
      </c>
      <c r="DL133" s="208">
        <v>4</v>
      </c>
      <c r="DM133" s="208">
        <v>2</v>
      </c>
      <c r="DN133" s="209" t="s">
        <v>246</v>
      </c>
    </row>
    <row r="134" spans="21:118" x14ac:dyDescent="0.35">
      <c r="U134" s="212"/>
      <c r="AP134" s="212"/>
      <c r="BK134" s="212"/>
      <c r="CF134" s="212"/>
      <c r="DD134" s="239"/>
      <c r="DI134" s="207" t="s">
        <v>104</v>
      </c>
      <c r="DJ134" s="208" t="s">
        <v>228</v>
      </c>
      <c r="DK134" s="208" t="s">
        <v>243</v>
      </c>
      <c r="DL134" s="208">
        <v>4</v>
      </c>
      <c r="DM134" s="208">
        <v>2</v>
      </c>
      <c r="DN134" s="209" t="s">
        <v>246</v>
      </c>
    </row>
    <row r="135" spans="21:118" x14ac:dyDescent="0.35">
      <c r="U135" s="212"/>
      <c r="AP135" s="212"/>
      <c r="BK135" s="212"/>
      <c r="CF135" s="212"/>
      <c r="DD135" s="239"/>
      <c r="DI135" s="243" t="s">
        <v>61</v>
      </c>
      <c r="DJ135" s="244"/>
      <c r="DK135" s="247" t="s">
        <v>261</v>
      </c>
      <c r="DL135" s="244">
        <v>4</v>
      </c>
      <c r="DM135" s="244">
        <v>2</v>
      </c>
      <c r="DN135" s="241" t="s">
        <v>246</v>
      </c>
    </row>
    <row r="136" spans="21:118" x14ac:dyDescent="0.35">
      <c r="U136" s="212"/>
      <c r="AP136" s="212"/>
      <c r="BK136" s="212"/>
      <c r="CF136" s="212"/>
      <c r="DD136" s="239"/>
      <c r="DI136" s="243" t="s">
        <v>100</v>
      </c>
      <c r="DJ136" s="244"/>
      <c r="DK136" s="244" t="s">
        <v>261</v>
      </c>
      <c r="DL136" s="244">
        <v>4</v>
      </c>
      <c r="DM136" s="244">
        <v>2</v>
      </c>
      <c r="DN136" s="241" t="s">
        <v>246</v>
      </c>
    </row>
    <row r="137" spans="21:118" x14ac:dyDescent="0.35">
      <c r="U137" s="212"/>
      <c r="AP137" s="212"/>
      <c r="BK137" s="212"/>
      <c r="CF137" s="212"/>
      <c r="DD137" s="239"/>
      <c r="DI137" s="243" t="s">
        <v>102</v>
      </c>
      <c r="DJ137" s="244"/>
      <c r="DK137" s="244" t="s">
        <v>261</v>
      </c>
      <c r="DL137" s="244">
        <v>4</v>
      </c>
      <c r="DM137" s="244">
        <v>2</v>
      </c>
      <c r="DN137" s="241" t="s">
        <v>246</v>
      </c>
    </row>
    <row r="138" spans="21:118" ht="14.5" thickBot="1" x14ac:dyDescent="0.4">
      <c r="U138" s="212"/>
      <c r="AP138" s="212"/>
      <c r="BK138" s="212"/>
      <c r="CF138" s="212"/>
      <c r="DD138" s="239"/>
      <c r="DI138" s="245" t="s">
        <v>104</v>
      </c>
      <c r="DJ138" s="246"/>
      <c r="DK138" s="246" t="s">
        <v>261</v>
      </c>
      <c r="DL138" s="246">
        <v>4</v>
      </c>
      <c r="DM138" s="246">
        <v>2</v>
      </c>
      <c r="DN138" s="242" t="s">
        <v>246</v>
      </c>
    </row>
    <row r="139" spans="21:118" x14ac:dyDescent="0.35">
      <c r="U139" s="212"/>
      <c r="AP139" s="212"/>
      <c r="BK139" s="212"/>
      <c r="CF139" s="212"/>
      <c r="DD139" s="239"/>
    </row>
    <row r="140" spans="21:118" x14ac:dyDescent="0.35">
      <c r="U140" s="212"/>
      <c r="AP140" s="212"/>
      <c r="BK140" s="212"/>
      <c r="CF140" s="212"/>
      <c r="DD140" s="239"/>
    </row>
    <row r="141" spans="21:118" x14ac:dyDescent="0.35">
      <c r="U141" s="212"/>
      <c r="AP141" s="212"/>
      <c r="BK141" s="212"/>
      <c r="CF141" s="212"/>
      <c r="DD141" s="239"/>
    </row>
    <row r="142" spans="21:118" x14ac:dyDescent="0.35">
      <c r="U142" s="212"/>
      <c r="AP142" s="212"/>
      <c r="BK142" s="212"/>
      <c r="CF142" s="212"/>
      <c r="DD142" s="239"/>
    </row>
    <row r="143" spans="21:118" x14ac:dyDescent="0.35">
      <c r="U143" s="212"/>
      <c r="AP143" s="212"/>
      <c r="BK143" s="212"/>
      <c r="CF143" s="212"/>
      <c r="DD143" s="239"/>
    </row>
    <row r="144" spans="21:118" x14ac:dyDescent="0.35">
      <c r="U144" s="212"/>
      <c r="AP144" s="212"/>
      <c r="BK144" s="212"/>
      <c r="CF144" s="212"/>
      <c r="DD144" s="239"/>
    </row>
    <row r="145" spans="21:108" x14ac:dyDescent="0.35">
      <c r="U145" s="212"/>
      <c r="AP145" s="212"/>
      <c r="BK145" s="212"/>
      <c r="CF145" s="212"/>
      <c r="DD145" s="239"/>
    </row>
    <row r="146" spans="21:108" x14ac:dyDescent="0.35">
      <c r="U146" s="212"/>
      <c r="AP146" s="212"/>
      <c r="BK146" s="212"/>
      <c r="CF146" s="212"/>
      <c r="DD146" s="239"/>
    </row>
    <row r="147" spans="21:108" x14ac:dyDescent="0.35">
      <c r="U147" s="212"/>
      <c r="AP147" s="212"/>
      <c r="BK147" s="212"/>
      <c r="CF147" s="212"/>
      <c r="DD147" s="239"/>
    </row>
    <row r="148" spans="21:108" x14ac:dyDescent="0.35">
      <c r="U148" s="212"/>
      <c r="AP148" s="212"/>
      <c r="BK148" s="212"/>
      <c r="CF148" s="212"/>
      <c r="DD148" s="239"/>
    </row>
    <row r="149" spans="21:108" x14ac:dyDescent="0.35">
      <c r="U149" s="212"/>
      <c r="AP149" s="212"/>
      <c r="BK149" s="212"/>
      <c r="CF149" s="212"/>
      <c r="DD149" s="239"/>
    </row>
    <row r="150" spans="21:108" x14ac:dyDescent="0.35">
      <c r="U150" s="212"/>
      <c r="AP150" s="212"/>
      <c r="BK150" s="212"/>
      <c r="CF150" s="212"/>
      <c r="DD150" s="239"/>
    </row>
    <row r="151" spans="21:108" x14ac:dyDescent="0.35">
      <c r="U151" s="212"/>
      <c r="AP151" s="212"/>
      <c r="BK151" s="212"/>
      <c r="CF151" s="212"/>
      <c r="DD151" s="239"/>
    </row>
    <row r="152" spans="21:108" x14ac:dyDescent="0.35">
      <c r="U152" s="212"/>
      <c r="AP152" s="212"/>
      <c r="BK152" s="212"/>
      <c r="CF152" s="212"/>
      <c r="DD152" s="239"/>
    </row>
    <row r="153" spans="21:108" x14ac:dyDescent="0.35">
      <c r="U153" s="212"/>
      <c r="AP153" s="212"/>
      <c r="BK153" s="212"/>
      <c r="CF153" s="212"/>
      <c r="DD153" s="239"/>
    </row>
    <row r="154" spans="21:108" x14ac:dyDescent="0.35">
      <c r="U154" s="212"/>
      <c r="AP154" s="212"/>
      <c r="BK154" s="212"/>
      <c r="CF154" s="212"/>
      <c r="DD154" s="239"/>
    </row>
    <row r="155" spans="21:108" x14ac:dyDescent="0.35">
      <c r="U155" s="212"/>
      <c r="AP155" s="212"/>
      <c r="BK155" s="212"/>
      <c r="CF155" s="212"/>
      <c r="DD155" s="239"/>
    </row>
    <row r="156" spans="21:108" x14ac:dyDescent="0.35">
      <c r="U156" s="212"/>
      <c r="AP156" s="212"/>
      <c r="BK156" s="212"/>
      <c r="CF156" s="212"/>
      <c r="DD156" s="239"/>
    </row>
    <row r="157" spans="21:108" x14ac:dyDescent="0.35">
      <c r="U157" s="212"/>
      <c r="AP157" s="212"/>
      <c r="BK157" s="212"/>
      <c r="CF157" s="212"/>
      <c r="DD157" s="239"/>
    </row>
    <row r="158" spans="21:108" x14ac:dyDescent="0.35">
      <c r="U158" s="212"/>
      <c r="AP158" s="212"/>
      <c r="BK158" s="212"/>
      <c r="CF158" s="212"/>
      <c r="DD158" s="239"/>
    </row>
    <row r="159" spans="21:108" x14ac:dyDescent="0.35">
      <c r="U159" s="212"/>
      <c r="AP159" s="212"/>
      <c r="BK159" s="212"/>
      <c r="CF159" s="212"/>
      <c r="DD159" s="239"/>
    </row>
    <row r="160" spans="21:108" x14ac:dyDescent="0.35">
      <c r="U160" s="212"/>
      <c r="AP160" s="212"/>
      <c r="BK160" s="212"/>
      <c r="CF160" s="212"/>
      <c r="DD160" s="239"/>
    </row>
    <row r="161" spans="21:108" x14ac:dyDescent="0.35">
      <c r="U161" s="212"/>
      <c r="AP161" s="212"/>
      <c r="BK161" s="212"/>
      <c r="CF161" s="212"/>
      <c r="DD161" s="239"/>
    </row>
    <row r="162" spans="21:108" x14ac:dyDescent="0.35">
      <c r="U162" s="212"/>
      <c r="AP162" s="212"/>
      <c r="BK162" s="212"/>
      <c r="CF162" s="212"/>
      <c r="DD162" s="239"/>
    </row>
    <row r="163" spans="21:108" x14ac:dyDescent="0.35">
      <c r="U163" s="212"/>
      <c r="AP163" s="212"/>
      <c r="BK163" s="212"/>
      <c r="CF163" s="212"/>
      <c r="DD163" s="239"/>
    </row>
    <row r="164" spans="21:108" x14ac:dyDescent="0.35">
      <c r="U164" s="212"/>
      <c r="AP164" s="212"/>
      <c r="BK164" s="212"/>
      <c r="CF164" s="212"/>
      <c r="DD164" s="239"/>
    </row>
    <row r="165" spans="21:108" x14ac:dyDescent="0.35">
      <c r="U165" s="212"/>
      <c r="AP165" s="212"/>
      <c r="BK165" s="212"/>
      <c r="CF165" s="212"/>
      <c r="DD165" s="239"/>
    </row>
    <row r="166" spans="21:108" x14ac:dyDescent="0.35">
      <c r="U166" s="212"/>
      <c r="AP166" s="212"/>
      <c r="BK166" s="212"/>
      <c r="CF166" s="212"/>
      <c r="DD166" s="239"/>
    </row>
    <row r="167" spans="21:108" x14ac:dyDescent="0.35">
      <c r="U167" s="212"/>
      <c r="AP167" s="212"/>
      <c r="BK167" s="212"/>
      <c r="CF167" s="212"/>
      <c r="DD167" s="239"/>
    </row>
    <row r="168" spans="21:108" x14ac:dyDescent="0.35">
      <c r="U168" s="212"/>
      <c r="AP168" s="212"/>
      <c r="BK168" s="212"/>
      <c r="CF168" s="212"/>
      <c r="DD168" s="239"/>
    </row>
    <row r="169" spans="21:108" x14ac:dyDescent="0.35">
      <c r="U169" s="212"/>
      <c r="AP169" s="212"/>
      <c r="BK169" s="212"/>
      <c r="CF169" s="212"/>
      <c r="DD169" s="239"/>
    </row>
    <row r="170" spans="21:108" x14ac:dyDescent="0.35">
      <c r="U170" s="212"/>
      <c r="AP170" s="212"/>
      <c r="BK170" s="212"/>
      <c r="CF170" s="212"/>
      <c r="DD170" s="239"/>
    </row>
    <row r="171" spans="21:108" x14ac:dyDescent="0.35">
      <c r="U171" s="212"/>
      <c r="AP171" s="212"/>
      <c r="BK171" s="212"/>
      <c r="CF171" s="212"/>
      <c r="DD171" s="239"/>
    </row>
    <row r="172" spans="21:108" x14ac:dyDescent="0.35">
      <c r="U172" s="212"/>
      <c r="AP172" s="212"/>
      <c r="BK172" s="212"/>
      <c r="CF172" s="212"/>
      <c r="DD172" s="239"/>
    </row>
    <row r="173" spans="21:108" x14ac:dyDescent="0.35">
      <c r="U173" s="212"/>
      <c r="AP173" s="212"/>
      <c r="BK173" s="212"/>
      <c r="CF173" s="212"/>
      <c r="DD173" s="239"/>
    </row>
    <row r="174" spans="21:108" x14ac:dyDescent="0.35">
      <c r="U174" s="212"/>
      <c r="AP174" s="212"/>
      <c r="BK174" s="212"/>
      <c r="CF174" s="212"/>
      <c r="DD174" s="239"/>
    </row>
    <row r="175" spans="21:108" x14ac:dyDescent="0.35">
      <c r="U175" s="212"/>
      <c r="AP175" s="212"/>
      <c r="BK175" s="212"/>
      <c r="CF175" s="212"/>
      <c r="DD175" s="239"/>
    </row>
    <row r="176" spans="21:108" x14ac:dyDescent="0.35">
      <c r="U176" s="212"/>
      <c r="AP176" s="212"/>
      <c r="BK176" s="212"/>
      <c r="CF176" s="212"/>
      <c r="DD176" s="239"/>
    </row>
    <row r="177" spans="21:108" x14ac:dyDescent="0.35">
      <c r="U177" s="212"/>
      <c r="AP177" s="212"/>
      <c r="BK177" s="212"/>
      <c r="CF177" s="212"/>
      <c r="DD177" s="239"/>
    </row>
    <row r="178" spans="21:108" x14ac:dyDescent="0.35">
      <c r="U178" s="212"/>
      <c r="AP178" s="212"/>
      <c r="BK178" s="212"/>
      <c r="CF178" s="212"/>
      <c r="DD178" s="239"/>
    </row>
    <row r="179" spans="21:108" x14ac:dyDescent="0.35">
      <c r="U179" s="212"/>
      <c r="AP179" s="212"/>
      <c r="BK179" s="212"/>
      <c r="CF179" s="212"/>
      <c r="DD179" s="239"/>
    </row>
    <row r="180" spans="21:108" x14ac:dyDescent="0.35">
      <c r="U180" s="212"/>
      <c r="AP180" s="212"/>
      <c r="BK180" s="212"/>
      <c r="CF180" s="212"/>
      <c r="DD180" s="239"/>
    </row>
    <row r="181" spans="21:108" x14ac:dyDescent="0.35">
      <c r="U181" s="212"/>
      <c r="AP181" s="212"/>
      <c r="BK181" s="212"/>
      <c r="CF181" s="212"/>
      <c r="DD181" s="239"/>
    </row>
    <row r="182" spans="21:108" x14ac:dyDescent="0.35">
      <c r="U182" s="212"/>
      <c r="AP182" s="212"/>
      <c r="BK182" s="212"/>
      <c r="CF182" s="212"/>
      <c r="DD182" s="239"/>
    </row>
    <row r="183" spans="21:108" x14ac:dyDescent="0.35">
      <c r="U183" s="212"/>
      <c r="AP183" s="212"/>
      <c r="BK183" s="212"/>
      <c r="CF183" s="212"/>
      <c r="DD183" s="239"/>
    </row>
    <row r="184" spans="21:108" x14ac:dyDescent="0.35">
      <c r="U184" s="212"/>
      <c r="AP184" s="212"/>
      <c r="BK184" s="212"/>
      <c r="CF184" s="212"/>
      <c r="DD184" s="239"/>
    </row>
    <row r="185" spans="21:108" x14ac:dyDescent="0.35">
      <c r="U185" s="212"/>
      <c r="AP185" s="212"/>
      <c r="BK185" s="212"/>
      <c r="CF185" s="212"/>
      <c r="DD185" s="239"/>
    </row>
    <row r="186" spans="21:108" x14ac:dyDescent="0.35">
      <c r="U186" s="212"/>
      <c r="AP186" s="212"/>
      <c r="BK186" s="212"/>
      <c r="CF186" s="212"/>
      <c r="DD186" s="239"/>
    </row>
    <row r="187" spans="21:108" x14ac:dyDescent="0.35">
      <c r="U187" s="212"/>
      <c r="AP187" s="212"/>
      <c r="BK187" s="212"/>
      <c r="CF187" s="212"/>
      <c r="DD187" s="239"/>
    </row>
    <row r="188" spans="21:108" x14ac:dyDescent="0.35">
      <c r="U188" s="212"/>
      <c r="AP188" s="212"/>
      <c r="BK188" s="212"/>
      <c r="CF188" s="212"/>
      <c r="DD188" s="239"/>
    </row>
    <row r="189" spans="21:108" x14ac:dyDescent="0.35">
      <c r="U189" s="212"/>
      <c r="AP189" s="212"/>
      <c r="BK189" s="212"/>
      <c r="CF189" s="212"/>
      <c r="DD189" s="239"/>
    </row>
    <row r="190" spans="21:108" x14ac:dyDescent="0.35">
      <c r="U190" s="212"/>
      <c r="AP190" s="212"/>
      <c r="BK190" s="212"/>
      <c r="CF190" s="212"/>
      <c r="DD190" s="239"/>
    </row>
    <row r="191" spans="21:108" x14ac:dyDescent="0.35">
      <c r="U191" s="212"/>
      <c r="AP191" s="212"/>
      <c r="BK191" s="212"/>
      <c r="CF191" s="212"/>
      <c r="DD191" s="239"/>
    </row>
    <row r="192" spans="21:108" x14ac:dyDescent="0.35">
      <c r="U192" s="212"/>
      <c r="AP192" s="212"/>
      <c r="BK192" s="212"/>
      <c r="CF192" s="212"/>
      <c r="DD192" s="239"/>
    </row>
    <row r="193" spans="1:108" x14ac:dyDescent="0.35">
      <c r="U193" s="212"/>
      <c r="AP193" s="212"/>
      <c r="BK193" s="212"/>
      <c r="CF193" s="212"/>
      <c r="DD193" s="239"/>
    </row>
    <row r="194" spans="1:108" x14ac:dyDescent="0.35">
      <c r="U194" s="212"/>
      <c r="AP194" s="212"/>
      <c r="BK194" s="212"/>
      <c r="CF194" s="212"/>
      <c r="DD194" s="239"/>
    </row>
    <row r="195" spans="1:108" x14ac:dyDescent="0.35">
      <c r="U195" s="212"/>
      <c r="AP195" s="212"/>
      <c r="BK195" s="212"/>
      <c r="CF195" s="212"/>
      <c r="DD195" s="239"/>
    </row>
    <row r="196" spans="1:108" x14ac:dyDescent="0.35">
      <c r="U196" s="212"/>
      <c r="AP196" s="212"/>
      <c r="BK196" s="212"/>
      <c r="CF196" s="212"/>
      <c r="DD196" s="239"/>
    </row>
    <row r="197" spans="1:108" x14ac:dyDescent="0.35">
      <c r="U197" s="212"/>
      <c r="AP197" s="212"/>
      <c r="BK197" s="212"/>
      <c r="CF197" s="212"/>
      <c r="DD197" s="239"/>
    </row>
    <row r="198" spans="1:108" x14ac:dyDescent="0.35">
      <c r="U198" s="212"/>
      <c r="AP198" s="212"/>
      <c r="BK198" s="212"/>
      <c r="CF198" s="212"/>
      <c r="DD198" s="239"/>
    </row>
    <row r="199" spans="1:108" x14ac:dyDescent="0.35">
      <c r="U199" s="212"/>
      <c r="AP199" s="212"/>
      <c r="BK199" s="212"/>
      <c r="CF199" s="212"/>
      <c r="DD199" s="239"/>
    </row>
    <row r="200" spans="1:108" x14ac:dyDescent="0.35">
      <c r="U200" s="212"/>
      <c r="AP200" s="212"/>
      <c r="BK200" s="212"/>
      <c r="CF200" s="212"/>
      <c r="DD200" s="239"/>
    </row>
    <row r="201" spans="1:108" x14ac:dyDescent="0.35">
      <c r="U201" s="212"/>
      <c r="AP201" s="212"/>
      <c r="BK201" s="212"/>
      <c r="CF201" s="212"/>
      <c r="DD201" s="239"/>
    </row>
    <row r="202" spans="1:108" x14ac:dyDescent="0.35">
      <c r="U202" s="212"/>
      <c r="AP202" s="212"/>
      <c r="BK202" s="212"/>
      <c r="CF202" s="212"/>
      <c r="DD202" s="239"/>
    </row>
    <row r="203" spans="1:108" x14ac:dyDescent="0.35">
      <c r="A203" s="215"/>
      <c r="B203" s="216"/>
      <c r="C203" s="216"/>
      <c r="D203" s="216"/>
      <c r="E203" s="216"/>
      <c r="F203" s="216"/>
      <c r="G203" s="216"/>
      <c r="H203" s="216"/>
      <c r="I203" s="216"/>
      <c r="J203" s="217"/>
      <c r="K203" s="216"/>
      <c r="L203" s="216"/>
      <c r="M203" s="216"/>
      <c r="N203" s="216"/>
      <c r="O203" s="216"/>
      <c r="P203" s="216"/>
      <c r="Q203" s="216"/>
      <c r="R203" s="216"/>
      <c r="S203" s="216"/>
      <c r="T203" s="216"/>
      <c r="U203" s="218"/>
      <c r="V203" s="215"/>
      <c r="W203" s="216"/>
      <c r="X203" s="216"/>
      <c r="Y203" s="216"/>
      <c r="Z203" s="216"/>
      <c r="AA203" s="216"/>
      <c r="AB203" s="216"/>
      <c r="AC203" s="216"/>
      <c r="AD203" s="216"/>
      <c r="AE203" s="217"/>
      <c r="AF203" s="216"/>
      <c r="AG203" s="216"/>
      <c r="AH203" s="216"/>
      <c r="AI203" s="216"/>
      <c r="AJ203" s="216"/>
      <c r="AK203" s="216"/>
      <c r="AL203" s="216"/>
      <c r="AM203" s="216"/>
      <c r="AN203" s="216"/>
      <c r="AO203" s="216"/>
      <c r="AP203" s="218"/>
      <c r="AQ203" s="215"/>
      <c r="AR203" s="216"/>
      <c r="AS203" s="216"/>
      <c r="AT203" s="216"/>
      <c r="AU203" s="216"/>
      <c r="AV203" s="216"/>
      <c r="AW203" s="216"/>
      <c r="AX203" s="216"/>
      <c r="AY203" s="216"/>
      <c r="AZ203" s="217"/>
      <c r="BA203" s="216"/>
      <c r="BB203" s="216"/>
      <c r="BC203" s="216"/>
      <c r="BD203" s="216"/>
      <c r="BE203" s="216"/>
      <c r="BF203" s="216"/>
      <c r="BG203" s="216"/>
      <c r="BH203" s="216"/>
      <c r="BI203" s="216"/>
      <c r="BJ203" s="216"/>
      <c r="BK203" s="218"/>
      <c r="BL203" s="215"/>
      <c r="BM203" s="216"/>
      <c r="BN203" s="216"/>
      <c r="BO203" s="216"/>
      <c r="BP203" s="216"/>
      <c r="BQ203" s="216"/>
      <c r="BR203" s="216"/>
      <c r="BS203" s="216"/>
      <c r="BT203" s="216"/>
      <c r="BU203" s="217"/>
      <c r="BV203" s="216"/>
      <c r="BW203" s="216"/>
      <c r="BX203" s="216"/>
      <c r="BY203" s="216"/>
      <c r="BZ203" s="216"/>
      <c r="CA203" s="216"/>
      <c r="CB203" s="216"/>
      <c r="CC203" s="216"/>
      <c r="CD203" s="216"/>
      <c r="CE203" s="216"/>
      <c r="CF203" s="218"/>
      <c r="DD203" s="239"/>
    </row>
    <row r="204" spans="1:108" ht="14.5" thickBot="1" x14ac:dyDescent="0.4">
      <c r="DD204" s="240"/>
    </row>
  </sheetData>
  <sheetProtection algorithmName="SHA-512" hashValue="ZRaOE+FXMSD/d3XwnW/xr8NpivohwqHNA990A1bHTTdSoA6KdQhWDO0tiLT8nv+Iqc4TKBvrE6tA/OrX0tWpRQ==" saltValue="Up5nBRhndLveyhPvAz7Ldg==" spinCount="100000" sheet="1" objects="1" scenarios="1" selectLockedCells="1" selectUnlockedCells="1"/>
  <mergeCells count="9">
    <mergeCell ref="CO7:CP10"/>
    <mergeCell ref="BA1:BJ1"/>
    <mergeCell ref="BL1:BU1"/>
    <mergeCell ref="BV1:CE1"/>
    <mergeCell ref="A1:J1"/>
    <mergeCell ref="K1:T1"/>
    <mergeCell ref="V1:AE1"/>
    <mergeCell ref="AF1:AO1"/>
    <mergeCell ref="AQ1:AZ1"/>
  </mergeCells>
  <pageMargins left="0.7" right="0.7" top="0.75" bottom="0.75" header="0.3" footer="0.3"/>
  <pageSetup paperSize="14" orientation="portrait" horizontalDpi="0" verticalDpi="0"/>
  <ignoredErrors>
    <ignoredError sqref="DZ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AVE</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JONAS VIRAY</cp:lastModifiedBy>
  <cp:revision/>
  <dcterms:created xsi:type="dcterms:W3CDTF">2015-06-02T20:29:55Z</dcterms:created>
  <dcterms:modified xsi:type="dcterms:W3CDTF">2026-06-08T03:07:07Z</dcterms:modified>
  <cp:category/>
  <cp:contentStatus/>
</cp:coreProperties>
</file>